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codeName="ThisWorkbook"/>
  <mc:AlternateContent xmlns:mc="http://schemas.openxmlformats.org/markup-compatibility/2006">
    <mc:Choice Requires="x15">
      <x15ac:absPath xmlns:x15ac="http://schemas.microsoft.com/office/spreadsheetml/2010/11/ac" url="I:\FactBooks\2_Participation\"/>
    </mc:Choice>
  </mc:AlternateContent>
  <bookViews>
    <workbookView xWindow="13680" yWindow="240" windowWidth="10305" windowHeight="12120" activeTab="2" xr2:uid="{00000000-000D-0000-FFFF-FFFF00000000}"/>
  </bookViews>
  <sheets>
    <sheet name="Table 22" sheetId="25" r:id="rId1"/>
    <sheet name="Table 23" sheetId="2" r:id="rId2"/>
    <sheet name="Table 24" sheetId="2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Print_Area" localSheetId="0">'Table 22'!$A$1:$J$69</definedName>
    <definedName name="_xlnm.Print_Area" localSheetId="1">'Table 23'!$A$1:$N$70</definedName>
    <definedName name="_xlnm.Print_Area" localSheetId="2">'Table 24'!$A$1:$J$71</definedName>
  </definedNames>
  <calcPr calcId="171027"/>
</workbook>
</file>

<file path=xl/calcChain.xml><?xml version="1.0" encoding="utf-8"?>
<calcChain xmlns="http://schemas.openxmlformats.org/spreadsheetml/2006/main">
  <c r="C6" i="26" l="1"/>
  <c r="D65" i="26" l="1"/>
  <c r="D64" i="26"/>
  <c r="D63" i="26"/>
  <c r="D62" i="26"/>
  <c r="D61" i="26"/>
  <c r="D60" i="26"/>
  <c r="D59" i="26"/>
  <c r="D58" i="26"/>
  <c r="D57" i="26"/>
  <c r="D56" i="26"/>
  <c r="D54" i="26"/>
  <c r="D53" i="26"/>
  <c r="D52" i="26"/>
  <c r="D51" i="26"/>
  <c r="D50" i="26"/>
  <c r="D49" i="26"/>
  <c r="D48" i="26"/>
  <c r="D47" i="26"/>
  <c r="D46" i="26"/>
  <c r="D45" i="26"/>
  <c r="D44" i="26"/>
  <c r="D43" i="26"/>
  <c r="D42" i="26"/>
  <c r="D40" i="26"/>
  <c r="D39" i="26"/>
  <c r="D38" i="26"/>
  <c r="D37" i="26"/>
  <c r="D36" i="26"/>
  <c r="D35" i="26"/>
  <c r="D34" i="26"/>
  <c r="D33" i="26"/>
  <c r="D32" i="26"/>
  <c r="D31" i="26"/>
  <c r="D30" i="26"/>
  <c r="D29" i="26"/>
  <c r="D28" i="26"/>
  <c r="D27" i="26"/>
  <c r="D25" i="26"/>
  <c r="D24" i="26"/>
  <c r="D23" i="26"/>
  <c r="D22" i="26"/>
  <c r="D21" i="26"/>
  <c r="D20" i="26"/>
  <c r="D19" i="26"/>
  <c r="D18" i="26"/>
  <c r="D17" i="26"/>
  <c r="D16" i="26"/>
  <c r="D15" i="26"/>
  <c r="D14" i="26"/>
  <c r="D13" i="26"/>
  <c r="D12" i="26"/>
  <c r="D11" i="26"/>
  <c r="D10" i="26"/>
  <c r="D9" i="26"/>
  <c r="D7" i="26"/>
  <c r="D6" i="26"/>
  <c r="C65" i="26"/>
  <c r="C64" i="26"/>
  <c r="C63" i="26"/>
  <c r="C62" i="26"/>
  <c r="C61" i="26"/>
  <c r="C60" i="26"/>
  <c r="C59" i="26"/>
  <c r="C58" i="26"/>
  <c r="C57" i="26"/>
  <c r="C56" i="26"/>
  <c r="C54" i="26"/>
  <c r="C53" i="26"/>
  <c r="C52" i="26"/>
  <c r="C51" i="26"/>
  <c r="C50" i="26"/>
  <c r="C49" i="26"/>
  <c r="C48" i="26"/>
  <c r="C47" i="26"/>
  <c r="C46" i="26"/>
  <c r="C45" i="26"/>
  <c r="C44" i="26"/>
  <c r="C43" i="26"/>
  <c r="C42" i="26"/>
  <c r="C40" i="26"/>
  <c r="C39" i="26"/>
  <c r="C38" i="26"/>
  <c r="C37" i="26"/>
  <c r="C36" i="26"/>
  <c r="C35" i="26"/>
  <c r="C34" i="26"/>
  <c r="C33" i="26"/>
  <c r="C32" i="26"/>
  <c r="C31" i="26"/>
  <c r="C30" i="26"/>
  <c r="C29" i="26"/>
  <c r="C28" i="26"/>
  <c r="C27" i="26"/>
  <c r="C25" i="26"/>
  <c r="C24" i="26"/>
  <c r="C23" i="26"/>
  <c r="C22" i="26"/>
  <c r="C21" i="26"/>
  <c r="C20" i="26"/>
  <c r="C19" i="26"/>
  <c r="C18" i="26"/>
  <c r="C17" i="26"/>
  <c r="C16" i="26"/>
  <c r="C15" i="26"/>
  <c r="C14" i="26"/>
  <c r="C13" i="26"/>
  <c r="C12" i="26"/>
  <c r="C11" i="26"/>
  <c r="C10" i="26"/>
  <c r="C9" i="26"/>
  <c r="C7" i="26"/>
  <c r="F65" i="26"/>
  <c r="E65" i="26"/>
  <c r="F64" i="26"/>
  <c r="E64" i="26"/>
  <c r="F63" i="26"/>
  <c r="E63" i="26"/>
  <c r="F62" i="26"/>
  <c r="E62" i="26"/>
  <c r="F61" i="26"/>
  <c r="E61" i="26"/>
  <c r="F60" i="26"/>
  <c r="E60" i="26"/>
  <c r="F59" i="26"/>
  <c r="E59" i="26"/>
  <c r="F58" i="26"/>
  <c r="E58" i="26"/>
  <c r="F57" i="26"/>
  <c r="E57" i="26"/>
  <c r="F56" i="26"/>
  <c r="E56" i="26"/>
  <c r="F54" i="26"/>
  <c r="E54" i="26"/>
  <c r="F53" i="26"/>
  <c r="E53" i="26"/>
  <c r="F52" i="26"/>
  <c r="E52" i="26"/>
  <c r="F51" i="26"/>
  <c r="E51" i="26"/>
  <c r="F50" i="26"/>
  <c r="E50" i="26"/>
  <c r="F49" i="26"/>
  <c r="E49" i="26"/>
  <c r="F48" i="26"/>
  <c r="E48" i="26"/>
  <c r="F47" i="26"/>
  <c r="E47" i="26"/>
  <c r="F46" i="26"/>
  <c r="E46" i="26"/>
  <c r="F45" i="26"/>
  <c r="E45" i="26"/>
  <c r="F44" i="26"/>
  <c r="E44" i="26"/>
  <c r="F43" i="26"/>
  <c r="E43" i="26"/>
  <c r="F42" i="26"/>
  <c r="E42" i="26"/>
  <c r="F40" i="26"/>
  <c r="E40" i="26"/>
  <c r="F39" i="26"/>
  <c r="E39" i="26"/>
  <c r="F38" i="26"/>
  <c r="E38" i="26"/>
  <c r="F37" i="26"/>
  <c r="E37" i="26"/>
  <c r="F36" i="26"/>
  <c r="E36" i="26"/>
  <c r="F35" i="26"/>
  <c r="E35" i="26"/>
  <c r="F34" i="26"/>
  <c r="E34" i="26"/>
  <c r="F33" i="26"/>
  <c r="E33" i="26"/>
  <c r="F32" i="26"/>
  <c r="E32" i="26"/>
  <c r="F31" i="26"/>
  <c r="E31" i="26"/>
  <c r="F30" i="26"/>
  <c r="E30" i="26"/>
  <c r="F29" i="26"/>
  <c r="E29" i="26"/>
  <c r="F28" i="26"/>
  <c r="E28" i="26"/>
  <c r="F27" i="26"/>
  <c r="E27" i="26"/>
  <c r="F25" i="26"/>
  <c r="E25" i="26"/>
  <c r="F24" i="26"/>
  <c r="E24" i="26"/>
  <c r="F23" i="26"/>
  <c r="E23" i="26"/>
  <c r="F22" i="26"/>
  <c r="E22" i="26"/>
  <c r="F21" i="26"/>
  <c r="E21" i="26"/>
  <c r="F20" i="26"/>
  <c r="E20" i="26"/>
  <c r="F19" i="26"/>
  <c r="E19" i="26"/>
  <c r="F18" i="26"/>
  <c r="E18" i="26"/>
  <c r="F17" i="26"/>
  <c r="E17" i="26"/>
  <c r="F16" i="26"/>
  <c r="E16" i="26"/>
  <c r="F15" i="26"/>
  <c r="E15" i="26"/>
  <c r="F14" i="26"/>
  <c r="E14" i="26"/>
  <c r="F13" i="26"/>
  <c r="E13" i="26"/>
  <c r="F12" i="26"/>
  <c r="E12" i="26"/>
  <c r="F11" i="26"/>
  <c r="E11" i="26"/>
  <c r="F10" i="26"/>
  <c r="E10" i="26"/>
  <c r="F9" i="26"/>
  <c r="E9" i="26"/>
  <c r="F7" i="26"/>
  <c r="E7" i="26"/>
  <c r="F6" i="26"/>
  <c r="E6" i="26"/>
  <c r="M65" i="2" l="1"/>
  <c r="M64" i="2"/>
  <c r="M63" i="2"/>
  <c r="M62" i="2"/>
  <c r="M61" i="2"/>
  <c r="M60" i="2"/>
  <c r="M59" i="2"/>
  <c r="M58" i="2"/>
  <c r="M57" i="2"/>
  <c r="M56" i="2"/>
  <c r="M54" i="2"/>
  <c r="M53" i="2"/>
  <c r="M52" i="2"/>
  <c r="M51" i="2"/>
  <c r="M50" i="2"/>
  <c r="M49" i="2"/>
  <c r="M48" i="2"/>
  <c r="M47" i="2"/>
  <c r="M46" i="2"/>
  <c r="M45" i="2"/>
  <c r="M44" i="2"/>
  <c r="M43" i="2"/>
  <c r="M42" i="2"/>
  <c r="M40" i="2"/>
  <c r="M39" i="2"/>
  <c r="M38" i="2"/>
  <c r="M37" i="2"/>
  <c r="M36" i="2"/>
  <c r="M35" i="2"/>
  <c r="M34" i="2"/>
  <c r="M33" i="2"/>
  <c r="M32" i="2"/>
  <c r="M31" i="2"/>
  <c r="M30" i="2"/>
  <c r="M29" i="2"/>
  <c r="M28" i="2"/>
  <c r="M27" i="2"/>
  <c r="M25" i="2"/>
  <c r="M24" i="2"/>
  <c r="M23" i="2"/>
  <c r="M22" i="2"/>
  <c r="M21" i="2"/>
  <c r="M20" i="2"/>
  <c r="M19" i="2"/>
  <c r="M18" i="2"/>
  <c r="M17" i="2"/>
  <c r="M16" i="2"/>
  <c r="M15" i="2"/>
  <c r="M14" i="2"/>
  <c r="M13" i="2"/>
  <c r="M12" i="2"/>
  <c r="M11" i="2"/>
  <c r="M10" i="2"/>
  <c r="M9" i="2"/>
  <c r="M7" i="2"/>
  <c r="M6" i="2"/>
  <c r="G65" i="2"/>
  <c r="G64" i="2"/>
  <c r="G63" i="2"/>
  <c r="G62" i="2"/>
  <c r="G61" i="2"/>
  <c r="G60" i="2"/>
  <c r="G59" i="2"/>
  <c r="G58" i="2"/>
  <c r="G57" i="2"/>
  <c r="G56" i="2"/>
  <c r="G54" i="2"/>
  <c r="G53" i="2"/>
  <c r="G52" i="2"/>
  <c r="G51" i="2"/>
  <c r="G50" i="2"/>
  <c r="G49" i="2"/>
  <c r="G48" i="2"/>
  <c r="G47" i="2"/>
  <c r="G46" i="2"/>
  <c r="G45" i="2"/>
  <c r="G44" i="2"/>
  <c r="G43" i="2"/>
  <c r="G42" i="2"/>
  <c r="G40" i="2"/>
  <c r="G39" i="2"/>
  <c r="G38" i="2"/>
  <c r="G37" i="2"/>
  <c r="G36" i="2"/>
  <c r="G35" i="2"/>
  <c r="G34" i="2"/>
  <c r="G33" i="2"/>
  <c r="G32" i="2"/>
  <c r="G31" i="2"/>
  <c r="G30" i="2"/>
  <c r="G29" i="2"/>
  <c r="G28" i="2"/>
  <c r="G27" i="2"/>
  <c r="G25" i="2"/>
  <c r="G24" i="2"/>
  <c r="G23" i="2"/>
  <c r="G22" i="2"/>
  <c r="G21" i="2"/>
  <c r="G20" i="2"/>
  <c r="G19" i="2"/>
  <c r="G18" i="2"/>
  <c r="G17" i="2"/>
  <c r="G16" i="2"/>
  <c r="G15" i="2"/>
  <c r="G14" i="2"/>
  <c r="G13" i="2"/>
  <c r="G12" i="2"/>
  <c r="G11" i="2"/>
  <c r="G10" i="2"/>
  <c r="G9" i="2"/>
  <c r="G7" i="2"/>
  <c r="G6" i="2"/>
  <c r="L65" i="2"/>
  <c r="L64" i="2"/>
  <c r="L63" i="2"/>
  <c r="L62" i="2"/>
  <c r="L61" i="2"/>
  <c r="L60" i="2"/>
  <c r="L59" i="2"/>
  <c r="L58" i="2"/>
  <c r="L57" i="2"/>
  <c r="L56" i="2"/>
  <c r="L54" i="2"/>
  <c r="L53" i="2"/>
  <c r="L52" i="2"/>
  <c r="L51" i="2"/>
  <c r="L50" i="2"/>
  <c r="L49" i="2"/>
  <c r="L48" i="2"/>
  <c r="L47" i="2"/>
  <c r="L46" i="2"/>
  <c r="L45" i="2"/>
  <c r="L44" i="2"/>
  <c r="L43" i="2"/>
  <c r="L42" i="2"/>
  <c r="L40" i="2"/>
  <c r="L39" i="2"/>
  <c r="L38" i="2"/>
  <c r="L37" i="2"/>
  <c r="L36" i="2"/>
  <c r="L35" i="2"/>
  <c r="L34" i="2"/>
  <c r="L33" i="2"/>
  <c r="L32" i="2"/>
  <c r="L31" i="2"/>
  <c r="L30" i="2"/>
  <c r="L29" i="2"/>
  <c r="L28" i="2"/>
  <c r="L27" i="2"/>
  <c r="L25" i="2"/>
  <c r="L24" i="2"/>
  <c r="L23" i="2"/>
  <c r="L22" i="2"/>
  <c r="L21" i="2"/>
  <c r="L20" i="2"/>
  <c r="L19" i="2"/>
  <c r="L18" i="2"/>
  <c r="L17" i="2"/>
  <c r="L16" i="2"/>
  <c r="L15" i="2"/>
  <c r="L14" i="2"/>
  <c r="L13" i="2"/>
  <c r="L12" i="2"/>
  <c r="L11" i="2"/>
  <c r="L10" i="2"/>
  <c r="L9" i="2"/>
  <c r="L7" i="2"/>
  <c r="L6" i="2"/>
  <c r="F65" i="2"/>
  <c r="F64" i="2"/>
  <c r="F63" i="2"/>
  <c r="F62" i="2"/>
  <c r="F61" i="2"/>
  <c r="F60" i="2"/>
  <c r="F59" i="2"/>
  <c r="F58" i="2"/>
  <c r="F57" i="2"/>
  <c r="F56" i="2"/>
  <c r="F54" i="2"/>
  <c r="F53" i="2"/>
  <c r="F52" i="2"/>
  <c r="F51" i="2"/>
  <c r="F50" i="2"/>
  <c r="F49" i="2"/>
  <c r="F48" i="2"/>
  <c r="F47" i="2"/>
  <c r="F46" i="2"/>
  <c r="F45" i="2"/>
  <c r="F44" i="2"/>
  <c r="F43" i="2"/>
  <c r="F42" i="2"/>
  <c r="F40" i="2"/>
  <c r="F39" i="2"/>
  <c r="F38" i="2"/>
  <c r="F37" i="2"/>
  <c r="F36" i="2"/>
  <c r="F35" i="2"/>
  <c r="F34" i="2"/>
  <c r="F33" i="2"/>
  <c r="F32" i="2"/>
  <c r="F31" i="2"/>
  <c r="F30" i="2"/>
  <c r="F29" i="2"/>
  <c r="F28" i="2"/>
  <c r="F27" i="2"/>
  <c r="F25" i="2"/>
  <c r="F24" i="2"/>
  <c r="F23" i="2"/>
  <c r="F22" i="2"/>
  <c r="F21" i="2"/>
  <c r="F20" i="2"/>
  <c r="F19" i="2"/>
  <c r="F18" i="2"/>
  <c r="F17" i="2"/>
  <c r="F16" i="2"/>
  <c r="F15" i="2"/>
  <c r="F14" i="2"/>
  <c r="F13" i="2"/>
  <c r="F12" i="2"/>
  <c r="F11" i="2"/>
  <c r="F10" i="2"/>
  <c r="F9" i="2"/>
  <c r="F7" i="2"/>
  <c r="F6" i="2"/>
  <c r="K65" i="2"/>
  <c r="K64" i="2"/>
  <c r="K63" i="2"/>
  <c r="K62" i="2"/>
  <c r="K61" i="2"/>
  <c r="K60" i="2"/>
  <c r="K59" i="2"/>
  <c r="K58" i="2"/>
  <c r="K57" i="2"/>
  <c r="K56" i="2"/>
  <c r="K54" i="2"/>
  <c r="K53" i="2"/>
  <c r="K52" i="2"/>
  <c r="K51" i="2"/>
  <c r="K50" i="2"/>
  <c r="K49" i="2"/>
  <c r="K48" i="2"/>
  <c r="K47" i="2"/>
  <c r="K46" i="2"/>
  <c r="K45" i="2"/>
  <c r="K44" i="2"/>
  <c r="K43" i="2"/>
  <c r="K42" i="2"/>
  <c r="K40" i="2"/>
  <c r="K39" i="2"/>
  <c r="K38" i="2"/>
  <c r="K37" i="2"/>
  <c r="K36" i="2"/>
  <c r="K35" i="2"/>
  <c r="K34" i="2"/>
  <c r="K33" i="2"/>
  <c r="K32" i="2"/>
  <c r="K31" i="2"/>
  <c r="K30" i="2"/>
  <c r="K29" i="2"/>
  <c r="K28" i="2"/>
  <c r="K27" i="2"/>
  <c r="K25" i="2"/>
  <c r="K24" i="2"/>
  <c r="K23" i="2"/>
  <c r="K22" i="2"/>
  <c r="K21" i="2"/>
  <c r="K20" i="2"/>
  <c r="K19" i="2"/>
  <c r="K18" i="2"/>
  <c r="K17" i="2"/>
  <c r="K16" i="2"/>
  <c r="K15" i="2"/>
  <c r="K14" i="2"/>
  <c r="K13" i="2"/>
  <c r="K12" i="2"/>
  <c r="K11" i="2"/>
  <c r="K10" i="2"/>
  <c r="K9" i="2"/>
  <c r="K7" i="2"/>
  <c r="K6" i="2"/>
  <c r="E65" i="2"/>
  <c r="E64" i="2"/>
  <c r="E63" i="2"/>
  <c r="E62" i="2"/>
  <c r="E61" i="2"/>
  <c r="E60" i="2"/>
  <c r="E59" i="2"/>
  <c r="E58" i="2"/>
  <c r="E57" i="2"/>
  <c r="E56" i="2"/>
  <c r="E54" i="2"/>
  <c r="E53" i="2"/>
  <c r="E52" i="2"/>
  <c r="E51" i="2"/>
  <c r="E50" i="2"/>
  <c r="E49" i="2"/>
  <c r="E48" i="2"/>
  <c r="E47" i="2"/>
  <c r="E46" i="2"/>
  <c r="E45" i="2"/>
  <c r="E44" i="2"/>
  <c r="E43" i="2"/>
  <c r="E42" i="2"/>
  <c r="E40" i="2"/>
  <c r="E39" i="2"/>
  <c r="E38" i="2"/>
  <c r="E37" i="2"/>
  <c r="E36" i="2"/>
  <c r="E35" i="2"/>
  <c r="E34" i="2"/>
  <c r="E33" i="2"/>
  <c r="E32" i="2"/>
  <c r="E31" i="2"/>
  <c r="E30" i="2"/>
  <c r="E29" i="2"/>
  <c r="E28" i="2"/>
  <c r="E27" i="2"/>
  <c r="E25" i="2"/>
  <c r="E24" i="2"/>
  <c r="E23" i="2"/>
  <c r="E22" i="2"/>
  <c r="E21" i="2"/>
  <c r="E20" i="2"/>
  <c r="E19" i="2"/>
  <c r="E18" i="2"/>
  <c r="E17" i="2"/>
  <c r="E16" i="2"/>
  <c r="E15" i="2"/>
  <c r="E14" i="2"/>
  <c r="E13" i="2"/>
  <c r="E12" i="2"/>
  <c r="E11" i="2"/>
  <c r="E10" i="2"/>
  <c r="E9" i="2"/>
  <c r="E7" i="2"/>
  <c r="E6" i="2"/>
  <c r="J65" i="2"/>
  <c r="J64" i="2"/>
  <c r="J63" i="2"/>
  <c r="J62" i="2"/>
  <c r="J61" i="2"/>
  <c r="J60" i="2"/>
  <c r="J59" i="2"/>
  <c r="J58" i="2"/>
  <c r="J57" i="2"/>
  <c r="J56" i="2"/>
  <c r="J54" i="2"/>
  <c r="J53" i="2"/>
  <c r="J52" i="2"/>
  <c r="J51" i="2"/>
  <c r="J50" i="2"/>
  <c r="J49" i="2"/>
  <c r="J48" i="2"/>
  <c r="J47" i="2"/>
  <c r="J46" i="2"/>
  <c r="J45" i="2"/>
  <c r="J44" i="2"/>
  <c r="J43" i="2"/>
  <c r="J42" i="2"/>
  <c r="J40" i="2"/>
  <c r="J39" i="2"/>
  <c r="J38" i="2"/>
  <c r="J37" i="2"/>
  <c r="J36" i="2"/>
  <c r="J35" i="2"/>
  <c r="J34" i="2"/>
  <c r="J33" i="2"/>
  <c r="J32" i="2"/>
  <c r="J31" i="2"/>
  <c r="J30" i="2"/>
  <c r="J29" i="2"/>
  <c r="J28" i="2"/>
  <c r="J27" i="2"/>
  <c r="J25" i="2"/>
  <c r="J24" i="2"/>
  <c r="J23" i="2"/>
  <c r="J22" i="2"/>
  <c r="J21" i="2"/>
  <c r="J20" i="2"/>
  <c r="J19" i="2"/>
  <c r="J18" i="2"/>
  <c r="J17" i="2"/>
  <c r="J16" i="2"/>
  <c r="J15" i="2"/>
  <c r="J14" i="2"/>
  <c r="J13" i="2"/>
  <c r="J12" i="2"/>
  <c r="J11" i="2"/>
  <c r="J10" i="2"/>
  <c r="J9" i="2"/>
  <c r="J7" i="2"/>
  <c r="J6" i="2"/>
  <c r="D65" i="2"/>
  <c r="D64" i="2"/>
  <c r="D63" i="2"/>
  <c r="D62" i="2"/>
  <c r="D61" i="2"/>
  <c r="D60" i="2"/>
  <c r="D59" i="2"/>
  <c r="D58" i="2"/>
  <c r="D57" i="2"/>
  <c r="D56" i="2"/>
  <c r="D54" i="2"/>
  <c r="D53" i="2"/>
  <c r="D52" i="2"/>
  <c r="D51" i="2"/>
  <c r="D50" i="2"/>
  <c r="D49" i="2"/>
  <c r="D48" i="2"/>
  <c r="D47" i="2"/>
  <c r="D46" i="2"/>
  <c r="D45" i="2"/>
  <c r="D44" i="2"/>
  <c r="D43" i="2"/>
  <c r="D42" i="2"/>
  <c r="D40" i="2"/>
  <c r="D39" i="2"/>
  <c r="D38" i="2"/>
  <c r="D37" i="2"/>
  <c r="D36" i="2"/>
  <c r="D35" i="2"/>
  <c r="D34" i="2"/>
  <c r="D33" i="2"/>
  <c r="D32" i="2"/>
  <c r="D31" i="2"/>
  <c r="D30" i="2"/>
  <c r="D29" i="2"/>
  <c r="D28" i="2"/>
  <c r="D27" i="2"/>
  <c r="D25" i="2"/>
  <c r="D24" i="2"/>
  <c r="D23" i="2"/>
  <c r="D22" i="2"/>
  <c r="D21" i="2"/>
  <c r="D20" i="2"/>
  <c r="D19" i="2"/>
  <c r="D18" i="2"/>
  <c r="D17" i="2"/>
  <c r="D16" i="2"/>
  <c r="D15" i="2"/>
  <c r="D14" i="2"/>
  <c r="D13" i="2"/>
  <c r="D12" i="2"/>
  <c r="D11" i="2"/>
  <c r="D10" i="2"/>
  <c r="D9" i="2"/>
  <c r="D7" i="2"/>
  <c r="D6" i="2"/>
  <c r="I65" i="2"/>
  <c r="I64" i="2"/>
  <c r="I63" i="2"/>
  <c r="I62" i="2"/>
  <c r="I61" i="2"/>
  <c r="I60" i="2"/>
  <c r="I59" i="2"/>
  <c r="I58" i="2"/>
  <c r="I57" i="2"/>
  <c r="I56" i="2"/>
  <c r="I54" i="2"/>
  <c r="I53" i="2"/>
  <c r="I52" i="2"/>
  <c r="I51" i="2"/>
  <c r="I50" i="2"/>
  <c r="I49" i="2"/>
  <c r="I48" i="2"/>
  <c r="I47" i="2"/>
  <c r="I46" i="2"/>
  <c r="I45" i="2"/>
  <c r="I44" i="2"/>
  <c r="I43" i="2"/>
  <c r="I42" i="2"/>
  <c r="I40" i="2"/>
  <c r="I39" i="2"/>
  <c r="I38" i="2"/>
  <c r="I37" i="2"/>
  <c r="I36" i="2"/>
  <c r="I35" i="2"/>
  <c r="I34" i="2"/>
  <c r="I33" i="2"/>
  <c r="I32" i="2"/>
  <c r="I31" i="2"/>
  <c r="I30" i="2"/>
  <c r="I29" i="2"/>
  <c r="I28" i="2"/>
  <c r="I27" i="2"/>
  <c r="I25" i="2"/>
  <c r="I24" i="2"/>
  <c r="I23" i="2"/>
  <c r="I22" i="2"/>
  <c r="I21" i="2"/>
  <c r="I20" i="2"/>
  <c r="I19" i="2"/>
  <c r="I18" i="2"/>
  <c r="I17" i="2"/>
  <c r="I16" i="2"/>
  <c r="I15" i="2"/>
  <c r="I14" i="2"/>
  <c r="I13" i="2"/>
  <c r="I12" i="2"/>
  <c r="I11" i="2"/>
  <c r="I10" i="2"/>
  <c r="I9" i="2"/>
  <c r="I7" i="2"/>
  <c r="I6" i="2"/>
  <c r="C65" i="2"/>
  <c r="C64" i="2"/>
  <c r="C63" i="2"/>
  <c r="C62" i="2"/>
  <c r="C61" i="2"/>
  <c r="C60" i="2"/>
  <c r="C59" i="2"/>
  <c r="C58" i="2"/>
  <c r="C57" i="2"/>
  <c r="C56" i="2"/>
  <c r="C54" i="2"/>
  <c r="C53" i="2"/>
  <c r="C52" i="2"/>
  <c r="C51" i="2"/>
  <c r="C50" i="2"/>
  <c r="C49" i="2"/>
  <c r="C48" i="2"/>
  <c r="C47" i="2"/>
  <c r="C46" i="2"/>
  <c r="C45" i="2"/>
  <c r="C44" i="2"/>
  <c r="C43" i="2"/>
  <c r="C42" i="2"/>
  <c r="C40" i="2"/>
  <c r="C39" i="2"/>
  <c r="C38" i="2"/>
  <c r="C37" i="2"/>
  <c r="C36" i="2"/>
  <c r="C35" i="2"/>
  <c r="C34" i="2"/>
  <c r="C33" i="2"/>
  <c r="C32" i="2"/>
  <c r="C31" i="2"/>
  <c r="C30" i="2"/>
  <c r="C29" i="2"/>
  <c r="C28" i="2"/>
  <c r="C27" i="2"/>
  <c r="C25" i="2"/>
  <c r="C24" i="2"/>
  <c r="C23" i="2"/>
  <c r="C22" i="2"/>
  <c r="C21" i="2"/>
  <c r="C20" i="2"/>
  <c r="C19" i="2"/>
  <c r="C18" i="2"/>
  <c r="C17" i="2"/>
  <c r="C16" i="2"/>
  <c r="C15" i="2"/>
  <c r="C14" i="2"/>
  <c r="C13" i="2"/>
  <c r="C12" i="2"/>
  <c r="C11" i="2"/>
  <c r="C10" i="2"/>
  <c r="C9" i="2"/>
  <c r="C7" i="2"/>
  <c r="C6" i="2"/>
  <c r="J65" i="26" l="1"/>
  <c r="J64" i="26"/>
  <c r="J63" i="26"/>
  <c r="J62" i="26"/>
  <c r="J61" i="26"/>
  <c r="J60" i="26"/>
  <c r="J59" i="26"/>
  <c r="J58" i="26"/>
  <c r="J57" i="26"/>
  <c r="J56" i="26"/>
  <c r="J54" i="26"/>
  <c r="J53" i="26"/>
  <c r="J52" i="26"/>
  <c r="J51" i="26"/>
  <c r="J50" i="26"/>
  <c r="J49" i="26"/>
  <c r="J48" i="26"/>
  <c r="J47" i="26"/>
  <c r="J46" i="26"/>
  <c r="J45" i="26"/>
  <c r="J44" i="26"/>
  <c r="J43" i="26"/>
  <c r="J42" i="26"/>
  <c r="J40" i="26"/>
  <c r="J39" i="26"/>
  <c r="J38" i="26"/>
  <c r="J37" i="26"/>
  <c r="J36" i="26"/>
  <c r="J35" i="26"/>
  <c r="J34" i="26"/>
  <c r="J33" i="26"/>
  <c r="J32" i="26"/>
  <c r="J31" i="26"/>
  <c r="J30" i="26"/>
  <c r="J29" i="26"/>
  <c r="J28" i="26"/>
  <c r="J27" i="26"/>
  <c r="J25" i="26"/>
  <c r="J24" i="26"/>
  <c r="J23" i="26"/>
  <c r="J22" i="26"/>
  <c r="J21" i="26"/>
  <c r="J20" i="26"/>
  <c r="J19" i="26"/>
  <c r="J18" i="26"/>
  <c r="J17" i="26"/>
  <c r="J16" i="26"/>
  <c r="J15" i="26"/>
  <c r="J14" i="26"/>
  <c r="J13" i="26"/>
  <c r="J12" i="26"/>
  <c r="J11" i="26"/>
  <c r="J10" i="26"/>
  <c r="J9" i="26"/>
  <c r="J7" i="26"/>
  <c r="J6" i="26"/>
  <c r="I65" i="26"/>
  <c r="I64" i="26"/>
  <c r="I63" i="26"/>
  <c r="I62" i="26"/>
  <c r="I61" i="26"/>
  <c r="I60" i="26"/>
  <c r="I59" i="26"/>
  <c r="I58" i="26"/>
  <c r="I57" i="26"/>
  <c r="I56" i="26"/>
  <c r="I54" i="26"/>
  <c r="I53" i="26"/>
  <c r="I52" i="26"/>
  <c r="I51" i="26"/>
  <c r="I50" i="26"/>
  <c r="I49" i="26"/>
  <c r="I48" i="26"/>
  <c r="I47" i="26"/>
  <c r="I46" i="26"/>
  <c r="I45" i="26"/>
  <c r="I44" i="26"/>
  <c r="I43" i="26"/>
  <c r="I42" i="26"/>
  <c r="I40" i="26"/>
  <c r="I39" i="26"/>
  <c r="I38" i="26"/>
  <c r="I37" i="26"/>
  <c r="I36" i="26"/>
  <c r="I35" i="26"/>
  <c r="I34" i="26"/>
  <c r="I33" i="26"/>
  <c r="I32" i="26"/>
  <c r="I31" i="26"/>
  <c r="I30" i="26"/>
  <c r="I29" i="26"/>
  <c r="I28" i="26"/>
  <c r="I27" i="26"/>
  <c r="I25" i="26"/>
  <c r="I24" i="26"/>
  <c r="I23" i="26"/>
  <c r="I22" i="26"/>
  <c r="I21" i="26"/>
  <c r="I20" i="26"/>
  <c r="I19" i="26"/>
  <c r="I18" i="26"/>
  <c r="I17" i="26"/>
  <c r="I16" i="26"/>
  <c r="I15" i="26"/>
  <c r="I14" i="26"/>
  <c r="I13" i="26"/>
  <c r="I12" i="26"/>
  <c r="I11" i="26"/>
  <c r="I10" i="26"/>
  <c r="I9" i="26"/>
  <c r="I7" i="26"/>
  <c r="I6" i="26"/>
  <c r="H65" i="26"/>
  <c r="H64" i="26"/>
  <c r="H63" i="26"/>
  <c r="H62" i="26"/>
  <c r="H61" i="26"/>
  <c r="H60" i="26"/>
  <c r="H59" i="26"/>
  <c r="H58" i="26"/>
  <c r="H57" i="26"/>
  <c r="H56" i="26"/>
  <c r="H54" i="26"/>
  <c r="H53" i="26"/>
  <c r="H52" i="26"/>
  <c r="H51" i="26"/>
  <c r="H50" i="26"/>
  <c r="H49" i="26"/>
  <c r="H48" i="26"/>
  <c r="H47" i="26"/>
  <c r="H46" i="26"/>
  <c r="H45" i="26"/>
  <c r="H44" i="26"/>
  <c r="H43" i="26"/>
  <c r="H42" i="26"/>
  <c r="H40" i="26"/>
  <c r="H39" i="26"/>
  <c r="H38" i="26"/>
  <c r="H37" i="26"/>
  <c r="H36" i="26"/>
  <c r="H35" i="26"/>
  <c r="H34" i="26"/>
  <c r="H33" i="26"/>
  <c r="H32" i="26"/>
  <c r="H31" i="26"/>
  <c r="H30" i="26"/>
  <c r="H29" i="26"/>
  <c r="H28" i="26"/>
  <c r="H27" i="26"/>
  <c r="H25" i="26"/>
  <c r="H24" i="26"/>
  <c r="H23" i="26"/>
  <c r="H22" i="26"/>
  <c r="H21" i="26"/>
  <c r="H20" i="26"/>
  <c r="H19" i="26"/>
  <c r="H18" i="26"/>
  <c r="H17" i="26"/>
  <c r="H16" i="26"/>
  <c r="H15" i="26"/>
  <c r="H14" i="26"/>
  <c r="H13" i="26"/>
  <c r="H12" i="26"/>
  <c r="H11" i="26"/>
  <c r="H10" i="26"/>
  <c r="H9" i="26"/>
  <c r="H7" i="26"/>
  <c r="H6" i="26"/>
  <c r="G65" i="26"/>
  <c r="G64" i="26"/>
  <c r="G63" i="26"/>
  <c r="G62" i="26"/>
  <c r="G61" i="26"/>
  <c r="G60" i="26"/>
  <c r="G59" i="26"/>
  <c r="G58" i="26"/>
  <c r="G57" i="26"/>
  <c r="G56" i="26"/>
  <c r="G54" i="26"/>
  <c r="G53" i="26"/>
  <c r="G52" i="26"/>
  <c r="G51" i="26"/>
  <c r="G50" i="26"/>
  <c r="G49" i="26"/>
  <c r="G48" i="26"/>
  <c r="G47" i="26"/>
  <c r="G46" i="26"/>
  <c r="G45" i="26"/>
  <c r="G44" i="26"/>
  <c r="G43" i="26"/>
  <c r="G42" i="26"/>
  <c r="G40" i="26"/>
  <c r="G39" i="26"/>
  <c r="G38" i="26"/>
  <c r="G37" i="26"/>
  <c r="G36" i="26"/>
  <c r="G35" i="26"/>
  <c r="G34" i="26"/>
  <c r="G33" i="26"/>
  <c r="G32" i="26"/>
  <c r="G31" i="26"/>
  <c r="G30" i="26"/>
  <c r="G29" i="26"/>
  <c r="G28" i="26"/>
  <c r="G27" i="26"/>
  <c r="G25" i="26"/>
  <c r="G24" i="26"/>
  <c r="G23" i="26"/>
  <c r="G22" i="26"/>
  <c r="G21" i="26"/>
  <c r="G20" i="26"/>
  <c r="G19" i="26"/>
  <c r="G18" i="26"/>
  <c r="G17" i="26"/>
  <c r="G16" i="26"/>
  <c r="G15" i="26"/>
  <c r="G14" i="26"/>
  <c r="G13" i="26"/>
  <c r="G12" i="26"/>
  <c r="G11" i="26"/>
  <c r="G10" i="26"/>
  <c r="G9" i="26"/>
  <c r="G7" i="26"/>
  <c r="G6" i="26"/>
  <c r="N65" i="2"/>
  <c r="N64" i="2"/>
  <c r="N63" i="2"/>
  <c r="N62" i="2"/>
  <c r="N61" i="2"/>
  <c r="N60" i="2"/>
  <c r="N59" i="2"/>
  <c r="N58" i="2"/>
  <c r="N57" i="2"/>
  <c r="N56" i="2"/>
  <c r="N54" i="2"/>
  <c r="N53" i="2"/>
  <c r="N52" i="2"/>
  <c r="N51" i="2"/>
  <c r="N50" i="2"/>
  <c r="N49" i="2"/>
  <c r="N48" i="2"/>
  <c r="N47" i="2"/>
  <c r="N46" i="2"/>
  <c r="N45" i="2"/>
  <c r="N44" i="2"/>
  <c r="N43" i="2"/>
  <c r="N42" i="2"/>
  <c r="N40" i="2"/>
  <c r="N39" i="2"/>
  <c r="N38" i="2"/>
  <c r="N37" i="2"/>
  <c r="N36" i="2"/>
  <c r="N35" i="2"/>
  <c r="N34" i="2"/>
  <c r="N33" i="2"/>
  <c r="N32" i="2"/>
  <c r="N31" i="2"/>
  <c r="N30" i="2"/>
  <c r="N29" i="2"/>
  <c r="N28" i="2"/>
  <c r="N27" i="2"/>
  <c r="N25" i="2"/>
  <c r="N24" i="2"/>
  <c r="N23" i="2"/>
  <c r="N22" i="2"/>
  <c r="N21" i="2"/>
  <c r="N20" i="2"/>
  <c r="N19" i="2"/>
  <c r="N18" i="2"/>
  <c r="N17" i="2"/>
  <c r="N16" i="2"/>
  <c r="N15" i="2"/>
  <c r="N14" i="2"/>
  <c r="N13" i="2"/>
  <c r="N12" i="2"/>
  <c r="N11" i="2"/>
  <c r="N10" i="2"/>
  <c r="N9" i="2"/>
  <c r="N7" i="2"/>
  <c r="N6" i="2"/>
  <c r="J65" i="25" l="1"/>
  <c r="J64" i="25"/>
  <c r="J63" i="25"/>
  <c r="J62" i="25"/>
  <c r="J61" i="25"/>
  <c r="J60" i="25"/>
  <c r="J59" i="25"/>
  <c r="J58" i="25"/>
  <c r="J57" i="25"/>
  <c r="J56" i="25"/>
  <c r="J54" i="25"/>
  <c r="J53" i="25"/>
  <c r="J52" i="25"/>
  <c r="J51" i="25"/>
  <c r="J50" i="25"/>
  <c r="J49" i="25"/>
  <c r="J48" i="25"/>
  <c r="J47" i="25"/>
  <c r="J46" i="25"/>
  <c r="J45" i="25"/>
  <c r="J44" i="25"/>
  <c r="J43" i="25"/>
  <c r="J42" i="25"/>
  <c r="J40" i="25"/>
  <c r="J39" i="25"/>
  <c r="J38" i="25"/>
  <c r="J37" i="25"/>
  <c r="J36" i="25"/>
  <c r="J35" i="25"/>
  <c r="J34" i="25"/>
  <c r="J33" i="25"/>
  <c r="J32" i="25"/>
  <c r="J31" i="25"/>
  <c r="J30" i="25"/>
  <c r="J29" i="25"/>
  <c r="J28" i="25"/>
  <c r="J27" i="25"/>
  <c r="J25" i="25"/>
  <c r="J24" i="25"/>
  <c r="J23" i="25"/>
  <c r="J22" i="25"/>
  <c r="J21" i="25"/>
  <c r="J20" i="25"/>
  <c r="J19" i="25"/>
  <c r="J18" i="25"/>
  <c r="J17" i="25"/>
  <c r="J16" i="25"/>
  <c r="J15" i="25"/>
  <c r="J14" i="25"/>
  <c r="J13" i="25"/>
  <c r="J12" i="25"/>
  <c r="J11" i="25"/>
  <c r="J10" i="25"/>
  <c r="J9" i="25"/>
  <c r="J7" i="25"/>
  <c r="J6" i="25"/>
  <c r="F65" i="25"/>
  <c r="F64" i="25"/>
  <c r="F63" i="25"/>
  <c r="F62" i="25"/>
  <c r="F61" i="25"/>
  <c r="F60" i="25"/>
  <c r="F59" i="25"/>
  <c r="F58" i="25"/>
  <c r="F57" i="25"/>
  <c r="F56" i="25"/>
  <c r="F54" i="25"/>
  <c r="F53" i="25"/>
  <c r="F52" i="25"/>
  <c r="F51" i="25"/>
  <c r="F50" i="25"/>
  <c r="F49" i="25"/>
  <c r="F48" i="25"/>
  <c r="F47" i="25"/>
  <c r="F46" i="25"/>
  <c r="F45" i="25"/>
  <c r="F44" i="25"/>
  <c r="F43" i="25"/>
  <c r="F42" i="25"/>
  <c r="F40" i="25"/>
  <c r="F39" i="25"/>
  <c r="F38" i="25"/>
  <c r="F37" i="25"/>
  <c r="F36" i="25"/>
  <c r="F35" i="25"/>
  <c r="F34" i="25"/>
  <c r="F33" i="25"/>
  <c r="F32" i="25"/>
  <c r="F31" i="25"/>
  <c r="F30" i="25"/>
  <c r="F29" i="25"/>
  <c r="F28" i="25"/>
  <c r="F27" i="25"/>
  <c r="F25" i="25"/>
  <c r="F24" i="25"/>
  <c r="F23" i="25"/>
  <c r="F22" i="25"/>
  <c r="F21" i="25"/>
  <c r="F20" i="25"/>
  <c r="F19" i="25"/>
  <c r="F18" i="25"/>
  <c r="F17" i="25"/>
  <c r="F16" i="25"/>
  <c r="F15" i="25"/>
  <c r="F14" i="25"/>
  <c r="F13" i="25"/>
  <c r="F12" i="25"/>
  <c r="F11" i="25"/>
  <c r="F10" i="25"/>
  <c r="F9" i="25"/>
  <c r="F7" i="25"/>
  <c r="F6" i="25"/>
  <c r="I65" i="25"/>
  <c r="I64" i="25"/>
  <c r="I63" i="25"/>
  <c r="I62" i="25"/>
  <c r="I61" i="25"/>
  <c r="I60" i="25"/>
  <c r="I59" i="25"/>
  <c r="I58" i="25"/>
  <c r="I57" i="25"/>
  <c r="I56" i="25"/>
  <c r="I54" i="25"/>
  <c r="I53" i="25"/>
  <c r="I52" i="25"/>
  <c r="I51" i="25"/>
  <c r="I50" i="25"/>
  <c r="I49" i="25"/>
  <c r="I48" i="25"/>
  <c r="I47" i="25"/>
  <c r="I46" i="25"/>
  <c r="I45" i="25"/>
  <c r="I44" i="25"/>
  <c r="I43" i="25"/>
  <c r="I42" i="25"/>
  <c r="I40" i="25"/>
  <c r="I39" i="25"/>
  <c r="I38" i="25"/>
  <c r="I37" i="25"/>
  <c r="I36" i="25"/>
  <c r="I35" i="25"/>
  <c r="I34" i="25"/>
  <c r="I33" i="25"/>
  <c r="I32" i="25"/>
  <c r="I31" i="25"/>
  <c r="I30" i="25"/>
  <c r="I29" i="25"/>
  <c r="I28" i="25"/>
  <c r="I27" i="25"/>
  <c r="I25" i="25"/>
  <c r="I24" i="25"/>
  <c r="I23" i="25"/>
  <c r="I22" i="25"/>
  <c r="I21" i="25"/>
  <c r="I20" i="25"/>
  <c r="I19" i="25"/>
  <c r="I18" i="25"/>
  <c r="I17" i="25"/>
  <c r="I16" i="25"/>
  <c r="I15" i="25"/>
  <c r="I14" i="25"/>
  <c r="I13" i="25"/>
  <c r="I12" i="25"/>
  <c r="I11" i="25"/>
  <c r="I10" i="25"/>
  <c r="I9" i="25"/>
  <c r="I7" i="25"/>
  <c r="I6" i="25"/>
  <c r="E65" i="25"/>
  <c r="E64" i="25"/>
  <c r="E63" i="25"/>
  <c r="E62" i="25"/>
  <c r="E61" i="25"/>
  <c r="E60" i="25"/>
  <c r="E59" i="25"/>
  <c r="E58" i="25"/>
  <c r="E57" i="25"/>
  <c r="E56" i="25"/>
  <c r="E54" i="25"/>
  <c r="E53" i="25"/>
  <c r="E52" i="25"/>
  <c r="E51" i="25"/>
  <c r="E50" i="25"/>
  <c r="E49" i="25"/>
  <c r="E48" i="25"/>
  <c r="E47" i="25"/>
  <c r="E46" i="25"/>
  <c r="E45" i="25"/>
  <c r="E44" i="25"/>
  <c r="E43" i="25"/>
  <c r="E42" i="25"/>
  <c r="E40" i="25"/>
  <c r="E39" i="25"/>
  <c r="E38" i="25"/>
  <c r="E37" i="25"/>
  <c r="E36" i="25"/>
  <c r="E35" i="25"/>
  <c r="E34" i="25"/>
  <c r="E33" i="25"/>
  <c r="E32" i="25"/>
  <c r="E31" i="25"/>
  <c r="E30" i="25"/>
  <c r="E29" i="25"/>
  <c r="E28" i="25"/>
  <c r="E27" i="25"/>
  <c r="E25" i="25"/>
  <c r="E24" i="25"/>
  <c r="E23" i="25"/>
  <c r="E22" i="25"/>
  <c r="E21" i="25"/>
  <c r="E20" i="25"/>
  <c r="E19" i="25"/>
  <c r="E18" i="25"/>
  <c r="E17" i="25"/>
  <c r="E16" i="25"/>
  <c r="E15" i="25"/>
  <c r="E14" i="25"/>
  <c r="E13" i="25"/>
  <c r="E12" i="25"/>
  <c r="E11" i="25"/>
  <c r="E10" i="25"/>
  <c r="E9" i="25"/>
  <c r="E7" i="25"/>
  <c r="E6" i="25"/>
  <c r="H65" i="25"/>
  <c r="H64" i="25"/>
  <c r="H63" i="25"/>
  <c r="H62" i="25"/>
  <c r="H61" i="25"/>
  <c r="H60" i="25"/>
  <c r="H59" i="25"/>
  <c r="H58" i="25"/>
  <c r="H57" i="25"/>
  <c r="H56" i="25"/>
  <c r="H54" i="25"/>
  <c r="H53" i="25"/>
  <c r="H52" i="25"/>
  <c r="H51" i="25"/>
  <c r="H50" i="25"/>
  <c r="H49" i="25"/>
  <c r="H48" i="25"/>
  <c r="H47" i="25"/>
  <c r="H46" i="25"/>
  <c r="H45" i="25"/>
  <c r="H44" i="25"/>
  <c r="H43" i="25"/>
  <c r="H42" i="25"/>
  <c r="H40" i="25"/>
  <c r="H39" i="25"/>
  <c r="H38" i="25"/>
  <c r="H37" i="25"/>
  <c r="H36" i="25"/>
  <c r="H35" i="25"/>
  <c r="H34" i="25"/>
  <c r="H33" i="25"/>
  <c r="H32" i="25"/>
  <c r="H31" i="25"/>
  <c r="H30" i="25"/>
  <c r="H29" i="25"/>
  <c r="H28" i="25"/>
  <c r="H27" i="25"/>
  <c r="H25" i="25"/>
  <c r="H24" i="25"/>
  <c r="H23" i="25"/>
  <c r="H22" i="25"/>
  <c r="H21" i="25"/>
  <c r="H20" i="25"/>
  <c r="H19" i="25"/>
  <c r="H18" i="25"/>
  <c r="H17" i="25"/>
  <c r="H16" i="25"/>
  <c r="H15" i="25"/>
  <c r="H14" i="25"/>
  <c r="H13" i="25"/>
  <c r="H12" i="25"/>
  <c r="H11" i="25"/>
  <c r="H10" i="25"/>
  <c r="H9" i="25"/>
  <c r="H7" i="25"/>
  <c r="H6" i="25"/>
  <c r="D65" i="25"/>
  <c r="D64" i="25"/>
  <c r="D63" i="25"/>
  <c r="D62" i="25"/>
  <c r="D61" i="25"/>
  <c r="D60" i="25"/>
  <c r="D59" i="25"/>
  <c r="D58" i="25"/>
  <c r="D57" i="25"/>
  <c r="D56" i="25"/>
  <c r="D54" i="25"/>
  <c r="D53" i="25"/>
  <c r="D52" i="25"/>
  <c r="D51" i="25"/>
  <c r="D50" i="25"/>
  <c r="D49" i="25"/>
  <c r="D48" i="25"/>
  <c r="D47" i="25"/>
  <c r="D46" i="25"/>
  <c r="D45" i="25"/>
  <c r="D44" i="25"/>
  <c r="D43" i="25"/>
  <c r="D42" i="25"/>
  <c r="D40" i="25"/>
  <c r="D39" i="25"/>
  <c r="D38" i="25"/>
  <c r="D37" i="25"/>
  <c r="D36" i="25"/>
  <c r="D35" i="25"/>
  <c r="D34" i="25"/>
  <c r="D33" i="25"/>
  <c r="D32" i="25"/>
  <c r="D31" i="25"/>
  <c r="D30" i="25"/>
  <c r="D29" i="25"/>
  <c r="D28" i="25"/>
  <c r="D27" i="25"/>
  <c r="D25" i="25"/>
  <c r="D24" i="25"/>
  <c r="D23" i="25"/>
  <c r="D22" i="25"/>
  <c r="D21" i="25"/>
  <c r="D20" i="25"/>
  <c r="D19" i="25"/>
  <c r="D18" i="25"/>
  <c r="D17" i="25"/>
  <c r="D16" i="25"/>
  <c r="D15" i="25"/>
  <c r="D14" i="25"/>
  <c r="D13" i="25"/>
  <c r="D12" i="25"/>
  <c r="D11" i="25"/>
  <c r="D10" i="25"/>
  <c r="D9" i="25"/>
  <c r="D7" i="25"/>
  <c r="D6" i="25"/>
  <c r="G65" i="25"/>
  <c r="G64" i="25"/>
  <c r="G63" i="25"/>
  <c r="G62" i="25"/>
  <c r="G61" i="25"/>
  <c r="G60" i="25"/>
  <c r="G59" i="25"/>
  <c r="G58" i="25"/>
  <c r="G57" i="25"/>
  <c r="G56" i="25"/>
  <c r="G54" i="25"/>
  <c r="G53" i="25"/>
  <c r="G52" i="25"/>
  <c r="G51" i="25"/>
  <c r="G50" i="25"/>
  <c r="G49" i="25"/>
  <c r="G48" i="25"/>
  <c r="G47" i="25"/>
  <c r="G46" i="25"/>
  <c r="G45" i="25"/>
  <c r="G44" i="25"/>
  <c r="G43" i="25"/>
  <c r="G42" i="25"/>
  <c r="G40" i="25"/>
  <c r="G39" i="25"/>
  <c r="G38" i="25"/>
  <c r="G37" i="25"/>
  <c r="G36" i="25"/>
  <c r="G35" i="25"/>
  <c r="G34" i="25"/>
  <c r="G33" i="25"/>
  <c r="G32" i="25"/>
  <c r="G31" i="25"/>
  <c r="G30" i="25"/>
  <c r="G29" i="25"/>
  <c r="G28" i="25"/>
  <c r="G27" i="25"/>
  <c r="G25" i="25"/>
  <c r="G24" i="25"/>
  <c r="G23" i="25"/>
  <c r="G22" i="25"/>
  <c r="G21" i="25"/>
  <c r="G20" i="25"/>
  <c r="G19" i="25"/>
  <c r="G18" i="25"/>
  <c r="G17" i="25"/>
  <c r="G16" i="25"/>
  <c r="G15" i="25"/>
  <c r="G14" i="25"/>
  <c r="G13" i="25"/>
  <c r="G12" i="25"/>
  <c r="G11" i="25"/>
  <c r="G10" i="25"/>
  <c r="G9" i="25"/>
  <c r="G7" i="25"/>
  <c r="G6" i="25"/>
  <c r="C65" i="25"/>
  <c r="C64" i="25"/>
  <c r="C63" i="25"/>
  <c r="C62" i="25"/>
  <c r="C61" i="25"/>
  <c r="C60" i="25"/>
  <c r="C59" i="25"/>
  <c r="C58" i="25"/>
  <c r="C57" i="25"/>
  <c r="C56" i="25"/>
  <c r="C54" i="25"/>
  <c r="C53" i="25"/>
  <c r="C52" i="25"/>
  <c r="C51" i="25"/>
  <c r="C50" i="25"/>
  <c r="C49" i="25"/>
  <c r="C48" i="25"/>
  <c r="C47" i="25"/>
  <c r="C46" i="25"/>
  <c r="C45" i="25"/>
  <c r="C44" i="25"/>
  <c r="C43" i="25"/>
  <c r="C42" i="25"/>
  <c r="C40" i="25"/>
  <c r="C39" i="25"/>
  <c r="C38" i="25"/>
  <c r="C37" i="25"/>
  <c r="C36" i="25"/>
  <c r="C35" i="25"/>
  <c r="C34" i="25"/>
  <c r="C33" i="25"/>
  <c r="C32" i="25"/>
  <c r="C31" i="25"/>
  <c r="C30" i="25"/>
  <c r="C29" i="25"/>
  <c r="C28" i="25"/>
  <c r="C27" i="25"/>
  <c r="C25" i="25"/>
  <c r="C24" i="25"/>
  <c r="C23" i="25"/>
  <c r="C22" i="25"/>
  <c r="C21" i="25"/>
  <c r="C20" i="25"/>
  <c r="C19" i="25"/>
  <c r="C18" i="25"/>
  <c r="C17" i="25"/>
  <c r="C16" i="25"/>
  <c r="C15" i="25"/>
  <c r="C14" i="25"/>
  <c r="C13" i="25"/>
  <c r="C12" i="25"/>
  <c r="C11" i="25"/>
  <c r="C10" i="25"/>
  <c r="C9" i="25"/>
  <c r="C7" i="25"/>
  <c r="C6" i="25"/>
  <c r="H65" i="2"/>
  <c r="H64" i="2"/>
  <c r="H63" i="2"/>
  <c r="H62" i="2"/>
  <c r="H61" i="2"/>
  <c r="H60" i="2"/>
  <c r="H59" i="2"/>
  <c r="H58" i="2"/>
  <c r="H57" i="2"/>
  <c r="H56" i="2"/>
  <c r="H54" i="2"/>
  <c r="H53" i="2"/>
  <c r="H52" i="2"/>
  <c r="H51" i="2"/>
  <c r="H50" i="2"/>
  <c r="H49" i="2"/>
  <c r="H48" i="2"/>
  <c r="H47" i="2"/>
  <c r="H46" i="2"/>
  <c r="H45" i="2"/>
  <c r="H44" i="2"/>
  <c r="H43" i="2"/>
  <c r="H42" i="2"/>
  <c r="H40" i="2"/>
  <c r="H39" i="2"/>
  <c r="H38" i="2"/>
  <c r="H37" i="2"/>
  <c r="H36" i="2"/>
  <c r="H35" i="2"/>
  <c r="H34" i="2"/>
  <c r="H33" i="2"/>
  <c r="H32" i="2"/>
  <c r="H31" i="2"/>
  <c r="H30" i="2"/>
  <c r="H29" i="2"/>
  <c r="H28" i="2"/>
  <c r="H27" i="2"/>
  <c r="H25" i="2"/>
  <c r="H24" i="2"/>
  <c r="H23" i="2"/>
  <c r="H22" i="2"/>
  <c r="H21" i="2"/>
  <c r="H20" i="2"/>
  <c r="H19" i="2"/>
  <c r="H18" i="2"/>
  <c r="H17" i="2"/>
  <c r="H16" i="2"/>
  <c r="H15" i="2"/>
  <c r="H14" i="2"/>
  <c r="H13" i="2"/>
  <c r="H12" i="2"/>
  <c r="H11" i="2"/>
  <c r="H10" i="2"/>
  <c r="H9" i="2"/>
  <c r="H7" i="2"/>
  <c r="H6" i="2"/>
  <c r="I55" i="25" l="1"/>
  <c r="G26" i="25"/>
  <c r="I26" i="26" l="1"/>
  <c r="J26" i="26" l="1"/>
  <c r="I8" i="26" l="1"/>
  <c r="I55" i="26"/>
  <c r="I41" i="26"/>
  <c r="J41" i="26" l="1"/>
  <c r="J8" i="26"/>
  <c r="J55" i="26"/>
  <c r="J8" i="25" l="1"/>
  <c r="H26" i="25"/>
  <c r="J26" i="25"/>
  <c r="H41" i="25"/>
  <c r="J41" i="25"/>
  <c r="H55" i="25"/>
  <c r="J55" i="25"/>
  <c r="H8" i="26"/>
  <c r="H26" i="26"/>
  <c r="H41" i="26"/>
  <c r="H55" i="26"/>
  <c r="H8" i="25"/>
  <c r="G8" i="25"/>
  <c r="I8" i="25"/>
  <c r="I26" i="25"/>
  <c r="G41" i="25"/>
  <c r="I41" i="25"/>
  <c r="G55" i="25"/>
  <c r="G8" i="26"/>
  <c r="G26" i="26"/>
  <c r="G41" i="26"/>
  <c r="G55" i="26"/>
  <c r="J8" i="2" l="1"/>
  <c r="J26" i="2"/>
  <c r="L26" i="2"/>
  <c r="J41" i="2"/>
  <c r="L41" i="2"/>
  <c r="J55" i="2"/>
  <c r="L55" i="2"/>
  <c r="L8" i="2"/>
  <c r="I8" i="2"/>
  <c r="K8" i="2"/>
  <c r="M8" i="2"/>
  <c r="I26" i="2"/>
  <c r="K26" i="2"/>
  <c r="M26" i="2"/>
  <c r="I41" i="2"/>
  <c r="K41" i="2"/>
  <c r="M41" i="2"/>
  <c r="I55" i="2"/>
  <c r="K55" i="2"/>
  <c r="M55" i="2"/>
  <c r="N8" i="2" l="1"/>
  <c r="N26" i="2" l="1"/>
  <c r="N55" i="2"/>
  <c r="N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J26" authorId="0" shapeId="0" xr:uid="{00000000-0006-0000-0200-000001000000}">
      <text>
        <r>
          <rPr>
            <b/>
            <sz val="10"/>
            <color indexed="81"/>
            <rFont val="Tahoma"/>
            <family val="2"/>
          </rPr>
          <t>jmarks:</t>
        </r>
        <r>
          <rPr>
            <sz val="10"/>
            <color indexed="81"/>
            <rFont val="Tahoma"/>
            <family val="2"/>
          </rPr>
          <t xml:space="preserve">
Note different formula.</t>
        </r>
      </text>
    </comment>
  </commentList>
</comments>
</file>

<file path=xl/sharedStrings.xml><?xml version="1.0" encoding="utf-8"?>
<sst xmlns="http://schemas.openxmlformats.org/spreadsheetml/2006/main" count="243" uniqueCount="94">
  <si>
    <t>Arkansas</t>
  </si>
  <si>
    <t>Maryland</t>
  </si>
  <si>
    <t>Mississippi</t>
  </si>
  <si>
    <t>North Carolina</t>
  </si>
  <si>
    <t>Oklahoma</t>
  </si>
  <si>
    <t>South Carolina</t>
  </si>
  <si>
    <t>Tennessee</t>
  </si>
  <si>
    <t>Texas</t>
  </si>
  <si>
    <t>Virginia</t>
  </si>
  <si>
    <t>Delaware</t>
  </si>
  <si>
    <t>SREB states</t>
  </si>
  <si>
    <t>Source:</t>
  </si>
  <si>
    <t>Women</t>
  </si>
  <si>
    <t>Men</t>
  </si>
  <si>
    <t>White</t>
  </si>
  <si>
    <t>Black</t>
  </si>
  <si>
    <r>
      <t>Other</t>
    </r>
    <r>
      <rPr>
        <vertAlign val="superscript"/>
        <sz val="10"/>
        <rFont val="Arial"/>
        <family val="2"/>
      </rPr>
      <t>2</t>
    </r>
  </si>
  <si>
    <t>Hispanic</t>
  </si>
  <si>
    <t>First-Time Freshmen</t>
  </si>
  <si>
    <t>Four-Year</t>
  </si>
  <si>
    <t>Two-Year</t>
  </si>
  <si>
    <t>Part-Time</t>
  </si>
  <si>
    <t>Undergraduate</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</si>
  <si>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</si>
  <si>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</si>
  <si>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</si>
  <si>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</si>
  <si>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</si>
  <si>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</si>
  <si>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</si>
  <si>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</si>
  <si>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</si>
  <si>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</si>
  <si>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</si>
  <si>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</si>
  <si>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</si>
  <si>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</si>
  <si>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</si>
  <si>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</si>
  <si>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</si>
  <si>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</si>
  <si>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</si>
  <si>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</si>
  <si>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</si>
  <si>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</si>
  <si>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</si>
  <si>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</si>
  <si>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</si>
  <si>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</si>
  <si>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r>
      <t>Enrollment Changes by Student Level and Type of Attendance</t>
    </r>
    <r>
      <rPr>
        <vertAlign val="superscript"/>
        <sz val="10"/>
        <rFont val="Arial"/>
        <family val="2"/>
      </rPr>
      <t>1</t>
    </r>
  </si>
  <si>
    <t>50 states and D.C.</t>
  </si>
  <si>
    <t>"NA" indicates not applicable. There was no institution of this type in at least one of the years.</t>
  </si>
  <si>
    <t xml:space="preserve"> </t>
  </si>
  <si>
    <t>Graduate and Professional</t>
  </si>
  <si>
    <t>Louisiana</t>
  </si>
  <si>
    <r>
      <t>1</t>
    </r>
    <r>
      <rPr>
        <sz val="10"/>
        <rFont val="Arial"/>
        <family val="2"/>
      </rPr>
      <t xml:space="preserve"> Figures represent enrollments in all degree-granting institutions eligible for federal Title IV student financial aid in the 50 states and the District of Columbia, excluding service schools. </t>
    </r>
  </si>
  <si>
    <r>
      <rPr>
        <vertAlign val="superscript"/>
        <sz val="10"/>
        <rFont val="Arial"/>
        <family val="2"/>
      </rPr>
      <t>2</t>
    </r>
    <r>
      <rPr>
        <sz val="10"/>
        <rFont val="Arial"/>
        <family val="2"/>
      </rPr>
      <t xml:space="preserve"> Excludes people whose race is unknown and people from foreign countries.</t>
    </r>
  </si>
  <si>
    <t>SREB analysis of National Center for Education Statistics fall enrollment surveys — www.nces.ed.gov/ipeds.</t>
  </si>
  <si>
    <t>Percent Change, 2008 to 2013</t>
  </si>
  <si>
    <t>Number Change, 2008 to 2013</t>
  </si>
  <si>
    <r>
      <t>Enrollment Changes By Gender and Race/Ethnicity</t>
    </r>
    <r>
      <rPr>
        <vertAlign val="superscript"/>
        <sz val="10"/>
        <rFont val="Arial"/>
        <family val="2"/>
      </rPr>
      <t>1</t>
    </r>
  </si>
  <si>
    <t>Percent Change, 2010 to 2015</t>
  </si>
  <si>
    <t>Number Change, 2010 to 2015</t>
  </si>
  <si>
    <t xml:space="preserve"> May 2017</t>
  </si>
  <si>
    <t>Rhode Island</t>
  </si>
  <si>
    <t>Pennsylvania</t>
  </si>
  <si>
    <t>New York</t>
  </si>
  <si>
    <t>Massachusetts</t>
  </si>
  <si>
    <t>Connecticut</t>
  </si>
  <si>
    <t>Missouri</t>
  </si>
  <si>
    <t>Minnesota</t>
  </si>
  <si>
    <t>Illinois</t>
  </si>
  <si>
    <t>Utah</t>
  </si>
  <si>
    <t>Colorado</t>
  </si>
  <si>
    <t>California</t>
  </si>
  <si>
    <t>Arizona</t>
  </si>
  <si>
    <t>Alabama</t>
  </si>
  <si>
    <t>Florida</t>
  </si>
  <si>
    <t>Georgia</t>
  </si>
  <si>
    <t>Kentucky</t>
  </si>
  <si>
    <r>
      <rPr>
        <vertAlign val="superscript"/>
        <sz val="10"/>
        <rFont val="Arial"/>
        <family val="2"/>
      </rPr>
      <t>1</t>
    </r>
    <r>
      <rPr>
        <sz val="10"/>
        <rFont val="Arial"/>
        <family val="2"/>
      </rPr>
      <t xml:space="preserve"> Figures represent enrollments in all degree-granting institutions eligible for federal Title IV student financial aid in the 50 states and the D.C., excluding service schools. </t>
    </r>
  </si>
  <si>
    <t>District of Columbia</t>
  </si>
  <si>
    <t>West Virginia</t>
  </si>
  <si>
    <r>
      <t>Enrollment Changes by Type of College or University</t>
    </r>
    <r>
      <rPr>
        <vertAlign val="superscript"/>
        <sz val="10"/>
        <rFont val="Helv"/>
        <family val="2"/>
      </rPr>
      <t>1</t>
    </r>
  </si>
  <si>
    <r>
      <t>Predominantly Black</t>
    </r>
    <r>
      <rPr>
        <vertAlign val="superscript"/>
        <sz val="10"/>
        <rFont val="Helv"/>
        <family val="2"/>
      </rPr>
      <t>2</t>
    </r>
  </si>
  <si>
    <r>
      <t>Historically Black</t>
    </r>
    <r>
      <rPr>
        <vertAlign val="superscript"/>
        <sz val="10"/>
        <rFont val="Helv"/>
        <family val="2"/>
      </rPr>
      <t>2</t>
    </r>
  </si>
  <si>
    <r>
      <t>West Virginia</t>
    </r>
    <r>
      <rPr>
        <vertAlign val="superscript"/>
        <sz val="10"/>
        <rFont val="Helv"/>
        <family val="2"/>
      </rPr>
      <t>3</t>
    </r>
  </si>
  <si>
    <r>
      <t>District of Columbia</t>
    </r>
    <r>
      <rPr>
        <vertAlign val="superscript"/>
        <sz val="10"/>
        <rFont val="Helv"/>
        <family val="2"/>
      </rPr>
      <t>3</t>
    </r>
  </si>
  <si>
    <r>
      <rPr>
        <vertAlign val="superscript"/>
        <sz val="10"/>
        <rFont val="Helv"/>
        <family val="2"/>
      </rPr>
      <t>1</t>
    </r>
    <r>
      <rPr>
        <sz val="10"/>
        <rFont val="Helv"/>
        <family val="2"/>
      </rPr>
      <t xml:space="preserve"> Figures represent enrollments in all degree-granting institutions eligible for federal Title IV student financial aid in the 50 states and the D.C., excluding service schools. </t>
    </r>
  </si>
  <si>
    <r>
      <rPr>
        <vertAlign val="superscript"/>
        <sz val="10"/>
        <rFont val="Helv"/>
        <family val="2"/>
      </rPr>
      <t>3</t>
    </r>
    <r>
      <rPr>
        <sz val="10"/>
        <rFont val="Helv"/>
        <family val="2"/>
      </rPr>
      <t xml:space="preserve"> Enrollments in two-year colleges formerly embedded in and reported as four-year are now separate and reported as two-year. </t>
    </r>
  </si>
  <si>
    <t>2 Predominantly black institutions (PBIs) are those in which black students account for more than 50 percent of total enrollment. Historically black colleges and universities (HBCUs) are those founded prior to 1964 as institutions for black students. While an institution's PBI status may change from year to year, HBCU status will not.</t>
  </si>
  <si>
    <t>Table 22 (OLD Table 23)</t>
  </si>
  <si>
    <t>Table 24 (OLD Table 24)</t>
  </si>
  <si>
    <t>Table 24 (OLD Table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</si>
</sst>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0\)"/>
  </numFmts>
  <fonts count="16" x14ac:knownFonts="1">
    <font>
      <sz val="10"/>
      <name val="Helv"/>
    </font>
    <font>
      <sz val="10"/>
      <name val="Arial"/>
      <family val="2"/>
    </font>
    <font>
      <sz val="10"/>
      <name val="Arial"/>
      <family val="2"/>
    </font>
    <font>
      <sz val="10"/>
      <name val="Helv"/>
    </font>
    <font>
      <vertAlign val="superscript"/>
      <sz val="10"/>
      <name val="Arial"/>
      <family val="2"/>
    </font>
    <font>
      <b/>
      <sz val="10"/>
      <name val="Arial"/>
      <family val="2"/>
    </font>
    <font>
      <u/>
      <sz val="10"/>
      <name val="Arial"/>
      <family val="2"/>
    </font>
    <font>
      <sz val="10"/>
      <color indexed="81"/>
      <name val="Tahoma"/>
      <family val="2"/>
    </font>
    <font>
      <b/>
      <sz val="10"/>
      <color indexed="81"/>
      <name val="Tahoma"/>
      <family val="2"/>
    </font>
    <font>
      <sz val="11"/>
      <color rgb="FF9C0006"/>
      <name val="Calibri"/>
      <family val="2"/>
      <scheme val="minor"/>
    </font>
    <font>
      <sz val="10"/>
      <name val="Arial"/>
      <family val="2"/>
    </font>
    <font>
      <vertAlign val="superscript"/>
      <sz val="10"/>
      <name val="Helv"/>
      <family val="2"/>
    </font>
    <font>
      <b/>
      <sz val="10"/>
      <name val="Arial"/>
      <family val="2"/>
    </font>
    <font>
      <sz val="10"/>
      <name val="Helv"/>
    </font>
    <font>
      <sz val="11"/>
      <color rgb="FF9C0006"/>
      <name val="Calibri"/>
      <family val="2"/>
      <scheme val="minor"/>
    </font>
    <font>
      <sz val="10"/>
      <name val="Helv"/>
      <family val="2"/>
    </font>
  </fonts>
  <fills count="4">
    <fill>
      <patternFill patternType="none"/>
    </fill>
    <fill>
      <patternFill patternType="gray125"/>
    </fill>
    <fill>
      <patternFill patternType="solid">
        <fgColor theme="0" tint="-0.249977111117893"/>
        <bgColor indexed="64"/>
      </patternFill>
    </fill>
    <fill>
      <patternFill patternType="solid">
        <fgColor rgb="FFFFC7CE"/>
      </patternFill>
    </fill>
  </fills>
  <borders count="20">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8"/>
      </top>
      <bottom style="thin">
        <color indexed="64"/>
      </bottom>
      <diagonal/>
    </border>
    <border>
      <left/>
      <right/>
      <top style="thin">
        <color indexed="8"/>
      </top>
      <bottom/>
      <diagonal/>
    </border>
  </borders>
  <cellStyleXfs count="2">
    <xf numFmtId="0" fontId="0" fillId="0" borderId="0">
      <alignment horizontal="left" wrapText="1"/>
    </xf>
    <xf numFmtId="0" fontId="9" fillId="3" borderId="0" applyNumberFormat="0" applyBorder="0" applyAlignment="0" applyProtection="0"/>
  </cellStyleXfs>
  <cellXfs count="189">
    <xf numFmtId="37" fontId="0" fillId="0" borderId="0" xfId="0" applyNumberFormat="1" applyAlignment="1"/>
    <xf numFmtId="37" fontId="1" fillId="0" borderId="0" xfId="0" applyNumberFormat="1" applyFont="1" applyAlignment="1" applyProtection="1"/>
    <xf numFmtId="37" fontId="1" fillId="0" borderId="0" xfId="0" applyNumberFormat="1" applyFont="1" applyAlignment="1"/>
    <xf numFmtId="37" fontId="1" fillId="0" borderId="0" xfId="0" applyNumberFormat="1" applyFont="1" applyAlignment="1" applyProtection="1">
      <alignment horizontal="centerContinuous"/>
    </xf>
    <xf numFmtId="37" fontId="1" fillId="0" borderId="0" xfId="0" applyNumberFormat="1" applyFont="1" applyBorder="1" applyAlignment="1"/>
    <xf numFmtId="37" fontId="1" fillId="0" borderId="0" xfId="0" applyNumberFormat="1" applyFont="1" applyAlignment="1" applyProtection="1">
      <alignment horizontal="left"/>
    </xf>
    <xf numFmtId="37" fontId="1" fillId="0" borderId="2" xfId="0" applyNumberFormat="1" applyFont="1" applyBorder="1" applyAlignment="1" applyProtection="1"/>
    <xf numFmtId="37" fontId="1" fillId="0" borderId="0" xfId="0" applyNumberFormat="1" applyFont="1" applyAlignment="1">
      <alignment vertical="top"/>
    </xf>
    <xf numFmtId="37" fontId="1" fillId="0" borderId="0" xfId="0" applyNumberFormat="1" applyFont="1" applyAlignment="1" applyProtection="1">
      <alignment vertical="top"/>
    </xf>
    <xf numFmtId="37" fontId="1" fillId="0" borderId="2" xfId="0" applyNumberFormat="1" applyFont="1" applyBorder="1" applyAlignment="1" applyProtection="1">
      <alignment horizontal="center"/>
    </xf>
    <xf numFmtId="0" fontId="1" fillId="0" borderId="0" xfId="0" applyFont="1">
      <alignment horizontal="left" wrapText="1"/>
    </xf>
    <xf numFmtId="165" fontId="1" fillId="0" borderId="0" xfId="0" applyNumberFormat="1" applyFont="1" applyFill="1" applyAlignment="1"/>
    <xf numFmtId="0" fontId="2" fillId="0" borderId="0" xfId="0" applyFont="1" applyBorder="1">
      <alignment horizontal="left" wrapText="1"/>
    </xf>
    <xf numFmtId="37" fontId="1" fillId="0" borderId="0" xfId="0" applyNumberFormat="1" applyFont="1" applyBorder="1" applyAlignment="1" applyProtection="1">
      <alignment horizontal="center"/>
    </xf>
    <xf numFmtId="0" fontId="5" fillId="0" borderId="3" xfId="0" applyFont="1" applyBorder="1" applyAlignment="1">
      <alignment horizontal="centerContinuous"/>
    </xf>
    <xf numFmtId="37" fontId="6" fillId="0" borderId="2" xfId="0" applyNumberFormat="1" applyFont="1" applyBorder="1" applyAlignment="1" applyProtection="1"/>
    <xf numFmtId="3" fontId="1" fillId="0" borderId="1" xfId="0" applyNumberFormat="1" applyFont="1" applyFill="1" applyBorder="1" applyAlignment="1"/>
    <xf numFmtId="3" fontId="1" fillId="0" borderId="0" xfId="0" applyNumberFormat="1" applyFont="1" applyFill="1" applyAlignment="1"/>
    <xf numFmtId="3" fontId="1" fillId="2" borderId="0" xfId="0" applyNumberFormat="1" applyFont="1" applyFill="1" applyAlignment="1"/>
    <xf numFmtId="3" fontId="1" fillId="0" borderId="0" xfId="0" applyNumberFormat="1" applyFont="1" applyAlignment="1"/>
    <xf numFmtId="3" fontId="1" fillId="0" borderId="0" xfId="0" applyNumberFormat="1" applyFont="1" applyBorder="1" applyAlignment="1"/>
    <xf numFmtId="3" fontId="1" fillId="0" borderId="1" xfId="0" applyNumberFormat="1" applyFont="1" applyBorder="1" applyAlignment="1"/>
    <xf numFmtId="3" fontId="1" fillId="2" borderId="1" xfId="0" applyNumberFormat="1" applyFont="1" applyFill="1" applyBorder="1" applyAlignment="1"/>
    <xf numFmtId="3" fontId="1" fillId="0" borderId="12" xfId="0" applyNumberFormat="1" applyFont="1" applyFill="1" applyBorder="1" applyAlignment="1"/>
    <xf numFmtId="3" fontId="1" fillId="2" borderId="4" xfId="0" applyNumberFormat="1" applyFont="1" applyFill="1" applyBorder="1" applyAlignment="1"/>
    <xf numFmtId="165" fontId="1" fillId="0" borderId="1" xfId="0" applyNumberFormat="1" applyFont="1" applyFill="1" applyBorder="1" applyAlignment="1" applyProtection="1">
      <alignment horizontal="centerContinuous"/>
    </xf>
    <xf numFmtId="3" fontId="1" fillId="0" borderId="11" xfId="0" applyNumberFormat="1" applyFont="1" applyFill="1" applyBorder="1" applyAlignment="1"/>
    <xf numFmtId="3" fontId="1" fillId="0" borderId="7" xfId="0" applyNumberFormat="1" applyFont="1" applyFill="1" applyBorder="1" applyAlignment="1"/>
    <xf numFmtId="3" fontId="1" fillId="2" borderId="7" xfId="0" applyNumberFormat="1" applyFont="1" applyFill="1" applyBorder="1" applyAlignment="1"/>
    <xf numFmtId="164" fontId="1" fillId="0" borderId="0" xfId="0" applyNumberFormat="1" applyFont="1" applyFill="1" applyAlignment="1"/>
    <xf numFmtId="164" fontId="1" fillId="0" borderId="7" xfId="0" applyNumberFormat="1" applyFont="1" applyFill="1" applyBorder="1" applyAlignment="1"/>
    <xf numFmtId="164" fontId="1" fillId="0" borderId="1" xfId="0" applyNumberFormat="1" applyFont="1" applyFill="1" applyBorder="1" applyAlignment="1"/>
    <xf numFmtId="164" fontId="1" fillId="2" borderId="0" xfId="0" applyNumberFormat="1" applyFont="1" applyFill="1" applyAlignment="1"/>
    <xf numFmtId="164" fontId="1" fillId="2" borderId="7" xfId="0" applyNumberFormat="1" applyFont="1" applyFill="1" applyBorder="1" applyAlignment="1"/>
    <xf numFmtId="164" fontId="1" fillId="2" borderId="1" xfId="0" applyNumberFormat="1" applyFont="1" applyFill="1" applyBorder="1" applyAlignment="1"/>
    <xf numFmtId="164" fontId="1" fillId="0" borderId="12" xfId="0" applyNumberFormat="1" applyFont="1" applyFill="1" applyBorder="1" applyAlignment="1"/>
    <xf numFmtId="0" fontId="0" fillId="0" borderId="4" xfId="0" applyFont="1" applyBorder="1" applyAlignment="1">
      <alignment horizontal="centerContinuous"/>
    </xf>
    <xf numFmtId="0" fontId="0" fillId="0" borderId="5" xfId="0" applyFont="1" applyBorder="1" applyAlignment="1">
      <alignment horizontal="centerContinuous"/>
    </xf>
    <xf numFmtId="0" fontId="1" fillId="0" borderId="0" xfId="0" applyFont="1" applyBorder="1">
      <alignment horizontal="left" wrapText="1"/>
    </xf>
    <xf numFmtId="37" fontId="1" fillId="0" borderId="0" xfId="0" applyNumberFormat="1" applyFont="1" applyAlignment="1" applyProtection="1">
      <alignment horizontal="center"/>
    </xf>
    <xf numFmtId="0" fontId="1" fillId="0" borderId="0" xfId="0" applyFont="1" applyAlignment="1">
      <alignment horizontal="left"/>
    </xf>
    <xf numFmtId="0" fontId="5" fillId="0" borderId="4" xfId="0" applyFont="1" applyBorder="1" applyAlignment="1">
      <alignment horizontal="centerContinuous"/>
    </xf>
    <xf numFmtId="37" fontId="1" fillId="0" borderId="0" xfId="0" applyNumberFormat="1" applyFont="1" applyAlignment="1" applyProtection="1">
      <alignment horizontal="right" vertical="top"/>
    </xf>
    <xf numFmtId="37" fontId="1" fillId="0" borderId="0" xfId="0" applyNumberFormat="1" applyFont="1" applyFill="1" applyAlignment="1" applyProtection="1">
      <alignment horizontal="left"/>
    </xf>
    <xf numFmtId="164" fontId="1" fillId="0" borderId="0" xfId="0" applyNumberFormat="1" applyFont="1" applyFill="1" applyBorder="1" applyAlignment="1"/>
    <xf numFmtId="164" fontId="1" fillId="0" borderId="15" xfId="0" applyNumberFormat="1" applyFont="1" applyFill="1" applyBorder="1" applyAlignment="1"/>
    <xf numFmtId="164" fontId="1" fillId="2" borderId="15" xfId="0" applyNumberFormat="1" applyFont="1" applyFill="1" applyBorder="1" applyAlignment="1"/>
    <xf numFmtId="3" fontId="1" fillId="0" borderId="0" xfId="0" applyNumberFormat="1" applyFont="1" applyFill="1" applyBorder="1" applyAlignment="1"/>
    <xf numFmtId="3" fontId="1" fillId="0" borderId="6" xfId="0" applyNumberFormat="1" applyFont="1" applyFill="1" applyBorder="1" applyAlignment="1"/>
    <xf numFmtId="164" fontId="1" fillId="0" borderId="10" xfId="0" applyNumberFormat="1" applyFont="1" applyFill="1" applyBorder="1" applyAlignment="1"/>
    <xf numFmtId="164" fontId="1" fillId="0" borderId="17" xfId="0" applyNumberFormat="1" applyFont="1" applyFill="1" applyBorder="1" applyAlignment="1"/>
    <xf numFmtId="164" fontId="1" fillId="0" borderId="11" xfId="0" applyNumberFormat="1" applyFont="1" applyFill="1" applyBorder="1" applyAlignment="1"/>
    <xf numFmtId="164" fontId="1" fillId="2" borderId="11" xfId="0" applyNumberFormat="1" applyFont="1" applyFill="1" applyBorder="1" applyAlignment="1"/>
    <xf numFmtId="3" fontId="1" fillId="2" borderId="11" xfId="0" applyNumberFormat="1" applyFont="1" applyFill="1" applyBorder="1" applyAlignment="1"/>
    <xf numFmtId="165" fontId="1" fillId="0" borderId="9" xfId="0" applyNumberFormat="1" applyFont="1" applyFill="1" applyBorder="1" applyAlignment="1" applyProtection="1">
      <alignment horizontal="center" wrapText="1"/>
    </xf>
    <xf numFmtId="37" fontId="1" fillId="0" borderId="2" xfId="0" applyNumberFormat="1" applyFont="1" applyFill="1" applyBorder="1" applyAlignment="1">
      <alignment horizontal="centerContinuous" wrapText="1"/>
    </xf>
    <xf numFmtId="165" fontId="1" fillId="0" borderId="9" xfId="0" applyNumberFormat="1" applyFont="1" applyFill="1" applyBorder="1" applyAlignment="1" applyProtection="1">
      <alignment horizontal="centerContinuous"/>
    </xf>
    <xf numFmtId="165" fontId="1" fillId="0" borderId="8" xfId="0" applyNumberFormat="1" applyFont="1" applyFill="1" applyBorder="1" applyAlignment="1" applyProtection="1">
      <alignment horizontal="centerContinuous"/>
    </xf>
    <xf numFmtId="37" fontId="1" fillId="0" borderId="8" xfId="0" applyNumberFormat="1" applyFont="1" applyFill="1" applyBorder="1" applyAlignment="1">
      <alignment horizontal="centerContinuous" wrapText="1"/>
    </xf>
    <xf numFmtId="37" fontId="1" fillId="0" borderId="9" xfId="0" applyNumberFormat="1" applyFont="1" applyFill="1" applyBorder="1" applyAlignment="1">
      <alignment horizontal="centerContinuous" wrapText="1"/>
    </xf>
    <xf numFmtId="165" fontId="1" fillId="0" borderId="9" xfId="0" applyNumberFormat="1" applyFont="1" applyFill="1" applyBorder="1" applyAlignment="1" applyProtection="1">
      <alignment horizontal="centerContinuous" wrapText="1"/>
    </xf>
    <xf numFmtId="165" fontId="1" fillId="0" borderId="14" xfId="0" applyNumberFormat="1" applyFont="1" applyFill="1" applyBorder="1" applyAlignment="1" applyProtection="1">
      <alignment horizontal="centerContinuous" wrapText="1"/>
    </xf>
    <xf numFmtId="165" fontId="1" fillId="0" borderId="8" xfId="0" applyNumberFormat="1" applyFont="1" applyFill="1" applyBorder="1" applyAlignment="1" applyProtection="1">
      <alignment horizontal="centerContinuous" wrapText="1"/>
    </xf>
    <xf numFmtId="3" fontId="1" fillId="2" borderId="0" xfId="0" quotePrefix="1" applyNumberFormat="1" applyFont="1" applyFill="1" applyBorder="1" applyAlignment="1"/>
    <xf numFmtId="3" fontId="1" fillId="0" borderId="0" xfId="0" quotePrefix="1" applyNumberFormat="1" applyFont="1" applyFill="1" applyBorder="1" applyAlignment="1"/>
    <xf numFmtId="3" fontId="1" fillId="0" borderId="1" xfId="0" quotePrefix="1" applyNumberFormat="1" applyFont="1" applyFill="1" applyBorder="1" applyAlignment="1"/>
    <xf numFmtId="164" fontId="1" fillId="0" borderId="6" xfId="0" quotePrefix="1" applyNumberFormat="1" applyFont="1" applyFill="1" applyBorder="1" applyAlignment="1"/>
    <xf numFmtId="164" fontId="1" fillId="0" borderId="15" xfId="0" quotePrefix="1" applyNumberFormat="1" applyFont="1" applyFill="1" applyBorder="1" applyAlignment="1"/>
    <xf numFmtId="3" fontId="1" fillId="0" borderId="11" xfId="0" quotePrefix="1" applyNumberFormat="1" applyFont="1" applyFill="1" applyBorder="1" applyAlignment="1"/>
    <xf numFmtId="164" fontId="1" fillId="0" borderId="19" xfId="0" quotePrefix="1" applyNumberFormat="1" applyFont="1" applyFill="1" applyBorder="1" applyAlignment="1"/>
    <xf numFmtId="164" fontId="1" fillId="0" borderId="16" xfId="0" quotePrefix="1" applyNumberFormat="1" applyFont="1" applyFill="1" applyBorder="1" applyAlignment="1"/>
    <xf numFmtId="3" fontId="1" fillId="0" borderId="7" xfId="0" quotePrefix="1" applyNumberFormat="1" applyFont="1" applyFill="1" applyBorder="1" applyAlignment="1"/>
    <xf numFmtId="3" fontId="1" fillId="0" borderId="17" xfId="0" applyNumberFormat="1" applyFont="1" applyFill="1" applyBorder="1" applyAlignment="1"/>
    <xf numFmtId="164" fontId="1" fillId="0" borderId="16" xfId="0" applyNumberFormat="1" applyFont="1" applyFill="1" applyBorder="1" applyAlignment="1"/>
    <xf numFmtId="164" fontId="1" fillId="2" borderId="0" xfId="0" quotePrefix="1" applyNumberFormat="1" applyFont="1" applyFill="1" applyBorder="1" applyAlignment="1"/>
    <xf numFmtId="164" fontId="1" fillId="2" borderId="16" xfId="0" quotePrefix="1" applyNumberFormat="1" applyFont="1" applyFill="1" applyBorder="1" applyAlignment="1"/>
    <xf numFmtId="3" fontId="1" fillId="2" borderId="0" xfId="0" applyNumberFormat="1" applyFont="1" applyFill="1" applyBorder="1" applyAlignment="1"/>
    <xf numFmtId="3" fontId="1" fillId="2" borderId="16" xfId="0" applyNumberFormat="1" applyFont="1" applyFill="1" applyBorder="1" applyAlignment="1"/>
    <xf numFmtId="164" fontId="1" fillId="0" borderId="0" xfId="0" quotePrefix="1" applyNumberFormat="1" applyFont="1" applyFill="1" applyBorder="1" applyAlignment="1"/>
    <xf numFmtId="3" fontId="1" fillId="0" borderId="16" xfId="0" applyNumberFormat="1" applyFont="1" applyFill="1" applyBorder="1" applyAlignment="1"/>
    <xf numFmtId="164" fontId="1" fillId="0" borderId="1" xfId="0" quotePrefix="1" applyNumberFormat="1" applyFont="1" applyFill="1" applyBorder="1" applyAlignment="1"/>
    <xf numFmtId="3" fontId="1" fillId="0" borderId="15" xfId="0" applyNumberFormat="1" applyFont="1" applyFill="1" applyBorder="1" applyAlignment="1"/>
    <xf numFmtId="164" fontId="1" fillId="2" borderId="1" xfId="0" quotePrefix="1" applyNumberFormat="1" applyFont="1" applyFill="1" applyBorder="1" applyAlignment="1"/>
    <xf numFmtId="164" fontId="1" fillId="2" borderId="15" xfId="0" quotePrefix="1" applyNumberFormat="1" applyFont="1" applyFill="1" applyBorder="1" applyAlignment="1"/>
    <xf numFmtId="3" fontId="1" fillId="2" borderId="1" xfId="0" quotePrefix="1" applyNumberFormat="1" applyFont="1" applyFill="1" applyBorder="1" applyAlignment="1"/>
    <xf numFmtId="3" fontId="1" fillId="2" borderId="15" xfId="0" applyNumberFormat="1" applyFont="1" applyFill="1" applyBorder="1" applyAlignment="1"/>
    <xf numFmtId="164" fontId="1" fillId="2" borderId="6" xfId="0" quotePrefix="1" applyNumberFormat="1" applyFont="1" applyFill="1" applyBorder="1" applyAlignment="1"/>
    <xf numFmtId="3" fontId="1" fillId="2" borderId="11" xfId="0" quotePrefix="1" applyNumberFormat="1" applyFont="1" applyFill="1" applyBorder="1" applyAlignment="1"/>
    <xf numFmtId="37" fontId="10" fillId="0" borderId="0" xfId="0" applyNumberFormat="1" applyFont="1" applyAlignment="1" applyProtection="1">
      <alignment horizontal="left"/>
    </xf>
    <xf numFmtId="37" fontId="10" fillId="0" borderId="0" xfId="0" applyNumberFormat="1" applyFont="1" applyBorder="1" applyAlignment="1" applyProtection="1">
      <alignment horizontal="center"/>
    </xf>
    <xf numFmtId="37" fontId="10" fillId="0" borderId="0" xfId="0" applyNumberFormat="1" applyFont="1" applyAlignment="1" applyProtection="1">
      <alignment horizontal="center"/>
    </xf>
    <xf numFmtId="37" fontId="10" fillId="0" borderId="0" xfId="0" applyNumberFormat="1" applyFont="1" applyAlignment="1"/>
    <xf numFmtId="37" fontId="10" fillId="0" borderId="0" xfId="0" applyNumberFormat="1" applyFont="1" applyAlignment="1" applyProtection="1"/>
    <xf numFmtId="37" fontId="10" fillId="0" borderId="0" xfId="0" applyNumberFormat="1" applyFont="1" applyBorder="1" applyAlignment="1" applyProtection="1"/>
    <xf numFmtId="37" fontId="10" fillId="0" borderId="2" xfId="0" applyNumberFormat="1" applyFont="1" applyBorder="1" applyAlignment="1" applyProtection="1"/>
    <xf numFmtId="37" fontId="10" fillId="0" borderId="2" xfId="0" applyNumberFormat="1" applyFont="1" applyBorder="1" applyAlignment="1" applyProtection="1">
      <alignment horizontal="center"/>
    </xf>
    <xf numFmtId="37" fontId="10" fillId="0" borderId="0" xfId="0" applyNumberFormat="1" applyFont="1" applyAlignment="1">
      <alignment horizontal="centerContinuous"/>
    </xf>
    <xf numFmtId="165" fontId="10" fillId="0" borderId="1" xfId="0" applyNumberFormat="1" applyFont="1" applyFill="1" applyBorder="1" applyAlignment="1" applyProtection="1">
      <alignment horizontal="center"/>
    </xf>
    <xf numFmtId="165" fontId="10" fillId="0" borderId="9" xfId="0" applyNumberFormat="1" applyFont="1" applyFill="1" applyBorder="1" applyAlignment="1" applyProtection="1">
      <alignment horizontal="center"/>
    </xf>
    <xf numFmtId="165" fontId="10" fillId="0" borderId="8" xfId="0" applyNumberFormat="1" applyFont="1" applyFill="1" applyBorder="1" applyAlignment="1" applyProtection="1">
      <alignment horizontal="center" wrapText="1"/>
    </xf>
    <xf numFmtId="165" fontId="10" fillId="0" borderId="14" xfId="0" applyNumberFormat="1" applyFont="1" applyFill="1" applyBorder="1" applyAlignment="1" applyProtection="1">
      <alignment horizontal="center" wrapText="1"/>
    </xf>
    <xf numFmtId="165" fontId="10" fillId="0" borderId="8" xfId="0" applyNumberFormat="1" applyFont="1" applyFill="1" applyBorder="1" applyAlignment="1" applyProtection="1">
      <alignment horizontal="center"/>
    </xf>
    <xf numFmtId="165" fontId="10" fillId="0" borderId="9" xfId="0" applyNumberFormat="1" applyFont="1" applyFill="1" applyBorder="1" applyAlignment="1" applyProtection="1">
      <alignment horizontal="center" wrapText="1"/>
    </xf>
    <xf numFmtId="165" fontId="10" fillId="0" borderId="0" xfId="0" applyNumberFormat="1" applyFont="1" applyFill="1" applyAlignment="1"/>
    <xf numFmtId="3" fontId="10" fillId="0" borderId="1" xfId="0" applyNumberFormat="1" applyFont="1" applyFill="1" applyBorder="1" applyAlignment="1"/>
    <xf numFmtId="164" fontId="10" fillId="0" borderId="6" xfId="0" applyNumberFormat="1" applyFont="1" applyFill="1" applyBorder="1" applyAlignment="1">
      <alignment horizontal="center"/>
    </xf>
    <xf numFmtId="164" fontId="10" fillId="0" borderId="1" xfId="0" applyNumberFormat="1" applyFont="1" applyFill="1" applyBorder="1" applyAlignment="1">
      <alignment horizontal="center"/>
    </xf>
    <xf numFmtId="164" fontId="10" fillId="0" borderId="7" xfId="0" applyNumberFormat="1" applyFont="1" applyFill="1" applyBorder="1" applyAlignment="1">
      <alignment horizontal="center"/>
    </xf>
    <xf numFmtId="164" fontId="10" fillId="0" borderId="18" xfId="0" applyNumberFormat="1" applyFont="1" applyFill="1" applyBorder="1" applyAlignment="1">
      <alignment horizontal="center"/>
    </xf>
    <xf numFmtId="3" fontId="10" fillId="0" borderId="11" xfId="0" applyNumberFormat="1" applyFont="1" applyFill="1" applyBorder="1" applyAlignment="1"/>
    <xf numFmtId="3" fontId="10" fillId="0" borderId="7" xfId="0" applyNumberFormat="1" applyFont="1" applyFill="1" applyBorder="1" applyAlignment="1">
      <alignment horizontal="center"/>
    </xf>
    <xf numFmtId="3" fontId="10" fillId="0" borderId="1" xfId="0" applyNumberFormat="1" applyFont="1" applyFill="1" applyBorder="1" applyAlignment="1">
      <alignment horizontal="center"/>
    </xf>
    <xf numFmtId="3" fontId="10" fillId="0" borderId="0" xfId="0" applyNumberFormat="1" applyFont="1" applyFill="1" applyAlignment="1"/>
    <xf numFmtId="164" fontId="10" fillId="0" borderId="0" xfId="0" applyNumberFormat="1" applyFont="1" applyFill="1" applyBorder="1" applyAlignment="1">
      <alignment horizontal="center"/>
    </xf>
    <xf numFmtId="164" fontId="10" fillId="0" borderId="0" xfId="0" applyNumberFormat="1" applyFont="1" applyFill="1" applyAlignment="1">
      <alignment horizontal="center"/>
    </xf>
    <xf numFmtId="164" fontId="10" fillId="0" borderId="13" xfId="0" applyNumberFormat="1" applyFont="1" applyFill="1" applyBorder="1" applyAlignment="1">
      <alignment horizontal="center"/>
    </xf>
    <xf numFmtId="164" fontId="10" fillId="0" borderId="17" xfId="0" applyNumberFormat="1" applyFont="1" applyFill="1" applyBorder="1" applyAlignment="1">
      <alignment horizontal="center"/>
    </xf>
    <xf numFmtId="3" fontId="10" fillId="0" borderId="0" xfId="0" applyNumberFormat="1" applyFont="1" applyFill="1" applyBorder="1" applyAlignment="1"/>
    <xf numFmtId="3" fontId="10" fillId="0" borderId="13" xfId="0" applyNumberFormat="1" applyFont="1" applyFill="1" applyBorder="1" applyAlignment="1">
      <alignment horizontal="center"/>
    </xf>
    <xf numFmtId="3" fontId="10" fillId="0" borderId="0" xfId="0" applyNumberFormat="1" applyFont="1" applyFill="1" applyBorder="1" applyAlignment="1">
      <alignment horizontal="center"/>
    </xf>
    <xf numFmtId="164" fontId="10" fillId="0" borderId="7" xfId="0" applyNumberFormat="1" applyFont="1" applyFill="1" applyBorder="1" applyAlignment="1"/>
    <xf numFmtId="164" fontId="10" fillId="0" borderId="0" xfId="0" applyNumberFormat="1" applyFont="1" applyFill="1" applyAlignment="1"/>
    <xf numFmtId="3" fontId="10" fillId="2" borderId="0" xfId="0" applyNumberFormat="1" applyFont="1" applyFill="1" applyAlignment="1"/>
    <xf numFmtId="164" fontId="10" fillId="2" borderId="0" xfId="0" applyNumberFormat="1" applyFont="1" applyFill="1" applyAlignment="1">
      <alignment horizontal="center"/>
    </xf>
    <xf numFmtId="164" fontId="10" fillId="2" borderId="7" xfId="0" applyNumberFormat="1" applyFont="1" applyFill="1" applyBorder="1" applyAlignment="1">
      <alignment horizontal="center"/>
    </xf>
    <xf numFmtId="164" fontId="10" fillId="2" borderId="0" xfId="0" applyNumberFormat="1" applyFont="1" applyFill="1" applyBorder="1" applyAlignment="1">
      <alignment horizontal="center"/>
    </xf>
    <xf numFmtId="3" fontId="10" fillId="2" borderId="7" xfId="0" applyNumberFormat="1" applyFont="1" applyFill="1" applyBorder="1" applyAlignment="1"/>
    <xf numFmtId="3" fontId="10" fillId="2" borderId="7" xfId="0" applyNumberFormat="1" applyFont="1" applyFill="1" applyBorder="1" applyAlignment="1">
      <alignment horizontal="center"/>
    </xf>
    <xf numFmtId="3" fontId="10" fillId="2" borderId="0" xfId="0" applyNumberFormat="1" applyFont="1" applyFill="1" applyBorder="1" applyAlignment="1">
      <alignment horizontal="center"/>
    </xf>
    <xf numFmtId="3" fontId="10" fillId="0" borderId="0" xfId="0" applyNumberFormat="1" applyFont="1" applyAlignment="1"/>
    <xf numFmtId="3" fontId="10" fillId="0" borderId="7" xfId="0" applyNumberFormat="1" applyFont="1" applyFill="1" applyBorder="1" applyAlignment="1"/>
    <xf numFmtId="3" fontId="10" fillId="0" borderId="0" xfId="0" applyNumberFormat="1" applyFont="1" applyBorder="1" applyAlignment="1"/>
    <xf numFmtId="3" fontId="10" fillId="0" borderId="1" xfId="0" applyNumberFormat="1" applyFont="1" applyBorder="1" applyAlignment="1"/>
    <xf numFmtId="164" fontId="10" fillId="0" borderId="15" xfId="0" applyNumberFormat="1" applyFont="1" applyFill="1" applyBorder="1" applyAlignment="1">
      <alignment horizontal="center"/>
    </xf>
    <xf numFmtId="164" fontId="10" fillId="0" borderId="11" xfId="0" applyNumberFormat="1" applyFont="1" applyFill="1" applyBorder="1" applyAlignment="1">
      <alignment horizontal="center"/>
    </xf>
    <xf numFmtId="3" fontId="10" fillId="0" borderId="11" xfId="0" applyNumberFormat="1" applyFont="1" applyFill="1" applyBorder="1" applyAlignment="1">
      <alignment horizontal="center"/>
    </xf>
    <xf numFmtId="37" fontId="10" fillId="0" borderId="0" xfId="0" applyNumberFormat="1" applyFont="1" applyBorder="1" applyAlignment="1"/>
    <xf numFmtId="3" fontId="10" fillId="2" borderId="1" xfId="0" applyNumberFormat="1" applyFont="1" applyFill="1" applyBorder="1" applyAlignment="1"/>
    <xf numFmtId="164" fontId="10" fillId="2" borderId="1" xfId="0" applyNumberFormat="1" applyFont="1" applyFill="1" applyBorder="1" applyAlignment="1">
      <alignment horizontal="center"/>
    </xf>
    <xf numFmtId="164" fontId="10" fillId="2" borderId="15" xfId="0" applyNumberFormat="1" applyFont="1" applyFill="1" applyBorder="1" applyAlignment="1">
      <alignment horizontal="center"/>
    </xf>
    <xf numFmtId="164" fontId="10" fillId="2" borderId="11" xfId="0" applyNumberFormat="1" applyFont="1" applyFill="1" applyBorder="1" applyAlignment="1">
      <alignment horizontal="center"/>
    </xf>
    <xf numFmtId="3" fontId="10" fillId="2" borderId="11" xfId="0" applyNumberFormat="1" applyFont="1" applyFill="1" applyBorder="1" applyAlignment="1"/>
    <xf numFmtId="3" fontId="10" fillId="2" borderId="11" xfId="0" applyNumberFormat="1" applyFont="1" applyFill="1" applyBorder="1" applyAlignment="1">
      <alignment horizontal="center"/>
    </xf>
    <xf numFmtId="3" fontId="10" fillId="2" borderId="1" xfId="0" applyNumberFormat="1" applyFont="1" applyFill="1" applyBorder="1" applyAlignment="1">
      <alignment horizontal="center"/>
    </xf>
    <xf numFmtId="3" fontId="10" fillId="0" borderId="12" xfId="0" applyNumberFormat="1" applyFont="1" applyFill="1" applyBorder="1" applyAlignment="1"/>
    <xf numFmtId="164" fontId="10" fillId="0" borderId="12" xfId="0" applyNumberFormat="1" applyFont="1" applyFill="1" applyBorder="1" applyAlignment="1">
      <alignment horizontal="center"/>
    </xf>
    <xf numFmtId="164" fontId="10" fillId="0" borderId="0" xfId="0" applyNumberFormat="1" applyFont="1" applyAlignment="1">
      <alignment horizontal="center"/>
    </xf>
    <xf numFmtId="3" fontId="10" fillId="2" borderId="4" xfId="0" applyNumberFormat="1" applyFont="1" applyFill="1" applyBorder="1" applyAlignment="1"/>
    <xf numFmtId="0" fontId="10" fillId="0" borderId="12" xfId="0" applyNumberFormat="1" applyFont="1" applyBorder="1" applyAlignment="1">
      <alignment horizontal="left" vertical="top"/>
    </xf>
    <xf numFmtId="37" fontId="13" fillId="0" borderId="12" xfId="0" applyNumberFormat="1" applyFont="1" applyBorder="1" applyAlignment="1"/>
    <xf numFmtId="37" fontId="14" fillId="0" borderId="12" xfId="1" applyNumberFormat="1" applyFont="1" applyFill="1" applyBorder="1" applyAlignment="1"/>
    <xf numFmtId="0" fontId="10" fillId="0" borderId="0" xfId="0" applyFont="1" applyBorder="1" applyAlignment="1">
      <alignment horizontal="left"/>
    </xf>
    <xf numFmtId="0" fontId="10" fillId="0" borderId="0" xfId="0" applyFont="1" applyAlignment="1">
      <alignment horizontal="left"/>
    </xf>
    <xf numFmtId="37" fontId="10" fillId="0" borderId="0" xfId="0" applyNumberFormat="1" applyFont="1" applyAlignment="1" applyProtection="1">
      <alignment vertical="top"/>
    </xf>
    <xf numFmtId="37" fontId="10" fillId="0" borderId="0" xfId="0" applyNumberFormat="1" applyFont="1" applyAlignment="1" applyProtection="1">
      <alignment horizontal="left" vertical="top"/>
    </xf>
    <xf numFmtId="37" fontId="13" fillId="0" borderId="0" xfId="0" applyNumberFormat="1" applyFont="1" applyAlignment="1"/>
    <xf numFmtId="37" fontId="13" fillId="0" borderId="0" xfId="0" applyNumberFormat="1" applyFont="1" applyBorder="1" applyAlignment="1"/>
    <xf numFmtId="37" fontId="10" fillId="0" borderId="0" xfId="0" applyNumberFormat="1" applyFont="1" applyBorder="1" applyAlignment="1" applyProtection="1">
      <alignment horizontal="right" vertical="top"/>
    </xf>
    <xf numFmtId="0" fontId="5" fillId="0" borderId="3" xfId="0" applyFont="1" applyBorder="1" applyAlignment="1">
      <alignment horizontal="center"/>
    </xf>
    <xf numFmtId="37" fontId="0" fillId="0" borderId="4" xfId="0" applyNumberFormat="1" applyBorder="1" applyAlignment="1">
      <alignment horizontal="center"/>
    </xf>
    <xf numFmtId="37" fontId="0" fillId="0" borderId="5" xfId="0" applyNumberFormat="1" applyBorder="1" applyAlignment="1">
      <alignment horizontal="center"/>
    </xf>
    <xf numFmtId="0" fontId="4" fillId="0" borderId="12" xfId="0" applyNumberFormat="1" applyFont="1" applyBorder="1" applyAlignment="1">
      <alignment horizontal="left" vertical="top" wrapText="1"/>
    </xf>
    <xf numFmtId="0" fontId="3" fillId="0" borderId="12" xfId="0" applyNumberFormat="1" applyFont="1" applyBorder="1" applyAlignment="1">
      <alignment wrapText="1"/>
    </xf>
    <xf numFmtId="37" fontId="0" fillId="0" borderId="12" xfId="0" applyNumberFormat="1" applyBorder="1" applyAlignment="1">
      <alignment wrapText="1"/>
    </xf>
    <xf numFmtId="37" fontId="1" fillId="0" borderId="0" xfId="0" applyNumberFormat="1" applyFont="1" applyAlignment="1" applyProtection="1">
      <alignment horizontal="left" vertical="top" wrapText="1"/>
    </xf>
    <xf numFmtId="37" fontId="0" fillId="0" borderId="0" xfId="0" applyNumberFormat="1" applyAlignment="1">
      <alignment vertical="top" wrapText="1"/>
    </xf>
    <xf numFmtId="37" fontId="0" fillId="0" borderId="0" xfId="0" applyNumberFormat="1" applyAlignment="1">
      <alignment wrapText="1"/>
    </xf>
    <xf numFmtId="0" fontId="4" fillId="0" borderId="0" xfId="0" applyNumberFormat="1" applyFont="1" applyAlignment="1">
      <alignment horizontal="left" vertical="top" wrapText="1"/>
    </xf>
    <xf numFmtId="0" fontId="1" fillId="0" borderId="0" xfId="0" applyNumberFormat="1" applyFont="1" applyAlignment="1">
      <alignment wrapText="1"/>
    </xf>
    <xf numFmtId="37" fontId="1" fillId="0" borderId="6" xfId="0" applyNumberFormat="1" applyFont="1" applyBorder="1" applyAlignment="1" applyProtection="1">
      <alignment horizontal="center"/>
    </xf>
    <xf numFmtId="37" fontId="0" fillId="0" borderId="6" xfId="0" applyNumberFormat="1" applyBorder="1" applyAlignment="1">
      <alignment horizontal="center"/>
    </xf>
    <xf numFmtId="37" fontId="0" fillId="0" borderId="18" xfId="0" applyNumberFormat="1" applyBorder="1" applyAlignment="1">
      <alignment horizontal="center"/>
    </xf>
    <xf numFmtId="37" fontId="1" fillId="0" borderId="10" xfId="0" applyNumberFormat="1" applyFont="1" applyBorder="1" applyAlignment="1" applyProtection="1">
      <alignment horizontal="center"/>
    </xf>
    <xf numFmtId="0" fontId="1" fillId="0" borderId="12" xfId="0" applyNumberFormat="1" applyFont="1" applyBorder="1" applyAlignment="1">
      <alignment horizontal="left" vertical="top" wrapText="1"/>
    </xf>
    <xf numFmtId="0" fontId="0" fillId="0" borderId="12" xfId="0" applyNumberFormat="1" applyFont="1" applyBorder="1" applyAlignment="1">
      <alignment wrapText="1"/>
    </xf>
    <xf numFmtId="37" fontId="0" fillId="0" borderId="12" xfId="0" applyNumberFormat="1" applyFont="1" applyBorder="1" applyAlignment="1">
      <alignment wrapText="1"/>
    </xf>
    <xf numFmtId="0" fontId="1" fillId="0" borderId="0" xfId="0" applyNumberFormat="1" applyFont="1" applyBorder="1" applyAlignment="1">
      <alignment horizontal="left" vertical="top" wrapText="1"/>
    </xf>
    <xf numFmtId="0" fontId="0" fillId="0" borderId="0" xfId="0" applyNumberFormat="1" applyFont="1" applyBorder="1" applyAlignment="1">
      <alignment wrapText="1"/>
    </xf>
    <xf numFmtId="37" fontId="0" fillId="0" borderId="0" xfId="0" applyNumberFormat="1" applyFont="1" applyBorder="1" applyAlignment="1">
      <alignment wrapText="1"/>
    </xf>
    <xf numFmtId="37" fontId="0" fillId="0" borderId="0" xfId="0" applyNumberFormat="1" applyFont="1" applyAlignment="1">
      <alignment vertical="top" wrapText="1"/>
    </xf>
    <xf numFmtId="0" fontId="10" fillId="0" borderId="0" xfId="0" applyNumberFormat="1" applyFont="1" applyAlignment="1">
      <alignment horizontal="left" vertical="top" wrapText="1"/>
    </xf>
    <xf numFmtId="37" fontId="13" fillId="0" borderId="0" xfId="0" applyNumberFormat="1" applyFont="1" applyAlignment="1">
      <alignment wrapText="1"/>
    </xf>
    <xf numFmtId="37" fontId="10" fillId="0" borderId="6" xfId="0" applyNumberFormat="1" applyFont="1" applyBorder="1" applyAlignment="1" applyProtection="1">
      <alignment horizontal="center"/>
    </xf>
    <xf numFmtId="37" fontId="13" fillId="0" borderId="6" xfId="0" applyNumberFormat="1" applyFont="1" applyBorder="1" applyAlignment="1">
      <alignment horizontal="center"/>
    </xf>
    <xf numFmtId="37" fontId="13" fillId="0" borderId="18" xfId="0" applyNumberFormat="1" applyFont="1" applyBorder="1" applyAlignment="1">
      <alignment horizontal="center"/>
    </xf>
    <xf numFmtId="37" fontId="10" fillId="0" borderId="10" xfId="0" applyNumberFormat="1" applyFont="1" applyBorder="1" applyAlignment="1" applyProtection="1">
      <alignment horizontal="center"/>
    </xf>
    <xf numFmtId="0" fontId="12" fillId="0" borderId="3" xfId="0" applyFont="1" applyBorder="1" applyAlignment="1">
      <alignment horizontal="center"/>
    </xf>
    <xf numFmtId="37" fontId="13" fillId="0" borderId="4" xfId="0" applyNumberFormat="1" applyFont="1" applyBorder="1" applyAlignment="1">
      <alignment horizontal="center"/>
    </xf>
    <xf numFmtId="37" fontId="13" fillId="0" borderId="5" xfId="0" applyNumberFormat="1" applyFont="1" applyBorder="1" applyAlignment="1">
      <alignment horizontal="center"/>
    </xf>
  </cellXfs>
  <cellStyles count="2">
    <cellStyle name="Bad" xfId="1" builtinId="27"/>
    <cellStyle name="Normal" xfId="0" builtinId="0"/>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710540812028123"/>
          <c:y val="3.6735538570080412E-2"/>
          <c:w val="0.41017724636272312"/>
          <c:h val="0.79239760877556165"/>
        </c:manualLayout>
      </c:layout>
      <c:barChart>
        <c:barDir val="bar"/>
        <c:grouping val="clustered"/>
        <c:varyColors val="0"/>
        <c:ser>
          <c:idx val="0"/>
          <c:order val="0"/>
          <c:tx>
            <c:strRef>
              <c:f>'Table 22'!$A$6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22'!$C$6:$F$6</c:f>
              <c:numCache>
                <c:formatCode>#,##0.0</c:formatCode>
                <c:ptCount val="4"/>
                <c:pt idx="0">
                  <c:v>-8.5933702855612033</c:v>
                </c:pt>
                <c:pt idx="1">
                  <c:v>-6.8086427351355336</c:v>
                </c:pt>
                <c:pt idx="2">
                  <c:v>-4.2654549715841927</c:v>
                </c:pt>
                <c:pt idx="3">
                  <c:v>-5.2051349095394368</c:v>
                </c:pt>
              </c:numCache>
            </c:numRef>
          </c:val>
          <c:extLst>
            <c:ext xmlns:c16="http://schemas.microsoft.com/office/drawing/2014/chart" uri="{C3380CC4-5D6E-409C-BE32-E72D297353CC}">
              <c16:uniqueId val="{00000000-81FC-4A8A-9D06-3917D8494BDB}"/>
            </c:ext>
          </c:extLst>
        </c:ser>
        <c:ser>
          <c:idx val="1"/>
          <c:order val="1"/>
          <c:tx>
            <c:strRef>
              <c:f>'Table 22'!$A$7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22'!$C$7:$F$7</c:f>
              <c:numCache>
                <c:formatCode>#,##0.0</c:formatCode>
                <c:ptCount val="4"/>
                <c:pt idx="0">
                  <c:v>-6.2032643552021449</c:v>
                </c:pt>
                <c:pt idx="1">
                  <c:v>-4.5937787862118791</c:v>
                </c:pt>
                <c:pt idx="2">
                  <c:v>0.85655430330302817</c:v>
                </c:pt>
                <c:pt idx="3">
                  <c:v>-1.1688103411968456</c:v>
                </c:pt>
              </c:numCache>
            </c:numRef>
          </c:val>
          <c:extLst>
            <c:ext xmlns:c16="http://schemas.microsoft.com/office/drawing/2014/chart" uri="{C3380CC4-5D6E-409C-BE32-E72D297353CC}">
              <c16:uniqueId val="{00000001-81FC-4A8A-9D06-3917D8494BDB}"/>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22'!$C$13:$F$13</c:f>
              <c:numCache>
                <c:formatCode>#,##0.0</c:formatCode>
                <c:ptCount val="4"/>
                <c:pt idx="0">
                  <c:v>-13.758294507976846</c:v>
                </c:pt>
                <c:pt idx="1">
                  <c:v>-8.658234529803476</c:v>
                </c:pt>
                <c:pt idx="2">
                  <c:v>4.2555704856547996</c:v>
                </c:pt>
                <c:pt idx="3">
                  <c:v>5.4564061744890129</c:v>
                </c:pt>
              </c:numCache>
            </c:numRef>
          </c:val>
          <c:extLst>
            <c:ext xmlns:c16="http://schemas.microsoft.com/office/drawing/2014/chart" uri="{C3380CC4-5D6E-409C-BE32-E72D297353CC}">
              <c16:uniqueId val="{00000002-81FC-4A8A-9D06-3917D8494BDB}"/>
            </c:ext>
          </c:extLst>
        </c:ser>
        <c:dLbls>
          <c:showLegendKey val="0"/>
          <c:showVal val="0"/>
          <c:showCatName val="0"/>
          <c:showSerName val="0"/>
          <c:showPercent val="0"/>
          <c:showBubbleSize val="0"/>
        </c:dLbls>
        <c:gapWidth val="150"/>
        <c:axId val="245592928"/>
        <c:axId val="245601504"/>
      </c:barChart>
      <c:catAx>
        <c:axId val="245592928"/>
        <c:scaling>
          <c:orientation val="maxMin"/>
        </c:scaling>
        <c:delete val="0"/>
        <c:axPos val="l"/>
        <c:numFmt formatCode="General" sourceLinked="1"/>
        <c:majorTickMark val="out"/>
        <c:minorTickMark val="none"/>
        <c:tickLblPos val="low"/>
        <c:crossAx val="245601504"/>
        <c:crosses val="autoZero"/>
        <c:auto val="1"/>
        <c:lblAlgn val="ctr"/>
        <c:lblOffset val="100"/>
        <c:noMultiLvlLbl val="0"/>
      </c:catAx>
      <c:valAx>
        <c:axId val="245601504"/>
        <c:scaling>
          <c:orientation val="minMax"/>
        </c:scaling>
        <c:delete val="1"/>
        <c:axPos val="t"/>
        <c:numFmt formatCode="#,##0.0" sourceLinked="1"/>
        <c:majorTickMark val="out"/>
        <c:minorTickMark val="none"/>
        <c:tickLblPos val="none"/>
        <c:crossAx val="245592928"/>
        <c:crosses val="autoZero"/>
        <c:crossBetween val="between"/>
      </c:valAx>
      <c:spPr>
        <a:noFill/>
        <a:ln w="25400">
          <a:noFill/>
        </a:ln>
      </c:spPr>
    </c:plotArea>
    <c:legend>
      <c:legendPos val="b"/>
      <c:layout>
        <c:manualLayout>
          <c:xMode val="edge"/>
          <c:yMode val="edge"/>
          <c:x val="0.10849248782173833"/>
          <c:y val="0.8370229642670588"/>
          <c:w val="0.87080651955542598"/>
          <c:h val="0.1400450128009183"/>
        </c:manualLayout>
      </c:layout>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788575937314492"/>
          <c:y val="3.6735538570080412E-2"/>
          <c:w val="0.48892016816482009"/>
          <c:h val="0.92652892285983934"/>
        </c:manualLayout>
      </c:layout>
      <c:barChart>
        <c:barDir val="bar"/>
        <c:grouping val="clustered"/>
        <c:varyColors val="0"/>
        <c:ser>
          <c:idx val="0"/>
          <c:order val="0"/>
          <c:tx>
            <c:strRef>
              <c:f>'Table 22'!$A$6</c:f>
              <c:strCache>
                <c:ptCount val="1"/>
                <c:pt idx="0">
                  <c:v>50 states and D.C.</c:v>
                </c:pt>
              </c:strCache>
            </c:strRef>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22'!$G$5:$J$5</c:f>
              <c:strCache>
                <c:ptCount val="4"/>
                <c:pt idx="0">
                  <c:v>First-Time Freshmen</c:v>
                </c:pt>
                <c:pt idx="1">
                  <c:v>Undergraduate</c:v>
                </c:pt>
                <c:pt idx="2">
                  <c:v>Graduate and Professional</c:v>
                </c:pt>
                <c:pt idx="3">
                  <c:v>Part-Time</c:v>
                </c:pt>
              </c:strCache>
            </c:strRef>
          </c:cat>
          <c:val>
            <c:numRef>
              <c:f>'Table 22'!$G$13:$J$13</c:f>
              <c:numCache>
                <c:formatCode>#,##0</c:formatCode>
                <c:ptCount val="4"/>
                <c:pt idx="0">
                  <c:v>-13643</c:v>
                </c:pt>
                <c:pt idx="1">
                  <c:v>-42647</c:v>
                </c:pt>
                <c:pt idx="2">
                  <c:v>2882</c:v>
                </c:pt>
                <c:pt idx="3">
                  <c:v>9597</c:v>
                </c:pt>
              </c:numCache>
            </c:numRef>
          </c:val>
          <c:extLst>
            <c:ext xmlns:c16="http://schemas.microsoft.com/office/drawing/2014/chart" uri="{C3380CC4-5D6E-409C-BE32-E72D297353CC}">
              <c16:uniqueId val="{00000000-A461-45E0-85AF-6F0D8D207DD2}"/>
            </c:ext>
          </c:extLst>
        </c:ser>
        <c:dLbls>
          <c:showLegendKey val="0"/>
          <c:showVal val="0"/>
          <c:showCatName val="0"/>
          <c:showSerName val="0"/>
          <c:showPercent val="0"/>
          <c:showBubbleSize val="0"/>
        </c:dLbls>
        <c:gapWidth val="150"/>
        <c:axId val="246140240"/>
        <c:axId val="245645032"/>
      </c:barChart>
      <c:catAx>
        <c:axId val="246140240"/>
        <c:scaling>
          <c:orientation val="minMax"/>
        </c:scaling>
        <c:delete val="0"/>
        <c:axPos val="l"/>
        <c:numFmt formatCode="General" sourceLinked="1"/>
        <c:majorTickMark val="out"/>
        <c:minorTickMark val="none"/>
        <c:tickLblPos val="low"/>
        <c:crossAx val="245645032"/>
        <c:crosses val="autoZero"/>
        <c:auto val="1"/>
        <c:lblAlgn val="ctr"/>
        <c:lblOffset val="100"/>
        <c:noMultiLvlLbl val="0"/>
      </c:catAx>
      <c:valAx>
        <c:axId val="245645032"/>
        <c:scaling>
          <c:orientation val="minMax"/>
        </c:scaling>
        <c:delete val="1"/>
        <c:axPos val="b"/>
        <c:numFmt formatCode="#,##0" sourceLinked="1"/>
        <c:majorTickMark val="out"/>
        <c:minorTickMark val="none"/>
        <c:tickLblPos val="none"/>
        <c:crossAx val="246140240"/>
        <c:crosses val="autoZero"/>
        <c:crossBetween val="between"/>
      </c:valAx>
      <c:spPr>
        <a:noFill/>
        <a:ln w="25400">
          <a:noFill/>
        </a:ln>
      </c:spPr>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23'!$A$6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23'!$C$6:$H$6</c:f>
              <c:numCache>
                <c:formatCode>#,##0.0</c:formatCode>
                <c:ptCount val="6"/>
                <c:pt idx="0">
                  <c:v>-7.5306070860601908</c:v>
                </c:pt>
                <c:pt idx="1">
                  <c:v>-5.0288735241059497</c:v>
                </c:pt>
                <c:pt idx="2">
                  <c:v>-13.26611112813497</c:v>
                </c:pt>
                <c:pt idx="3">
                  <c:v>-11.396714654502951</c:v>
                </c:pt>
                <c:pt idx="4">
                  <c:v>24.008232190814695</c:v>
                </c:pt>
                <c:pt idx="5">
                  <c:v>-3.4530342924214064</c:v>
                </c:pt>
              </c:numCache>
            </c:numRef>
          </c:val>
          <c:extLst>
            <c:ext xmlns:c16="http://schemas.microsoft.com/office/drawing/2014/chart" uri="{C3380CC4-5D6E-409C-BE32-E72D297353CC}">
              <c16:uniqueId val="{00000000-79D8-4F80-975F-448077B00E4A}"/>
            </c:ext>
          </c:extLst>
        </c:ser>
        <c:ser>
          <c:idx val="1"/>
          <c:order val="1"/>
          <c:tx>
            <c:strRef>
              <c:f>'Table 23'!$A$7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23'!$C$7:$H$7</c:f>
              <c:numCache>
                <c:formatCode>#,##0.0</c:formatCode>
                <c:ptCount val="6"/>
                <c:pt idx="0">
                  <c:v>-4.7916424869058876</c:v>
                </c:pt>
                <c:pt idx="1">
                  <c:v>-2.6900451660900639</c:v>
                </c:pt>
                <c:pt idx="2">
                  <c:v>-11.024667862067954</c:v>
                </c:pt>
                <c:pt idx="3">
                  <c:v>-8.9380592890076755</c:v>
                </c:pt>
                <c:pt idx="4">
                  <c:v>23.049494914480313</c:v>
                </c:pt>
                <c:pt idx="5">
                  <c:v>3.0517951834032284</c:v>
                </c:pt>
              </c:numCache>
            </c:numRef>
          </c:val>
          <c:extLst>
            <c:ext xmlns:c16="http://schemas.microsoft.com/office/drawing/2014/chart" uri="{C3380CC4-5D6E-409C-BE32-E72D297353CC}">
              <c16:uniqueId val="{00000001-79D8-4F80-975F-448077B00E4A}"/>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23'!$C$13:$H$13</c:f>
              <c:numCache>
                <c:formatCode>#,##0.0</c:formatCode>
                <c:ptCount val="6"/>
                <c:pt idx="0">
                  <c:v>-9.3042155493967371</c:v>
                </c:pt>
                <c:pt idx="1">
                  <c:v>-3.7930112319486535</c:v>
                </c:pt>
                <c:pt idx="2">
                  <c:v>-10.798307272988094</c:v>
                </c:pt>
                <c:pt idx="3">
                  <c:v>-10.214048839312632</c:v>
                </c:pt>
                <c:pt idx="4">
                  <c:v>59.732057416267949</c:v>
                </c:pt>
                <c:pt idx="5">
                  <c:v>17.472067681272701</c:v>
                </c:pt>
              </c:numCache>
            </c:numRef>
          </c:val>
          <c:extLst>
            <c:ext xmlns:c16="http://schemas.microsoft.com/office/drawing/2014/chart" uri="{C3380CC4-5D6E-409C-BE32-E72D297353CC}">
              <c16:uniqueId val="{00000002-79D8-4F80-975F-448077B00E4A}"/>
            </c:ext>
          </c:extLst>
        </c:ser>
        <c:dLbls>
          <c:showLegendKey val="0"/>
          <c:showVal val="0"/>
          <c:showCatName val="0"/>
          <c:showSerName val="0"/>
          <c:showPercent val="0"/>
          <c:showBubbleSize val="0"/>
        </c:dLbls>
        <c:gapWidth val="150"/>
        <c:axId val="245166416"/>
        <c:axId val="244326200"/>
      </c:barChart>
      <c:catAx>
        <c:axId val="245166416"/>
        <c:scaling>
          <c:orientation val="maxMin"/>
        </c:scaling>
        <c:delete val="0"/>
        <c:axPos val="l"/>
        <c:numFmt formatCode="General" sourceLinked="1"/>
        <c:majorTickMark val="out"/>
        <c:minorTickMark val="none"/>
        <c:tickLblPos val="low"/>
        <c:crossAx val="244326200"/>
        <c:crosses val="autoZero"/>
        <c:auto val="1"/>
        <c:lblAlgn val="ctr"/>
        <c:lblOffset val="100"/>
        <c:noMultiLvlLbl val="0"/>
      </c:catAx>
      <c:valAx>
        <c:axId val="244326200"/>
        <c:scaling>
          <c:orientation val="minMax"/>
        </c:scaling>
        <c:delete val="1"/>
        <c:axPos val="t"/>
        <c:numFmt formatCode="#,##0.0" sourceLinked="1"/>
        <c:majorTickMark val="out"/>
        <c:minorTickMark val="none"/>
        <c:tickLblPos val="none"/>
        <c:crossAx val="245166416"/>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69890330098924"/>
          <c:y val="4.0150813408589447E-2"/>
          <c:w val="0.47963796904524592"/>
          <c:h val="0.92258968137305752"/>
        </c:manualLayout>
      </c:layout>
      <c:barChart>
        <c:barDir val="bar"/>
        <c:grouping val="clustered"/>
        <c:varyColors val="0"/>
        <c:ser>
          <c:idx val="0"/>
          <c:order val="0"/>
          <c:tx>
            <c:strRef>
              <c:f>'Table 23'!$A$6</c:f>
              <c:strCache>
                <c:ptCount val="1"/>
                <c:pt idx="0">
                  <c:v>50 states and D.C.</c:v>
                </c:pt>
              </c:strCache>
            </c:strRef>
          </c:tx>
          <c:spPr>
            <a:solidFill>
              <a:srgbClr val="006600"/>
            </a:solidFill>
          </c:spPr>
          <c:invertIfNegative val="0"/>
          <c:dLbls>
            <c:numFmt formatCode="#,##0" sourceLinked="0"/>
            <c:spPr>
              <a:noFill/>
              <a:ln>
                <a:noFill/>
              </a:ln>
              <a:effectLst/>
            </c:spPr>
            <c:txPr>
              <a:bodyPr rot="0"/>
              <a:lstStyle/>
              <a:p>
                <a:pPr>
                  <a:defRPr sz="1000">
                    <a:solidFill>
                      <a:sysClr val="windowText" lastClr="00000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23'!$I$5:$N$5</c:f>
              <c:strCache>
                <c:ptCount val="6"/>
                <c:pt idx="0">
                  <c:v>Women</c:v>
                </c:pt>
                <c:pt idx="1">
                  <c:v>Men</c:v>
                </c:pt>
                <c:pt idx="2">
                  <c:v>White</c:v>
                </c:pt>
                <c:pt idx="3">
                  <c:v>Black</c:v>
                </c:pt>
                <c:pt idx="4">
                  <c:v>Hispanic</c:v>
                </c:pt>
                <c:pt idx="5">
                  <c:v>Other2</c:v>
                </c:pt>
              </c:strCache>
            </c:strRef>
          </c:cat>
          <c:val>
            <c:numRef>
              <c:f>'Table 23'!$I$12:$N$12</c:f>
              <c:numCache>
                <c:formatCode>#,##0</c:formatCode>
                <c:ptCount val="6"/>
                <c:pt idx="0">
                  <c:v>-33596</c:v>
                </c:pt>
                <c:pt idx="1">
                  <c:v>-8600</c:v>
                </c:pt>
                <c:pt idx="2">
                  <c:v>-69483</c:v>
                </c:pt>
                <c:pt idx="3">
                  <c:v>-19545</c:v>
                </c:pt>
                <c:pt idx="4">
                  <c:v>30247</c:v>
                </c:pt>
                <c:pt idx="5">
                  <c:v>-451</c:v>
                </c:pt>
              </c:numCache>
            </c:numRef>
          </c:val>
          <c:extLst>
            <c:ext xmlns:c16="http://schemas.microsoft.com/office/drawing/2014/chart" uri="{C3380CC4-5D6E-409C-BE32-E72D297353CC}">
              <c16:uniqueId val="{00000000-F9BD-483F-AD0E-737D081934BC}"/>
            </c:ext>
          </c:extLst>
        </c:ser>
        <c:dLbls>
          <c:showLegendKey val="0"/>
          <c:showVal val="0"/>
          <c:showCatName val="0"/>
          <c:showSerName val="0"/>
          <c:showPercent val="0"/>
          <c:showBubbleSize val="0"/>
        </c:dLbls>
        <c:gapWidth val="150"/>
        <c:axId val="244718704"/>
        <c:axId val="244719088"/>
      </c:barChart>
      <c:catAx>
        <c:axId val="244718704"/>
        <c:scaling>
          <c:orientation val="maxMin"/>
        </c:scaling>
        <c:delete val="0"/>
        <c:axPos val="l"/>
        <c:numFmt formatCode="General" sourceLinked="1"/>
        <c:majorTickMark val="out"/>
        <c:minorTickMark val="none"/>
        <c:tickLblPos val="low"/>
        <c:crossAx val="244719088"/>
        <c:crosses val="autoZero"/>
        <c:auto val="1"/>
        <c:lblAlgn val="ctr"/>
        <c:lblOffset val="100"/>
        <c:noMultiLvlLbl val="0"/>
      </c:catAx>
      <c:valAx>
        <c:axId val="244719088"/>
        <c:scaling>
          <c:orientation val="minMax"/>
        </c:scaling>
        <c:delete val="1"/>
        <c:axPos val="t"/>
        <c:numFmt formatCode="#,##0" sourceLinked="1"/>
        <c:majorTickMark val="out"/>
        <c:minorTickMark val="none"/>
        <c:tickLblPos val="none"/>
        <c:crossAx val="244718704"/>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24'!$A$6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24'!$C$6:$F$6</c:f>
              <c:numCache>
                <c:formatCode>#,##0.0</c:formatCode>
                <c:ptCount val="4"/>
                <c:pt idx="0">
                  <c:v>-2.4125781227646361</c:v>
                </c:pt>
                <c:pt idx="1">
                  <c:v>-12.158277574362126</c:v>
                </c:pt>
                <c:pt idx="2">
                  <c:v>-21.325658717957886</c:v>
                </c:pt>
                <c:pt idx="3">
                  <c:v>-10.083479380964471</c:v>
                </c:pt>
              </c:numCache>
            </c:numRef>
          </c:val>
          <c:extLst>
            <c:ext xmlns:c16="http://schemas.microsoft.com/office/drawing/2014/chart" uri="{C3380CC4-5D6E-409C-BE32-E72D297353CC}">
              <c16:uniqueId val="{00000000-CEA9-4166-9875-65DFB028815D}"/>
            </c:ext>
          </c:extLst>
        </c:ser>
        <c:ser>
          <c:idx val="1"/>
          <c:order val="1"/>
          <c:tx>
            <c:strRef>
              <c:f>'Table 24'!$A$7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24'!$C$7:$F$7</c:f>
              <c:numCache>
                <c:formatCode>#,##0.0</c:formatCode>
                <c:ptCount val="4"/>
                <c:pt idx="0">
                  <c:v>1.6559382085343048</c:v>
                </c:pt>
                <c:pt idx="1">
                  <c:v>-11.114642276046796</c:v>
                </c:pt>
                <c:pt idx="2">
                  <c:v>-19.338836267968794</c:v>
                </c:pt>
                <c:pt idx="3">
                  <c:v>-9.7883517191127378</c:v>
                </c:pt>
              </c:numCache>
            </c:numRef>
          </c:val>
          <c:extLst>
            <c:ext xmlns:c16="http://schemas.microsoft.com/office/drawing/2014/chart" uri="{C3380CC4-5D6E-409C-BE32-E72D297353CC}">
              <c16:uniqueId val="{00000001-CEA9-4166-9875-65DFB028815D}"/>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24'!$C$13:$F$13</c:f>
              <c:numCache>
                <c:formatCode>#,##0.0</c:formatCode>
                <c:ptCount val="4"/>
                <c:pt idx="0">
                  <c:v>3.6951719412647224</c:v>
                </c:pt>
                <c:pt idx="1">
                  <c:v>-23.582296924832754</c:v>
                </c:pt>
                <c:pt idx="2">
                  <c:v>-22.749266138226343</c:v>
                </c:pt>
                <c:pt idx="3">
                  <c:v>-11.419185282522996</c:v>
                </c:pt>
              </c:numCache>
            </c:numRef>
          </c:val>
          <c:extLst>
            <c:ext xmlns:c16="http://schemas.microsoft.com/office/drawing/2014/chart" uri="{C3380CC4-5D6E-409C-BE32-E72D297353CC}">
              <c16:uniqueId val="{00000002-CEA9-4166-9875-65DFB028815D}"/>
            </c:ext>
          </c:extLst>
        </c:ser>
        <c:dLbls>
          <c:showLegendKey val="0"/>
          <c:showVal val="0"/>
          <c:showCatName val="0"/>
          <c:showSerName val="0"/>
          <c:showPercent val="0"/>
          <c:showBubbleSize val="0"/>
        </c:dLbls>
        <c:gapWidth val="150"/>
        <c:axId val="246039040"/>
        <c:axId val="246039432"/>
      </c:barChart>
      <c:catAx>
        <c:axId val="246039040"/>
        <c:scaling>
          <c:orientation val="maxMin"/>
        </c:scaling>
        <c:delete val="0"/>
        <c:axPos val="l"/>
        <c:numFmt formatCode="General" sourceLinked="1"/>
        <c:majorTickMark val="out"/>
        <c:minorTickMark val="none"/>
        <c:tickLblPos val="low"/>
        <c:crossAx val="246039432"/>
        <c:crosses val="autoZero"/>
        <c:auto val="1"/>
        <c:lblAlgn val="ctr"/>
        <c:lblOffset val="100"/>
        <c:noMultiLvlLbl val="0"/>
      </c:catAx>
      <c:valAx>
        <c:axId val="246039432"/>
        <c:scaling>
          <c:orientation val="minMax"/>
        </c:scaling>
        <c:delete val="1"/>
        <c:axPos val="t"/>
        <c:numFmt formatCode="#,##0.0" sourceLinked="1"/>
        <c:majorTickMark val="out"/>
        <c:minorTickMark val="none"/>
        <c:tickLblPos val="none"/>
        <c:crossAx val="246039040"/>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396943572893332"/>
          <c:y val="3.670510151748281E-2"/>
          <c:w val="0.44890639090884737"/>
          <c:h val="0.92957842338673191"/>
        </c:manualLayout>
      </c:layout>
      <c:barChart>
        <c:barDir val="bar"/>
        <c:grouping val="clustered"/>
        <c:varyColors val="0"/>
        <c:ser>
          <c:idx val="0"/>
          <c:order val="0"/>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24'!$G$5:$J$5</c:f>
              <c:strCache>
                <c:ptCount val="4"/>
                <c:pt idx="0">
                  <c:v>Four-Year</c:v>
                </c:pt>
                <c:pt idx="1">
                  <c:v>Two-Year</c:v>
                </c:pt>
                <c:pt idx="2">
                  <c:v>Predominantly Black2</c:v>
                </c:pt>
                <c:pt idx="3">
                  <c:v>Historically Black2</c:v>
                </c:pt>
              </c:strCache>
            </c:strRef>
          </c:cat>
          <c:val>
            <c:numRef>
              <c:f>'Table 24'!$G$13:$J$13</c:f>
              <c:numCache>
                <c:formatCode>#,##0</c:formatCode>
                <c:ptCount val="4"/>
                <c:pt idx="0">
                  <c:v>12512</c:v>
                </c:pt>
                <c:pt idx="1">
                  <c:v>-52277</c:v>
                </c:pt>
                <c:pt idx="2">
                  <c:v>-25342</c:v>
                </c:pt>
                <c:pt idx="3">
                  <c:v>-2607</c:v>
                </c:pt>
              </c:numCache>
            </c:numRef>
          </c:val>
          <c:extLst>
            <c:ext xmlns:c16="http://schemas.microsoft.com/office/drawing/2014/chart" uri="{C3380CC4-5D6E-409C-BE32-E72D297353CC}">
              <c16:uniqueId val="{00000000-1E14-4814-B14B-9C90718741E2}"/>
            </c:ext>
          </c:extLst>
        </c:ser>
        <c:dLbls>
          <c:showLegendKey val="0"/>
          <c:showVal val="0"/>
          <c:showCatName val="0"/>
          <c:showSerName val="0"/>
          <c:showPercent val="0"/>
          <c:showBubbleSize val="0"/>
        </c:dLbls>
        <c:gapWidth val="150"/>
        <c:axId val="246040216"/>
        <c:axId val="246040608"/>
      </c:barChart>
      <c:catAx>
        <c:axId val="246040216"/>
        <c:scaling>
          <c:orientation val="maxMin"/>
        </c:scaling>
        <c:delete val="0"/>
        <c:axPos val="l"/>
        <c:numFmt formatCode="General" sourceLinked="1"/>
        <c:majorTickMark val="out"/>
        <c:minorTickMark val="none"/>
        <c:tickLblPos val="low"/>
        <c:crossAx val="246040608"/>
        <c:crosses val="autoZero"/>
        <c:auto val="1"/>
        <c:lblAlgn val="ctr"/>
        <c:lblOffset val="100"/>
        <c:noMultiLvlLbl val="0"/>
      </c:catAx>
      <c:valAx>
        <c:axId val="246040608"/>
        <c:scaling>
          <c:orientation val="minMax"/>
        </c:scaling>
        <c:delete val="1"/>
        <c:axPos val="t"/>
        <c:numFmt formatCode="#,##0" sourceLinked="1"/>
        <c:majorTickMark val="out"/>
        <c:minorTickMark val="none"/>
        <c:tickLblPos val="none"/>
        <c:crossAx val="246040216"/>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752474</xdr:colOff>
      <xdr:row>3</xdr:row>
      <xdr:rowOff>0</xdr:rowOff>
    </xdr:from>
    <xdr:to>
      <xdr:col>13</xdr:col>
      <xdr:colOff>771524</xdr:colOff>
      <xdr:row>24</xdr:row>
      <xdr:rowOff>76200</xdr:rowOff>
    </xdr:to>
    <xdr:graphicFrame macro="">
      <xdr:nvGraphicFramePr>
        <xdr:cNvPr id="111647" name="Chart 5">
          <a:extLst>
            <a:ext uri="{FF2B5EF4-FFF2-40B4-BE49-F238E27FC236}">
              <a16:creationId xmlns:a16="http://schemas.microsoft.com/office/drawing/2014/main" id="{00000000-0008-0000-0000-00001F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xdr:row>
      <xdr:rowOff>0</xdr:rowOff>
    </xdr:from>
    <xdr:to>
      <xdr:col>18</xdr:col>
      <xdr:colOff>9525</xdr:colOff>
      <xdr:row>24</xdr:row>
      <xdr:rowOff>76200</xdr:rowOff>
    </xdr:to>
    <xdr:graphicFrame macro="">
      <xdr:nvGraphicFramePr>
        <xdr:cNvPr id="111648" name="Chart 5">
          <a:extLst>
            <a:ext uri="{FF2B5EF4-FFF2-40B4-BE49-F238E27FC236}">
              <a16:creationId xmlns:a16="http://schemas.microsoft.com/office/drawing/2014/main" id="{00000000-0008-0000-0000-000020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381000</xdr:colOff>
      <xdr:row>28</xdr:row>
      <xdr:rowOff>14287</xdr:rowOff>
    </xdr:from>
    <xdr:to>
      <xdr:col>15</xdr:col>
      <xdr:colOff>474207</xdr:colOff>
      <xdr:row>37</xdr:row>
      <xdr:rowOff>85724</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9734550" y="4967287"/>
          <a:ext cx="1779132" cy="1528762"/>
        </a:xfrm>
        <a:prstGeom prst="wedgeEllipseCallout">
          <a:avLst>
            <a:gd name="adj1" fmla="val -68091"/>
            <a:gd name="adj2" fmla="val -93629"/>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678656</xdr:colOff>
      <xdr:row>3</xdr:row>
      <xdr:rowOff>10584</xdr:rowOff>
    </xdr:from>
    <xdr:to>
      <xdr:col>19</xdr:col>
      <xdr:colOff>9524</xdr:colOff>
      <xdr:row>24</xdr:row>
      <xdr:rowOff>134409</xdr:rowOff>
    </xdr:to>
    <xdr:graphicFrame macro="">
      <xdr:nvGraphicFramePr>
        <xdr:cNvPr id="1124" name="Chart 5">
          <a:extLst>
            <a:ext uri="{FF2B5EF4-FFF2-40B4-BE49-F238E27FC236}">
              <a16:creationId xmlns:a16="http://schemas.microsoft.com/office/drawing/2014/main" id="{00000000-0008-0000-0100-00006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635000</xdr:colOff>
      <xdr:row>29</xdr:row>
      <xdr:rowOff>48947</xdr:rowOff>
    </xdr:from>
    <xdr:to>
      <xdr:col>17</xdr:col>
      <xdr:colOff>758030</xdr:colOff>
      <xdr:row>38</xdr:row>
      <xdr:rowOff>164042</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8933656" y="4990041"/>
          <a:ext cx="2230437" cy="1615282"/>
        </a:xfrm>
        <a:prstGeom prst="wedgeEllipseCallout">
          <a:avLst>
            <a:gd name="adj1" fmla="val 58091"/>
            <a:gd name="adj2" fmla="val -1001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20</xdr:col>
      <xdr:colOff>0</xdr:colOff>
      <xdr:row>2</xdr:row>
      <xdr:rowOff>161925</xdr:rowOff>
    </xdr:from>
    <xdr:to>
      <xdr:col>23</xdr:col>
      <xdr:colOff>28575</xdr:colOff>
      <xdr:row>24</xdr:row>
      <xdr:rowOff>123825</xdr:rowOff>
    </xdr:to>
    <xdr:graphicFrame macro="">
      <xdr:nvGraphicFramePr>
        <xdr:cNvPr id="1126" name="Chart 6">
          <a:extLst>
            <a:ext uri="{FF2B5EF4-FFF2-40B4-BE49-F238E27FC236}">
              <a16:creationId xmlns:a16="http://schemas.microsoft.com/office/drawing/2014/main" id="{00000000-0008-0000-0100-00006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822853</xdr:colOff>
      <xdr:row>27</xdr:row>
      <xdr:rowOff>62178</xdr:rowOff>
    </xdr:from>
    <xdr:to>
      <xdr:col>25</xdr:col>
      <xdr:colOff>398006</xdr:colOff>
      <xdr:row>37</xdr:row>
      <xdr:rowOff>99220</xdr:rowOff>
    </xdr:to>
    <xdr:sp macro="" textlink="">
      <xdr:nvSpPr>
        <xdr:cNvPr id="8" name="Oval Callout 7">
          <a:extLst>
            <a:ext uri="{FF2B5EF4-FFF2-40B4-BE49-F238E27FC236}">
              <a16:creationId xmlns:a16="http://schemas.microsoft.com/office/drawing/2014/main" id="{00000000-0008-0000-0100-000008000000}"/>
            </a:ext>
          </a:extLst>
        </xdr:cNvPr>
        <xdr:cNvSpPr/>
      </xdr:nvSpPr>
      <xdr:spPr>
        <a:xfrm>
          <a:off x="13798020" y="4486011"/>
          <a:ext cx="2877153" cy="1624542"/>
        </a:xfrm>
        <a:prstGeom prst="wedgeEllipseCallout">
          <a:avLst>
            <a:gd name="adj1" fmla="val -52484"/>
            <a:gd name="adj2" fmla="val -982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bar to see item highlighted to left.  Move blue highlight box from line to line to change view.</a:t>
          </a:r>
          <a:endParaRPr lang="en-US" sz="1200" b="1">
            <a:solidFill>
              <a:srgbClr val="C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3176</xdr:rowOff>
    </xdr:from>
    <xdr:to>
      <xdr:col>14</xdr:col>
      <xdr:colOff>21166</xdr:colOff>
      <xdr:row>24</xdr:row>
      <xdr:rowOff>84666</xdr:rowOff>
    </xdr:to>
    <xdr:graphicFrame macro="">
      <xdr:nvGraphicFramePr>
        <xdr:cNvPr id="134149" name="Chart 1">
          <a:extLst>
            <a:ext uri="{FF2B5EF4-FFF2-40B4-BE49-F238E27FC236}">
              <a16:creationId xmlns:a16="http://schemas.microsoft.com/office/drawing/2014/main" id="{00000000-0008-0000-0200-000005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137584</xdr:colOff>
      <xdr:row>25</xdr:row>
      <xdr:rowOff>127001</xdr:rowOff>
    </xdr:from>
    <xdr:to>
      <xdr:col>12</xdr:col>
      <xdr:colOff>372872</xdr:colOff>
      <xdr:row>34</xdr:row>
      <xdr:rowOff>63500</xdr:rowOff>
    </xdr:to>
    <xdr:sp macro="" textlink="">
      <xdr:nvSpPr>
        <xdr:cNvPr id="4" name="Oval Callout 3">
          <a:extLst>
            <a:ext uri="{FF2B5EF4-FFF2-40B4-BE49-F238E27FC236}">
              <a16:creationId xmlns:a16="http://schemas.microsoft.com/office/drawing/2014/main" id="{00000000-0008-0000-0200-000004000000}"/>
            </a:ext>
          </a:extLst>
        </xdr:cNvPr>
        <xdr:cNvSpPr/>
      </xdr:nvSpPr>
      <xdr:spPr>
        <a:xfrm>
          <a:off x="7745678" y="4544220"/>
          <a:ext cx="2509382" cy="1436686"/>
        </a:xfrm>
        <a:prstGeom prst="wedgeEllipseCallout">
          <a:avLst>
            <a:gd name="adj1" fmla="val 38956"/>
            <a:gd name="adj2" fmla="val -697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15</xdr:col>
      <xdr:colOff>21168</xdr:colOff>
      <xdr:row>3</xdr:row>
      <xdr:rowOff>0</xdr:rowOff>
    </xdr:from>
    <xdr:to>
      <xdr:col>17</xdr:col>
      <xdr:colOff>994834</xdr:colOff>
      <xdr:row>24</xdr:row>
      <xdr:rowOff>52916</xdr:rowOff>
    </xdr:to>
    <xdr:graphicFrame macro="">
      <xdr:nvGraphicFramePr>
        <xdr:cNvPr id="134151" name="Chart 5">
          <a:extLst>
            <a:ext uri="{FF2B5EF4-FFF2-40B4-BE49-F238E27FC236}">
              <a16:creationId xmlns:a16="http://schemas.microsoft.com/office/drawing/2014/main" id="{00000000-0008-0000-0200-000007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rollment/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7_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B17_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17_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B17_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17_3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B17_3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B17_3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B17_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row r="4">
          <cell r="AQ4">
            <v>8664525</v>
          </cell>
          <cell r="AV4">
            <v>7611068</v>
          </cell>
        </row>
        <row r="5">
          <cell r="AQ5">
            <v>3049041</v>
          </cell>
          <cell r="AV5">
            <v>2710151</v>
          </cell>
        </row>
        <row r="7">
          <cell r="AQ7">
            <v>105566</v>
          </cell>
          <cell r="AV7">
            <v>88743</v>
          </cell>
        </row>
        <row r="8">
          <cell r="AQ8">
            <v>65980</v>
          </cell>
          <cell r="AV8">
            <v>53371</v>
          </cell>
        </row>
        <row r="9">
          <cell r="AQ9">
            <v>16948</v>
          </cell>
          <cell r="AV9">
            <v>13624</v>
          </cell>
        </row>
        <row r="10">
          <cell r="AQ10">
            <v>542806</v>
          </cell>
          <cell r="AV10">
            <v>514870</v>
          </cell>
        </row>
        <row r="11">
          <cell r="AQ11">
            <v>221679</v>
          </cell>
          <cell r="AV11">
            <v>169402</v>
          </cell>
        </row>
        <row r="12">
          <cell r="AQ12">
            <v>123836</v>
          </cell>
          <cell r="AV12">
            <v>87337</v>
          </cell>
        </row>
        <row r="13">
          <cell r="AQ13">
            <v>88440</v>
          </cell>
          <cell r="AV13">
            <v>76011</v>
          </cell>
        </row>
        <row r="14">
          <cell r="AQ14">
            <v>155358</v>
          </cell>
          <cell r="AV14">
            <v>133371</v>
          </cell>
        </row>
        <row r="15">
          <cell r="AQ15">
            <v>85474</v>
          </cell>
          <cell r="AV15">
            <v>74888</v>
          </cell>
        </row>
        <row r="16">
          <cell r="AQ16">
            <v>263341</v>
          </cell>
          <cell r="AV16">
            <v>237494</v>
          </cell>
        </row>
        <row r="17">
          <cell r="AQ17">
            <v>93049</v>
          </cell>
          <cell r="AV17">
            <v>74966</v>
          </cell>
        </row>
        <row r="18">
          <cell r="AQ18">
            <v>106383</v>
          </cell>
          <cell r="AV18">
            <v>96957</v>
          </cell>
        </row>
        <row r="19">
          <cell r="AQ19">
            <v>115871</v>
          </cell>
          <cell r="AV19">
            <v>100166</v>
          </cell>
        </row>
        <row r="20">
          <cell r="AQ20">
            <v>799602</v>
          </cell>
          <cell r="AV20">
            <v>767921</v>
          </cell>
        </row>
        <row r="21">
          <cell r="AQ21">
            <v>231821</v>
          </cell>
          <cell r="AV21">
            <v>193734</v>
          </cell>
        </row>
        <row r="22">
          <cell r="AQ22">
            <v>32887</v>
          </cell>
          <cell r="AV22">
            <v>27296</v>
          </cell>
        </row>
        <row r="23">
          <cell r="AQ23">
            <v>2721098</v>
          </cell>
          <cell r="AV23">
            <v>2447124</v>
          </cell>
        </row>
        <row r="25">
          <cell r="AQ25">
            <v>836</v>
          </cell>
          <cell r="AV25">
            <v>2615</v>
          </cell>
        </row>
        <row r="26">
          <cell r="AQ26">
            <v>260327</v>
          </cell>
          <cell r="AV26">
            <v>209853</v>
          </cell>
        </row>
        <row r="27">
          <cell r="AQ27">
            <v>1680582</v>
          </cell>
          <cell r="AV27">
            <v>1564042</v>
          </cell>
        </row>
        <row r="28">
          <cell r="AQ28">
            <v>120279</v>
          </cell>
          <cell r="AV28">
            <v>103621</v>
          </cell>
        </row>
        <row r="29">
          <cell r="AQ29">
            <v>36188</v>
          </cell>
          <cell r="AV29">
            <v>31501</v>
          </cell>
        </row>
        <row r="30">
          <cell r="AQ30">
            <v>16337</v>
          </cell>
          <cell r="AV30">
            <v>23767</v>
          </cell>
        </row>
        <row r="31">
          <cell r="AQ31">
            <v>12392</v>
          </cell>
          <cell r="AV31">
            <v>9688</v>
          </cell>
        </row>
        <row r="32">
          <cell r="AQ32">
            <v>70241</v>
          </cell>
          <cell r="AV32">
            <v>57997</v>
          </cell>
        </row>
        <row r="33">
          <cell r="AQ33">
            <v>92436</v>
          </cell>
          <cell r="AV33">
            <v>77125</v>
          </cell>
        </row>
        <row r="34">
          <cell r="AQ34">
            <v>114889</v>
          </cell>
          <cell r="AV34">
            <v>98639</v>
          </cell>
        </row>
        <row r="35">
          <cell r="AQ35">
            <v>74109</v>
          </cell>
          <cell r="AV35">
            <v>54729</v>
          </cell>
        </row>
        <row r="36">
          <cell r="AQ36">
            <v>217095</v>
          </cell>
          <cell r="AV36">
            <v>191990</v>
          </cell>
        </row>
        <row r="37">
          <cell r="AQ37">
            <v>25387</v>
          </cell>
          <cell r="AV37">
            <v>21557</v>
          </cell>
        </row>
        <row r="38">
          <cell r="AQ38">
            <v>1871620</v>
          </cell>
          <cell r="AV38">
            <v>1547011</v>
          </cell>
        </row>
        <row r="40">
          <cell r="AQ40">
            <v>399879</v>
          </cell>
          <cell r="AV40">
            <v>330962</v>
          </cell>
        </row>
        <row r="41">
          <cell r="AQ41">
            <v>143056</v>
          </cell>
          <cell r="AV41">
            <v>112865</v>
          </cell>
        </row>
        <row r="42">
          <cell r="AQ42">
            <v>115361</v>
          </cell>
          <cell r="AV42">
            <v>99062</v>
          </cell>
        </row>
        <row r="43">
          <cell r="AQ43">
            <v>91798</v>
          </cell>
          <cell r="AV43">
            <v>86965</v>
          </cell>
        </row>
        <row r="44">
          <cell r="AQ44">
            <v>304689</v>
          </cell>
          <cell r="AV44">
            <v>233359</v>
          </cell>
        </row>
        <row r="45">
          <cell r="AQ45">
            <v>153472</v>
          </cell>
          <cell r="AV45">
            <v>134768</v>
          </cell>
        </row>
        <row r="46">
          <cell r="AQ46">
            <v>140355</v>
          </cell>
          <cell r="AV46">
            <v>111372</v>
          </cell>
        </row>
        <row r="47">
          <cell r="AQ47">
            <v>53966</v>
          </cell>
          <cell r="AV47">
            <v>42007</v>
          </cell>
        </row>
        <row r="48">
          <cell r="AQ48">
            <v>14836</v>
          </cell>
          <cell r="AV48">
            <v>13293</v>
          </cell>
        </row>
        <row r="49">
          <cell r="AQ49">
            <v>302211</v>
          </cell>
          <cell r="AV49">
            <v>248665</v>
          </cell>
        </row>
        <row r="50">
          <cell r="AQ50">
            <v>11132</v>
          </cell>
          <cell r="AV50">
            <v>9871</v>
          </cell>
        </row>
        <row r="51">
          <cell r="AQ51">
            <v>140865</v>
          </cell>
          <cell r="AV51">
            <v>123822</v>
          </cell>
        </row>
        <row r="52">
          <cell r="AQ52">
            <v>1022766</v>
          </cell>
          <cell r="AV52">
            <v>905758</v>
          </cell>
        </row>
        <row r="54">
          <cell r="AQ54">
            <v>65144</v>
          </cell>
          <cell r="AV54">
            <v>62313</v>
          </cell>
        </row>
        <row r="55">
          <cell r="AQ55">
            <v>22221</v>
          </cell>
          <cell r="AV55">
            <v>20328</v>
          </cell>
        </row>
        <row r="56">
          <cell r="AQ56">
            <v>116484</v>
          </cell>
          <cell r="AV56">
            <v>103923</v>
          </cell>
        </row>
        <row r="57">
          <cell r="AQ57">
            <v>15344</v>
          </cell>
          <cell r="AV57">
            <v>15645</v>
          </cell>
        </row>
        <row r="58">
          <cell r="AQ58">
            <v>182682</v>
          </cell>
          <cell r="AV58">
            <v>164161</v>
          </cell>
        </row>
        <row r="59">
          <cell r="AQ59">
            <v>381509</v>
          </cell>
          <cell r="AV59">
            <v>346349</v>
          </cell>
        </row>
        <row r="60">
          <cell r="AQ60">
            <v>211320</v>
          </cell>
          <cell r="AV60">
            <v>167830</v>
          </cell>
        </row>
        <row r="61">
          <cell r="AQ61">
            <v>17775</v>
          </cell>
          <cell r="AV61">
            <v>16195</v>
          </cell>
        </row>
        <row r="62">
          <cell r="AQ62">
            <v>10287</v>
          </cell>
          <cell r="AV62">
            <v>9014</v>
          </cell>
        </row>
        <row r="63">
          <cell r="AQ63"/>
          <cell r="AV63">
            <v>1024</v>
          </cell>
        </row>
      </sheetData>
      <sheetData sheetId="9"/>
      <sheetData sheetId="10"/>
      <sheetData sheetId="11"/>
      <sheetData sheetId="12"/>
      <sheetData sheetId="13"/>
      <sheetData sheetId="14"/>
      <sheetData sheetId="15"/>
      <sheetData sheetId="16"/>
      <sheetData sheetId="17"/>
      <sheetData sheetId="18"/>
      <sheetData sheetId="19"/>
      <sheetData sheetId="20">
        <row r="4">
          <cell r="AP4">
            <v>12232350</v>
          </cell>
          <cell r="AU4">
            <v>11937235</v>
          </cell>
        </row>
        <row r="5">
          <cell r="AP5">
            <v>3952261</v>
          </cell>
          <cell r="AU5">
            <v>4017708</v>
          </cell>
        </row>
        <row r="7">
          <cell r="AP7">
            <v>220365</v>
          </cell>
          <cell r="AU7">
            <v>192766</v>
          </cell>
        </row>
        <row r="8">
          <cell r="AP8">
            <v>109564</v>
          </cell>
          <cell r="AU8">
            <v>115031</v>
          </cell>
        </row>
        <row r="9">
          <cell r="AP9">
            <v>38293</v>
          </cell>
          <cell r="AU9">
            <v>46768</v>
          </cell>
        </row>
        <row r="10">
          <cell r="AP10">
            <v>577157</v>
          </cell>
          <cell r="AU10">
            <v>562897</v>
          </cell>
        </row>
        <row r="11">
          <cell r="AP11">
            <v>338604</v>
          </cell>
          <cell r="AU11">
            <v>351116</v>
          </cell>
        </row>
        <row r="12">
          <cell r="AP12">
            <v>165582</v>
          </cell>
          <cell r="AU12">
            <v>166780</v>
          </cell>
        </row>
        <row r="13">
          <cell r="AP13">
            <v>175046</v>
          </cell>
          <cell r="AU13">
            <v>168649</v>
          </cell>
        </row>
        <row r="14">
          <cell r="AP14">
            <v>217129</v>
          </cell>
          <cell r="AU14">
            <v>230560</v>
          </cell>
        </row>
        <row r="15">
          <cell r="AP15">
            <v>92490</v>
          </cell>
          <cell r="AU15">
            <v>97248</v>
          </cell>
        </row>
        <row r="16">
          <cell r="AP16">
            <v>316189</v>
          </cell>
          <cell r="AU16">
            <v>324948</v>
          </cell>
        </row>
        <row r="17">
          <cell r="AP17">
            <v>137524</v>
          </cell>
          <cell r="AU17">
            <v>135938</v>
          </cell>
        </row>
        <row r="18">
          <cell r="AP18">
            <v>146864</v>
          </cell>
          <cell r="AU18">
            <v>152697</v>
          </cell>
        </row>
        <row r="19">
          <cell r="AP19">
            <v>232882</v>
          </cell>
          <cell r="AU19">
            <v>223333</v>
          </cell>
        </row>
        <row r="20">
          <cell r="AP20">
            <v>735192</v>
          </cell>
          <cell r="AU20">
            <v>801866</v>
          </cell>
        </row>
        <row r="21">
          <cell r="AP21">
            <v>330140</v>
          </cell>
          <cell r="AU21">
            <v>376025</v>
          </cell>
        </row>
        <row r="22">
          <cell r="AP22">
            <v>119240</v>
          </cell>
          <cell r="AU22">
            <v>71086</v>
          </cell>
        </row>
        <row r="23">
          <cell r="AP23">
            <v>2615982</v>
          </cell>
          <cell r="AU23">
            <v>2557896</v>
          </cell>
        </row>
        <row r="25">
          <cell r="AP25">
            <v>32817</v>
          </cell>
          <cell r="AU25">
            <v>28716</v>
          </cell>
        </row>
        <row r="26">
          <cell r="AP26">
            <v>531778</v>
          </cell>
          <cell r="AU26">
            <v>419031</v>
          </cell>
        </row>
        <row r="27">
          <cell r="AP27">
            <v>1027781</v>
          </cell>
          <cell r="AU27">
            <v>1113321</v>
          </cell>
        </row>
        <row r="28">
          <cell r="AP28">
            <v>251360</v>
          </cell>
          <cell r="AU28">
            <v>205937</v>
          </cell>
        </row>
        <row r="29">
          <cell r="AP29">
            <v>41777</v>
          </cell>
          <cell r="AU29">
            <v>37830</v>
          </cell>
        </row>
        <row r="30">
          <cell r="AP30">
            <v>68864</v>
          </cell>
          <cell r="AU30">
            <v>97341</v>
          </cell>
        </row>
        <row r="31">
          <cell r="AP31">
            <v>40920</v>
          </cell>
          <cell r="AU31">
            <v>41110</v>
          </cell>
        </row>
        <row r="32">
          <cell r="AP32">
            <v>56789</v>
          </cell>
          <cell r="AU32">
            <v>58100</v>
          </cell>
        </row>
        <row r="33">
          <cell r="AP33">
            <v>68653</v>
          </cell>
          <cell r="AU33">
            <v>61064</v>
          </cell>
        </row>
        <row r="34">
          <cell r="AP34">
            <v>134765</v>
          </cell>
          <cell r="AU34">
            <v>141318</v>
          </cell>
        </row>
        <row r="35">
          <cell r="AP35">
            <v>177806</v>
          </cell>
          <cell r="AU35">
            <v>168058</v>
          </cell>
        </row>
        <row r="36">
          <cell r="AP36">
            <v>169761</v>
          </cell>
          <cell r="AU36">
            <v>173422</v>
          </cell>
        </row>
        <row r="37">
          <cell r="AP37">
            <v>12911</v>
          </cell>
          <cell r="AU37">
            <v>12648</v>
          </cell>
        </row>
        <row r="38">
          <cell r="AP38">
            <v>3072722</v>
          </cell>
          <cell r="AU38">
            <v>2765318</v>
          </cell>
        </row>
        <row r="40">
          <cell r="AP40">
            <v>506004</v>
          </cell>
          <cell r="AU40">
            <v>459721</v>
          </cell>
        </row>
        <row r="41">
          <cell r="AP41">
            <v>315344</v>
          </cell>
          <cell r="AU41">
            <v>313498</v>
          </cell>
        </row>
        <row r="42">
          <cell r="AP42">
            <v>266395</v>
          </cell>
          <cell r="AU42">
            <v>176044</v>
          </cell>
        </row>
        <row r="43">
          <cell r="AP43">
            <v>123061</v>
          </cell>
          <cell r="AU43">
            <v>121226</v>
          </cell>
        </row>
        <row r="44">
          <cell r="AP44">
            <v>391399</v>
          </cell>
          <cell r="AU44">
            <v>366844</v>
          </cell>
        </row>
        <row r="45">
          <cell r="AP45">
            <v>311473</v>
          </cell>
          <cell r="AU45">
            <v>205825</v>
          </cell>
        </row>
        <row r="46">
          <cell r="AP46">
            <v>303263</v>
          </cell>
          <cell r="AU46">
            <v>298219</v>
          </cell>
        </row>
        <row r="47">
          <cell r="AP47">
            <v>90716</v>
          </cell>
          <cell r="AU47">
            <v>94080</v>
          </cell>
        </row>
        <row r="48">
          <cell r="AP48">
            <v>42067</v>
          </cell>
          <cell r="AU48">
            <v>40547</v>
          </cell>
        </row>
        <row r="49">
          <cell r="AP49">
            <v>435087</v>
          </cell>
          <cell r="AU49">
            <v>419095</v>
          </cell>
        </row>
        <row r="50">
          <cell r="AP50">
            <v>47238</v>
          </cell>
          <cell r="AU50">
            <v>43793</v>
          </cell>
        </row>
        <row r="51">
          <cell r="AP51">
            <v>240675</v>
          </cell>
          <cell r="AU51">
            <v>226426</v>
          </cell>
        </row>
        <row r="52">
          <cell r="AP52">
            <v>2504575</v>
          </cell>
          <cell r="AU52">
            <v>2503342</v>
          </cell>
        </row>
        <row r="54">
          <cell r="AP54">
            <v>129704</v>
          </cell>
          <cell r="AU54">
            <v>135618</v>
          </cell>
        </row>
        <row r="55">
          <cell r="AP55">
            <v>50764</v>
          </cell>
          <cell r="AU55">
            <v>51387</v>
          </cell>
        </row>
        <row r="56">
          <cell r="AP56">
            <v>391818</v>
          </cell>
          <cell r="AU56">
            <v>405315</v>
          </cell>
        </row>
        <row r="57">
          <cell r="AP57">
            <v>60250</v>
          </cell>
          <cell r="AU57">
            <v>108321</v>
          </cell>
        </row>
        <row r="58">
          <cell r="AP58">
            <v>260591</v>
          </cell>
          <cell r="AU58">
            <v>259618</v>
          </cell>
        </row>
        <row r="59">
          <cell r="AP59">
            <v>923666</v>
          </cell>
          <cell r="AU59">
            <v>893273</v>
          </cell>
        </row>
        <row r="60">
          <cell r="AP60">
            <v>585201</v>
          </cell>
          <cell r="AU60">
            <v>549364</v>
          </cell>
        </row>
        <row r="61">
          <cell r="AP61">
            <v>67296</v>
          </cell>
          <cell r="AU61">
            <v>65597</v>
          </cell>
        </row>
        <row r="62">
          <cell r="AP62">
            <v>35285</v>
          </cell>
          <cell r="AU62">
            <v>34849</v>
          </cell>
        </row>
        <row r="63">
          <cell r="AP63">
            <v>86810</v>
          </cell>
          <cell r="AU63">
            <v>92971</v>
          </cell>
        </row>
      </sheetData>
      <sheetData sheetId="21"/>
      <sheetData sheetId="22">
        <row r="4">
          <cell r="AE4">
            <v>17978429</v>
          </cell>
          <cell r="AJ4">
            <v>16754342</v>
          </cell>
        </row>
        <row r="5">
          <cell r="AE5">
            <v>6117295</v>
          </cell>
          <cell r="AJ5">
            <v>5836280</v>
          </cell>
        </row>
        <row r="7">
          <cell r="AE7">
            <v>281035</v>
          </cell>
          <cell r="AJ7">
            <v>242190</v>
          </cell>
        </row>
        <row r="8">
          <cell r="AE8">
            <v>156873</v>
          </cell>
          <cell r="AJ8">
            <v>148630</v>
          </cell>
        </row>
        <row r="9">
          <cell r="AE9">
            <v>45927</v>
          </cell>
          <cell r="AJ9">
            <v>47981</v>
          </cell>
        </row>
        <row r="10">
          <cell r="AE10">
            <v>989675</v>
          </cell>
          <cell r="AJ10">
            <v>951942</v>
          </cell>
        </row>
        <row r="11">
          <cell r="AE11">
            <v>492560</v>
          </cell>
          <cell r="AJ11">
            <v>449913</v>
          </cell>
        </row>
        <row r="12">
          <cell r="AE12">
            <v>255374</v>
          </cell>
          <cell r="AJ12">
            <v>219870</v>
          </cell>
        </row>
        <row r="13">
          <cell r="AE13">
            <v>230199</v>
          </cell>
          <cell r="AJ13">
            <v>213949</v>
          </cell>
        </row>
        <row r="14">
          <cell r="AE14">
            <v>301175</v>
          </cell>
          <cell r="AJ14">
            <v>293738</v>
          </cell>
        </row>
        <row r="15">
          <cell r="AE15">
            <v>157253</v>
          </cell>
          <cell r="AJ15">
            <v>151504</v>
          </cell>
        </row>
        <row r="16">
          <cell r="AE16">
            <v>512204</v>
          </cell>
          <cell r="AJ16">
            <v>490350</v>
          </cell>
        </row>
        <row r="17">
          <cell r="AE17">
            <v>204230</v>
          </cell>
          <cell r="AJ17">
            <v>185332</v>
          </cell>
        </row>
        <row r="18">
          <cell r="AE18">
            <v>228523</v>
          </cell>
          <cell r="AJ18">
            <v>223670</v>
          </cell>
        </row>
        <row r="19">
          <cell r="AE19">
            <v>300133</v>
          </cell>
          <cell r="AJ19">
            <v>276748</v>
          </cell>
        </row>
        <row r="20">
          <cell r="AE20">
            <v>1359504</v>
          </cell>
          <cell r="AJ20">
            <v>1381207</v>
          </cell>
        </row>
        <row r="21">
          <cell r="AE21">
            <v>474557</v>
          </cell>
          <cell r="AJ21">
            <v>474532</v>
          </cell>
        </row>
        <row r="22">
          <cell r="AE22">
            <v>128073</v>
          </cell>
          <cell r="AJ22">
            <v>84724</v>
          </cell>
        </row>
        <row r="23">
          <cell r="AE23">
            <v>4744058</v>
          </cell>
          <cell r="AJ23">
            <v>4452586</v>
          </cell>
        </row>
        <row r="25">
          <cell r="AE25">
            <v>30779</v>
          </cell>
          <cell r="AJ25">
            <v>28812</v>
          </cell>
        </row>
        <row r="26">
          <cell r="AE26">
            <v>670317</v>
          </cell>
          <cell r="AJ26">
            <v>533269</v>
          </cell>
        </row>
        <row r="27">
          <cell r="AE27">
            <v>2439725</v>
          </cell>
          <cell r="AJ27">
            <v>2409100</v>
          </cell>
        </row>
        <row r="28">
          <cell r="AE28">
            <v>313048</v>
          </cell>
          <cell r="AJ28">
            <v>260068</v>
          </cell>
        </row>
        <row r="29">
          <cell r="AE29">
            <v>68155</v>
          </cell>
          <cell r="AJ29">
            <v>61366</v>
          </cell>
        </row>
        <row r="30">
          <cell r="AE30">
            <v>76998</v>
          </cell>
          <cell r="AJ30">
            <v>113244</v>
          </cell>
        </row>
        <row r="31">
          <cell r="AE31">
            <v>48476</v>
          </cell>
          <cell r="AJ31">
            <v>46066</v>
          </cell>
        </row>
        <row r="32">
          <cell r="AE32">
            <v>115684</v>
          </cell>
          <cell r="AJ32">
            <v>104841</v>
          </cell>
        </row>
        <row r="33">
          <cell r="AE33">
            <v>146513</v>
          </cell>
          <cell r="AJ33">
            <v>124327</v>
          </cell>
        </row>
        <row r="34">
          <cell r="AE34">
            <v>219875</v>
          </cell>
          <cell r="AJ34">
            <v>206422</v>
          </cell>
        </row>
        <row r="35">
          <cell r="AE35">
            <v>228017</v>
          </cell>
          <cell r="AJ35">
            <v>204576</v>
          </cell>
        </row>
        <row r="36">
          <cell r="AE36">
            <v>351005</v>
          </cell>
          <cell r="AJ36">
            <v>328893</v>
          </cell>
        </row>
        <row r="37">
          <cell r="AE37">
            <v>35466</v>
          </cell>
          <cell r="AJ37">
            <v>31602</v>
          </cell>
        </row>
        <row r="38">
          <cell r="AE38">
            <v>4198758</v>
          </cell>
          <cell r="AJ38">
            <v>3661207</v>
          </cell>
        </row>
        <row r="40">
          <cell r="AE40">
            <v>747959</v>
          </cell>
          <cell r="AJ40">
            <v>640207</v>
          </cell>
        </row>
        <row r="41">
          <cell r="AE41">
            <v>402940</v>
          </cell>
          <cell r="AJ41">
            <v>369199</v>
          </cell>
        </row>
        <row r="42">
          <cell r="AE42">
            <v>338925</v>
          </cell>
          <cell r="AJ42">
            <v>237012</v>
          </cell>
        </row>
        <row r="43">
          <cell r="AE43">
            <v>188336</v>
          </cell>
          <cell r="AJ43">
            <v>181736</v>
          </cell>
        </row>
        <row r="44">
          <cell r="AE44">
            <v>604330</v>
          </cell>
          <cell r="AJ44">
            <v>515814</v>
          </cell>
        </row>
        <row r="45">
          <cell r="AE45">
            <v>346360</v>
          </cell>
          <cell r="AJ45">
            <v>294192</v>
          </cell>
        </row>
        <row r="46">
          <cell r="AE46">
            <v>365857</v>
          </cell>
          <cell r="AJ46">
            <v>331566</v>
          </cell>
        </row>
        <row r="47">
          <cell r="AE47">
            <v>121420</v>
          </cell>
          <cell r="AJ47">
            <v>110309</v>
          </cell>
        </row>
        <row r="48">
          <cell r="AE48">
            <v>50003</v>
          </cell>
          <cell r="AJ48">
            <v>46574</v>
          </cell>
        </row>
        <row r="49">
          <cell r="AE49">
            <v>642876</v>
          </cell>
          <cell r="AJ49">
            <v>577354</v>
          </cell>
        </row>
        <row r="50">
          <cell r="AE50">
            <v>50689</v>
          </cell>
          <cell r="AJ50">
            <v>46901</v>
          </cell>
        </row>
        <row r="51">
          <cell r="AE51">
            <v>339063</v>
          </cell>
          <cell r="AJ51">
            <v>310343</v>
          </cell>
        </row>
        <row r="52">
          <cell r="AE52">
            <v>2871949</v>
          </cell>
          <cell r="AJ52">
            <v>2753715</v>
          </cell>
        </row>
        <row r="54">
          <cell r="AE54">
            <v>158755</v>
          </cell>
          <cell r="AJ54">
            <v>161324</v>
          </cell>
        </row>
        <row r="55">
          <cell r="AE55">
            <v>64178</v>
          </cell>
          <cell r="AJ55">
            <v>62248</v>
          </cell>
        </row>
        <row r="56">
          <cell r="AE56">
            <v>377790</v>
          </cell>
          <cell r="AJ56">
            <v>373797</v>
          </cell>
        </row>
        <row r="57">
          <cell r="AE57">
            <v>62447</v>
          </cell>
          <cell r="AJ57">
            <v>97033</v>
          </cell>
        </row>
        <row r="58">
          <cell r="AE58">
            <v>379380</v>
          </cell>
          <cell r="AJ58">
            <v>360099</v>
          </cell>
        </row>
        <row r="59">
          <cell r="AE59">
            <v>1059776</v>
          </cell>
          <cell r="AJ59">
            <v>1005662</v>
          </cell>
        </row>
        <row r="60">
          <cell r="AE60">
            <v>657080</v>
          </cell>
          <cell r="AJ60">
            <v>584528</v>
          </cell>
        </row>
        <row r="61">
          <cell r="AE61">
            <v>73935</v>
          </cell>
          <cell r="AJ61">
            <v>71728</v>
          </cell>
        </row>
        <row r="62">
          <cell r="AE62">
            <v>38608</v>
          </cell>
          <cell r="AJ62">
            <v>37296</v>
          </cell>
        </row>
        <row r="63">
          <cell r="AE63">
            <v>46369</v>
          </cell>
          <cell r="AJ63">
            <v>50554</v>
          </cell>
        </row>
      </sheetData>
      <sheetData sheetId="23"/>
      <sheetData sheetId="24"/>
      <sheetData sheetId="25">
        <row r="4">
          <cell r="X4">
            <v>3135580</v>
          </cell>
          <cell r="AC4">
            <v>2866128</v>
          </cell>
        </row>
        <row r="5">
          <cell r="X5">
            <v>1111705</v>
          </cell>
          <cell r="AC5">
            <v>1042743</v>
          </cell>
        </row>
        <row r="7">
          <cell r="X7">
            <v>52880</v>
          </cell>
          <cell r="AC7">
            <v>49677</v>
          </cell>
        </row>
        <row r="8">
          <cell r="X8">
            <v>29134</v>
          </cell>
          <cell r="AC8">
            <v>27388</v>
          </cell>
        </row>
        <row r="9">
          <cell r="X9">
            <v>8815</v>
          </cell>
          <cell r="AC9">
            <v>9352</v>
          </cell>
        </row>
        <row r="10">
          <cell r="X10">
            <v>175392</v>
          </cell>
          <cell r="AC10">
            <v>156759</v>
          </cell>
        </row>
        <row r="11">
          <cell r="X11">
            <v>99162</v>
          </cell>
          <cell r="AC11">
            <v>85519</v>
          </cell>
        </row>
        <row r="12">
          <cell r="X12">
            <v>43420</v>
          </cell>
          <cell r="AC12">
            <v>37609</v>
          </cell>
        </row>
        <row r="13">
          <cell r="X13">
            <v>43054</v>
          </cell>
          <cell r="AC13">
            <v>40522</v>
          </cell>
        </row>
        <row r="14">
          <cell r="X14">
            <v>50612</v>
          </cell>
          <cell r="AC14">
            <v>44660</v>
          </cell>
        </row>
        <row r="15">
          <cell r="X15">
            <v>36878</v>
          </cell>
          <cell r="AC15">
            <v>32976</v>
          </cell>
        </row>
        <row r="16">
          <cell r="X16">
            <v>92607</v>
          </cell>
          <cell r="AC16">
            <v>88980</v>
          </cell>
        </row>
        <row r="17">
          <cell r="X17">
            <v>39339</v>
          </cell>
          <cell r="AC17">
            <v>36260</v>
          </cell>
        </row>
        <row r="18">
          <cell r="X18">
            <v>47519</v>
          </cell>
          <cell r="AC18">
            <v>46080</v>
          </cell>
        </row>
        <row r="19">
          <cell r="X19">
            <v>59151</v>
          </cell>
          <cell r="AC19">
            <v>56572</v>
          </cell>
        </row>
        <row r="20">
          <cell r="X20">
            <v>228739</v>
          </cell>
          <cell r="AC20">
            <v>233156</v>
          </cell>
        </row>
        <row r="21">
          <cell r="X21">
            <v>82149</v>
          </cell>
          <cell r="AC21">
            <v>80359</v>
          </cell>
        </row>
        <row r="22">
          <cell r="X22">
            <v>22854</v>
          </cell>
          <cell r="AC22">
            <v>16874</v>
          </cell>
        </row>
        <row r="23">
          <cell r="X23">
            <v>726038</v>
          </cell>
          <cell r="AC23">
            <v>673617</v>
          </cell>
        </row>
        <row r="25">
          <cell r="X25">
            <v>4349</v>
          </cell>
          <cell r="AC25">
            <v>3839</v>
          </cell>
        </row>
        <row r="26">
          <cell r="X26">
            <v>75448</v>
          </cell>
          <cell r="AC26">
            <v>67193</v>
          </cell>
        </row>
        <row r="27">
          <cell r="X27">
            <v>400840</v>
          </cell>
          <cell r="AC27">
            <v>383051</v>
          </cell>
        </row>
        <row r="28">
          <cell r="X28">
            <v>54265</v>
          </cell>
          <cell r="AC28">
            <v>41860</v>
          </cell>
        </row>
        <row r="29">
          <cell r="X29">
            <v>10904</v>
          </cell>
          <cell r="AC29">
            <v>8851</v>
          </cell>
        </row>
        <row r="30">
          <cell r="X30">
            <v>12668</v>
          </cell>
          <cell r="AC30">
            <v>13964</v>
          </cell>
        </row>
        <row r="31">
          <cell r="X31">
            <v>9920</v>
          </cell>
          <cell r="AC31">
            <v>8749</v>
          </cell>
        </row>
        <row r="32">
          <cell r="X32">
            <v>18438</v>
          </cell>
          <cell r="AC32">
            <v>15917</v>
          </cell>
        </row>
        <row r="33">
          <cell r="X33">
            <v>21919</v>
          </cell>
          <cell r="AC33">
            <v>17220</v>
          </cell>
        </row>
        <row r="34">
          <cell r="X34">
            <v>35528</v>
          </cell>
          <cell r="AC34">
            <v>30738</v>
          </cell>
        </row>
        <row r="35">
          <cell r="X35">
            <v>34753</v>
          </cell>
          <cell r="AC35">
            <v>30687</v>
          </cell>
        </row>
        <row r="36">
          <cell r="X36">
            <v>40964</v>
          </cell>
          <cell r="AC36">
            <v>46340</v>
          </cell>
        </row>
        <row r="37">
          <cell r="X37">
            <v>6042</v>
          </cell>
          <cell r="AC37">
            <v>5208</v>
          </cell>
        </row>
        <row r="38">
          <cell r="X38">
            <v>717664</v>
          </cell>
          <cell r="AC38">
            <v>605526</v>
          </cell>
        </row>
        <row r="40">
          <cell r="X40">
            <v>114506</v>
          </cell>
          <cell r="AC40">
            <v>95132</v>
          </cell>
        </row>
        <row r="41">
          <cell r="X41">
            <v>82138</v>
          </cell>
          <cell r="AC41">
            <v>66112</v>
          </cell>
        </row>
        <row r="42">
          <cell r="X42">
            <v>47183</v>
          </cell>
          <cell r="AC42">
            <v>37265</v>
          </cell>
        </row>
        <row r="43">
          <cell r="X43">
            <v>33563</v>
          </cell>
          <cell r="AC43">
            <v>30736</v>
          </cell>
        </row>
        <row r="44">
          <cell r="X44">
            <v>101171</v>
          </cell>
          <cell r="AC44">
            <v>90166</v>
          </cell>
        </row>
        <row r="45">
          <cell r="X45">
            <v>55676</v>
          </cell>
          <cell r="AC45">
            <v>45079</v>
          </cell>
        </row>
        <row r="46">
          <cell r="X46">
            <v>64034</v>
          </cell>
          <cell r="AC46">
            <v>54622</v>
          </cell>
        </row>
        <row r="47">
          <cell r="X47">
            <v>19245</v>
          </cell>
          <cell r="AC47">
            <v>18091</v>
          </cell>
        </row>
        <row r="48">
          <cell r="X48">
            <v>9069</v>
          </cell>
          <cell r="AC48">
            <v>8606</v>
          </cell>
        </row>
        <row r="49">
          <cell r="X49">
            <v>120276</v>
          </cell>
          <cell r="AC49">
            <v>100231</v>
          </cell>
        </row>
        <row r="50">
          <cell r="X50">
            <v>10191</v>
          </cell>
          <cell r="AC50">
            <v>8473</v>
          </cell>
        </row>
        <row r="51">
          <cell r="X51">
            <v>60612</v>
          </cell>
          <cell r="AC51">
            <v>51013</v>
          </cell>
        </row>
        <row r="52">
          <cell r="X52">
            <v>570373</v>
          </cell>
          <cell r="AC52">
            <v>533167</v>
          </cell>
        </row>
        <row r="54">
          <cell r="X54">
            <v>31478</v>
          </cell>
          <cell r="AC54">
            <v>31400</v>
          </cell>
        </row>
        <row r="55">
          <cell r="X55">
            <v>12176</v>
          </cell>
          <cell r="AC55">
            <v>11356</v>
          </cell>
        </row>
        <row r="56">
          <cell r="X56">
            <v>76864</v>
          </cell>
          <cell r="AC56">
            <v>73122</v>
          </cell>
        </row>
        <row r="57">
          <cell r="X57">
            <v>13613</v>
          </cell>
          <cell r="AC57">
            <v>17427</v>
          </cell>
        </row>
        <row r="58">
          <cell r="X58">
            <v>71148</v>
          </cell>
          <cell r="AC58">
            <v>65257</v>
          </cell>
        </row>
        <row r="59">
          <cell r="X59">
            <v>198504</v>
          </cell>
          <cell r="AC59">
            <v>187056</v>
          </cell>
        </row>
        <row r="60">
          <cell r="X60">
            <v>142650</v>
          </cell>
          <cell r="AC60">
            <v>125350</v>
          </cell>
        </row>
        <row r="61">
          <cell r="X61">
            <v>15698</v>
          </cell>
          <cell r="AC61">
            <v>15001</v>
          </cell>
        </row>
        <row r="62">
          <cell r="X62">
            <v>8242</v>
          </cell>
          <cell r="AC62">
            <v>7198</v>
          </cell>
        </row>
        <row r="63">
          <cell r="X63">
            <v>9800</v>
          </cell>
          <cell r="AC63">
            <v>11075</v>
          </cell>
        </row>
      </sheetData>
      <sheetData sheetId="26"/>
      <sheetData sheetId="27"/>
      <sheetData sheetId="28"/>
      <sheetData sheetId="29"/>
      <sheetData sheetId="30"/>
      <sheetData sheetId="31"/>
      <sheetData sheetId="32"/>
      <sheetData sheetId="33"/>
      <sheetData sheetId="34">
        <row r="4">
          <cell r="AD4">
            <v>2918446</v>
          </cell>
          <cell r="AI4">
            <v>2793961</v>
          </cell>
        </row>
        <row r="5">
          <cell r="AD5">
            <v>884007</v>
          </cell>
          <cell r="AI5">
            <v>891579</v>
          </cell>
        </row>
        <row r="7">
          <cell r="AD7">
            <v>44896</v>
          </cell>
          <cell r="AI7">
            <v>39319</v>
          </cell>
        </row>
        <row r="8">
          <cell r="AD8">
            <v>18671</v>
          </cell>
          <cell r="AI8">
            <v>19772</v>
          </cell>
        </row>
        <row r="9">
          <cell r="AD9">
            <v>9314</v>
          </cell>
          <cell r="AI9">
            <v>12411</v>
          </cell>
        </row>
        <row r="10">
          <cell r="AD10">
            <v>130288</v>
          </cell>
          <cell r="AI10">
            <v>125825</v>
          </cell>
        </row>
        <row r="11">
          <cell r="AD11">
            <v>67723</v>
          </cell>
          <cell r="AI11">
            <v>70605</v>
          </cell>
        </row>
        <row r="12">
          <cell r="AD12">
            <v>34044</v>
          </cell>
          <cell r="AI12">
            <v>34247</v>
          </cell>
        </row>
        <row r="13">
          <cell r="AD13">
            <v>33287</v>
          </cell>
          <cell r="AI13">
            <v>30711</v>
          </cell>
        </row>
        <row r="14">
          <cell r="AD14">
            <v>71312</v>
          </cell>
          <cell r="AI14">
            <v>70193</v>
          </cell>
        </row>
        <row r="15">
          <cell r="AD15">
            <v>20711</v>
          </cell>
          <cell r="AI15">
            <v>20632</v>
          </cell>
        </row>
        <row r="16">
          <cell r="AD16">
            <v>67326</v>
          </cell>
          <cell r="AI16">
            <v>72092</v>
          </cell>
        </row>
        <row r="17">
          <cell r="AD17">
            <v>26343</v>
          </cell>
          <cell r="AI17">
            <v>25572</v>
          </cell>
        </row>
        <row r="18">
          <cell r="AD18">
            <v>24724</v>
          </cell>
          <cell r="AI18">
            <v>25984</v>
          </cell>
        </row>
        <row r="19">
          <cell r="AD19">
            <v>48620</v>
          </cell>
          <cell r="AI19">
            <v>46751</v>
          </cell>
        </row>
        <row r="20">
          <cell r="AD20">
            <v>175290</v>
          </cell>
          <cell r="AI20">
            <v>188580</v>
          </cell>
        </row>
        <row r="21">
          <cell r="AD21">
            <v>87404</v>
          </cell>
          <cell r="AI21">
            <v>95227</v>
          </cell>
        </row>
        <row r="22">
          <cell r="AD22">
            <v>24054</v>
          </cell>
          <cell r="AI22">
            <v>13658</v>
          </cell>
        </row>
        <row r="23">
          <cell r="AD23">
            <v>593022</v>
          </cell>
          <cell r="AI23">
            <v>552434</v>
          </cell>
        </row>
        <row r="25">
          <cell r="AD25">
            <v>2874</v>
          </cell>
          <cell r="AI25">
            <v>2519</v>
          </cell>
        </row>
        <row r="26">
          <cell r="AD26">
            <v>121788</v>
          </cell>
          <cell r="AI26">
            <v>95615</v>
          </cell>
        </row>
        <row r="27">
          <cell r="AD27">
            <v>268638</v>
          </cell>
          <cell r="AI27">
            <v>268263</v>
          </cell>
        </row>
        <row r="28">
          <cell r="AD28">
            <v>58591</v>
          </cell>
          <cell r="AI28">
            <v>49490</v>
          </cell>
        </row>
        <row r="29">
          <cell r="AD29">
            <v>9810</v>
          </cell>
          <cell r="AI29">
            <v>7965</v>
          </cell>
        </row>
        <row r="30">
          <cell r="AD30">
            <v>8203</v>
          </cell>
          <cell r="AI30">
            <v>7864</v>
          </cell>
        </row>
        <row r="31">
          <cell r="AD31">
            <v>4836</v>
          </cell>
          <cell r="AI31">
            <v>4732</v>
          </cell>
        </row>
        <row r="32">
          <cell r="AD32">
            <v>11346</v>
          </cell>
          <cell r="AI32">
            <v>11256</v>
          </cell>
        </row>
        <row r="33">
          <cell r="AD33">
            <v>14576</v>
          </cell>
          <cell r="AI33">
            <v>13862</v>
          </cell>
        </row>
        <row r="34">
          <cell r="AD34">
            <v>29779</v>
          </cell>
          <cell r="AI34">
            <v>33535</v>
          </cell>
        </row>
        <row r="35">
          <cell r="AD35">
            <v>23898</v>
          </cell>
          <cell r="AI35">
            <v>18211</v>
          </cell>
        </row>
        <row r="36">
          <cell r="AD36">
            <v>35851</v>
          </cell>
          <cell r="AI36">
            <v>36519</v>
          </cell>
        </row>
        <row r="37">
          <cell r="AD37">
            <v>2832</v>
          </cell>
          <cell r="AI37">
            <v>2603</v>
          </cell>
        </row>
        <row r="38">
          <cell r="AD38">
            <v>745584</v>
          </cell>
          <cell r="AI38">
            <v>651122</v>
          </cell>
        </row>
        <row r="40">
          <cell r="AD40">
            <v>157924</v>
          </cell>
          <cell r="AI40">
            <v>150476</v>
          </cell>
        </row>
        <row r="41">
          <cell r="AD41">
            <v>55460</v>
          </cell>
          <cell r="AI41">
            <v>57164</v>
          </cell>
        </row>
        <row r="42">
          <cell r="AD42">
            <v>42831</v>
          </cell>
          <cell r="AI42">
            <v>38094</v>
          </cell>
        </row>
        <row r="43">
          <cell r="AD43">
            <v>26523</v>
          </cell>
          <cell r="AI43">
            <v>26455</v>
          </cell>
        </row>
        <row r="44">
          <cell r="AD44">
            <v>91758</v>
          </cell>
          <cell r="AI44">
            <v>84389</v>
          </cell>
        </row>
        <row r="45">
          <cell r="AD45">
            <v>118585</v>
          </cell>
          <cell r="AI45">
            <v>46401</v>
          </cell>
        </row>
        <row r="46">
          <cell r="AD46">
            <v>77761</v>
          </cell>
          <cell r="AI46">
            <v>78025</v>
          </cell>
        </row>
        <row r="47">
          <cell r="AD47">
            <v>23262</v>
          </cell>
          <cell r="AI47">
            <v>25778</v>
          </cell>
        </row>
        <row r="48">
          <cell r="AD48">
            <v>6900</v>
          </cell>
          <cell r="AI48">
            <v>7266</v>
          </cell>
        </row>
        <row r="49">
          <cell r="AD49">
            <v>94422</v>
          </cell>
          <cell r="AI49">
            <v>90406</v>
          </cell>
        </row>
        <row r="50">
          <cell r="AD50">
            <v>7681</v>
          </cell>
          <cell r="AI50">
            <v>6763</v>
          </cell>
        </row>
        <row r="51">
          <cell r="AD51">
            <v>42477</v>
          </cell>
          <cell r="AI51">
            <v>39905</v>
          </cell>
        </row>
        <row r="52">
          <cell r="AD52">
            <v>655392</v>
          </cell>
          <cell r="AI52">
            <v>655385</v>
          </cell>
        </row>
        <row r="54">
          <cell r="AD54">
            <v>36093</v>
          </cell>
          <cell r="AI54">
            <v>36607</v>
          </cell>
        </row>
        <row r="55">
          <cell r="AD55">
            <v>8807</v>
          </cell>
          <cell r="AI55">
            <v>9467</v>
          </cell>
        </row>
        <row r="56">
          <cell r="AD56">
            <v>130512</v>
          </cell>
          <cell r="AI56">
            <v>135441</v>
          </cell>
        </row>
        <row r="57">
          <cell r="AD57">
            <v>13147</v>
          </cell>
          <cell r="AI57">
            <v>26933</v>
          </cell>
        </row>
        <row r="58">
          <cell r="AD58">
            <v>63893</v>
          </cell>
          <cell r="AI58">
            <v>63680</v>
          </cell>
        </row>
        <row r="59">
          <cell r="AD59">
            <v>245399</v>
          </cell>
          <cell r="AI59">
            <v>233960</v>
          </cell>
        </row>
        <row r="60">
          <cell r="AD60">
            <v>139441</v>
          </cell>
          <cell r="AI60">
            <v>132666</v>
          </cell>
        </row>
        <row r="61">
          <cell r="AD61">
            <v>11136</v>
          </cell>
          <cell r="AI61">
            <v>10064</v>
          </cell>
        </row>
        <row r="62">
          <cell r="AD62">
            <v>6964</v>
          </cell>
          <cell r="AI62">
            <v>6567</v>
          </cell>
        </row>
        <row r="63">
          <cell r="AD63">
            <v>40441</v>
          </cell>
          <cell r="AI63">
            <v>43441</v>
          </cell>
        </row>
      </sheetData>
      <sheetData sheetId="35"/>
      <sheetData sheetId="36"/>
      <sheetData sheetId="37"/>
      <sheetData sheetId="38"/>
      <sheetData sheetId="39"/>
      <sheetData sheetId="40"/>
      <sheetData sheetId="41"/>
      <sheetData sheetId="42"/>
      <sheetData sheetId="43"/>
      <sheetData sheetId="44"/>
      <sheetData sheetId="45">
        <row r="4">
          <cell r="AD4">
            <v>7874647</v>
          </cell>
          <cell r="AI4">
            <v>7464761</v>
          </cell>
        </row>
        <row r="5">
          <cell r="AD5">
            <v>2668782</v>
          </cell>
          <cell r="AI5">
            <v>2637589</v>
          </cell>
        </row>
        <row r="7">
          <cell r="AD7">
            <v>107893</v>
          </cell>
          <cell r="AI7">
            <v>87174</v>
          </cell>
        </row>
        <row r="8">
          <cell r="AD8">
            <v>61700</v>
          </cell>
          <cell r="AI8">
            <v>62561</v>
          </cell>
        </row>
        <row r="9">
          <cell r="AD9">
            <v>17697</v>
          </cell>
          <cell r="AI9">
            <v>22856</v>
          </cell>
        </row>
        <row r="10">
          <cell r="AD10">
            <v>469927</v>
          </cell>
          <cell r="AI10">
            <v>466873</v>
          </cell>
        </row>
        <row r="11">
          <cell r="AD11">
            <v>175885</v>
          </cell>
          <cell r="AI11">
            <v>185482</v>
          </cell>
        </row>
        <row r="12">
          <cell r="AD12">
            <v>107202</v>
          </cell>
          <cell r="AI12">
            <v>93297</v>
          </cell>
        </row>
        <row r="13">
          <cell r="AD13">
            <v>82980</v>
          </cell>
          <cell r="AI13">
            <v>79136</v>
          </cell>
        </row>
        <row r="14">
          <cell r="AD14">
            <v>173469</v>
          </cell>
          <cell r="AI14">
            <v>172628</v>
          </cell>
        </row>
        <row r="15">
          <cell r="AD15">
            <v>38653</v>
          </cell>
          <cell r="AI15">
            <v>43311</v>
          </cell>
        </row>
        <row r="16">
          <cell r="AD16">
            <v>202993</v>
          </cell>
          <cell r="AI16">
            <v>201666</v>
          </cell>
        </row>
        <row r="17">
          <cell r="AD17">
            <v>83378</v>
          </cell>
          <cell r="AI17">
            <v>73378</v>
          </cell>
        </row>
        <row r="18">
          <cell r="AD18">
            <v>75610</v>
          </cell>
          <cell r="AI18">
            <v>77156</v>
          </cell>
        </row>
        <row r="19">
          <cell r="AD19">
            <v>98989</v>
          </cell>
          <cell r="AI19">
            <v>91352</v>
          </cell>
        </row>
        <row r="20">
          <cell r="AD20">
            <v>695439</v>
          </cell>
          <cell r="AI20">
            <v>733627</v>
          </cell>
        </row>
        <row r="21">
          <cell r="AD21">
            <v>214276</v>
          </cell>
          <cell r="AI21">
            <v>221770</v>
          </cell>
        </row>
        <row r="22">
          <cell r="AD22">
            <v>62691</v>
          </cell>
          <cell r="AI22">
            <v>25322</v>
          </cell>
        </row>
        <row r="23">
          <cell r="AD23">
            <v>2247073</v>
          </cell>
          <cell r="AI23">
            <v>2105784</v>
          </cell>
        </row>
        <row r="25">
          <cell r="AD25">
            <v>19126</v>
          </cell>
          <cell r="AI25">
            <v>16318</v>
          </cell>
        </row>
        <row r="26">
          <cell r="AD26">
            <v>245964</v>
          </cell>
          <cell r="AI26">
            <v>235500</v>
          </cell>
        </row>
        <row r="27">
          <cell r="AD27">
            <v>1289280</v>
          </cell>
          <cell r="AI27">
            <v>1195999</v>
          </cell>
        </row>
        <row r="28">
          <cell r="AD28">
            <v>142308</v>
          </cell>
          <cell r="AI28">
            <v>127544</v>
          </cell>
        </row>
        <row r="29">
          <cell r="AD29">
            <v>34034</v>
          </cell>
          <cell r="AI29">
            <v>28759</v>
          </cell>
        </row>
        <row r="30">
          <cell r="AD30">
            <v>24237</v>
          </cell>
          <cell r="AI30">
            <v>59814</v>
          </cell>
        </row>
        <row r="31">
          <cell r="AD31">
            <v>13762</v>
          </cell>
          <cell r="AI31">
            <v>14034</v>
          </cell>
        </row>
        <row r="32">
          <cell r="AD32">
            <v>64914</v>
          </cell>
          <cell r="AI32">
            <v>53506</v>
          </cell>
        </row>
        <row r="33">
          <cell r="AD33">
            <v>76765</v>
          </cell>
          <cell r="AI33">
            <v>67422</v>
          </cell>
        </row>
        <row r="34">
          <cell r="AD34">
            <v>94499</v>
          </cell>
          <cell r="AI34">
            <v>90575</v>
          </cell>
        </row>
        <row r="35">
          <cell r="AD35">
            <v>91852</v>
          </cell>
          <cell r="AI35">
            <v>85352</v>
          </cell>
        </row>
        <row r="36">
          <cell r="AD36">
            <v>134258</v>
          </cell>
          <cell r="AI36">
            <v>115487</v>
          </cell>
        </row>
        <row r="37">
          <cell r="AD37">
            <v>16074</v>
          </cell>
          <cell r="AI37">
            <v>15474</v>
          </cell>
        </row>
        <row r="38">
          <cell r="AD38">
            <v>1859273</v>
          </cell>
          <cell r="AI38">
            <v>1676886</v>
          </cell>
        </row>
        <row r="40">
          <cell r="AD40">
            <v>374334</v>
          </cell>
          <cell r="AI40">
            <v>333214</v>
          </cell>
        </row>
        <row r="41">
          <cell r="AD41">
            <v>143875</v>
          </cell>
          <cell r="AI41">
            <v>151415</v>
          </cell>
        </row>
        <row r="42">
          <cell r="AD42">
            <v>139802</v>
          </cell>
          <cell r="AI42">
            <v>115065</v>
          </cell>
        </row>
        <row r="43">
          <cell r="AD43">
            <v>84635</v>
          </cell>
          <cell r="AI43">
            <v>82752</v>
          </cell>
        </row>
        <row r="44">
          <cell r="AD44">
            <v>286076</v>
          </cell>
          <cell r="AI44">
            <v>244935</v>
          </cell>
        </row>
        <row r="45">
          <cell r="AD45">
            <v>196329</v>
          </cell>
          <cell r="AI45">
            <v>138073</v>
          </cell>
        </row>
        <row r="46">
          <cell r="AD46">
            <v>169957</v>
          </cell>
          <cell r="AI46">
            <v>154872</v>
          </cell>
        </row>
        <row r="47">
          <cell r="AD47">
            <v>50925</v>
          </cell>
          <cell r="AI47">
            <v>47342</v>
          </cell>
        </row>
        <row r="48">
          <cell r="AD48">
            <v>16659</v>
          </cell>
          <cell r="AI48">
            <v>16403</v>
          </cell>
        </row>
        <row r="49">
          <cell r="AD49">
            <v>238294</v>
          </cell>
          <cell r="AI49">
            <v>241994</v>
          </cell>
        </row>
        <row r="50">
          <cell r="AD50">
            <v>21633</v>
          </cell>
          <cell r="AI50">
            <v>20187</v>
          </cell>
        </row>
        <row r="51">
          <cell r="AD51">
            <v>136754</v>
          </cell>
          <cell r="AI51">
            <v>130634</v>
          </cell>
        </row>
        <row r="52">
          <cell r="AD52">
            <v>1074091</v>
          </cell>
          <cell r="AI52">
            <v>1014336</v>
          </cell>
        </row>
        <row r="54">
          <cell r="AD54">
            <v>70159</v>
          </cell>
          <cell r="AI54">
            <v>69153</v>
          </cell>
        </row>
        <row r="55">
          <cell r="AD55">
            <v>26917</v>
          </cell>
          <cell r="AI55">
            <v>27118</v>
          </cell>
        </row>
        <row r="56">
          <cell r="AD56">
            <v>156851</v>
          </cell>
          <cell r="AI56">
            <v>156927</v>
          </cell>
        </row>
        <row r="57">
          <cell r="AD57">
            <v>21475</v>
          </cell>
          <cell r="AI57">
            <v>53465</v>
          </cell>
        </row>
        <row r="58">
          <cell r="AD58">
            <v>160761</v>
          </cell>
          <cell r="AI58">
            <v>147249</v>
          </cell>
        </row>
        <row r="59">
          <cell r="AD59">
            <v>383394</v>
          </cell>
          <cell r="AI59">
            <v>340225</v>
          </cell>
        </row>
        <row r="60">
          <cell r="AD60">
            <v>221083</v>
          </cell>
          <cell r="AI60">
            <v>188042</v>
          </cell>
        </row>
        <row r="61">
          <cell r="AD61">
            <v>22164</v>
          </cell>
          <cell r="AI61">
            <v>20322</v>
          </cell>
        </row>
        <row r="62">
          <cell r="AD62">
            <v>11287</v>
          </cell>
          <cell r="AI62">
            <v>11835</v>
          </cell>
        </row>
        <row r="63">
          <cell r="AD63">
            <v>25428</v>
          </cell>
          <cell r="AI63">
            <v>30166</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4">
          <cell r="AA4">
            <v>1387012</v>
          </cell>
          <cell r="AB4">
            <v>1354649</v>
          </cell>
          <cell r="AF4">
            <v>1339118</v>
          </cell>
          <cell r="AG4">
            <v>1346950</v>
          </cell>
        </row>
        <row r="5">
          <cell r="AA5">
            <v>301167</v>
          </cell>
          <cell r="AB5">
            <v>301781</v>
          </cell>
          <cell r="AF5">
            <v>310358</v>
          </cell>
          <cell r="AG5">
            <v>317287</v>
          </cell>
        </row>
        <row r="7">
          <cell r="AA7">
            <v>7398</v>
          </cell>
          <cell r="AB7">
            <v>7448</v>
          </cell>
          <cell r="AF7">
            <v>7680</v>
          </cell>
          <cell r="AG7">
            <v>7004</v>
          </cell>
        </row>
        <row r="8">
          <cell r="AA8">
            <v>4660</v>
          </cell>
          <cell r="AB8">
            <v>4485</v>
          </cell>
          <cell r="AF8">
            <v>4259</v>
          </cell>
          <cell r="AG8">
            <v>4243</v>
          </cell>
        </row>
        <row r="9">
          <cell r="AA9">
            <v>2186</v>
          </cell>
          <cell r="AB9">
            <v>2068</v>
          </cell>
          <cell r="AF9">
            <v>2255</v>
          </cell>
          <cell r="AG9">
            <v>2238</v>
          </cell>
        </row>
        <row r="10">
          <cell r="AA10">
            <v>41957</v>
          </cell>
          <cell r="AB10">
            <v>40647</v>
          </cell>
          <cell r="AF10">
            <v>39337</v>
          </cell>
          <cell r="AG10">
            <v>40196</v>
          </cell>
        </row>
        <row r="11">
          <cell r="AA11">
            <v>21749</v>
          </cell>
          <cell r="AB11">
            <v>23349</v>
          </cell>
          <cell r="AF11">
            <v>25549</v>
          </cell>
          <cell r="AG11">
            <v>26838</v>
          </cell>
        </row>
        <row r="12">
          <cell r="AA12">
            <v>4470</v>
          </cell>
          <cell r="AB12">
            <v>4537</v>
          </cell>
          <cell r="AF12">
            <v>4692</v>
          </cell>
          <cell r="AG12">
            <v>4748</v>
          </cell>
        </row>
        <row r="13">
          <cell r="AA13">
            <v>7269</v>
          </cell>
          <cell r="AB13">
            <v>7299</v>
          </cell>
          <cell r="AF13">
            <v>7371</v>
          </cell>
          <cell r="AG13">
            <v>7586</v>
          </cell>
        </row>
        <row r="14">
          <cell r="AA14">
            <v>24827</v>
          </cell>
          <cell r="AB14">
            <v>25034</v>
          </cell>
          <cell r="AF14">
            <v>26187</v>
          </cell>
          <cell r="AG14">
            <v>26639</v>
          </cell>
        </row>
        <row r="15">
          <cell r="AA15">
            <v>2351</v>
          </cell>
          <cell r="AB15">
            <v>2556</v>
          </cell>
          <cell r="AF15">
            <v>2826</v>
          </cell>
          <cell r="AG15">
            <v>2933</v>
          </cell>
        </row>
        <row r="16">
          <cell r="AA16">
            <v>21469</v>
          </cell>
          <cell r="AB16">
            <v>20538</v>
          </cell>
          <cell r="AF16">
            <v>23794</v>
          </cell>
          <cell r="AG16">
            <v>24447</v>
          </cell>
        </row>
        <row r="17">
          <cell r="AA17">
            <v>29249</v>
          </cell>
          <cell r="AB17">
            <v>27706</v>
          </cell>
          <cell r="AF17">
            <v>22660</v>
          </cell>
          <cell r="AG17">
            <v>22310</v>
          </cell>
        </row>
        <row r="18">
          <cell r="AA18">
            <v>4796</v>
          </cell>
          <cell r="AB18">
            <v>4956</v>
          </cell>
          <cell r="AF18">
            <v>5320</v>
          </cell>
          <cell r="AG18">
            <v>5284</v>
          </cell>
        </row>
        <row r="19">
          <cell r="AA19">
            <v>7757</v>
          </cell>
          <cell r="AB19">
            <v>8098</v>
          </cell>
          <cell r="AF19">
            <v>8301</v>
          </cell>
          <cell r="AG19">
            <v>8911</v>
          </cell>
        </row>
        <row r="20">
          <cell r="AA20">
            <v>85881</v>
          </cell>
          <cell r="AB20">
            <v>87496</v>
          </cell>
          <cell r="AF20">
            <v>92659</v>
          </cell>
          <cell r="AG20">
            <v>95429</v>
          </cell>
        </row>
        <row r="21">
          <cell r="AA21">
            <v>32228</v>
          </cell>
          <cell r="AB21">
            <v>32448</v>
          </cell>
          <cell r="AF21">
            <v>35778</v>
          </cell>
          <cell r="AG21">
            <v>36808</v>
          </cell>
        </row>
        <row r="22">
          <cell r="AA22">
            <v>2920</v>
          </cell>
          <cell r="AB22">
            <v>3116</v>
          </cell>
          <cell r="AF22">
            <v>1690</v>
          </cell>
          <cell r="AG22">
            <v>1673</v>
          </cell>
        </row>
        <row r="23">
          <cell r="AA23">
            <v>666390</v>
          </cell>
          <cell r="AB23">
            <v>633516</v>
          </cell>
          <cell r="AF23">
            <v>589017</v>
          </cell>
          <cell r="AG23">
            <v>585821</v>
          </cell>
        </row>
        <row r="25">
          <cell r="AA25">
            <v>5156</v>
          </cell>
          <cell r="AB25">
            <v>5067</v>
          </cell>
          <cell r="AF25">
            <v>5116</v>
          </cell>
          <cell r="AG25">
            <v>4701</v>
          </cell>
        </row>
        <row r="26">
          <cell r="AA26">
            <v>42256</v>
          </cell>
          <cell r="AB26">
            <v>40757</v>
          </cell>
          <cell r="AF26">
            <v>36155</v>
          </cell>
          <cell r="AG26">
            <v>35795</v>
          </cell>
        </row>
        <row r="27">
          <cell r="AA27">
            <v>448435</v>
          </cell>
          <cell r="AB27">
            <v>433776</v>
          </cell>
          <cell r="AF27">
            <v>406279</v>
          </cell>
          <cell r="AG27">
            <v>405984</v>
          </cell>
        </row>
        <row r="28">
          <cell r="AA28">
            <v>17836</v>
          </cell>
          <cell r="AB28">
            <v>16691</v>
          </cell>
          <cell r="AF28">
            <v>14257</v>
          </cell>
          <cell r="AG28">
            <v>14340</v>
          </cell>
        </row>
        <row r="29">
          <cell r="AA29">
            <v>45180</v>
          </cell>
          <cell r="AB29">
            <v>31829</v>
          </cell>
          <cell r="AF29">
            <v>27599</v>
          </cell>
          <cell r="AG29">
            <v>25992</v>
          </cell>
        </row>
        <row r="30">
          <cell r="AA30">
            <v>2945</v>
          </cell>
          <cell r="AB30">
            <v>2913</v>
          </cell>
          <cell r="AF30">
            <v>3107</v>
          </cell>
          <cell r="AG30">
            <v>2958</v>
          </cell>
        </row>
        <row r="31">
          <cell r="AA31">
            <v>5505</v>
          </cell>
          <cell r="AB31">
            <v>5212</v>
          </cell>
          <cell r="AF31">
            <v>4692</v>
          </cell>
          <cell r="AG31">
            <v>4538</v>
          </cell>
        </row>
        <row r="32">
          <cell r="AA32">
            <v>14713</v>
          </cell>
          <cell r="AB32">
            <v>14682</v>
          </cell>
          <cell r="AF32">
            <v>13775</v>
          </cell>
          <cell r="AG32">
            <v>13802</v>
          </cell>
        </row>
        <row r="33">
          <cell r="AA33">
            <v>16122</v>
          </cell>
          <cell r="AB33">
            <v>16422</v>
          </cell>
          <cell r="AF33">
            <v>16266</v>
          </cell>
          <cell r="AG33">
            <v>15173</v>
          </cell>
        </row>
        <row r="34">
          <cell r="AA34">
            <v>17894</v>
          </cell>
          <cell r="AB34">
            <v>17210</v>
          </cell>
          <cell r="AF34">
            <v>16684</v>
          </cell>
          <cell r="AG34">
            <v>16630</v>
          </cell>
        </row>
        <row r="35">
          <cell r="AA35">
            <v>10552</v>
          </cell>
          <cell r="AB35">
            <v>9840</v>
          </cell>
          <cell r="AF35">
            <v>8194</v>
          </cell>
          <cell r="AG35">
            <v>8242</v>
          </cell>
        </row>
        <row r="36">
          <cell r="AA36">
            <v>38732</v>
          </cell>
          <cell r="AB36">
            <v>38057</v>
          </cell>
          <cell r="AF36">
            <v>35927</v>
          </cell>
          <cell r="AG36">
            <v>36764</v>
          </cell>
        </row>
        <row r="37">
          <cell r="AA37">
            <v>1064</v>
          </cell>
          <cell r="AB37">
            <v>1060</v>
          </cell>
          <cell r="AF37">
            <v>966</v>
          </cell>
          <cell r="AG37">
            <v>902</v>
          </cell>
        </row>
        <row r="38">
          <cell r="AA38">
            <v>189368</v>
          </cell>
          <cell r="AB38">
            <v>186981</v>
          </cell>
          <cell r="AF38">
            <v>186961</v>
          </cell>
          <cell r="AG38">
            <v>186838</v>
          </cell>
        </row>
        <row r="40">
          <cell r="AA40">
            <v>52042</v>
          </cell>
          <cell r="AB40">
            <v>50622</v>
          </cell>
          <cell r="AF40">
            <v>51380</v>
          </cell>
          <cell r="AG40">
            <v>51277</v>
          </cell>
        </row>
        <row r="41">
          <cell r="AA41">
            <v>11081</v>
          </cell>
          <cell r="AB41">
            <v>11124</v>
          </cell>
          <cell r="AF41">
            <v>11832</v>
          </cell>
          <cell r="AG41">
            <v>12510</v>
          </cell>
        </row>
        <row r="42">
          <cell r="AA42">
            <v>7652</v>
          </cell>
          <cell r="AB42">
            <v>8099</v>
          </cell>
          <cell r="AF42">
            <v>8923</v>
          </cell>
          <cell r="AG42">
            <v>8458</v>
          </cell>
        </row>
        <row r="43">
          <cell r="AA43">
            <v>8458</v>
          </cell>
          <cell r="AB43">
            <v>8172</v>
          </cell>
          <cell r="AF43">
            <v>8583</v>
          </cell>
          <cell r="AG43">
            <v>8459</v>
          </cell>
        </row>
        <row r="44">
          <cell r="AA44">
            <v>26824</v>
          </cell>
          <cell r="AB44">
            <v>25808</v>
          </cell>
          <cell r="AF44">
            <v>25668</v>
          </cell>
          <cell r="AG44">
            <v>24660</v>
          </cell>
        </row>
        <row r="45">
          <cell r="AA45">
            <v>23480</v>
          </cell>
          <cell r="AB45">
            <v>22349</v>
          </cell>
          <cell r="AF45">
            <v>21506</v>
          </cell>
          <cell r="AG45">
            <v>21641</v>
          </cell>
        </row>
        <row r="46">
          <cell r="AA46">
            <v>13558</v>
          </cell>
          <cell r="AB46">
            <v>13441</v>
          </cell>
          <cell r="AF46">
            <v>14411</v>
          </cell>
          <cell r="AG46">
            <v>14207</v>
          </cell>
        </row>
        <row r="47">
          <cell r="AA47">
            <v>4702</v>
          </cell>
          <cell r="AB47">
            <v>4723</v>
          </cell>
          <cell r="AF47">
            <v>4643</v>
          </cell>
          <cell r="AG47">
            <v>4806</v>
          </cell>
        </row>
        <row r="48">
          <cell r="AA48">
            <v>4098</v>
          </cell>
          <cell r="AB48">
            <v>3981</v>
          </cell>
          <cell r="AF48">
            <v>2837</v>
          </cell>
          <cell r="AG48">
            <v>2898</v>
          </cell>
        </row>
        <row r="49">
          <cell r="AA49">
            <v>17784</v>
          </cell>
          <cell r="AB49">
            <v>17526</v>
          </cell>
          <cell r="AF49">
            <v>17945</v>
          </cell>
          <cell r="AG49">
            <v>18525</v>
          </cell>
        </row>
        <row r="50">
          <cell r="AA50">
            <v>4280</v>
          </cell>
          <cell r="AB50">
            <v>5626</v>
          </cell>
          <cell r="AF50">
            <v>3787</v>
          </cell>
          <cell r="AG50">
            <v>3598</v>
          </cell>
        </row>
        <row r="51">
          <cell r="AA51">
            <v>15409</v>
          </cell>
          <cell r="AB51">
            <v>15510</v>
          </cell>
          <cell r="AF51">
            <v>15446</v>
          </cell>
          <cell r="AG51">
            <v>15799</v>
          </cell>
        </row>
        <row r="52">
          <cell r="AA52">
            <v>222480</v>
          </cell>
          <cell r="AB52">
            <v>226816</v>
          </cell>
          <cell r="AF52">
            <v>246870</v>
          </cell>
          <cell r="AG52">
            <v>250745</v>
          </cell>
        </row>
        <row r="54">
          <cell r="AA54">
            <v>8685</v>
          </cell>
          <cell r="AB54">
            <v>8240</v>
          </cell>
          <cell r="AF54">
            <v>10059</v>
          </cell>
          <cell r="AG54">
            <v>10306</v>
          </cell>
        </row>
        <row r="55">
          <cell r="AA55">
            <v>2087</v>
          </cell>
          <cell r="AB55">
            <v>2020</v>
          </cell>
          <cell r="AF55">
            <v>2127</v>
          </cell>
          <cell r="AG55">
            <v>2220</v>
          </cell>
        </row>
        <row r="56">
          <cell r="AA56">
            <v>33277</v>
          </cell>
          <cell r="AB56">
            <v>34120</v>
          </cell>
          <cell r="AF56">
            <v>36702</v>
          </cell>
          <cell r="AG56">
            <v>37049</v>
          </cell>
        </row>
        <row r="57">
          <cell r="AA57">
            <v>2188</v>
          </cell>
          <cell r="AB57">
            <v>2073</v>
          </cell>
          <cell r="AF57">
            <v>2974</v>
          </cell>
          <cell r="AG57">
            <v>3914</v>
          </cell>
        </row>
        <row r="58">
          <cell r="AA58">
            <v>35073</v>
          </cell>
          <cell r="AB58">
            <v>35248</v>
          </cell>
          <cell r="AF58">
            <v>37273</v>
          </cell>
          <cell r="AG58">
            <v>37256</v>
          </cell>
        </row>
        <row r="59">
          <cell r="AA59">
            <v>103443</v>
          </cell>
          <cell r="AB59">
            <v>106139</v>
          </cell>
          <cell r="AF59">
            <v>115924</v>
          </cell>
          <cell r="AG59">
            <v>117153</v>
          </cell>
        </row>
        <row r="60">
          <cell r="AA60">
            <v>32997</v>
          </cell>
          <cell r="AB60">
            <v>33962</v>
          </cell>
          <cell r="AF60">
            <v>36858</v>
          </cell>
          <cell r="AG60">
            <v>37843</v>
          </cell>
        </row>
        <row r="61">
          <cell r="AA61">
            <v>3494</v>
          </cell>
          <cell r="AB61">
            <v>3768</v>
          </cell>
          <cell r="AF61">
            <v>3686</v>
          </cell>
          <cell r="AG61">
            <v>3719</v>
          </cell>
        </row>
        <row r="62">
          <cell r="AA62">
            <v>1236</v>
          </cell>
          <cell r="AB62">
            <v>1246</v>
          </cell>
          <cell r="AF62">
            <v>1267</v>
          </cell>
          <cell r="AG62">
            <v>1285</v>
          </cell>
        </row>
        <row r="63">
          <cell r="AA63">
            <v>7607</v>
          </cell>
          <cell r="AB63">
            <v>5555</v>
          </cell>
          <cell r="AF63">
            <v>5912</v>
          </cell>
          <cell r="AG63">
            <v>6259</v>
          </cell>
        </row>
      </sheetData>
      <sheetData sheetId="66">
        <row r="4">
          <cell r="AE4">
            <v>322954</v>
          </cell>
          <cell r="AJ4">
            <v>290389</v>
          </cell>
        </row>
        <row r="5">
          <cell r="AE5">
            <v>295065</v>
          </cell>
          <cell r="AJ5">
            <v>266183</v>
          </cell>
        </row>
        <row r="7">
          <cell r="AE7">
            <v>45943</v>
          </cell>
          <cell r="AJ7">
            <v>38865</v>
          </cell>
        </row>
        <row r="8">
          <cell r="AE8">
            <v>5243</v>
          </cell>
          <cell r="AJ8">
            <v>4468</v>
          </cell>
        </row>
        <row r="9">
          <cell r="AE9">
            <v>3757</v>
          </cell>
          <cell r="AJ9">
            <v>4288</v>
          </cell>
        </row>
        <row r="10">
          <cell r="AE10">
            <v>19521</v>
          </cell>
          <cell r="AJ10">
            <v>17480</v>
          </cell>
        </row>
        <row r="11">
          <cell r="AE11">
            <v>22830</v>
          </cell>
          <cell r="AJ11">
            <v>20223</v>
          </cell>
        </row>
        <row r="12">
          <cell r="AE12">
            <v>2851</v>
          </cell>
          <cell r="AJ12">
            <v>1802</v>
          </cell>
        </row>
        <row r="13">
          <cell r="AE13">
            <v>22468</v>
          </cell>
          <cell r="AJ13">
            <v>21062</v>
          </cell>
        </row>
        <row r="14">
          <cell r="AE14">
            <v>21723</v>
          </cell>
          <cell r="AJ14">
            <v>20728</v>
          </cell>
        </row>
        <row r="15">
          <cell r="AE15">
            <v>19624</v>
          </cell>
          <cell r="AJ15">
            <v>19505</v>
          </cell>
        </row>
        <row r="16">
          <cell r="AE16">
            <v>42358</v>
          </cell>
          <cell r="AJ16">
            <v>37398</v>
          </cell>
        </row>
        <row r="17">
          <cell r="AE17">
            <v>2794</v>
          </cell>
          <cell r="AJ17">
            <v>2543</v>
          </cell>
        </row>
        <row r="18">
          <cell r="AE18">
            <v>13243</v>
          </cell>
          <cell r="AJ18">
            <v>10481</v>
          </cell>
        </row>
        <row r="19">
          <cell r="AE19">
            <v>13500</v>
          </cell>
          <cell r="AJ19">
            <v>13329</v>
          </cell>
        </row>
        <row r="20">
          <cell r="AE20">
            <v>33317</v>
          </cell>
          <cell r="AJ20">
            <v>32963</v>
          </cell>
        </row>
        <row r="21">
          <cell r="AE21">
            <v>20640</v>
          </cell>
          <cell r="AJ21">
            <v>16396</v>
          </cell>
        </row>
        <row r="22">
          <cell r="AE22">
            <v>5253</v>
          </cell>
          <cell r="AJ22">
            <v>4652</v>
          </cell>
        </row>
        <row r="23">
          <cell r="AE23">
            <v>0</v>
          </cell>
          <cell r="AJ23">
            <v>0</v>
          </cell>
        </row>
        <row r="38">
          <cell r="AE38">
            <v>8042</v>
          </cell>
          <cell r="AJ38">
            <v>6784</v>
          </cell>
        </row>
        <row r="44">
          <cell r="AE44"/>
        </row>
        <row r="46">
          <cell r="AE46">
            <v>5065</v>
          </cell>
          <cell r="AJ46">
            <v>4334</v>
          </cell>
        </row>
        <row r="49">
          <cell r="AE49">
            <v>2977</v>
          </cell>
          <cell r="AJ49">
            <v>2450</v>
          </cell>
        </row>
        <row r="52">
          <cell r="AE52">
            <v>3947</v>
          </cell>
          <cell r="AJ52">
            <v>2615</v>
          </cell>
        </row>
        <row r="60">
          <cell r="AE60">
            <v>3947</v>
          </cell>
          <cell r="AJ60">
            <v>2615</v>
          </cell>
        </row>
        <row r="63">
          <cell r="AE63">
            <v>15900</v>
          </cell>
          <cell r="AJ63">
            <v>14807</v>
          </cell>
        </row>
      </sheetData>
      <sheetData sheetId="67"/>
      <sheetData sheetId="68">
        <row r="4">
          <cell r="AE4">
            <v>811159</v>
          </cell>
          <cell r="AJ4">
            <v>638174</v>
          </cell>
        </row>
        <row r="5">
          <cell r="AE5">
            <v>591442</v>
          </cell>
          <cell r="AJ5">
            <v>477064</v>
          </cell>
        </row>
        <row r="7">
          <cell r="AE7">
            <v>53300</v>
          </cell>
          <cell r="AJ7">
            <v>40195</v>
          </cell>
        </row>
        <row r="8">
          <cell r="AE8">
            <v>21859</v>
          </cell>
          <cell r="AJ8">
            <v>8158</v>
          </cell>
        </row>
        <row r="9">
          <cell r="AE9">
            <v>3757</v>
          </cell>
          <cell r="AJ9">
            <v>4614</v>
          </cell>
        </row>
        <row r="10">
          <cell r="AE10">
            <v>37276</v>
          </cell>
          <cell r="AJ10">
            <v>36907</v>
          </cell>
        </row>
        <row r="11">
          <cell r="AE11">
            <v>111397</v>
          </cell>
          <cell r="AJ11">
            <v>86055</v>
          </cell>
        </row>
        <row r="12">
          <cell r="AE12">
            <v>2851</v>
          </cell>
          <cell r="AJ12">
            <v>1802</v>
          </cell>
        </row>
        <row r="13">
          <cell r="AE13">
            <v>33276</v>
          </cell>
          <cell r="AJ13">
            <v>28986</v>
          </cell>
        </row>
        <row r="14">
          <cell r="AE14">
            <v>53675</v>
          </cell>
          <cell r="AJ14">
            <v>45014</v>
          </cell>
        </row>
        <row r="15">
          <cell r="AE15">
            <v>52978</v>
          </cell>
          <cell r="AJ15">
            <v>40198</v>
          </cell>
        </row>
        <row r="16">
          <cell r="AE16">
            <v>66886</v>
          </cell>
          <cell r="AJ16">
            <v>61433</v>
          </cell>
        </row>
        <row r="17">
          <cell r="AE17">
            <v>2794</v>
          </cell>
          <cell r="AJ17">
            <v>2563</v>
          </cell>
        </row>
        <row r="18">
          <cell r="AE18">
            <v>38564</v>
          </cell>
          <cell r="AJ18">
            <v>22044</v>
          </cell>
        </row>
        <row r="19">
          <cell r="AE19">
            <v>37156</v>
          </cell>
          <cell r="AJ19">
            <v>30855</v>
          </cell>
        </row>
        <row r="20">
          <cell r="AE20">
            <v>39250</v>
          </cell>
          <cell r="AJ20">
            <v>33557</v>
          </cell>
        </row>
        <row r="21">
          <cell r="AE21">
            <v>36423</v>
          </cell>
          <cell r="AJ21">
            <v>34683</v>
          </cell>
        </row>
        <row r="23">
          <cell r="AE23">
            <v>8192</v>
          </cell>
          <cell r="AJ23">
            <v>10388</v>
          </cell>
        </row>
        <row r="27">
          <cell r="AE27">
            <v>7957</v>
          </cell>
          <cell r="AJ27">
            <v>10388</v>
          </cell>
        </row>
        <row r="36">
          <cell r="AE36">
            <v>235</v>
          </cell>
        </row>
        <row r="38">
          <cell r="AE38">
            <v>113392</v>
          </cell>
          <cell r="AJ38">
            <v>66383</v>
          </cell>
        </row>
        <row r="40">
          <cell r="AE40">
            <v>46020</v>
          </cell>
          <cell r="AJ40">
            <v>31581</v>
          </cell>
        </row>
        <row r="41">
          <cell r="AE41">
            <v>3674</v>
          </cell>
          <cell r="AJ41">
            <v>2536</v>
          </cell>
        </row>
        <row r="44">
          <cell r="AE44">
            <v>23797</v>
          </cell>
          <cell r="AJ44">
            <v>17900</v>
          </cell>
        </row>
        <row r="45">
          <cell r="AJ45">
            <v>98</v>
          </cell>
        </row>
        <row r="46">
          <cell r="AE46">
            <v>23087</v>
          </cell>
          <cell r="AJ46">
            <v>5114</v>
          </cell>
        </row>
        <row r="49">
          <cell r="AE49">
            <v>15168</v>
          </cell>
          <cell r="AJ49">
            <v>8151</v>
          </cell>
        </row>
        <row r="51">
          <cell r="AE51">
            <v>1646</v>
          </cell>
          <cell r="AJ51">
            <v>1003</v>
          </cell>
        </row>
        <row r="52">
          <cell r="AE52">
            <v>77125</v>
          </cell>
          <cell r="AJ52">
            <v>64568</v>
          </cell>
        </row>
        <row r="54">
          <cell r="AJ54">
            <v>9</v>
          </cell>
        </row>
        <row r="56">
          <cell r="AE56">
            <v>3141</v>
          </cell>
          <cell r="AJ56">
            <v>3901</v>
          </cell>
        </row>
        <row r="58">
          <cell r="AE58">
            <v>16360</v>
          </cell>
          <cell r="AJ58">
            <v>15888</v>
          </cell>
        </row>
        <row r="59">
          <cell r="AE59">
            <v>25095</v>
          </cell>
          <cell r="AJ59">
            <v>14399</v>
          </cell>
        </row>
        <row r="60">
          <cell r="AE60">
            <v>32529</v>
          </cell>
          <cell r="AJ60">
            <v>30371</v>
          </cell>
        </row>
        <row r="63">
          <cell r="AE63">
            <v>21008</v>
          </cell>
          <cell r="AJ63">
            <v>19771</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Women"/>
      <sheetName val="Public Women"/>
      <sheetName val="All 2yr"/>
      <sheetName val="2yr Women"/>
      <sheetName val="All Undergrad "/>
      <sheetName val="Undergrad Women"/>
      <sheetName val="All Grad-Prof"/>
      <sheetName val="Grad-Prof Women"/>
    </sheetNames>
    <sheetDataSet>
      <sheetData sheetId="0">
        <row r="9">
          <cell r="E9">
            <v>-7.5306070860601908</v>
          </cell>
        </row>
        <row r="10">
          <cell r="E10">
            <v>-4.7916424869058876</v>
          </cell>
        </row>
        <row r="12">
          <cell r="E12">
            <v>-13.543719846331886</v>
          </cell>
        </row>
        <row r="13">
          <cell r="E13">
            <v>-5.8546426882125235</v>
          </cell>
        </row>
        <row r="14">
          <cell r="E14">
            <v>10.165854256721543</v>
          </cell>
        </row>
        <row r="15">
          <cell r="E15">
            <v>-5.1266165643001562</v>
          </cell>
        </row>
        <row r="16">
          <cell r="E16">
            <v>-9.3042155493967371</v>
          </cell>
        </row>
        <row r="17">
          <cell r="E17">
            <v>-11.926116900879965</v>
          </cell>
        </row>
        <row r="18">
          <cell r="E18">
            <v>-7.904308897593733</v>
          </cell>
        </row>
        <row r="19">
          <cell r="E19">
            <v>-5.4730577897624251</v>
          </cell>
        </row>
        <row r="20">
          <cell r="E20">
            <v>-4.7029794129562115</v>
          </cell>
        </row>
        <row r="21">
          <cell r="E21">
            <v>-4.1368085803943613</v>
          </cell>
        </row>
        <row r="22">
          <cell r="E22">
            <v>-8.3754713912915548</v>
          </cell>
        </row>
        <row r="23">
          <cell r="E23">
            <v>-3.4724794919290822</v>
          </cell>
        </row>
        <row r="24">
          <cell r="E24">
            <v>-8.3869789301159141</v>
          </cell>
        </row>
        <row r="25">
          <cell r="E25">
            <v>1.5846871629843655</v>
          </cell>
        </row>
        <row r="26">
          <cell r="E26">
            <v>1.2499293913851213</v>
          </cell>
        </row>
        <row r="27">
          <cell r="E27">
            <v>-29.181750460681936</v>
          </cell>
        </row>
        <row r="28">
          <cell r="E28">
            <v>-7.0729795162094211</v>
          </cell>
        </row>
        <row r="30">
          <cell r="E30">
            <v>-7.2345679012345681</v>
          </cell>
        </row>
        <row r="31">
          <cell r="E31">
            <v>-23.667537839692091</v>
          </cell>
        </row>
        <row r="32">
          <cell r="E32">
            <v>-0.8590053009802886</v>
          </cell>
        </row>
        <row r="33">
          <cell r="E33">
            <v>-19.649985674720657</v>
          </cell>
        </row>
        <row r="34">
          <cell r="E34">
            <v>-10.63126608109307</v>
          </cell>
        </row>
        <row r="35">
          <cell r="E35">
            <v>43.114301955913007</v>
          </cell>
        </row>
        <row r="36">
          <cell r="E36">
            <v>-5.1727161143257936</v>
          </cell>
        </row>
        <row r="37">
          <cell r="E37">
            <v>-5.8718198487279398</v>
          </cell>
        </row>
        <row r="38">
          <cell r="E38">
            <v>-13.664859461749909</v>
          </cell>
        </row>
        <row r="39">
          <cell r="E39">
            <v>-3.4242847686989779</v>
          </cell>
        </row>
        <row r="40">
          <cell r="E40">
            <v>-12.183549267496941</v>
          </cell>
        </row>
        <row r="41">
          <cell r="E41">
            <v>-6.2941316849705444</v>
          </cell>
        </row>
        <row r="42">
          <cell r="E42">
            <v>-9.9127557160048134</v>
          </cell>
        </row>
        <row r="43">
          <cell r="E43">
            <v>-14.726238680442783</v>
          </cell>
        </row>
        <row r="45">
          <cell r="E45">
            <v>-12.785364929058126</v>
          </cell>
        </row>
        <row r="46">
          <cell r="E46">
            <v>-7.8488679178844318</v>
          </cell>
        </row>
        <row r="47">
          <cell r="E47">
            <v>-33.285336555974098</v>
          </cell>
        </row>
        <row r="48">
          <cell r="E48">
            <v>-4.7057343009354424</v>
          </cell>
        </row>
        <row r="49">
          <cell r="E49">
            <v>-15.613974899253941</v>
          </cell>
        </row>
        <row r="50">
          <cell r="E50">
            <v>-30.652083671738229</v>
          </cell>
        </row>
        <row r="51">
          <cell r="E51">
            <v>-9.9666819406798748</v>
          </cell>
        </row>
        <row r="52">
          <cell r="E52">
            <v>-5.1058483573088758</v>
          </cell>
        </row>
        <row r="53">
          <cell r="E53">
            <v>-7.368170860072663</v>
          </cell>
        </row>
        <row r="54">
          <cell r="E54">
            <v>-10.908207658694643</v>
          </cell>
        </row>
        <row r="55">
          <cell r="E55">
            <v>-11.839947523778289</v>
          </cell>
        </row>
        <row r="56">
          <cell r="E56">
            <v>-8.9375645811418405</v>
          </cell>
        </row>
        <row r="57">
          <cell r="E57">
            <v>-4.0581111860024004</v>
          </cell>
        </row>
        <row r="59">
          <cell r="E59">
            <v>-0.14828627242052919</v>
          </cell>
        </row>
        <row r="60">
          <cell r="E60">
            <v>-1.3721725284503348</v>
          </cell>
        </row>
        <row r="61">
          <cell r="E61">
            <v>-0.25077674980862685</v>
          </cell>
        </row>
        <row r="62">
          <cell r="E62">
            <v>71.334014584978405</v>
          </cell>
        </row>
        <row r="63">
          <cell r="E63">
            <v>-5.4532606998775748</v>
          </cell>
        </row>
        <row r="64">
          <cell r="E64">
            <v>-6.2099851301315168</v>
          </cell>
        </row>
        <row r="65">
          <cell r="E65">
            <v>-10.782393636576318</v>
          </cell>
        </row>
        <row r="66">
          <cell r="E66">
            <v>-2.1554718252047067</v>
          </cell>
        </row>
        <row r="67">
          <cell r="E67">
            <v>-5.3746583051937611</v>
          </cell>
        </row>
        <row r="68">
          <cell r="E68">
            <v>10.379517121666403</v>
          </cell>
        </row>
      </sheetData>
      <sheetData sheetId="1"/>
      <sheetData sheetId="2">
        <row r="4">
          <cell r="AD4">
            <v>11899532</v>
          </cell>
          <cell r="AI4">
            <v>11003425</v>
          </cell>
        </row>
        <row r="5">
          <cell r="AD5">
            <v>4049530</v>
          </cell>
          <cell r="AI5">
            <v>3855491</v>
          </cell>
        </row>
        <row r="7">
          <cell r="AD7">
            <v>189239</v>
          </cell>
          <cell r="AI7">
            <v>163609</v>
          </cell>
        </row>
        <row r="8">
          <cell r="AD8">
            <v>103593</v>
          </cell>
          <cell r="AI8">
            <v>97528</v>
          </cell>
        </row>
        <row r="9">
          <cell r="AD9">
            <v>32619</v>
          </cell>
          <cell r="AI9">
            <v>35935</v>
          </cell>
        </row>
        <row r="10">
          <cell r="AD10">
            <v>655325</v>
          </cell>
          <cell r="AI10">
            <v>621729</v>
          </cell>
        </row>
        <row r="11">
          <cell r="AD11">
            <v>335923</v>
          </cell>
          <cell r="AI11">
            <v>304668</v>
          </cell>
        </row>
        <row r="12">
          <cell r="AD12">
            <v>165234</v>
          </cell>
          <cell r="AI12">
            <v>145528</v>
          </cell>
        </row>
        <row r="13">
          <cell r="AD13">
            <v>157256</v>
          </cell>
          <cell r="AI13">
            <v>144826</v>
          </cell>
        </row>
        <row r="14">
          <cell r="AD14">
            <v>215090</v>
          </cell>
          <cell r="AI14">
            <v>203318</v>
          </cell>
        </row>
        <row r="15">
          <cell r="AD15">
            <v>108612</v>
          </cell>
          <cell r="AI15">
            <v>103504</v>
          </cell>
        </row>
        <row r="16">
          <cell r="AD16">
            <v>341616</v>
          </cell>
          <cell r="AI16">
            <v>327484</v>
          </cell>
        </row>
        <row r="17">
          <cell r="AD17">
            <v>129139</v>
          </cell>
          <cell r="AI17">
            <v>118323</v>
          </cell>
        </row>
        <row r="18">
          <cell r="AD18">
            <v>151160</v>
          </cell>
          <cell r="AI18">
            <v>145911</v>
          </cell>
        </row>
        <row r="19">
          <cell r="AD19">
            <v>202564</v>
          </cell>
          <cell r="AI19">
            <v>185575</v>
          </cell>
        </row>
        <row r="20">
          <cell r="AD20">
            <v>866985</v>
          </cell>
          <cell r="AI20">
            <v>880724</v>
          </cell>
        </row>
        <row r="21">
          <cell r="AD21">
            <v>318658</v>
          </cell>
          <cell r="AI21">
            <v>322641</v>
          </cell>
        </row>
        <row r="22">
          <cell r="AD22">
            <v>76517</v>
          </cell>
          <cell r="AI22">
            <v>54188</v>
          </cell>
        </row>
        <row r="23">
          <cell r="AD23">
            <v>2983481</v>
          </cell>
          <cell r="AI23">
            <v>2772460</v>
          </cell>
        </row>
        <row r="25">
          <cell r="AD25">
            <v>20250</v>
          </cell>
          <cell r="AI25">
            <v>18785</v>
          </cell>
        </row>
        <row r="26">
          <cell r="AD26">
            <v>497031</v>
          </cell>
          <cell r="AI26">
            <v>379396</v>
          </cell>
        </row>
        <row r="27">
          <cell r="AD27">
            <v>1476708</v>
          </cell>
          <cell r="AI27">
            <v>1464023</v>
          </cell>
        </row>
        <row r="28">
          <cell r="AD28">
            <v>209420</v>
          </cell>
          <cell r="AI28">
            <v>168269</v>
          </cell>
        </row>
        <row r="29">
          <cell r="AD29">
            <v>45084</v>
          </cell>
          <cell r="AI29">
            <v>40291</v>
          </cell>
        </row>
        <row r="30">
          <cell r="AD30">
            <v>47497</v>
          </cell>
          <cell r="AI30">
            <v>67975</v>
          </cell>
        </row>
        <row r="31">
          <cell r="AD31">
            <v>28515</v>
          </cell>
          <cell r="AI31">
            <v>27040</v>
          </cell>
        </row>
        <row r="32">
          <cell r="AD32">
            <v>69808</v>
          </cell>
          <cell r="AI32">
            <v>65709</v>
          </cell>
        </row>
        <row r="33">
          <cell r="AD33">
            <v>92039</v>
          </cell>
          <cell r="AI33">
            <v>79462</v>
          </cell>
        </row>
        <row r="34">
          <cell r="AD34">
            <v>135970</v>
          </cell>
          <cell r="AI34">
            <v>131314</v>
          </cell>
        </row>
        <row r="35">
          <cell r="AD35">
            <v>127508</v>
          </cell>
          <cell r="AI35">
            <v>111973</v>
          </cell>
        </row>
        <row r="36">
          <cell r="AD36">
            <v>213707</v>
          </cell>
          <cell r="AI36">
            <v>200256</v>
          </cell>
        </row>
        <row r="37">
          <cell r="AD37">
            <v>19944</v>
          </cell>
          <cell r="AI37">
            <v>17967</v>
          </cell>
        </row>
        <row r="38">
          <cell r="AD38">
            <v>2820340</v>
          </cell>
          <cell r="AI38">
            <v>2405010</v>
          </cell>
        </row>
        <row r="40">
          <cell r="AD40">
            <v>511757</v>
          </cell>
          <cell r="AI40">
            <v>446327</v>
          </cell>
        </row>
        <row r="41">
          <cell r="AD41">
            <v>255591</v>
          </cell>
          <cell r="AI41">
            <v>235530</v>
          </cell>
        </row>
        <row r="42">
          <cell r="AD42">
            <v>233349</v>
          </cell>
          <cell r="AI42">
            <v>155678</v>
          </cell>
        </row>
        <row r="43">
          <cell r="AD43">
            <v>119195</v>
          </cell>
          <cell r="AI43">
            <v>113586</v>
          </cell>
        </row>
        <row r="44">
          <cell r="AD44">
            <v>390586</v>
          </cell>
          <cell r="AI44">
            <v>329600</v>
          </cell>
        </row>
        <row r="45">
          <cell r="AD45">
            <v>277035</v>
          </cell>
          <cell r="AI45">
            <v>192118</v>
          </cell>
        </row>
        <row r="46">
          <cell r="AD46">
            <v>257518</v>
          </cell>
          <cell r="AI46">
            <v>231852</v>
          </cell>
        </row>
        <row r="47">
          <cell r="AD47">
            <v>79595</v>
          </cell>
          <cell r="AI47">
            <v>75531</v>
          </cell>
        </row>
        <row r="48">
          <cell r="AD48">
            <v>29451</v>
          </cell>
          <cell r="AI48">
            <v>27281</v>
          </cell>
        </row>
        <row r="49">
          <cell r="AD49">
            <v>417878</v>
          </cell>
          <cell r="AI49">
            <v>372295</v>
          </cell>
        </row>
        <row r="50">
          <cell r="AD50">
            <v>33539</v>
          </cell>
          <cell r="AI50">
            <v>29568</v>
          </cell>
        </row>
        <row r="51">
          <cell r="AD51">
            <v>214846</v>
          </cell>
          <cell r="AI51">
            <v>195644</v>
          </cell>
        </row>
        <row r="52">
          <cell r="AD52">
            <v>1995485</v>
          </cell>
          <cell r="AI52">
            <v>1914506</v>
          </cell>
        </row>
        <row r="54">
          <cell r="AD54">
            <v>112620</v>
          </cell>
          <cell r="AI54">
            <v>112453</v>
          </cell>
        </row>
        <row r="55">
          <cell r="AD55">
            <v>42706</v>
          </cell>
          <cell r="AI55">
            <v>42120</v>
          </cell>
        </row>
        <row r="56">
          <cell r="AD56">
            <v>288703</v>
          </cell>
          <cell r="AI56">
            <v>287979</v>
          </cell>
        </row>
        <row r="57">
          <cell r="AD57">
            <v>43058</v>
          </cell>
          <cell r="AI57">
            <v>73773</v>
          </cell>
        </row>
        <row r="58">
          <cell r="AD58">
            <v>243414</v>
          </cell>
          <cell r="AI58">
            <v>230140</v>
          </cell>
        </row>
        <row r="59">
          <cell r="AD59">
            <v>743786</v>
          </cell>
          <cell r="AI59">
            <v>697597</v>
          </cell>
        </row>
        <row r="60">
          <cell r="AD60">
            <v>448815</v>
          </cell>
          <cell r="AI60">
            <v>400422</v>
          </cell>
        </row>
        <row r="61">
          <cell r="AD61">
            <v>47507</v>
          </cell>
          <cell r="AI61">
            <v>46483</v>
          </cell>
        </row>
        <row r="62">
          <cell r="AD62">
            <v>24876</v>
          </cell>
          <cell r="AI62">
            <v>23539</v>
          </cell>
        </row>
        <row r="63">
          <cell r="AD63">
            <v>50696</v>
          </cell>
          <cell r="AI63">
            <v>55958</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2"/>
      <sheetName val="ALL"/>
      <sheetName val="All Men"/>
      <sheetName val="Public Men"/>
      <sheetName val="All 2yr"/>
      <sheetName val="2yr Men"/>
      <sheetName val="All Undergrad "/>
      <sheetName val="Undergrad Men"/>
      <sheetName val="All Grad-Prof"/>
      <sheetName val="Grad-Prof Men"/>
    </sheetNames>
    <sheetDataSet>
      <sheetData sheetId="0">
        <row r="9">
          <cell r="E9">
            <v>-5.0288735241059497</v>
          </cell>
        </row>
        <row r="10">
          <cell r="E10">
            <v>-2.6900451660900639</v>
          </cell>
        </row>
        <row r="12">
          <cell r="E12">
            <v>-13.747695549117726</v>
          </cell>
        </row>
        <row r="13">
          <cell r="E13">
            <v>-1.4968520242943115</v>
          </cell>
        </row>
        <row r="14">
          <cell r="E14">
            <v>8.1115728052338429</v>
          </cell>
        </row>
        <row r="15">
          <cell r="E15">
            <v>-1.8509032838467796</v>
          </cell>
        </row>
        <row r="16">
          <cell r="E16">
            <v>-3.7930112319486535</v>
          </cell>
        </row>
        <row r="17">
          <cell r="E17">
            <v>-12.557978483540552</v>
          </cell>
        </row>
        <row r="18">
          <cell r="E18">
            <v>-6.0208980513979107</v>
          </cell>
        </row>
        <row r="19">
          <cell r="E19">
            <v>2.0432409766386908</v>
          </cell>
        </row>
        <row r="20">
          <cell r="E20">
            <v>-1.0381820279155611</v>
          </cell>
        </row>
        <row r="21">
          <cell r="E21">
            <v>-1.2424657649402724</v>
          </cell>
        </row>
        <row r="22">
          <cell r="E22">
            <v>-8.7278427351775552</v>
          </cell>
        </row>
        <row r="23">
          <cell r="E23">
            <v>1.6221458168033147</v>
          </cell>
        </row>
        <row r="24">
          <cell r="E24">
            <v>-5.6536401507637377</v>
          </cell>
        </row>
        <row r="25">
          <cell r="E25">
            <v>3.1826465351620001</v>
          </cell>
        </row>
        <row r="26">
          <cell r="E26">
            <v>1.568003682650851</v>
          </cell>
        </row>
        <row r="27">
          <cell r="E27">
            <v>-41.550059515937043</v>
          </cell>
        </row>
        <row r="28">
          <cell r="E28">
            <v>-5.1427197241331255</v>
          </cell>
        </row>
        <row r="30">
          <cell r="E30">
            <v>-6.3940908751771994</v>
          </cell>
        </row>
        <row r="31">
          <cell r="E31">
            <v>-15.449006012051214</v>
          </cell>
        </row>
        <row r="32">
          <cell r="E32">
            <v>-1.4870235577332938</v>
          </cell>
        </row>
        <row r="33">
          <cell r="E33">
            <v>-12.902311073302142</v>
          </cell>
        </row>
        <row r="34">
          <cell r="E34">
            <v>-11.681518202001156</v>
          </cell>
        </row>
        <row r="35">
          <cell r="E35">
            <v>40.921387651177596</v>
          </cell>
        </row>
        <row r="36">
          <cell r="E36">
            <v>-4.190022986651611</v>
          </cell>
        </row>
        <row r="37">
          <cell r="E37">
            <v>-11.942959001782532</v>
          </cell>
        </row>
        <row r="38">
          <cell r="E38">
            <v>-14.950036205648082</v>
          </cell>
        </row>
        <row r="39">
          <cell r="E39">
            <v>-4.4342211744836568</v>
          </cell>
        </row>
        <row r="40">
          <cell r="E40">
            <v>-10.926234054353854</v>
          </cell>
        </row>
        <row r="41">
          <cell r="E41">
            <v>-4.6162553638773547</v>
          </cell>
        </row>
        <row r="42">
          <cell r="E42">
            <v>-11.528822055137844</v>
          </cell>
        </row>
        <row r="43">
          <cell r="E43">
            <v>-10.201638228212591</v>
          </cell>
        </row>
        <row r="45">
          <cell r="E45">
            <v>-12.627941318258628</v>
          </cell>
        </row>
        <row r="46">
          <cell r="E46">
            <v>-5.9050633847610312</v>
          </cell>
        </row>
        <row r="47">
          <cell r="E47">
            <v>-19.526706961261937</v>
          </cell>
        </row>
        <row r="48">
          <cell r="E48">
            <v>-1.1069994982438536</v>
          </cell>
        </row>
        <row r="49">
          <cell r="E49">
            <v>-11.423493135887817</v>
          </cell>
        </row>
        <row r="50">
          <cell r="E50">
            <v>-20.986110371986587</v>
          </cell>
        </row>
        <row r="51">
          <cell r="E51">
            <v>-4.4927458355722729</v>
          </cell>
        </row>
        <row r="52">
          <cell r="E52">
            <v>-6.9614515955567171</v>
          </cell>
        </row>
        <row r="53">
          <cell r="E53">
            <v>-3.2529506046918262</v>
          </cell>
        </row>
        <row r="54">
          <cell r="E54">
            <v>-7.4995303988479121</v>
          </cell>
        </row>
        <row r="55">
          <cell r="E55">
            <v>-2.9600096653376826</v>
          </cell>
        </row>
        <row r="56">
          <cell r="E56">
            <v>-7.2528105390715929</v>
          </cell>
        </row>
        <row r="57">
          <cell r="E57">
            <v>-2.4324740706698282</v>
          </cell>
        </row>
        <row r="59">
          <cell r="E59">
            <v>3.9524249647322081</v>
          </cell>
        </row>
        <row r="60">
          <cell r="E60">
            <v>-2.2589913801644705</v>
          </cell>
        </row>
        <row r="61">
          <cell r="E61">
            <v>0.75592329655417378</v>
          </cell>
        </row>
        <row r="62">
          <cell r="E62">
            <v>54.269117285468404</v>
          </cell>
        </row>
        <row r="63">
          <cell r="E63">
            <v>-3.1121940968382713</v>
          </cell>
        </row>
        <row r="64">
          <cell r="E64">
            <v>-3.4493016428893331</v>
          </cell>
        </row>
        <row r="65">
          <cell r="E65">
            <v>-8.8965965499588737</v>
          </cell>
        </row>
        <row r="66">
          <cell r="E66">
            <v>-6.0030880630390797</v>
          </cell>
        </row>
        <row r="67">
          <cell r="E67">
            <v>-1.7974487823734053</v>
          </cell>
        </row>
        <row r="68">
          <cell r="E68">
            <v>5.3248047848479816</v>
          </cell>
        </row>
      </sheetData>
      <sheetData sheetId="1"/>
      <sheetData sheetId="2">
        <row r="4">
          <cell r="AD4">
            <v>8997343</v>
          </cell>
          <cell r="AI4">
            <v>8544878</v>
          </cell>
        </row>
        <row r="5">
          <cell r="AD5">
            <v>2951772</v>
          </cell>
          <cell r="AI5">
            <v>2872368</v>
          </cell>
        </row>
        <row r="7">
          <cell r="AD7">
            <v>136692</v>
          </cell>
          <cell r="AI7">
            <v>117900</v>
          </cell>
        </row>
        <row r="8">
          <cell r="AD8">
            <v>71951</v>
          </cell>
          <cell r="AI8">
            <v>70874</v>
          </cell>
        </row>
        <row r="9">
          <cell r="AD9">
            <v>22622</v>
          </cell>
          <cell r="AI9">
            <v>24457</v>
          </cell>
        </row>
        <row r="10">
          <cell r="AD10">
            <v>464638</v>
          </cell>
          <cell r="AI10">
            <v>456038</v>
          </cell>
        </row>
        <row r="11">
          <cell r="AD11">
            <v>224360</v>
          </cell>
          <cell r="AI11">
            <v>215850</v>
          </cell>
        </row>
        <row r="12">
          <cell r="AD12">
            <v>124184</v>
          </cell>
          <cell r="AI12">
            <v>108589</v>
          </cell>
        </row>
        <row r="13">
          <cell r="AD13">
            <v>106230</v>
          </cell>
          <cell r="AI13">
            <v>99834</v>
          </cell>
        </row>
        <row r="14">
          <cell r="AD14">
            <v>157397</v>
          </cell>
          <cell r="AI14">
            <v>160613</v>
          </cell>
        </row>
        <row r="15">
          <cell r="AD15">
            <v>69352</v>
          </cell>
          <cell r="AI15">
            <v>68632</v>
          </cell>
        </row>
        <row r="16">
          <cell r="AD16">
            <v>237914</v>
          </cell>
          <cell r="AI16">
            <v>234958</v>
          </cell>
        </row>
        <row r="17">
          <cell r="AD17">
            <v>101434</v>
          </cell>
          <cell r="AI17">
            <v>92581</v>
          </cell>
        </row>
        <row r="18">
          <cell r="AD18">
            <v>102087</v>
          </cell>
          <cell r="AI18">
            <v>103743</v>
          </cell>
        </row>
        <row r="19">
          <cell r="AD19">
            <v>146189</v>
          </cell>
          <cell r="AI19">
            <v>137924</v>
          </cell>
        </row>
        <row r="20">
          <cell r="AD20">
            <v>667809</v>
          </cell>
          <cell r="AI20">
            <v>689063</v>
          </cell>
        </row>
        <row r="21">
          <cell r="AD21">
            <v>243303</v>
          </cell>
          <cell r="AI21">
            <v>247118</v>
          </cell>
        </row>
        <row r="22">
          <cell r="AD22">
            <v>75610</v>
          </cell>
          <cell r="AI22">
            <v>44194</v>
          </cell>
        </row>
        <row r="23">
          <cell r="AD23">
            <v>2353599</v>
          </cell>
          <cell r="AI23">
            <v>2232560</v>
          </cell>
        </row>
        <row r="25">
          <cell r="AD25">
            <v>13403</v>
          </cell>
          <cell r="AI25">
            <v>12546</v>
          </cell>
        </row>
        <row r="26">
          <cell r="AD26">
            <v>295074</v>
          </cell>
          <cell r="AI26">
            <v>249488</v>
          </cell>
        </row>
        <row r="27">
          <cell r="AD27">
            <v>1231655</v>
          </cell>
          <cell r="AI27">
            <v>1213340</v>
          </cell>
        </row>
        <row r="28">
          <cell r="AD28">
            <v>162219</v>
          </cell>
          <cell r="AI28">
            <v>141289</v>
          </cell>
        </row>
        <row r="29">
          <cell r="AD29">
            <v>32881</v>
          </cell>
          <cell r="AI29">
            <v>29040</v>
          </cell>
        </row>
        <row r="30">
          <cell r="AD30">
            <v>37704</v>
          </cell>
          <cell r="AI30">
            <v>53133</v>
          </cell>
        </row>
        <row r="31">
          <cell r="AD31">
            <v>24797</v>
          </cell>
          <cell r="AI31">
            <v>23758</v>
          </cell>
        </row>
        <row r="32">
          <cell r="AD32">
            <v>57222</v>
          </cell>
          <cell r="AI32">
            <v>50388</v>
          </cell>
        </row>
        <row r="33">
          <cell r="AD33">
            <v>69050</v>
          </cell>
          <cell r="AI33">
            <v>58727</v>
          </cell>
        </row>
        <row r="34">
          <cell r="AD34">
            <v>113684</v>
          </cell>
          <cell r="AI34">
            <v>108643</v>
          </cell>
        </row>
        <row r="35">
          <cell r="AD35">
            <v>124407</v>
          </cell>
          <cell r="AI35">
            <v>110814</v>
          </cell>
        </row>
        <row r="36">
          <cell r="AD36">
            <v>173149</v>
          </cell>
          <cell r="AI36">
            <v>165156</v>
          </cell>
        </row>
        <row r="37">
          <cell r="AD37">
            <v>18354</v>
          </cell>
          <cell r="AI37">
            <v>16238</v>
          </cell>
        </row>
        <row r="38">
          <cell r="AD38">
            <v>2124002</v>
          </cell>
          <cell r="AI38">
            <v>1907319</v>
          </cell>
        </row>
        <row r="40">
          <cell r="AD40">
            <v>394126</v>
          </cell>
          <cell r="AI40">
            <v>344356</v>
          </cell>
        </row>
        <row r="41">
          <cell r="AD41">
            <v>202809</v>
          </cell>
          <cell r="AI41">
            <v>190833</v>
          </cell>
        </row>
        <row r="42">
          <cell r="AD42">
            <v>148407</v>
          </cell>
          <cell r="AI42">
            <v>119428</v>
          </cell>
        </row>
        <row r="43">
          <cell r="AD43">
            <v>95664</v>
          </cell>
          <cell r="AI43">
            <v>94605</v>
          </cell>
        </row>
        <row r="44">
          <cell r="AD44">
            <v>305502</v>
          </cell>
          <cell r="AI44">
            <v>270603</v>
          </cell>
        </row>
        <row r="45">
          <cell r="AD45">
            <v>187910</v>
          </cell>
          <cell r="AI45">
            <v>148475</v>
          </cell>
        </row>
        <row r="46">
          <cell r="AD46">
            <v>186100</v>
          </cell>
          <cell r="AI46">
            <v>177739</v>
          </cell>
        </row>
        <row r="47">
          <cell r="AD47">
            <v>65087</v>
          </cell>
          <cell r="AI47">
            <v>60556</v>
          </cell>
        </row>
        <row r="48">
          <cell r="AD48">
            <v>27452</v>
          </cell>
          <cell r="AI48">
            <v>26559</v>
          </cell>
        </row>
        <row r="49">
          <cell r="AD49">
            <v>319420</v>
          </cell>
          <cell r="AI49">
            <v>295465</v>
          </cell>
        </row>
        <row r="50">
          <cell r="AD50">
            <v>24831</v>
          </cell>
          <cell r="AI50">
            <v>24096</v>
          </cell>
        </row>
        <row r="51">
          <cell r="AD51">
            <v>166694</v>
          </cell>
          <cell r="AI51">
            <v>154604</v>
          </cell>
        </row>
        <row r="52">
          <cell r="AD52">
            <v>1531856</v>
          </cell>
          <cell r="AI52">
            <v>1494594</v>
          </cell>
        </row>
        <row r="54">
          <cell r="AD54">
            <v>82228</v>
          </cell>
          <cell r="AI54">
            <v>85478</v>
          </cell>
        </row>
        <row r="55">
          <cell r="AD55">
            <v>30279</v>
          </cell>
          <cell r="AI55">
            <v>29595</v>
          </cell>
        </row>
        <row r="56">
          <cell r="AD56">
            <v>219599</v>
          </cell>
          <cell r="AI56">
            <v>221259</v>
          </cell>
        </row>
        <row r="57">
          <cell r="AD57">
            <v>32536</v>
          </cell>
          <cell r="AI57">
            <v>50193</v>
          </cell>
        </row>
        <row r="58">
          <cell r="AD58">
            <v>199859</v>
          </cell>
          <cell r="AI58">
            <v>193639</v>
          </cell>
        </row>
        <row r="59">
          <cell r="AD59">
            <v>561389</v>
          </cell>
          <cell r="AI59">
            <v>542025</v>
          </cell>
        </row>
        <row r="60">
          <cell r="AD60">
            <v>347706</v>
          </cell>
          <cell r="AI60">
            <v>316772</v>
          </cell>
        </row>
        <row r="61">
          <cell r="AD61">
            <v>37564</v>
          </cell>
          <cell r="AI61">
            <v>35309</v>
          </cell>
        </row>
        <row r="62">
          <cell r="AD62">
            <v>20696</v>
          </cell>
          <cell r="AI62">
            <v>20324</v>
          </cell>
        </row>
        <row r="63">
          <cell r="AD63">
            <v>36114</v>
          </cell>
          <cell r="AI63">
            <v>38037</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5"/>
      <sheetName val="2yr White"/>
      <sheetName val="Undergrad All Races "/>
      <sheetName val="Undergrad White"/>
      <sheetName val="Grad-Prof All Races"/>
      <sheetName val="Grad-Prof White"/>
      <sheetName val="All Races"/>
      <sheetName val="All White"/>
      <sheetName val="White Men"/>
      <sheetName val="White Women"/>
    </sheetNames>
    <sheetDataSet>
      <sheetData sheetId="0">
        <row r="8">
          <cell r="D8">
            <v>-13.26611112813497</v>
          </cell>
        </row>
        <row r="9">
          <cell r="D9">
            <v>-11.024667862067954</v>
          </cell>
        </row>
        <row r="11">
          <cell r="D11">
            <v>-10.883996022304251</v>
          </cell>
        </row>
        <row r="12">
          <cell r="D12">
            <v>-6.5493886309099691</v>
          </cell>
        </row>
        <row r="13">
          <cell r="D13">
            <v>1.384929978931714</v>
          </cell>
        </row>
        <row r="14">
          <cell r="D14">
            <v>-12.931496549516485</v>
          </cell>
        </row>
        <row r="15">
          <cell r="D15">
            <v>-10.798307272988094</v>
          </cell>
        </row>
        <row r="16">
          <cell r="D16">
            <v>-15.810909776142735</v>
          </cell>
        </row>
        <row r="17">
          <cell r="D17">
            <v>-11.594055028398463</v>
          </cell>
        </row>
        <row r="18">
          <cell r="D18">
            <v>-11.480160017299168</v>
          </cell>
        </row>
        <row r="19">
          <cell r="D19">
            <v>-0.87480827206854594</v>
          </cell>
        </row>
        <row r="20">
          <cell r="D20">
            <v>-7.6724404711979801</v>
          </cell>
        </row>
        <row r="21">
          <cell r="D21">
            <v>-16.280826236687293</v>
          </cell>
        </row>
        <row r="22">
          <cell r="D22">
            <v>-2.9113908006641571</v>
          </cell>
        </row>
        <row r="23">
          <cell r="D23">
            <v>-10.117012608465565</v>
          </cell>
        </row>
        <row r="24">
          <cell r="D24">
            <v>-11.856057206115549</v>
          </cell>
        </row>
        <row r="25">
          <cell r="D25">
            <v>-5.6873859460540457</v>
          </cell>
        </row>
        <row r="26">
          <cell r="D26">
            <v>-34.080316885087022</v>
          </cell>
        </row>
        <row r="27">
          <cell r="D27">
            <v>-17.3003645638173</v>
          </cell>
        </row>
        <row r="29">
          <cell r="D29">
            <v>-19.286670965821717</v>
          </cell>
        </row>
        <row r="30">
          <cell r="D30">
            <v>-27.928991219344329</v>
          </cell>
        </row>
        <row r="31">
          <cell r="D31">
            <v>-16.721793015528107</v>
          </cell>
        </row>
        <row r="32">
          <cell r="D32">
            <v>-16.665224164791415</v>
          </cell>
        </row>
        <row r="33">
          <cell r="D33">
            <v>-23.920051579626048</v>
          </cell>
        </row>
        <row r="34">
          <cell r="D34">
            <v>18.652324836494198</v>
          </cell>
        </row>
        <row r="35">
          <cell r="D35">
            <v>-8.0095537635680003</v>
          </cell>
        </row>
        <row r="36">
          <cell r="D36">
            <v>-20.869683545260738</v>
          </cell>
        </row>
        <row r="37">
          <cell r="D37">
            <v>-23.303248788340667</v>
          </cell>
        </row>
        <row r="38">
          <cell r="D38">
            <v>-11.437495886115716</v>
          </cell>
        </row>
        <row r="39">
          <cell r="D39">
            <v>-17.978871731672037</v>
          </cell>
        </row>
        <row r="40">
          <cell r="D40">
            <v>-16.222428391130279</v>
          </cell>
        </row>
        <row r="41">
          <cell r="D41">
            <v>-14.336770194193182</v>
          </cell>
        </row>
        <row r="42">
          <cell r="D42">
            <v>-14.17098548798163</v>
          </cell>
        </row>
        <row r="44">
          <cell r="D44">
            <v>-19.27481960394956</v>
          </cell>
        </row>
        <row r="45">
          <cell r="D45">
            <v>-12.44135175787733</v>
          </cell>
        </row>
        <row r="46">
          <cell r="D46">
            <v>-12.328408161013598</v>
          </cell>
        </row>
        <row r="47">
          <cell r="D47">
            <v>-7.6323123456300932</v>
          </cell>
        </row>
        <row r="48">
          <cell r="D48">
            <v>-14.236832875681133</v>
          </cell>
        </row>
        <row r="49">
          <cell r="D49">
            <v>-25.065062015208646</v>
          </cell>
        </row>
        <row r="50">
          <cell r="D50">
            <v>-9.1237487825772554</v>
          </cell>
        </row>
        <row r="51">
          <cell r="D51">
            <v>-13.856833433938146</v>
          </cell>
        </row>
        <row r="52">
          <cell r="D52">
            <v>-7.5771003190358028</v>
          </cell>
        </row>
        <row r="53">
          <cell r="D53">
            <v>-12.389676459426862</v>
          </cell>
        </row>
        <row r="54">
          <cell r="D54">
            <v>-7.2734336218246165</v>
          </cell>
        </row>
        <row r="55">
          <cell r="D55">
            <v>-10.961192063662759</v>
          </cell>
        </row>
        <row r="56">
          <cell r="D56">
            <v>-11.508332550566722</v>
          </cell>
        </row>
        <row r="58">
          <cell r="D58">
            <v>-3.0880263982142382</v>
          </cell>
        </row>
        <row r="59">
          <cell r="D59">
            <v>-3.5587755969673354</v>
          </cell>
        </row>
        <row r="60">
          <cell r="D60">
            <v>-7.6113360323886647</v>
          </cell>
        </row>
        <row r="61">
          <cell r="D61">
            <v>37.363455809334653</v>
          </cell>
        </row>
        <row r="62">
          <cell r="D62">
            <v>-13.350688156465049</v>
          </cell>
        </row>
        <row r="63">
          <cell r="D63">
            <v>-15.029985517970882</v>
          </cell>
        </row>
        <row r="64">
          <cell r="D64">
            <v>-16.585831956876874</v>
          </cell>
        </row>
        <row r="65">
          <cell r="D65">
            <v>-5.1789895023034518</v>
          </cell>
        </row>
        <row r="66">
          <cell r="D66">
            <v>-9.5421817687814166</v>
          </cell>
        </row>
        <row r="67">
          <cell r="D67">
            <v>3.6202428045287136</v>
          </cell>
        </row>
      </sheetData>
      <sheetData sheetId="1"/>
      <sheetData sheetId="2"/>
      <sheetData sheetId="3"/>
      <sheetData sheetId="4"/>
      <sheetData sheetId="5"/>
      <sheetData sheetId="6"/>
      <sheetData sheetId="7">
        <row r="4">
          <cell r="AB4">
            <v>11650317</v>
          </cell>
          <cell r="AG4">
            <v>10104773</v>
          </cell>
        </row>
        <row r="5">
          <cell r="AB5">
            <v>3815734</v>
          </cell>
          <cell r="AG5">
            <v>3395062</v>
          </cell>
        </row>
        <row r="7">
          <cell r="AB7">
            <v>192071</v>
          </cell>
          <cell r="AG7">
            <v>171166</v>
          </cell>
        </row>
        <row r="8">
          <cell r="AB8">
            <v>122103</v>
          </cell>
          <cell r="AG8">
            <v>114106</v>
          </cell>
        </row>
        <row r="9">
          <cell r="AB9">
            <v>32276</v>
          </cell>
          <cell r="AG9">
            <v>32723</v>
          </cell>
        </row>
        <row r="10">
          <cell r="AB10">
            <v>537316</v>
          </cell>
          <cell r="AG10">
            <v>467833</v>
          </cell>
        </row>
        <row r="11">
          <cell r="AB11">
            <v>278840</v>
          </cell>
          <cell r="AG11">
            <v>248730</v>
          </cell>
        </row>
        <row r="12">
          <cell r="AB12">
            <v>233497</v>
          </cell>
          <cell r="AG12">
            <v>196579</v>
          </cell>
        </row>
        <row r="13">
          <cell r="AB13">
            <v>147015</v>
          </cell>
          <cell r="AG13">
            <v>129970</v>
          </cell>
        </row>
        <row r="14">
          <cell r="AB14">
            <v>184980</v>
          </cell>
          <cell r="AG14">
            <v>163744</v>
          </cell>
        </row>
        <row r="15">
          <cell r="AB15">
            <v>94535</v>
          </cell>
          <cell r="AG15">
            <v>93708</v>
          </cell>
        </row>
        <row r="16">
          <cell r="AB16">
            <v>345757</v>
          </cell>
          <cell r="AG16">
            <v>319229</v>
          </cell>
        </row>
        <row r="17">
          <cell r="AB17">
            <v>144317</v>
          </cell>
          <cell r="AG17">
            <v>120821</v>
          </cell>
        </row>
        <row r="18">
          <cell r="AB18">
            <v>157794</v>
          </cell>
          <cell r="AG18">
            <v>153200</v>
          </cell>
        </row>
        <row r="19">
          <cell r="AB19">
            <v>238094</v>
          </cell>
          <cell r="AG19">
            <v>214006</v>
          </cell>
        </row>
        <row r="20">
          <cell r="AB20">
            <v>668460</v>
          </cell>
          <cell r="AG20">
            <v>589207</v>
          </cell>
        </row>
        <row r="21">
          <cell r="AB21">
            <v>320024</v>
          </cell>
          <cell r="AG21">
            <v>301823</v>
          </cell>
        </row>
        <row r="22">
          <cell r="AB22">
            <v>118655</v>
          </cell>
          <cell r="AG22">
            <v>78217</v>
          </cell>
        </row>
        <row r="23">
          <cell r="AB23">
            <v>2415215</v>
          </cell>
          <cell r="AG23">
            <v>1997374</v>
          </cell>
        </row>
        <row r="25">
          <cell r="AB25">
            <v>20159</v>
          </cell>
          <cell r="AG25">
            <v>16271</v>
          </cell>
        </row>
        <row r="26">
          <cell r="AB26">
            <v>371954</v>
          </cell>
          <cell r="AG26">
            <v>268071</v>
          </cell>
        </row>
        <row r="27">
          <cell r="AB27">
            <v>913054</v>
          </cell>
          <cell r="AG27">
            <v>760375</v>
          </cell>
        </row>
        <row r="28">
          <cell r="AB28">
            <v>231080</v>
          </cell>
          <cell r="AG28">
            <v>192570</v>
          </cell>
        </row>
        <row r="29">
          <cell r="AB29">
            <v>15510</v>
          </cell>
          <cell r="AG29">
            <v>11800</v>
          </cell>
        </row>
        <row r="30">
          <cell r="AB30">
            <v>67123</v>
          </cell>
          <cell r="AG30">
            <v>79643</v>
          </cell>
        </row>
        <row r="31">
          <cell r="AB31">
            <v>42287</v>
          </cell>
          <cell r="AG31">
            <v>38900</v>
          </cell>
        </row>
        <row r="32">
          <cell r="AB32">
            <v>66139</v>
          </cell>
          <cell r="AG32">
            <v>52336</v>
          </cell>
        </row>
        <row r="33">
          <cell r="AB33">
            <v>58391</v>
          </cell>
          <cell r="AG33">
            <v>44784</v>
          </cell>
        </row>
        <row r="34">
          <cell r="AB34">
            <v>167117</v>
          </cell>
          <cell r="AG34">
            <v>148003</v>
          </cell>
        </row>
        <row r="35">
          <cell r="AB35">
            <v>191497</v>
          </cell>
          <cell r="AG35">
            <v>157068</v>
          </cell>
        </row>
        <row r="36">
          <cell r="AB36">
            <v>239286</v>
          </cell>
          <cell r="AG36">
            <v>200468</v>
          </cell>
        </row>
        <row r="37">
          <cell r="AB37">
            <v>31618</v>
          </cell>
          <cell r="AG37">
            <v>27085</v>
          </cell>
        </row>
        <row r="38">
          <cell r="AB38">
            <v>3338681</v>
          </cell>
          <cell r="AG38">
            <v>2865557</v>
          </cell>
        </row>
        <row r="40">
          <cell r="AB40">
            <v>511652</v>
          </cell>
          <cell r="AG40">
            <v>413032</v>
          </cell>
        </row>
        <row r="41">
          <cell r="AB41">
            <v>334409</v>
          </cell>
          <cell r="AG41">
            <v>292804</v>
          </cell>
        </row>
        <row r="42">
          <cell r="AB42">
            <v>217522</v>
          </cell>
          <cell r="AG42">
            <v>190705</v>
          </cell>
        </row>
        <row r="43">
          <cell r="AB43">
            <v>151422</v>
          </cell>
          <cell r="AG43">
            <v>139865</v>
          </cell>
        </row>
        <row r="44">
          <cell r="AB44">
            <v>467604</v>
          </cell>
          <cell r="AG44">
            <v>401032</v>
          </cell>
        </row>
        <row r="45">
          <cell r="AB45">
            <v>315084</v>
          </cell>
          <cell r="AG45">
            <v>236108</v>
          </cell>
        </row>
        <row r="46">
          <cell r="AB46">
            <v>307001</v>
          </cell>
          <cell r="AG46">
            <v>278991</v>
          </cell>
        </row>
        <row r="47">
          <cell r="AB47">
            <v>112652</v>
          </cell>
          <cell r="AG47">
            <v>97042</v>
          </cell>
        </row>
        <row r="48">
          <cell r="AB48">
            <v>45136</v>
          </cell>
          <cell r="AG48">
            <v>41716</v>
          </cell>
        </row>
        <row r="49">
          <cell r="AB49">
            <v>532298</v>
          </cell>
          <cell r="AG49">
            <v>466348</v>
          </cell>
        </row>
        <row r="50">
          <cell r="AB50">
            <v>46333</v>
          </cell>
          <cell r="AG50">
            <v>42963</v>
          </cell>
        </row>
        <row r="51">
          <cell r="AB51">
            <v>297568</v>
          </cell>
          <cell r="AG51">
            <v>264951</v>
          </cell>
        </row>
        <row r="52">
          <cell r="AB52">
            <v>2044032</v>
          </cell>
          <cell r="AG52">
            <v>1808798</v>
          </cell>
        </row>
        <row r="54">
          <cell r="AB54">
            <v>113341</v>
          </cell>
          <cell r="AG54">
            <v>109841</v>
          </cell>
        </row>
        <row r="55">
          <cell r="AB55">
            <v>56452</v>
          </cell>
          <cell r="AG55">
            <v>54443</v>
          </cell>
        </row>
        <row r="56">
          <cell r="AB56">
            <v>298870</v>
          </cell>
          <cell r="AG56">
            <v>276122</v>
          </cell>
        </row>
        <row r="57">
          <cell r="AB57">
            <v>52364</v>
          </cell>
          <cell r="AG57">
            <v>71929</v>
          </cell>
        </row>
        <row r="58">
          <cell r="AB58">
            <v>220880</v>
          </cell>
          <cell r="AG58">
            <v>191391</v>
          </cell>
        </row>
        <row r="59">
          <cell r="AB59">
            <v>660819</v>
          </cell>
          <cell r="AG59">
            <v>561498</v>
          </cell>
        </row>
        <row r="60">
          <cell r="AB60">
            <v>551537</v>
          </cell>
          <cell r="AG60">
            <v>460060</v>
          </cell>
        </row>
        <row r="61">
          <cell r="AB61">
            <v>52964</v>
          </cell>
          <cell r="AG61">
            <v>50221</v>
          </cell>
        </row>
        <row r="62">
          <cell r="AB62">
            <v>36805</v>
          </cell>
          <cell r="AG62">
            <v>33293</v>
          </cell>
        </row>
        <row r="63">
          <cell r="AB63">
            <v>36655</v>
          </cell>
          <cell r="AG63">
            <v>37982</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3"/>
      <sheetName val="2yr Black"/>
      <sheetName val="Undergrad All Races "/>
      <sheetName val="Undergrad Black"/>
      <sheetName val="Grad-Prof All Races"/>
      <sheetName val="Grad-Prof Black"/>
      <sheetName val="All Races"/>
      <sheetName val="All Black"/>
      <sheetName val="Black Men"/>
      <sheetName val="Black Women"/>
      <sheetName val="Black in HBI"/>
      <sheetName val="Black in PBI"/>
    </sheetNames>
    <sheetDataSet>
      <sheetData sheetId="0">
        <row r="9">
          <cell r="D9">
            <v>-11.396714654502951</v>
          </cell>
        </row>
        <row r="10">
          <cell r="D10">
            <v>-8.9380592890076755</v>
          </cell>
        </row>
        <row r="12">
          <cell r="D12">
            <v>-19.576900841487699</v>
          </cell>
        </row>
        <row r="13">
          <cell r="D13">
            <v>-14.971717048841313</v>
          </cell>
        </row>
        <row r="14">
          <cell r="D14">
            <v>16.110207595905482</v>
          </cell>
        </row>
        <row r="15">
          <cell r="D15">
            <v>-9.415692338820401</v>
          </cell>
        </row>
        <row r="16">
          <cell r="D16">
            <v>-10.214048839312632</v>
          </cell>
        </row>
        <row r="17">
          <cell r="D17">
            <v>-22.985575075966612</v>
          </cell>
        </row>
        <row r="18">
          <cell r="D18">
            <v>-7.3489872737049655</v>
          </cell>
        </row>
        <row r="19">
          <cell r="D19">
            <v>-4.7741043075064775</v>
          </cell>
        </row>
        <row r="20">
          <cell r="D20">
            <v>-7.9677140386278458</v>
          </cell>
        </row>
        <row r="21">
          <cell r="D21">
            <v>-7.6799336167239272</v>
          </cell>
        </row>
        <row r="22">
          <cell r="D22">
            <v>-16.551879360792256</v>
          </cell>
        </row>
        <row r="23">
          <cell r="D23">
            <v>-9.0479823791083014</v>
          </cell>
        </row>
        <row r="24">
          <cell r="D24">
            <v>-12.720709180628539</v>
          </cell>
        </row>
        <row r="25">
          <cell r="D25">
            <v>-2.6913591363638636</v>
          </cell>
        </row>
        <row r="26">
          <cell r="D26">
            <v>-3.2280919275561262</v>
          </cell>
        </row>
        <row r="27">
          <cell r="D27">
            <v>-53.308013672616781</v>
          </cell>
        </row>
        <row r="28">
          <cell r="D28">
            <v>-16.252294916010364</v>
          </cell>
        </row>
        <row r="30">
          <cell r="D30">
            <v>-5.6876938986556356</v>
          </cell>
        </row>
        <row r="31">
          <cell r="D31">
            <v>-28.526719349033726</v>
          </cell>
        </row>
        <row r="32">
          <cell r="D32">
            <v>-6.9584808843900419</v>
          </cell>
        </row>
        <row r="33">
          <cell r="D33">
            <v>-51.023548779614913</v>
          </cell>
        </row>
        <row r="34">
          <cell r="D34">
            <v>-13.397706698853348</v>
          </cell>
        </row>
        <row r="35">
          <cell r="D35">
            <v>35.444444444444443</v>
          </cell>
        </row>
        <row r="36">
          <cell r="D36">
            <v>12</v>
          </cell>
        </row>
        <row r="37">
          <cell r="D37">
            <v>-13.342612845496122</v>
          </cell>
        </row>
        <row r="38">
          <cell r="D38">
            <v>-18.325791855203619</v>
          </cell>
        </row>
        <row r="39">
          <cell r="D39">
            <v>9.0045103092783503</v>
          </cell>
        </row>
        <row r="40">
          <cell r="D40">
            <v>-15.037593984962406</v>
          </cell>
        </row>
        <row r="41">
          <cell r="D41">
            <v>-10.531215092466178</v>
          </cell>
        </row>
        <row r="42">
          <cell r="D42">
            <v>-19.318181818181817</v>
          </cell>
        </row>
        <row r="43">
          <cell r="D43">
            <v>-23.110732103116561</v>
          </cell>
        </row>
        <row r="45">
          <cell r="D45">
            <v>-25.414934611766849</v>
          </cell>
        </row>
        <row r="46">
          <cell r="D46">
            <v>-12.259294148574934</v>
          </cell>
        </row>
        <row r="47">
          <cell r="D47">
            <v>-23.301351677528363</v>
          </cell>
        </row>
        <row r="48">
          <cell r="D48">
            <v>-6.0813532017720506</v>
          </cell>
        </row>
        <row r="49">
          <cell r="D49">
            <v>-20.445353226676254</v>
          </cell>
        </row>
        <row r="50">
          <cell r="D50">
            <v>-52.392690340277262</v>
          </cell>
        </row>
        <row r="51">
          <cell r="D51">
            <v>-14.982884227157026</v>
          </cell>
        </row>
        <row r="52">
          <cell r="D52">
            <v>-12.525227043390514</v>
          </cell>
        </row>
        <row r="53">
          <cell r="D53">
            <v>45.50561797752809</v>
          </cell>
        </row>
        <row r="54">
          <cell r="D54">
            <v>-23.855333285776886</v>
          </cell>
        </row>
        <row r="55">
          <cell r="D55">
            <v>36.666666666666664</v>
          </cell>
        </row>
        <row r="56">
          <cell r="D56">
            <v>-10.654239766081872</v>
          </cell>
        </row>
        <row r="57">
          <cell r="D57">
            <v>-0.20732238232264777</v>
          </cell>
        </row>
        <row r="59">
          <cell r="D59">
            <v>17.344999999999999</v>
          </cell>
        </row>
        <row r="60">
          <cell r="D60">
            <v>53.887043189368768</v>
          </cell>
        </row>
        <row r="61">
          <cell r="D61">
            <v>9.3398171150695077</v>
          </cell>
        </row>
        <row r="62">
          <cell r="D62">
            <v>510.30855539971947</v>
          </cell>
        </row>
        <row r="63">
          <cell r="D63">
            <v>-4.0170253499940172</v>
          </cell>
        </row>
        <row r="64">
          <cell r="D64">
            <v>-4.7495291004029472</v>
          </cell>
        </row>
        <row r="65">
          <cell r="D65">
            <v>-7.6698832740382903</v>
          </cell>
        </row>
        <row r="66">
          <cell r="D66">
            <v>12.102585841458245</v>
          </cell>
        </row>
        <row r="67">
          <cell r="D67">
            <v>35.158817086527932</v>
          </cell>
        </row>
        <row r="68">
          <cell r="D68">
            <v>11.454017240558175</v>
          </cell>
        </row>
      </sheetData>
      <sheetData sheetId="1"/>
      <sheetData sheetId="2"/>
      <sheetData sheetId="3"/>
      <sheetData sheetId="4"/>
      <sheetData sheetId="5"/>
      <sheetData sheetId="6"/>
      <sheetData sheetId="7">
        <row r="4">
          <cell r="AB4">
            <v>2732498</v>
          </cell>
          <cell r="AG4">
            <v>2421083</v>
          </cell>
        </row>
        <row r="5">
          <cell r="AB5">
            <v>1429270</v>
          </cell>
          <cell r="AG5">
            <v>1301521</v>
          </cell>
        </row>
        <row r="7">
          <cell r="AB7">
            <v>93406</v>
          </cell>
          <cell r="AG7">
            <v>75120</v>
          </cell>
        </row>
        <row r="8">
          <cell r="AB8">
            <v>32882</v>
          </cell>
          <cell r="AG8">
            <v>27959</v>
          </cell>
        </row>
        <row r="9">
          <cell r="AB9">
            <v>10453</v>
          </cell>
          <cell r="AG9">
            <v>12137</v>
          </cell>
        </row>
        <row r="10">
          <cell r="AB10">
            <v>207579</v>
          </cell>
          <cell r="AG10">
            <v>188034</v>
          </cell>
        </row>
        <row r="11">
          <cell r="AB11">
            <v>182435</v>
          </cell>
          <cell r="AG11">
            <v>163801</v>
          </cell>
        </row>
        <row r="12">
          <cell r="AB12">
            <v>28631</v>
          </cell>
          <cell r="AG12">
            <v>22050</v>
          </cell>
        </row>
        <row r="13">
          <cell r="AB13">
            <v>78106</v>
          </cell>
          <cell r="AG13">
            <v>72366</v>
          </cell>
        </row>
        <row r="14">
          <cell r="AB14">
            <v>102658</v>
          </cell>
          <cell r="AG14">
            <v>97757</v>
          </cell>
        </row>
        <row r="15">
          <cell r="AB15">
            <v>69380</v>
          </cell>
          <cell r="AG15">
            <v>63852</v>
          </cell>
        </row>
        <row r="16">
          <cell r="AB16">
            <v>137384</v>
          </cell>
          <cell r="AG16">
            <v>126833</v>
          </cell>
        </row>
        <row r="17">
          <cell r="AB17">
            <v>22215</v>
          </cell>
          <cell r="AG17">
            <v>18538</v>
          </cell>
        </row>
        <row r="18">
          <cell r="AB18">
            <v>69463</v>
          </cell>
          <cell r="AG18">
            <v>63178</v>
          </cell>
        </row>
        <row r="19">
          <cell r="AB19">
            <v>68699</v>
          </cell>
          <cell r="AG19">
            <v>59960</v>
          </cell>
        </row>
        <row r="20">
          <cell r="AB20">
            <v>199899</v>
          </cell>
          <cell r="AG20">
            <v>194519</v>
          </cell>
        </row>
        <row r="21">
          <cell r="AB21">
            <v>112915</v>
          </cell>
          <cell r="AG21">
            <v>109270</v>
          </cell>
        </row>
        <row r="22">
          <cell r="AB22">
            <v>13165</v>
          </cell>
          <cell r="AG22">
            <v>6147</v>
          </cell>
        </row>
        <row r="23">
          <cell r="AB23">
            <v>349686</v>
          </cell>
          <cell r="AG23">
            <v>292854</v>
          </cell>
        </row>
        <row r="25">
          <cell r="AB25">
            <v>967</v>
          </cell>
          <cell r="AG25">
            <v>912</v>
          </cell>
        </row>
        <row r="26">
          <cell r="AB26">
            <v>89467</v>
          </cell>
          <cell r="AG26">
            <v>63945</v>
          </cell>
        </row>
        <row r="27">
          <cell r="AB27">
            <v>185529</v>
          </cell>
          <cell r="AG27">
            <v>172619</v>
          </cell>
        </row>
        <row r="28">
          <cell r="AB28">
            <v>27942</v>
          </cell>
          <cell r="AG28">
            <v>13685</v>
          </cell>
        </row>
        <row r="29">
          <cell r="AB29">
            <v>1657</v>
          </cell>
          <cell r="AG29">
            <v>1435</v>
          </cell>
        </row>
        <row r="30">
          <cell r="AB30">
            <v>900</v>
          </cell>
          <cell r="AG30">
            <v>1219</v>
          </cell>
        </row>
        <row r="31">
          <cell r="AB31">
            <v>400</v>
          </cell>
          <cell r="AG31">
            <v>448</v>
          </cell>
        </row>
        <row r="32">
          <cell r="AB32">
            <v>10058</v>
          </cell>
          <cell r="AG32">
            <v>8716</v>
          </cell>
        </row>
        <row r="33">
          <cell r="AB33">
            <v>4862</v>
          </cell>
          <cell r="AG33">
            <v>3971</v>
          </cell>
        </row>
        <row r="34">
          <cell r="AB34">
            <v>6208</v>
          </cell>
          <cell r="AG34">
            <v>6767</v>
          </cell>
        </row>
        <row r="35">
          <cell r="AB35">
            <v>5054</v>
          </cell>
          <cell r="AG35">
            <v>4294</v>
          </cell>
        </row>
        <row r="36">
          <cell r="AB36">
            <v>16114</v>
          </cell>
          <cell r="AG36">
            <v>14417</v>
          </cell>
        </row>
        <row r="37">
          <cell r="AB37">
            <v>528</v>
          </cell>
          <cell r="AG37">
            <v>426</v>
          </cell>
        </row>
        <row r="38">
          <cell r="AB38">
            <v>555837</v>
          </cell>
          <cell r="AG38">
            <v>427379</v>
          </cell>
        </row>
        <row r="40">
          <cell r="AB40">
            <v>131828</v>
          </cell>
          <cell r="AG40">
            <v>98324</v>
          </cell>
        </row>
        <row r="41">
          <cell r="AB41">
            <v>45647</v>
          </cell>
          <cell r="AG41">
            <v>40051</v>
          </cell>
        </row>
        <row r="42">
          <cell r="AB42">
            <v>33144</v>
          </cell>
          <cell r="AG42">
            <v>25421</v>
          </cell>
        </row>
        <row r="43">
          <cell r="AB43">
            <v>14898</v>
          </cell>
          <cell r="AG43">
            <v>13992</v>
          </cell>
        </row>
        <row r="44">
          <cell r="AB44">
            <v>89008</v>
          </cell>
          <cell r="AG44">
            <v>70810</v>
          </cell>
        </row>
        <row r="45">
          <cell r="AB45">
            <v>53956</v>
          </cell>
          <cell r="AG45">
            <v>25687</v>
          </cell>
        </row>
        <row r="46">
          <cell r="AB46">
            <v>56965</v>
          </cell>
          <cell r="AG46">
            <v>48430</v>
          </cell>
        </row>
        <row r="47">
          <cell r="AB47">
            <v>7928</v>
          </cell>
          <cell r="AG47">
            <v>6935</v>
          </cell>
        </row>
        <row r="48">
          <cell r="AB48">
            <v>1246</v>
          </cell>
          <cell r="AG48">
            <v>1813</v>
          </cell>
        </row>
        <row r="49">
          <cell r="AB49">
            <v>98129</v>
          </cell>
          <cell r="AG49">
            <v>74720</v>
          </cell>
        </row>
        <row r="50">
          <cell r="AB50">
            <v>1200</v>
          </cell>
          <cell r="AG50">
            <v>1640</v>
          </cell>
        </row>
        <row r="51">
          <cell r="AB51">
            <v>21888</v>
          </cell>
          <cell r="AG51">
            <v>19556</v>
          </cell>
        </row>
        <row r="52">
          <cell r="AB52">
            <v>376708</v>
          </cell>
          <cell r="AG52">
            <v>375927</v>
          </cell>
        </row>
        <row r="54">
          <cell r="AB54">
            <v>20000</v>
          </cell>
          <cell r="AG54">
            <v>23469</v>
          </cell>
        </row>
        <row r="55">
          <cell r="AB55">
            <v>1505</v>
          </cell>
          <cell r="AG55">
            <v>2316</v>
          </cell>
        </row>
        <row r="56">
          <cell r="AB56">
            <v>37838</v>
          </cell>
          <cell r="AG56">
            <v>41372</v>
          </cell>
        </row>
        <row r="57">
          <cell r="AB57">
            <v>1426</v>
          </cell>
          <cell r="AG57">
            <v>8703</v>
          </cell>
        </row>
        <row r="58">
          <cell r="AB58">
            <v>58501</v>
          </cell>
          <cell r="AG58">
            <v>56151</v>
          </cell>
        </row>
        <row r="59">
          <cell r="AB59">
            <v>167764</v>
          </cell>
          <cell r="AG59">
            <v>159796</v>
          </cell>
        </row>
        <row r="60">
          <cell r="AB60">
            <v>84043</v>
          </cell>
          <cell r="AG60">
            <v>77597</v>
          </cell>
        </row>
        <row r="61">
          <cell r="AB61">
            <v>4718</v>
          </cell>
          <cell r="AG61">
            <v>5289</v>
          </cell>
        </row>
        <row r="62">
          <cell r="AB62">
            <v>913</v>
          </cell>
          <cell r="AG62">
            <v>1234</v>
          </cell>
        </row>
        <row r="63">
          <cell r="AB63">
            <v>20997</v>
          </cell>
          <cell r="AG63">
            <v>23402</v>
          </cell>
        </row>
      </sheetData>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4"/>
      <sheetName val="Undergrad All Races "/>
      <sheetName val="Undergrad Hispanic"/>
      <sheetName val="Grad-Prof All Races"/>
      <sheetName val="Grad-Prof Hispanic"/>
      <sheetName val="All Races"/>
      <sheetName val="All Hispanic"/>
      <sheetName val="Hispanic Men"/>
      <sheetName val="Hispanic Women"/>
      <sheetName val="2yr Hispanic"/>
      <sheetName val="Sheet1"/>
    </sheetNames>
    <sheetDataSet>
      <sheetData sheetId="0">
        <row r="9">
          <cell r="D9">
            <v>24.008232190814695</v>
          </cell>
        </row>
        <row r="10">
          <cell r="D10">
            <v>23.049494914480313</v>
          </cell>
        </row>
        <row r="12">
          <cell r="D12">
            <v>17.494600431965441</v>
          </cell>
        </row>
        <row r="13">
          <cell r="D13">
            <v>57.344725599737103</v>
          </cell>
        </row>
        <row r="14">
          <cell r="D14">
            <v>40.840725028924027</v>
          </cell>
        </row>
        <row r="15">
          <cell r="D15">
            <v>13.22336811824831</v>
          </cell>
        </row>
        <row r="16">
          <cell r="D16">
            <v>59.732057416267949</v>
          </cell>
        </row>
        <row r="17">
          <cell r="D17">
            <v>44.412932501418041</v>
          </cell>
        </row>
        <row r="18">
          <cell r="D18">
            <v>46.9980879541109</v>
          </cell>
        </row>
        <row r="19">
          <cell r="D19">
            <v>41.061220501294763</v>
          </cell>
        </row>
        <row r="20">
          <cell r="D20">
            <v>56.984785615491006</v>
          </cell>
        </row>
        <row r="21">
          <cell r="D21">
            <v>62.546255506607928</v>
          </cell>
        </row>
        <row r="22">
          <cell r="D22">
            <v>51.704879482657262</v>
          </cell>
        </row>
        <row r="23">
          <cell r="D23">
            <v>55.994958247991178</v>
          </cell>
        </row>
        <row r="24">
          <cell r="D24">
            <v>36.079295154185019</v>
          </cell>
        </row>
        <row r="25">
          <cell r="D25">
            <v>20.558688112957736</v>
          </cell>
        </row>
        <row r="26">
          <cell r="D26">
            <v>44.694800041406438</v>
          </cell>
        </row>
        <row r="27">
          <cell r="D27">
            <v>-61.952977518448606</v>
          </cell>
        </row>
        <row r="28">
          <cell r="D28">
            <v>24.005359492937714</v>
          </cell>
        </row>
        <row r="30">
          <cell r="D30">
            <v>35.008192244675044</v>
          </cell>
        </row>
        <row r="31">
          <cell r="D31">
            <v>13.761542936086672</v>
          </cell>
        </row>
        <row r="32">
          <cell r="D32">
            <v>27.706640453780334</v>
          </cell>
        </row>
        <row r="33">
          <cell r="D33">
            <v>8.2420178655806318</v>
          </cell>
        </row>
        <row r="34">
          <cell r="D34">
            <v>26.29584983640434</v>
          </cell>
        </row>
        <row r="35">
          <cell r="D35">
            <v>76.337488015340355</v>
          </cell>
        </row>
        <row r="36">
          <cell r="D36">
            <v>22.352941176470591</v>
          </cell>
        </row>
        <row r="37">
          <cell r="D37">
            <v>12.24060276970998</v>
          </cell>
        </row>
        <row r="38">
          <cell r="D38">
            <v>-7.0097699823063309</v>
          </cell>
        </row>
        <row r="39">
          <cell r="D39">
            <v>49.880095923261393</v>
          </cell>
        </row>
        <row r="40">
          <cell r="D40">
            <v>34.19174883238194</v>
          </cell>
        </row>
        <row r="41">
          <cell r="D41">
            <v>38.027103005838683</v>
          </cell>
        </row>
        <row r="42">
          <cell r="D42">
            <v>13.511111111111109</v>
          </cell>
        </row>
        <row r="43">
          <cell r="D43">
            <v>23.38329345491157</v>
          </cell>
        </row>
        <row r="45">
          <cell r="D45">
            <v>17.437007265419695</v>
          </cell>
        </row>
        <row r="46">
          <cell r="D46">
            <v>23.944800508112476</v>
          </cell>
        </row>
        <row r="47">
          <cell r="D47">
            <v>30.715140634350689</v>
          </cell>
        </row>
        <row r="48">
          <cell r="D48">
            <v>40.354715212125946</v>
          </cell>
        </row>
        <row r="49">
          <cell r="D49">
            <v>24.26598009605387</v>
          </cell>
        </row>
        <row r="50">
          <cell r="D50">
            <v>-1.2675418741511997</v>
          </cell>
        </row>
        <row r="51">
          <cell r="D51">
            <v>25.342708999218694</v>
          </cell>
        </row>
        <row r="52">
          <cell r="D52">
            <v>70.068123758160667</v>
          </cell>
        </row>
        <row r="53">
          <cell r="D53">
            <v>101.98757763975155</v>
          </cell>
        </row>
        <row r="54">
          <cell r="D54">
            <v>28.751652710445128</v>
          </cell>
        </row>
        <row r="55">
          <cell r="D55">
            <v>45.479962721342034</v>
          </cell>
        </row>
        <row r="56">
          <cell r="D56">
            <v>33.43739621388243</v>
          </cell>
        </row>
        <row r="57">
          <cell r="D57">
            <v>26.544200683601105</v>
          </cell>
        </row>
        <row r="59">
          <cell r="D59">
            <v>35.985363303711452</v>
          </cell>
        </row>
        <row r="60">
          <cell r="D60">
            <v>51.517706576728493</v>
          </cell>
        </row>
        <row r="61">
          <cell r="D61">
            <v>34.492157229511264</v>
          </cell>
        </row>
        <row r="62">
          <cell r="D62">
            <v>175.83052479537795</v>
          </cell>
        </row>
        <row r="63">
          <cell r="D63">
            <v>16.022263450834878</v>
          </cell>
        </row>
        <row r="64">
          <cell r="D64">
            <v>26.124914802651961</v>
          </cell>
        </row>
        <row r="65">
          <cell r="D65">
            <v>21.378171025368204</v>
          </cell>
        </row>
        <row r="66">
          <cell r="D66">
            <v>44.124477473293076</v>
          </cell>
        </row>
        <row r="67">
          <cell r="D67">
            <v>49.275362318840585</v>
          </cell>
        </row>
        <row r="68">
          <cell r="D68">
            <v>49.723878948531038</v>
          </cell>
        </row>
      </sheetData>
      <sheetData sheetId="1"/>
      <sheetData sheetId="2"/>
      <sheetData sheetId="3"/>
      <sheetData sheetId="4"/>
      <sheetData sheetId="5"/>
      <sheetData sheetId="6">
        <row r="4">
          <cell r="AB4">
            <v>2509660</v>
          </cell>
          <cell r="AG4">
            <v>3112185</v>
          </cell>
        </row>
        <row r="5">
          <cell r="AB5">
            <v>836591</v>
          </cell>
          <cell r="AG5">
            <v>1029421</v>
          </cell>
        </row>
        <row r="7">
          <cell r="AB7">
            <v>6945</v>
          </cell>
          <cell r="AG7">
            <v>8160</v>
          </cell>
        </row>
        <row r="8">
          <cell r="AB8">
            <v>6086</v>
          </cell>
          <cell r="AG8">
            <v>9576</v>
          </cell>
        </row>
        <row r="9">
          <cell r="AB9">
            <v>2593</v>
          </cell>
          <cell r="AG9">
            <v>3652</v>
          </cell>
        </row>
        <row r="10">
          <cell r="AB10">
            <v>228739</v>
          </cell>
          <cell r="AG10">
            <v>258986</v>
          </cell>
        </row>
        <row r="11">
          <cell r="AB11">
            <v>20900</v>
          </cell>
          <cell r="AG11">
            <v>33384</v>
          </cell>
        </row>
        <row r="12">
          <cell r="AB12">
            <v>5289</v>
          </cell>
          <cell r="AG12">
            <v>7638</v>
          </cell>
        </row>
        <row r="13">
          <cell r="AB13">
            <v>7845</v>
          </cell>
          <cell r="AG13">
            <v>11532</v>
          </cell>
        </row>
        <row r="14">
          <cell r="AB14">
            <v>20467</v>
          </cell>
          <cell r="AG14">
            <v>28871</v>
          </cell>
        </row>
        <row r="15">
          <cell r="AB15">
            <v>2169</v>
          </cell>
          <cell r="AG15">
            <v>3405</v>
          </cell>
        </row>
        <row r="16">
          <cell r="AB16">
            <v>22700</v>
          </cell>
          <cell r="AG16">
            <v>36898</v>
          </cell>
        </row>
        <row r="17">
          <cell r="AB17">
            <v>10206</v>
          </cell>
          <cell r="AG17">
            <v>15483</v>
          </cell>
        </row>
        <row r="18">
          <cell r="AB18">
            <v>6347</v>
          </cell>
          <cell r="AG18">
            <v>9901</v>
          </cell>
        </row>
        <row r="19">
          <cell r="AB19">
            <v>9080</v>
          </cell>
          <cell r="AG19">
            <v>12356</v>
          </cell>
        </row>
        <row r="20">
          <cell r="AB20">
            <v>452417</v>
          </cell>
          <cell r="AG20">
            <v>545428</v>
          </cell>
        </row>
        <row r="21">
          <cell r="AB21">
            <v>28981</v>
          </cell>
          <cell r="AG21">
            <v>41934</v>
          </cell>
        </row>
        <row r="22">
          <cell r="AB22">
            <v>5827</v>
          </cell>
          <cell r="AG22">
            <v>2217</v>
          </cell>
        </row>
        <row r="23">
          <cell r="AB23">
            <v>1091148</v>
          </cell>
          <cell r="AG23">
            <v>1353082</v>
          </cell>
        </row>
        <row r="25">
          <cell r="AB25">
            <v>1831</v>
          </cell>
          <cell r="AG25">
            <v>2472</v>
          </cell>
        </row>
        <row r="26">
          <cell r="AB26">
            <v>110024</v>
          </cell>
          <cell r="AG26">
            <v>125165</v>
          </cell>
        </row>
        <row r="27">
          <cell r="AB27">
            <v>771122</v>
          </cell>
          <cell r="AG27">
            <v>984774</v>
          </cell>
        </row>
        <row r="28">
          <cell r="AB28">
            <v>44443</v>
          </cell>
          <cell r="AG28">
            <v>48106</v>
          </cell>
        </row>
        <row r="29">
          <cell r="AB29">
            <v>5807</v>
          </cell>
          <cell r="AG29">
            <v>7334</v>
          </cell>
        </row>
        <row r="30">
          <cell r="AB30">
            <v>5215</v>
          </cell>
          <cell r="AG30">
            <v>9196</v>
          </cell>
        </row>
        <row r="31">
          <cell r="AB31">
            <v>1445</v>
          </cell>
          <cell r="AG31">
            <v>1768</v>
          </cell>
        </row>
        <row r="32">
          <cell r="AB32">
            <v>23757</v>
          </cell>
          <cell r="AG32">
            <v>26665</v>
          </cell>
        </row>
        <row r="33">
          <cell r="AB33">
            <v>64995</v>
          </cell>
          <cell r="AG33">
            <v>60439</v>
          </cell>
        </row>
        <row r="34">
          <cell r="AB34">
            <v>17097</v>
          </cell>
          <cell r="AG34">
            <v>25625</v>
          </cell>
        </row>
        <row r="35">
          <cell r="AB35">
            <v>15416</v>
          </cell>
          <cell r="AG35">
            <v>20687</v>
          </cell>
        </row>
        <row r="36">
          <cell r="AB36">
            <v>27746</v>
          </cell>
          <cell r="AG36">
            <v>38297</v>
          </cell>
        </row>
        <row r="37">
          <cell r="AB37">
            <v>2250</v>
          </cell>
          <cell r="AG37">
            <v>2554</v>
          </cell>
        </row>
        <row r="38">
          <cell r="AB38">
            <v>245329</v>
          </cell>
          <cell r="AG38">
            <v>302695</v>
          </cell>
        </row>
        <row r="40">
          <cell r="AB40">
            <v>109973</v>
          </cell>
          <cell r="AG40">
            <v>129149</v>
          </cell>
        </row>
        <row r="41">
          <cell r="AB41">
            <v>17319</v>
          </cell>
          <cell r="AG41">
            <v>21466</v>
          </cell>
        </row>
        <row r="42">
          <cell r="AB42">
            <v>13368</v>
          </cell>
          <cell r="AG42">
            <v>17474</v>
          </cell>
        </row>
        <row r="43">
          <cell r="AB43">
            <v>12799</v>
          </cell>
          <cell r="AG43">
            <v>17964</v>
          </cell>
        </row>
        <row r="44">
          <cell r="AB44">
            <v>20197</v>
          </cell>
          <cell r="AG44">
            <v>25098</v>
          </cell>
        </row>
        <row r="45">
          <cell r="AB45">
            <v>15463</v>
          </cell>
          <cell r="AG45">
            <v>15267</v>
          </cell>
        </row>
        <row r="46">
          <cell r="AB46">
            <v>14079</v>
          </cell>
          <cell r="AG46">
            <v>17647</v>
          </cell>
        </row>
        <row r="47">
          <cell r="AB47">
            <v>7046</v>
          </cell>
          <cell r="AG47">
            <v>11983</v>
          </cell>
        </row>
        <row r="48">
          <cell r="AB48">
            <v>805</v>
          </cell>
          <cell r="AG48">
            <v>1626</v>
          </cell>
        </row>
        <row r="49">
          <cell r="AB49">
            <v>18152</v>
          </cell>
          <cell r="AG49">
            <v>23371</v>
          </cell>
        </row>
        <row r="50">
          <cell r="AB50">
            <v>1073</v>
          </cell>
          <cell r="AG50">
            <v>1561</v>
          </cell>
        </row>
        <row r="51">
          <cell r="AB51">
            <v>15055</v>
          </cell>
          <cell r="AG51">
            <v>20089</v>
          </cell>
        </row>
        <row r="52">
          <cell r="AB52">
            <v>332065</v>
          </cell>
          <cell r="AG52">
            <v>420209</v>
          </cell>
        </row>
        <row r="54">
          <cell r="AB54">
            <v>19130</v>
          </cell>
          <cell r="AG54">
            <v>26014</v>
          </cell>
        </row>
        <row r="55">
          <cell r="AB55">
            <v>1186</v>
          </cell>
          <cell r="AG55">
            <v>1797</v>
          </cell>
        </row>
        <row r="56">
          <cell r="AB56">
            <v>37423</v>
          </cell>
          <cell r="AG56">
            <v>50331</v>
          </cell>
        </row>
        <row r="57">
          <cell r="AB57">
            <v>2077</v>
          </cell>
          <cell r="AG57">
            <v>5729</v>
          </cell>
        </row>
        <row r="58">
          <cell r="AB58">
            <v>67375</v>
          </cell>
          <cell r="AG58">
            <v>78170</v>
          </cell>
        </row>
        <row r="59">
          <cell r="AB59">
            <v>161390</v>
          </cell>
          <cell r="AG59">
            <v>203553</v>
          </cell>
        </row>
        <row r="60">
          <cell r="AB60">
            <v>35714</v>
          </cell>
          <cell r="AG60">
            <v>43349</v>
          </cell>
        </row>
        <row r="61">
          <cell r="AB61">
            <v>6459</v>
          </cell>
          <cell r="AG61">
            <v>9309</v>
          </cell>
        </row>
        <row r="62">
          <cell r="AB62">
            <v>1311</v>
          </cell>
          <cell r="AG62">
            <v>1957</v>
          </cell>
        </row>
        <row r="63">
          <cell r="AB63">
            <v>4527</v>
          </cell>
          <cell r="AG63">
            <v>6778</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4yr"/>
      <sheetName val="4yr Public"/>
    </sheetNames>
    <sheetDataSet>
      <sheetData sheetId="0">
        <row r="9">
          <cell r="E9">
            <v>-2.4125781227646361</v>
          </cell>
        </row>
        <row r="10">
          <cell r="E10">
            <v>1.6559382085343048</v>
          </cell>
        </row>
        <row r="12">
          <cell r="E12">
            <v>-12.524221178499308</v>
          </cell>
        </row>
        <row r="13">
          <cell r="E13">
            <v>4.9897776641962688</v>
          </cell>
        </row>
        <row r="14">
          <cell r="E14">
            <v>22.131982346642989</v>
          </cell>
        </row>
        <row r="15">
          <cell r="E15">
            <v>-2.4707315340539924</v>
          </cell>
        </row>
        <row r="16">
          <cell r="E16">
            <v>3.6951719412647224</v>
          </cell>
        </row>
        <row r="17">
          <cell r="E17">
            <v>0.72350859392929179</v>
          </cell>
        </row>
        <row r="18">
          <cell r="E18">
            <v>-3.6544679684197301</v>
          </cell>
        </row>
        <row r="19">
          <cell r="E19">
            <v>6.1857236942094325</v>
          </cell>
        </row>
        <row r="20">
          <cell r="E20">
            <v>5.1443399286409344</v>
          </cell>
        </row>
        <row r="21">
          <cell r="E21">
            <v>2.7701785957133231</v>
          </cell>
        </row>
        <row r="22">
          <cell r="E22">
            <v>-1.1532532503417585</v>
          </cell>
        </row>
        <row r="23">
          <cell r="E23">
            <v>3.9717017104259726</v>
          </cell>
        </row>
        <row r="24">
          <cell r="E24">
            <v>-4.1003598388883642</v>
          </cell>
        </row>
        <row r="25">
          <cell r="E25">
            <v>9.0689234920945836</v>
          </cell>
        </row>
        <row r="26">
          <cell r="E26">
            <v>13.898649057975405</v>
          </cell>
        </row>
        <row r="27">
          <cell r="E27">
            <v>-40.384099295538412</v>
          </cell>
        </row>
        <row r="28">
          <cell r="E28">
            <v>-2.22042812221185</v>
          </cell>
        </row>
        <row r="30">
          <cell r="E30">
            <v>-12.496571898711034</v>
          </cell>
        </row>
        <row r="31">
          <cell r="E31">
            <v>-21.201892519058703</v>
          </cell>
        </row>
        <row r="32">
          <cell r="E32">
            <v>8.3227847177560204</v>
          </cell>
        </row>
        <row r="33">
          <cell r="E33">
            <v>-18.07089433481859</v>
          </cell>
        </row>
        <row r="34">
          <cell r="E34">
            <v>-9.4477822725423088</v>
          </cell>
        </row>
        <row r="35">
          <cell r="E35">
            <v>41.352520910780669</v>
          </cell>
        </row>
        <row r="36">
          <cell r="E36">
            <v>0.46432062561094822</v>
          </cell>
        </row>
        <row r="37">
          <cell r="E37">
            <v>2.308545669055627</v>
          </cell>
        </row>
        <row r="38">
          <cell r="E38">
            <v>-11.054141843765022</v>
          </cell>
        </row>
        <row r="39">
          <cell r="E39">
            <v>4.8625384929321411</v>
          </cell>
        </row>
        <row r="40">
          <cell r="E40">
            <v>-5.4823796722270339</v>
          </cell>
        </row>
        <row r="41">
          <cell r="E41">
            <v>2.1565612832158152</v>
          </cell>
        </row>
        <row r="42">
          <cell r="E42">
            <v>-2.0370226938269691</v>
          </cell>
        </row>
        <row r="43">
          <cell r="E43">
            <v>-10.00428935647286</v>
          </cell>
        </row>
        <row r="45">
          <cell r="E45">
            <v>-9.1467656382162996</v>
          </cell>
        </row>
        <row r="46">
          <cell r="E46">
            <v>-0.58539246029732606</v>
          </cell>
        </row>
        <row r="47">
          <cell r="E47">
            <v>-33.916177105426151</v>
          </cell>
        </row>
        <row r="48">
          <cell r="E48">
            <v>-1.4911304149974403</v>
          </cell>
        </row>
        <row r="49">
          <cell r="E49">
            <v>-6.2736491406467572</v>
          </cell>
        </row>
        <row r="50">
          <cell r="E50">
            <v>-33.918830845691275</v>
          </cell>
        </row>
        <row r="51">
          <cell r="E51">
            <v>-1.6632427958570613</v>
          </cell>
        </row>
        <row r="52">
          <cell r="E52">
            <v>3.7082763790290576</v>
          </cell>
        </row>
        <row r="53">
          <cell r="E53">
            <v>-3.6132835714455509</v>
          </cell>
        </row>
        <row r="54">
          <cell r="E54">
            <v>-3.6755867217361127</v>
          </cell>
        </row>
        <row r="55">
          <cell r="E55">
            <v>-7.2928574452771082</v>
          </cell>
        </row>
        <row r="56">
          <cell r="E56">
            <v>-5.9204321180014539</v>
          </cell>
        </row>
        <row r="57">
          <cell r="E57">
            <v>-4.9229909266043141E-2</v>
          </cell>
        </row>
        <row r="59">
          <cell r="E59">
            <v>4.5596126565102075</v>
          </cell>
        </row>
        <row r="60">
          <cell r="E60">
            <v>1.2272476558190843</v>
          </cell>
        </row>
        <row r="61">
          <cell r="E61">
            <v>3.4447115752721928</v>
          </cell>
        </row>
        <row r="62">
          <cell r="E62">
            <v>79.78589211618258</v>
          </cell>
        </row>
        <row r="63">
          <cell r="E63">
            <v>-0.37338204312505036</v>
          </cell>
        </row>
        <row r="64">
          <cell r="E64">
            <v>-3.2904751284555238</v>
          </cell>
        </row>
        <row r="65">
          <cell r="E65">
            <v>-6.1238788040348533</v>
          </cell>
        </row>
        <row r="66">
          <cell r="E66">
            <v>-2.5246671421778411</v>
          </cell>
        </row>
        <row r="67">
          <cell r="E67">
            <v>-1.2356525435737566</v>
          </cell>
        </row>
        <row r="68">
          <cell r="E68">
            <v>7.097108628038244</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7"/>
      <sheetName val="ALL"/>
      <sheetName val="All 2yr"/>
      <sheetName val="2yr Men"/>
      <sheetName val="2yr Women"/>
      <sheetName val="2yr FTF"/>
      <sheetName val="2yr Public"/>
      <sheetName val="2yr White"/>
      <sheetName val="2yr Black"/>
      <sheetName val="2yr Hispanic"/>
      <sheetName val="All Undergrad "/>
      <sheetName val="Undergrad FTF"/>
    </sheetNames>
    <sheetDataSet>
      <sheetData sheetId="0">
        <row r="8">
          <cell r="E8">
            <v>-12.158277574362126</v>
          </cell>
        </row>
        <row r="9">
          <cell r="E9">
            <v>-11.114642276046796</v>
          </cell>
        </row>
        <row r="11">
          <cell r="E11">
            <v>-15.936002121895307</v>
          </cell>
        </row>
        <row r="12">
          <cell r="E12">
            <v>-19.110336465595633</v>
          </cell>
        </row>
        <row r="13">
          <cell r="E13">
            <v>-19.612933679490204</v>
          </cell>
        </row>
        <row r="14">
          <cell r="E14">
            <v>-5.1465901261224083</v>
          </cell>
        </row>
        <row r="15">
          <cell r="E15">
            <v>-23.582296924832754</v>
          </cell>
        </row>
        <row r="16">
          <cell r="E16">
            <v>-29.473658709906651</v>
          </cell>
        </row>
        <row r="17">
          <cell r="E17">
            <v>-14.05359565807327</v>
          </cell>
        </row>
        <row r="18">
          <cell r="E18">
            <v>-14.152473641524738</v>
          </cell>
        </row>
        <row r="19">
          <cell r="E19">
            <v>-12.385052764583381</v>
          </cell>
        </row>
        <row r="20">
          <cell r="E20">
            <v>-9.8150307016378004</v>
          </cell>
        </row>
        <row r="21">
          <cell r="E21">
            <v>-19.433846682930501</v>
          </cell>
        </row>
        <row r="22">
          <cell r="E22">
            <v>-8.8604382279123541</v>
          </cell>
        </row>
        <row r="23">
          <cell r="E23">
            <v>-13.553865937119728</v>
          </cell>
        </row>
        <row r="24">
          <cell r="E24">
            <v>-3.9620961428310584</v>
          </cell>
        </row>
        <row r="25">
          <cell r="E25">
            <v>-16.429486543496921</v>
          </cell>
        </row>
        <row r="26">
          <cell r="E26">
            <v>-17.000638550187002</v>
          </cell>
        </row>
        <row r="27">
          <cell r="E27">
            <v>-10.068509109190481</v>
          </cell>
        </row>
        <row r="29">
          <cell r="E29">
            <v>212.79904306220095</v>
          </cell>
        </row>
        <row r="30">
          <cell r="E30">
            <v>-19.388691914399967</v>
          </cell>
        </row>
        <row r="31">
          <cell r="E31">
            <v>-6.9345024521267034</v>
          </cell>
        </row>
        <row r="32">
          <cell r="E32">
            <v>-13.849466656689863</v>
          </cell>
        </row>
        <row r="33">
          <cell r="E33">
            <v>-12.951807228915662</v>
          </cell>
        </row>
        <row r="34">
          <cell r="E34">
            <v>45.47958621533941</v>
          </cell>
        </row>
        <row r="35">
          <cell r="E35">
            <v>-21.82052937378954</v>
          </cell>
        </row>
        <row r="36">
          <cell r="E36">
            <v>-17.431414700815761</v>
          </cell>
        </row>
        <row r="37">
          <cell r="E37">
            <v>-16.563892855597388</v>
          </cell>
        </row>
        <row r="38">
          <cell r="E38">
            <v>-14.144086901269922</v>
          </cell>
        </row>
        <row r="39">
          <cell r="E39">
            <v>-26.150669959114275</v>
          </cell>
        </row>
        <row r="40">
          <cell r="E40">
            <v>-11.564061816255556</v>
          </cell>
        </row>
        <row r="41">
          <cell r="E41">
            <v>-15.086461574821758</v>
          </cell>
        </row>
        <row r="42">
          <cell r="E42">
            <v>-17.343744990970389</v>
          </cell>
        </row>
        <row r="44">
          <cell r="E44">
            <v>-17.234463425186121</v>
          </cell>
        </row>
        <row r="45">
          <cell r="E45">
            <v>-21.104322782686499</v>
          </cell>
        </row>
        <row r="46">
          <cell r="E46">
            <v>-14.128691672228916</v>
          </cell>
        </row>
        <row r="47">
          <cell r="E47">
            <v>-5.2648205843264559</v>
          </cell>
        </row>
        <row r="48">
          <cell r="E48">
            <v>-23.410756541916513</v>
          </cell>
        </row>
        <row r="49">
          <cell r="E49">
            <v>-12.187239366138449</v>
          </cell>
        </row>
        <row r="50">
          <cell r="E50">
            <v>-20.649780912685689</v>
          </cell>
        </row>
        <row r="51">
          <cell r="E51">
            <v>-22.160249045695437</v>
          </cell>
        </row>
        <row r="52">
          <cell r="E52">
            <v>-10.400377460231869</v>
          </cell>
        </row>
        <row r="53">
          <cell r="E53">
            <v>-17.718084384751052</v>
          </cell>
        </row>
        <row r="54">
          <cell r="E54">
            <v>-11.327703916636723</v>
          </cell>
        </row>
        <row r="55">
          <cell r="E55">
            <v>-12.09881801725056</v>
          </cell>
        </row>
        <row r="56">
          <cell r="E56">
            <v>-11.440349014339546</v>
          </cell>
        </row>
        <row r="58">
          <cell r="E58">
            <v>-4.3457570919808424</v>
          </cell>
        </row>
        <row r="59">
          <cell r="E59">
            <v>-8.5189685432698798</v>
          </cell>
        </row>
        <row r="60">
          <cell r="E60">
            <v>-10.78345523848769</v>
          </cell>
        </row>
        <row r="61">
          <cell r="E61">
            <v>1.9616788321167884</v>
          </cell>
        </row>
        <row r="62">
          <cell r="E62">
            <v>-10.138382544530934</v>
          </cell>
        </row>
        <row r="63">
          <cell r="E63">
            <v>-9.2160342219973845</v>
          </cell>
        </row>
        <row r="64">
          <cell r="E64">
            <v>-20.580162786295666</v>
          </cell>
        </row>
        <row r="65">
          <cell r="E65">
            <v>-8.8888888888888893</v>
          </cell>
        </row>
        <row r="66">
          <cell r="E66">
            <v>-12.374842033634685</v>
          </cell>
        </row>
        <row r="67">
          <cell r="E67" t="str">
            <v>NA</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8"/>
      <sheetName val="All PBI"/>
      <sheetName val="All HBI"/>
    </sheetNames>
    <sheetDataSet>
      <sheetData sheetId="0">
        <row r="7">
          <cell r="D7">
            <v>-21.325658717957886</v>
          </cell>
          <cell r="F7">
            <v>-10.083479380964471</v>
          </cell>
        </row>
        <row r="8">
          <cell r="D8">
            <v>-19.338836267968794</v>
          </cell>
          <cell r="F8">
            <v>-9.7883517191127378</v>
          </cell>
        </row>
        <row r="10">
          <cell r="D10">
            <v>-24.587242026266416</v>
          </cell>
          <cell r="F10">
            <v>-15.406046622989356</v>
          </cell>
        </row>
        <row r="11">
          <cell r="D11">
            <v>-62.678988059838048</v>
          </cell>
          <cell r="F11">
            <v>-14.781613580011443</v>
          </cell>
        </row>
        <row r="12">
          <cell r="D12">
            <v>22.810753260580249</v>
          </cell>
          <cell r="F12">
            <v>14.133617247804098</v>
          </cell>
        </row>
        <row r="13">
          <cell r="D13">
            <v>-0.98991308080266116</v>
          </cell>
          <cell r="F13">
            <v>-10.455406997592338</v>
          </cell>
        </row>
        <row r="14">
          <cell r="D14">
            <v>-22.749266138226343</v>
          </cell>
          <cell r="F14">
            <v>-11.419185282522996</v>
          </cell>
        </row>
        <row r="15">
          <cell r="D15">
            <v>-36.794107330761136</v>
          </cell>
          <cell r="F15">
            <v>-36.794107330761136</v>
          </cell>
        </row>
        <row r="16">
          <cell r="D16">
            <v>-12.892174540209158</v>
          </cell>
          <cell r="F16">
            <v>-6.2577888552608147</v>
          </cell>
        </row>
        <row r="17">
          <cell r="D17">
            <v>-16.136003726129484</v>
          </cell>
          <cell r="F17">
            <v>-4.5803986558026057</v>
          </cell>
        </row>
        <row r="18">
          <cell r="D18">
            <v>-24.123220959643625</v>
          </cell>
          <cell r="F18">
            <v>-0.60640032613126782</v>
          </cell>
        </row>
        <row r="19">
          <cell r="D19">
            <v>-8.1526776903985887</v>
          </cell>
          <cell r="F19">
            <v>-11.709712451012795</v>
          </cell>
        </row>
        <row r="20">
          <cell r="D20">
            <v>-8.2677165354330722</v>
          </cell>
          <cell r="F20">
            <v>-8.9835361488904795</v>
          </cell>
        </row>
        <row r="21">
          <cell r="D21">
            <v>-42.837879887978424</v>
          </cell>
          <cell r="F21">
            <v>-20.856301442271388</v>
          </cell>
        </row>
        <row r="22">
          <cell r="D22">
            <v>-16.958230164710951</v>
          </cell>
          <cell r="F22">
            <v>-1.2666666666666666</v>
          </cell>
        </row>
        <row r="23">
          <cell r="D23">
            <v>-14.504458598726114</v>
          </cell>
          <cell r="F23">
            <v>-1.0625206351112046</v>
          </cell>
        </row>
        <row r="24">
          <cell r="D24">
            <v>-4.7772012190099664</v>
          </cell>
          <cell r="F24">
            <v>-20.562015503875969</v>
          </cell>
        </row>
        <row r="25">
          <cell r="D25" t="str">
            <v>NA</v>
          </cell>
          <cell r="F25">
            <v>-11.441081286883685</v>
          </cell>
        </row>
        <row r="26">
          <cell r="D26">
            <v>26.806640625</v>
          </cell>
          <cell r="F26" t="str">
            <v>NA</v>
          </cell>
        </row>
        <row r="28">
          <cell r="D28" t="str">
            <v>NA</v>
          </cell>
          <cell r="F28" t="str">
            <v>NA</v>
          </cell>
        </row>
        <row r="29">
          <cell r="D29" t="str">
            <v>NA</v>
          </cell>
          <cell r="F29" t="str">
            <v>NA</v>
          </cell>
        </row>
        <row r="30">
          <cell r="D30">
            <v>30.551715470654766</v>
          </cell>
          <cell r="F30" t="str">
            <v>NA</v>
          </cell>
        </row>
        <row r="31">
          <cell r="D31" t="str">
            <v>NA</v>
          </cell>
          <cell r="F31" t="str">
            <v>NA</v>
          </cell>
        </row>
        <row r="32">
          <cell r="D32" t="str">
            <v>NA</v>
          </cell>
          <cell r="F32" t="str">
            <v>NA</v>
          </cell>
        </row>
        <row r="33">
          <cell r="D33" t="str">
            <v>NA</v>
          </cell>
          <cell r="F33" t="str">
            <v>NA</v>
          </cell>
        </row>
        <row r="34">
          <cell r="D34" t="str">
            <v>NA</v>
          </cell>
          <cell r="F34" t="str">
            <v>NA</v>
          </cell>
        </row>
        <row r="35">
          <cell r="D35" t="str">
            <v>NA</v>
          </cell>
          <cell r="F35" t="str">
            <v>NA</v>
          </cell>
        </row>
        <row r="36">
          <cell r="D36" t="str">
            <v>NA</v>
          </cell>
          <cell r="F36" t="str">
            <v>NA</v>
          </cell>
        </row>
        <row r="37">
          <cell r="D37" t="str">
            <v>NA</v>
          </cell>
          <cell r="F37" t="str">
            <v>NA</v>
          </cell>
        </row>
        <row r="38">
          <cell r="D38" t="str">
            <v>NA</v>
          </cell>
          <cell r="F38" t="str">
            <v>NA</v>
          </cell>
        </row>
        <row r="39">
          <cell r="D39">
            <v>-100</v>
          </cell>
          <cell r="F39" t="str">
            <v>NA</v>
          </cell>
        </row>
        <row r="40">
          <cell r="D40" t="str">
            <v>NA</v>
          </cell>
          <cell r="F40" t="str">
            <v>NA</v>
          </cell>
        </row>
        <row r="41">
          <cell r="D41">
            <v>-41.457069281783546</v>
          </cell>
          <cell r="F41">
            <v>-15.642874906739618</v>
          </cell>
        </row>
        <row r="43">
          <cell r="D43">
            <v>-31.375488917861798</v>
          </cell>
          <cell r="F43" t="str">
            <v>NA</v>
          </cell>
        </row>
        <row r="44">
          <cell r="D44">
            <v>-30.974414806750133</v>
          </cell>
          <cell r="F44" t="str">
            <v>NA</v>
          </cell>
        </row>
        <row r="45">
          <cell r="D45" t="str">
            <v>NA</v>
          </cell>
          <cell r="F45" t="str">
            <v>NA</v>
          </cell>
        </row>
        <row r="46">
          <cell r="D46" t="str">
            <v>NA</v>
          </cell>
          <cell r="F46" t="str">
            <v>NA</v>
          </cell>
        </row>
        <row r="47">
          <cell r="D47">
            <v>-24.780434508551501</v>
          </cell>
          <cell r="F47" t="str">
            <v>NA</v>
          </cell>
        </row>
        <row r="48">
          <cell r="D48" t="str">
            <v>NA</v>
          </cell>
          <cell r="F48" t="str">
            <v>NA</v>
          </cell>
        </row>
        <row r="49">
          <cell r="D49">
            <v>-77.84900593407545</v>
          </cell>
          <cell r="F49">
            <v>-14.432379072063178</v>
          </cell>
        </row>
        <row r="50">
          <cell r="D50" t="str">
            <v>NA</v>
          </cell>
          <cell r="F50" t="str">
            <v>NA</v>
          </cell>
        </row>
        <row r="51">
          <cell r="D51" t="str">
            <v>NA</v>
          </cell>
          <cell r="F51" t="str">
            <v>NA</v>
          </cell>
        </row>
        <row r="52">
          <cell r="D52">
            <v>-46.261867088607595</v>
          </cell>
          <cell r="F52">
            <v>-17.702384951293247</v>
          </cell>
        </row>
        <row r="53">
          <cell r="D53" t="str">
            <v>NA</v>
          </cell>
          <cell r="F53" t="str">
            <v>NA</v>
          </cell>
        </row>
        <row r="54">
          <cell r="D54">
            <v>-39.0643985419198</v>
          </cell>
          <cell r="F54" t="str">
            <v>NA</v>
          </cell>
        </row>
        <row r="55">
          <cell r="D55">
            <v>-16.281361426256076</v>
          </cell>
          <cell r="F55">
            <v>-33.747149733975171</v>
          </cell>
        </row>
        <row r="57">
          <cell r="D57" t="str">
            <v>NA</v>
          </cell>
          <cell r="F57" t="str">
            <v>NA</v>
          </cell>
        </row>
        <row r="58">
          <cell r="D58" t="str">
            <v>NA</v>
          </cell>
          <cell r="F58" t="str">
            <v>NA</v>
          </cell>
        </row>
        <row r="59">
          <cell r="D59">
            <v>24.196115886660298</v>
          </cell>
          <cell r="F59" t="str">
            <v>NA</v>
          </cell>
        </row>
        <row r="60">
          <cell r="D60" t="str">
            <v>NA</v>
          </cell>
          <cell r="F60" t="str">
            <v>NA</v>
          </cell>
        </row>
        <row r="61">
          <cell r="D61">
            <v>-2.8850855745721269</v>
          </cell>
          <cell r="F61" t="str">
            <v>NA</v>
          </cell>
        </row>
        <row r="62">
          <cell r="D62">
            <v>-42.622036262203629</v>
          </cell>
          <cell r="F62" t="str">
            <v>NA</v>
          </cell>
        </row>
        <row r="63">
          <cell r="D63">
            <v>-6.6340803590642192</v>
          </cell>
          <cell r="F63">
            <v>-33.747149733975171</v>
          </cell>
        </row>
        <row r="64">
          <cell r="D64" t="str">
            <v>NA</v>
          </cell>
          <cell r="F64" t="str">
            <v>NA</v>
          </cell>
        </row>
        <row r="65">
          <cell r="D65" t="str">
            <v>NA</v>
          </cell>
          <cell r="F65" t="str">
            <v>NA</v>
          </cell>
        </row>
        <row r="66">
          <cell r="D66">
            <v>-5.8882330540746386</v>
          </cell>
          <cell r="F66">
            <v>-6.8742138364779883</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R71"/>
  <sheetViews>
    <sheetView showGridLines="0" view="pageBreakPreview" zoomScaleNormal="80" zoomScaleSheetLayoutView="100" workbookViewId="0">
      <selection activeCell="A2" sqref="A2"/>
    </sheetView>
  </sheetViews>
  <sheetFormatPr defaultColWidth="9.7109375" defaultRowHeight="12.75" x14ac:dyDescent="0.2"/>
  <cols>
    <col min="1" max="1" width="7.140625" style="2" customWidth="1"/>
    <col min="2" max="2" width="12.7109375" style="2" customWidth="1"/>
    <col min="3" max="3" width="10.7109375" style="2" customWidth="1"/>
    <col min="4" max="4" width="14.85546875" style="2" customWidth="1"/>
    <col min="5" max="5" width="13" style="2" customWidth="1"/>
    <col min="6" max="6" width="7.5703125" style="2" customWidth="1"/>
    <col min="7" max="7" width="10" style="2" customWidth="1"/>
    <col min="8" max="8" width="14.7109375" style="2" customWidth="1"/>
    <col min="9" max="9" width="15.28515625" style="2" customWidth="1"/>
    <col min="10" max="10" width="10.42578125" style="2" customWidth="1"/>
    <col min="11" max="11" width="11.28515625" style="2" customWidth="1"/>
    <col min="12" max="14" width="11.5703125" style="2" customWidth="1"/>
    <col min="15" max="15" width="2.140625" style="2" customWidth="1"/>
    <col min="16" max="18" width="10.7109375" style="2" customWidth="1"/>
    <col min="19" max="16384" width="9.7109375" style="2"/>
  </cols>
  <sheetData>
    <row r="1" spans="1:18" x14ac:dyDescent="0.2">
      <c r="A1" s="43" t="s">
        <v>91</v>
      </c>
      <c r="B1" s="5"/>
      <c r="C1" s="3"/>
      <c r="D1" s="3"/>
      <c r="E1" s="3"/>
      <c r="F1" s="3"/>
      <c r="G1" s="3"/>
      <c r="H1" s="3"/>
      <c r="I1" s="3"/>
    </row>
    <row r="2" spans="1:18" ht="14.25" x14ac:dyDescent="0.2">
      <c r="A2" s="5" t="s">
        <v>49</v>
      </c>
      <c r="B2" s="5"/>
      <c r="C2" s="3"/>
      <c r="D2" s="3"/>
      <c r="E2" s="3"/>
      <c r="F2" s="1"/>
      <c r="G2" s="1"/>
      <c r="H2" s="1"/>
      <c r="I2" s="1"/>
    </row>
    <row r="3" spans="1:18" x14ac:dyDescent="0.2">
      <c r="A3" s="15"/>
      <c r="B3" s="6"/>
      <c r="C3" s="9"/>
      <c r="D3" s="9"/>
      <c r="E3" s="9"/>
      <c r="F3" s="9"/>
      <c r="G3" s="13"/>
      <c r="H3" s="13"/>
      <c r="I3" s="13"/>
      <c r="L3" s="158" t="s">
        <v>61</v>
      </c>
      <c r="M3" s="159"/>
      <c r="N3" s="160"/>
      <c r="P3" s="158" t="s">
        <v>62</v>
      </c>
      <c r="Q3" s="159"/>
      <c r="R3" s="160"/>
    </row>
    <row r="4" spans="1:18" ht="12.75" customHeight="1" x14ac:dyDescent="0.2">
      <c r="A4" s="3"/>
      <c r="B4" s="3"/>
      <c r="C4" s="169" t="s">
        <v>61</v>
      </c>
      <c r="D4" s="170"/>
      <c r="E4" s="170"/>
      <c r="F4" s="171"/>
      <c r="G4" s="172" t="s">
        <v>62</v>
      </c>
      <c r="H4" s="170"/>
      <c r="I4" s="170"/>
      <c r="J4" s="170"/>
    </row>
    <row r="5" spans="1:18" s="11" customFormat="1" ht="40.5" customHeight="1" x14ac:dyDescent="0.2">
      <c r="A5" s="25"/>
      <c r="B5" s="25"/>
      <c r="C5" s="59" t="s">
        <v>18</v>
      </c>
      <c r="D5" s="60" t="s">
        <v>22</v>
      </c>
      <c r="E5" s="60" t="s">
        <v>53</v>
      </c>
      <c r="F5" s="61" t="s">
        <v>21</v>
      </c>
      <c r="G5" s="58" t="s">
        <v>18</v>
      </c>
      <c r="H5" s="54" t="s">
        <v>22</v>
      </c>
      <c r="I5" s="60" t="s">
        <v>53</v>
      </c>
      <c r="J5" s="62" t="s">
        <v>21</v>
      </c>
    </row>
    <row r="6" spans="1:18" x14ac:dyDescent="0.2">
      <c r="A6" s="16" t="s">
        <v>50</v>
      </c>
      <c r="B6" s="16"/>
      <c r="C6" s="66">
        <f>(('[1]Undergrad FTF'!AC4-'[1]Undergrad FTF'!X4)/'[1]Undergrad FTF'!X4)*100</f>
        <v>-8.5933702855612033</v>
      </c>
      <c r="D6" s="66">
        <f>(('[1]All Undergrad '!AJ4-'[1]All Undergrad '!AE4)/'[1]All Undergrad '!AE4)*100</f>
        <v>-6.8086427351355336</v>
      </c>
      <c r="E6" s="66">
        <f>(('[1]All Grad-Prof'!AI4-'[1]All Grad-Prof'!AD4)/'[1]All Grad-Prof'!AD4)*100</f>
        <v>-4.2654549715841927</v>
      </c>
      <c r="F6" s="67">
        <f>(('[1]All PT'!AI4-'[1]All PT'!AD4)/'[1]All PT'!AD4)*100</f>
        <v>-5.2051349095394368</v>
      </c>
      <c r="G6" s="68">
        <f>'[1]Undergrad FTF'!AC4-'[1]Undergrad FTF'!X4</f>
        <v>-269452</v>
      </c>
      <c r="H6" s="16">
        <f>'[1]All Undergrad '!AJ4-'[1]All Undergrad '!AE4</f>
        <v>-1224087</v>
      </c>
      <c r="I6" s="16">
        <f>'[1]All Grad-Prof'!AI4-'[1]All Grad-Prof'!AD4</f>
        <v>-124485</v>
      </c>
      <c r="J6" s="68">
        <f>'[1]All PT'!AI4-'[1]All PT'!AD4</f>
        <v>-409886</v>
      </c>
    </row>
    <row r="7" spans="1:18" x14ac:dyDescent="0.2">
      <c r="A7" s="17" t="s">
        <v>10</v>
      </c>
      <c r="B7" s="17"/>
      <c r="C7" s="69">
        <f>(('[1]Undergrad FTF'!AC5-'[1]Undergrad FTF'!X5)/'[1]Undergrad FTF'!X5)*100</f>
        <v>-6.2032643552021449</v>
      </c>
      <c r="D7" s="69">
        <f>(('[1]All Undergrad '!AJ5-'[1]All Undergrad '!AE5)/'[1]All Undergrad '!AE5)*100</f>
        <v>-4.5937787862118791</v>
      </c>
      <c r="E7" s="69">
        <f>(('[1]All Grad-Prof'!AI5-'[1]All Grad-Prof'!AD5)/'[1]All Grad-Prof'!AD5)*100</f>
        <v>0.85655430330302817</v>
      </c>
      <c r="F7" s="70">
        <f>(('[1]All PT'!AI5-'[1]All PT'!AD5)/'[1]All PT'!AD5)*100</f>
        <v>-1.1688103411968456</v>
      </c>
      <c r="G7" s="71">
        <f>'[1]Undergrad FTF'!AC5-'[1]Undergrad FTF'!X5</f>
        <v>-68962</v>
      </c>
      <c r="H7" s="47">
        <f>'[1]All Undergrad '!AJ5-'[1]All Undergrad '!AE5</f>
        <v>-281015</v>
      </c>
      <c r="I7" s="72">
        <f>'[1]All Grad-Prof'!AI5-'[1]All Grad-Prof'!AD5</f>
        <v>7572</v>
      </c>
      <c r="J7" s="64">
        <f>'[1]All PT'!AI5-'[1]All PT'!AD5</f>
        <v>-31193</v>
      </c>
    </row>
    <row r="8" spans="1:18" x14ac:dyDescent="0.2">
      <c r="A8" s="17" t="s">
        <v>23</v>
      </c>
      <c r="B8" s="17"/>
      <c r="C8" s="44"/>
      <c r="D8" s="44"/>
      <c r="E8" s="44"/>
      <c r="F8" s="73"/>
      <c r="G8" s="44">
        <f>(G7/G$6)*100</f>
        <v>25.593426658551433</v>
      </c>
      <c r="H8" s="44">
        <f>(H7/H$6)*100</f>
        <v>22.957110074692402</v>
      </c>
      <c r="I8" s="73">
        <f>(I7/I$6)*100</f>
        <v>-6.0826605615134355</v>
      </c>
      <c r="J8" s="44">
        <f>(J7/J$6)*100</f>
        <v>7.6101647775235062</v>
      </c>
    </row>
    <row r="9" spans="1:18" x14ac:dyDescent="0.2">
      <c r="A9" s="18" t="s">
        <v>76</v>
      </c>
      <c r="B9" s="18"/>
      <c r="C9" s="74">
        <f>(('[1]Undergrad FTF'!AC7-'[1]Undergrad FTF'!X7)/'[1]Undergrad FTF'!X7)*100</f>
        <v>-6.0571104387291985</v>
      </c>
      <c r="D9" s="74">
        <f>(('[1]All Undergrad '!AJ7-'[1]All Undergrad '!AE7)/'[1]All Undergrad '!AE7)*100</f>
        <v>-13.822121799775831</v>
      </c>
      <c r="E9" s="74">
        <f>(('[1]All Grad-Prof'!AI7-'[1]All Grad-Prof'!AD7)/'[1]All Grad-Prof'!AD7)*100</f>
        <v>-12.42204205274412</v>
      </c>
      <c r="F9" s="75">
        <f>(('[1]All PT'!AI7-'[1]All PT'!AD7)/'[1]All PT'!AD7)*100</f>
        <v>-19.203284735803063</v>
      </c>
      <c r="G9" s="63">
        <f>'[1]Undergrad FTF'!AC7-'[1]Undergrad FTF'!X7</f>
        <v>-3203</v>
      </c>
      <c r="H9" s="76">
        <f>'[1]All Undergrad '!AJ7-'[1]All Undergrad '!AE7</f>
        <v>-38845</v>
      </c>
      <c r="I9" s="77">
        <f>'[1]All Grad-Prof'!AI7-'[1]All Grad-Prof'!AD7</f>
        <v>-5577</v>
      </c>
      <c r="J9" s="63">
        <f>'[1]All PT'!AI7-'[1]All PT'!AD7</f>
        <v>-20719</v>
      </c>
    </row>
    <row r="10" spans="1:18" x14ac:dyDescent="0.2">
      <c r="A10" s="18" t="s">
        <v>0</v>
      </c>
      <c r="B10" s="18"/>
      <c r="C10" s="74">
        <f>(('[1]Undergrad FTF'!AC8-'[1]Undergrad FTF'!X8)/'[1]Undergrad FTF'!X8)*100</f>
        <v>-5.9929978719022445</v>
      </c>
      <c r="D10" s="74">
        <f>(('[1]All Undergrad '!AJ8-'[1]All Undergrad '!AE8)/'[1]All Undergrad '!AE8)*100</f>
        <v>-5.2545689825527653</v>
      </c>
      <c r="E10" s="74">
        <f>(('[1]All Grad-Prof'!AI8-'[1]All Grad-Prof'!AD8)/'[1]All Grad-Prof'!AD8)*100</f>
        <v>5.896845375180761</v>
      </c>
      <c r="F10" s="75">
        <f>(('[1]All PT'!AI8-'[1]All PT'!AD8)/'[1]All PT'!AD8)*100</f>
        <v>1.3954619124797407</v>
      </c>
      <c r="G10" s="63">
        <f>'[1]Undergrad FTF'!AC8-'[1]Undergrad FTF'!X8</f>
        <v>-1746</v>
      </c>
      <c r="H10" s="76">
        <f>'[1]All Undergrad '!AJ8-'[1]All Undergrad '!AE8</f>
        <v>-8243</v>
      </c>
      <c r="I10" s="77">
        <f>'[1]All Grad-Prof'!AI8-'[1]All Grad-Prof'!AD8</f>
        <v>1101</v>
      </c>
      <c r="J10" s="63">
        <f>'[1]All PT'!AI8-'[1]All PT'!AD8</f>
        <v>861</v>
      </c>
    </row>
    <row r="11" spans="1:18" x14ac:dyDescent="0.2">
      <c r="A11" s="18" t="s">
        <v>9</v>
      </c>
      <c r="B11" s="18"/>
      <c r="C11" s="74">
        <f>(('[1]Undergrad FTF'!AC9-'[1]Undergrad FTF'!X9)/'[1]Undergrad FTF'!X9)*100</f>
        <v>6.091888825865003</v>
      </c>
      <c r="D11" s="74">
        <f>(('[1]All Undergrad '!AJ9-'[1]All Undergrad '!AE9)/'[1]All Undergrad '!AE9)*100</f>
        <v>4.4723147603806037</v>
      </c>
      <c r="E11" s="74">
        <f>(('[1]All Grad-Prof'!AI9-'[1]All Grad-Prof'!AD9)/'[1]All Grad-Prof'!AD9)*100</f>
        <v>33.25101996993773</v>
      </c>
      <c r="F11" s="75">
        <f>(('[1]All PT'!AI9-'[1]All PT'!AD9)/'[1]All PT'!AD9)*100</f>
        <v>29.151833644120472</v>
      </c>
      <c r="G11" s="63">
        <f>'[1]Undergrad FTF'!AC9-'[1]Undergrad FTF'!X9</f>
        <v>537</v>
      </c>
      <c r="H11" s="76">
        <f>'[1]All Undergrad '!AJ9-'[1]All Undergrad '!AE9</f>
        <v>2054</v>
      </c>
      <c r="I11" s="77">
        <f>'[1]All Grad-Prof'!AI9-'[1]All Grad-Prof'!AD9</f>
        <v>3097</v>
      </c>
      <c r="J11" s="63">
        <f>'[1]All PT'!AI9-'[1]All PT'!AD9</f>
        <v>5159</v>
      </c>
    </row>
    <row r="12" spans="1:18" ht="13.5" customHeight="1" x14ac:dyDescent="0.2">
      <c r="A12" s="18" t="s">
        <v>77</v>
      </c>
      <c r="B12" s="18"/>
      <c r="C12" s="74">
        <f>(('[1]Undergrad FTF'!AC10-'[1]Undergrad FTF'!X10)/'[1]Undergrad FTF'!X10)*100</f>
        <v>-10.623631636562671</v>
      </c>
      <c r="D12" s="74">
        <f>(('[1]All Undergrad '!AJ10-'[1]All Undergrad '!AE10)/'[1]All Undergrad '!AE10)*100</f>
        <v>-3.8126657741177663</v>
      </c>
      <c r="E12" s="74">
        <f>(('[1]All Grad-Prof'!AI10-'[1]All Grad-Prof'!AD10)/'[1]All Grad-Prof'!AD10)*100</f>
        <v>-3.4254881493307132</v>
      </c>
      <c r="F12" s="75">
        <f>(('[1]All PT'!AI10-'[1]All PT'!AD10)/'[1]All PT'!AD10)*100</f>
        <v>-0.64988817412066135</v>
      </c>
      <c r="G12" s="63">
        <f>'[1]Undergrad FTF'!AC10-'[1]Undergrad FTF'!X10</f>
        <v>-18633</v>
      </c>
      <c r="H12" s="76">
        <f>'[1]All Undergrad '!AJ10-'[1]All Undergrad '!AE10</f>
        <v>-37733</v>
      </c>
      <c r="I12" s="77">
        <f>'[1]All Grad-Prof'!AI10-'[1]All Grad-Prof'!AD10</f>
        <v>-4463</v>
      </c>
      <c r="J12" s="63">
        <f>'[1]All PT'!AI10-'[1]All PT'!AD10</f>
        <v>-3054</v>
      </c>
    </row>
    <row r="13" spans="1:18" x14ac:dyDescent="0.2">
      <c r="A13" s="19" t="s">
        <v>78</v>
      </c>
      <c r="B13" s="19"/>
      <c r="C13" s="78">
        <f>(('[1]Undergrad FTF'!AC11-'[1]Undergrad FTF'!X11)/'[1]Undergrad FTF'!X11)*100</f>
        <v>-13.758294507976846</v>
      </c>
      <c r="D13" s="78">
        <f>(('[1]All Undergrad '!AJ11-'[1]All Undergrad '!AE11)/'[1]All Undergrad '!AE11)*100</f>
        <v>-8.658234529803476</v>
      </c>
      <c r="E13" s="78">
        <f>(('[1]All Grad-Prof'!AI11-'[1]All Grad-Prof'!AD11)/'[1]All Grad-Prof'!AD11)*100</f>
        <v>4.2555704856547996</v>
      </c>
      <c r="F13" s="70">
        <f>(('[1]All PT'!AI11-'[1]All PT'!AD11)/'[1]All PT'!AD11)*100</f>
        <v>5.4564061744890129</v>
      </c>
      <c r="G13" s="64">
        <f>'[1]Undergrad FTF'!AC11-'[1]Undergrad FTF'!X11</f>
        <v>-13643</v>
      </c>
      <c r="H13" s="47">
        <f>'[1]All Undergrad '!AJ11-'[1]All Undergrad '!AE11</f>
        <v>-42647</v>
      </c>
      <c r="I13" s="79">
        <f>'[1]All Grad-Prof'!AI11-'[1]All Grad-Prof'!AD11</f>
        <v>2882</v>
      </c>
      <c r="J13" s="64">
        <f>'[1]All PT'!AI11-'[1]All PT'!AD11</f>
        <v>9597</v>
      </c>
    </row>
    <row r="14" spans="1:18" x14ac:dyDescent="0.2">
      <c r="A14" s="19" t="s">
        <v>79</v>
      </c>
      <c r="B14" s="19"/>
      <c r="C14" s="78">
        <f>(('[1]Undergrad FTF'!AC12-'[1]Undergrad FTF'!X12)/'[1]Undergrad FTF'!X12)*100</f>
        <v>-13.383233532934133</v>
      </c>
      <c r="D14" s="78">
        <f>(('[1]All Undergrad '!AJ12-'[1]All Undergrad '!AE12)/'[1]All Undergrad '!AE12)*100</f>
        <v>-13.902746559947371</v>
      </c>
      <c r="E14" s="78">
        <f>(('[1]All Grad-Prof'!AI12-'[1]All Grad-Prof'!AD12)/'[1]All Grad-Prof'!AD12)*100</f>
        <v>0.59628715779579367</v>
      </c>
      <c r="F14" s="70">
        <f>(('[1]All PT'!AI12-'[1]All PT'!AD12)/'[1]All PT'!AD12)*100</f>
        <v>-12.970840096266862</v>
      </c>
      <c r="G14" s="64">
        <f>'[1]Undergrad FTF'!AC12-'[1]Undergrad FTF'!X12</f>
        <v>-5811</v>
      </c>
      <c r="H14" s="47">
        <f>'[1]All Undergrad '!AJ12-'[1]All Undergrad '!AE12</f>
        <v>-35504</v>
      </c>
      <c r="I14" s="79">
        <f>'[1]All Grad-Prof'!AI12-'[1]All Grad-Prof'!AD12</f>
        <v>203</v>
      </c>
      <c r="J14" s="64">
        <f>'[1]All PT'!AI12-'[1]All PT'!AD12</f>
        <v>-13905</v>
      </c>
    </row>
    <row r="15" spans="1:18" x14ac:dyDescent="0.2">
      <c r="A15" s="19" t="s">
        <v>54</v>
      </c>
      <c r="B15" s="19"/>
      <c r="C15" s="78">
        <f>(('[1]Undergrad FTF'!AC13-'[1]Undergrad FTF'!X13)/'[1]Undergrad FTF'!X13)*100</f>
        <v>-5.8809866679054208</v>
      </c>
      <c r="D15" s="78">
        <f>(('[1]All Undergrad '!AJ13-'[1]All Undergrad '!AE13)/'[1]All Undergrad '!AE13)*100</f>
        <v>-7.0591097268015934</v>
      </c>
      <c r="E15" s="78">
        <f>(('[1]All Grad-Prof'!AI13-'[1]All Grad-Prof'!AD13)/'[1]All Grad-Prof'!AD13)*100</f>
        <v>-7.7387568720521518</v>
      </c>
      <c r="F15" s="70">
        <f>(('[1]All PT'!AI13-'[1]All PT'!AD13)/'[1]All PT'!AD13)*100</f>
        <v>-4.6324415521812483</v>
      </c>
      <c r="G15" s="64">
        <f>'[1]Undergrad FTF'!AC13-'[1]Undergrad FTF'!X13</f>
        <v>-2532</v>
      </c>
      <c r="H15" s="47">
        <f>'[1]All Undergrad '!AJ13-'[1]All Undergrad '!AE13</f>
        <v>-16250</v>
      </c>
      <c r="I15" s="79">
        <f>'[1]All Grad-Prof'!AI13-'[1]All Grad-Prof'!AD13</f>
        <v>-2576</v>
      </c>
      <c r="J15" s="64">
        <f>'[1]All PT'!AI13-'[1]All PT'!AD13</f>
        <v>-3844</v>
      </c>
    </row>
    <row r="16" spans="1:18" x14ac:dyDescent="0.2">
      <c r="A16" s="19" t="s">
        <v>1</v>
      </c>
      <c r="B16" s="19"/>
      <c r="C16" s="78">
        <f>(('[1]Undergrad FTF'!AC14-'[1]Undergrad FTF'!X14)/'[1]Undergrad FTF'!X14)*100</f>
        <v>-11.760056903501145</v>
      </c>
      <c r="D16" s="78">
        <f>(('[1]All Undergrad '!AJ14-'[1]All Undergrad '!AE14)/'[1]All Undergrad '!AE14)*100</f>
        <v>-2.469328463517888</v>
      </c>
      <c r="E16" s="78">
        <f>(('[1]All Grad-Prof'!AI14-'[1]All Grad-Prof'!AD14)/'[1]All Grad-Prof'!AD14)*100</f>
        <v>-1.5691608705407225</v>
      </c>
      <c r="F16" s="70">
        <f>(('[1]All PT'!AI14-'[1]All PT'!AD14)/'[1]All PT'!AD14)*100</f>
        <v>-0.48481284840519057</v>
      </c>
      <c r="G16" s="64">
        <f>'[1]Undergrad FTF'!AC14-'[1]Undergrad FTF'!X14</f>
        <v>-5952</v>
      </c>
      <c r="H16" s="47">
        <f>'[1]All Undergrad '!AJ14-'[1]All Undergrad '!AE14</f>
        <v>-7437</v>
      </c>
      <c r="I16" s="79">
        <f>'[1]All Grad-Prof'!AI14-'[1]All Grad-Prof'!AD14</f>
        <v>-1119</v>
      </c>
      <c r="J16" s="64">
        <f>'[1]All PT'!AI14-'[1]All PT'!AD14</f>
        <v>-841</v>
      </c>
    </row>
    <row r="17" spans="1:10" x14ac:dyDescent="0.2">
      <c r="A17" s="18" t="s">
        <v>2</v>
      </c>
      <c r="B17" s="18"/>
      <c r="C17" s="74">
        <f>(('[1]Undergrad FTF'!AC15-'[1]Undergrad FTF'!X15)/'[1]Undergrad FTF'!X15)*100</f>
        <v>-10.58083410163241</v>
      </c>
      <c r="D17" s="74">
        <f>(('[1]All Undergrad '!AJ15-'[1]All Undergrad '!AE15)/'[1]All Undergrad '!AE15)*100</f>
        <v>-3.6558920974480618</v>
      </c>
      <c r="E17" s="74">
        <f>(('[1]All Grad-Prof'!AI15-'[1]All Grad-Prof'!AD15)/'[1]All Grad-Prof'!AD15)*100</f>
        <v>-0.38143981459128001</v>
      </c>
      <c r="F17" s="75">
        <f>(('[1]All PT'!AI15-'[1]All PT'!AD15)/'[1]All PT'!AD15)*100</f>
        <v>12.050811062530723</v>
      </c>
      <c r="G17" s="63">
        <f>'[1]Undergrad FTF'!AC15-'[1]Undergrad FTF'!X15</f>
        <v>-3902</v>
      </c>
      <c r="H17" s="76">
        <f>'[1]All Undergrad '!AJ15-'[1]All Undergrad '!AE15</f>
        <v>-5749</v>
      </c>
      <c r="I17" s="77">
        <f>'[1]All Grad-Prof'!AI15-'[1]All Grad-Prof'!AD15</f>
        <v>-79</v>
      </c>
      <c r="J17" s="63">
        <f>'[1]All PT'!AI15-'[1]All PT'!AD15</f>
        <v>4658</v>
      </c>
    </row>
    <row r="18" spans="1:10" x14ac:dyDescent="0.2">
      <c r="A18" s="18" t="s">
        <v>3</v>
      </c>
      <c r="B18" s="18"/>
      <c r="C18" s="74">
        <f>(('[1]Undergrad FTF'!AC16-'[1]Undergrad FTF'!X16)/'[1]Undergrad FTF'!X16)*100</f>
        <v>-3.9165505847290163</v>
      </c>
      <c r="D18" s="74">
        <f>(('[1]All Undergrad '!AJ16-'[1]All Undergrad '!AE16)/'[1]All Undergrad '!AE16)*100</f>
        <v>-4.2666593779041158</v>
      </c>
      <c r="E18" s="74">
        <f>(('[1]All Grad-Prof'!AI16-'[1]All Grad-Prof'!AD16)/'[1]All Grad-Prof'!AD16)*100</f>
        <v>7.0789888007604791</v>
      </c>
      <c r="F18" s="75">
        <f>(('[1]All PT'!AI16-'[1]All PT'!AD16)/'[1]All PT'!AD16)*100</f>
        <v>-0.65371712325055542</v>
      </c>
      <c r="G18" s="63">
        <f>'[1]Undergrad FTF'!AC16-'[1]Undergrad FTF'!X16</f>
        <v>-3627</v>
      </c>
      <c r="H18" s="76">
        <f>'[1]All Undergrad '!AJ16-'[1]All Undergrad '!AE16</f>
        <v>-21854</v>
      </c>
      <c r="I18" s="77">
        <f>'[1]All Grad-Prof'!AI16-'[1]All Grad-Prof'!AD16</f>
        <v>4766</v>
      </c>
      <c r="J18" s="63">
        <f>'[1]All PT'!AI16-'[1]All PT'!AD16</f>
        <v>-1327</v>
      </c>
    </row>
    <row r="19" spans="1:10" x14ac:dyDescent="0.2">
      <c r="A19" s="18" t="s">
        <v>4</v>
      </c>
      <c r="B19" s="18"/>
      <c r="C19" s="74">
        <f>(('[1]Undergrad FTF'!AC17-'[1]Undergrad FTF'!X17)/'[1]Undergrad FTF'!X17)*100</f>
        <v>-7.8268385063168866</v>
      </c>
      <c r="D19" s="74">
        <f>(('[1]All Undergrad '!AJ17-'[1]All Undergrad '!AE17)/'[1]All Undergrad '!AE17)*100</f>
        <v>-9.2532928560936192</v>
      </c>
      <c r="E19" s="74">
        <f>(('[1]All Grad-Prof'!AI17-'[1]All Grad-Prof'!AD17)/'[1]All Grad-Prof'!AD17)*100</f>
        <v>-2.9267737159776792</v>
      </c>
      <c r="F19" s="75">
        <f>(('[1]All PT'!AI17-'[1]All PT'!AD17)/'[1]All PT'!AD17)*100</f>
        <v>-11.993571445705102</v>
      </c>
      <c r="G19" s="63">
        <f>'[1]Undergrad FTF'!AC17-'[1]Undergrad FTF'!X17</f>
        <v>-3079</v>
      </c>
      <c r="H19" s="76">
        <f>'[1]All Undergrad '!AJ17-'[1]All Undergrad '!AE17</f>
        <v>-18898</v>
      </c>
      <c r="I19" s="77">
        <f>'[1]All Grad-Prof'!AI17-'[1]All Grad-Prof'!AD17</f>
        <v>-771</v>
      </c>
      <c r="J19" s="63">
        <f>'[1]All PT'!AI17-'[1]All PT'!AD17</f>
        <v>-10000</v>
      </c>
    </row>
    <row r="20" spans="1:10" x14ac:dyDescent="0.2">
      <c r="A20" s="18" t="s">
        <v>5</v>
      </c>
      <c r="B20" s="18"/>
      <c r="C20" s="74">
        <f>(('[1]Undergrad FTF'!AC18-'[1]Undergrad FTF'!X18)/'[1]Undergrad FTF'!X18)*100</f>
        <v>-3.0282623792588228</v>
      </c>
      <c r="D20" s="74">
        <f>(('[1]All Undergrad '!AJ18-'[1]All Undergrad '!AE18)/'[1]All Undergrad '!AE18)*100</f>
        <v>-2.1236374456838041</v>
      </c>
      <c r="E20" s="74">
        <f>(('[1]All Grad-Prof'!AI18-'[1]All Grad-Prof'!AD18)/'[1]All Grad-Prof'!AD18)*100</f>
        <v>5.0962627406568517</v>
      </c>
      <c r="F20" s="75">
        <f>(('[1]All PT'!AI18-'[1]All PT'!AD18)/'[1]All PT'!AD18)*100</f>
        <v>2.0447030816029628</v>
      </c>
      <c r="G20" s="63">
        <f>'[1]Undergrad FTF'!AC18-'[1]Undergrad FTF'!X18</f>
        <v>-1439</v>
      </c>
      <c r="H20" s="76">
        <f>'[1]All Undergrad '!AJ18-'[1]All Undergrad '!AE18</f>
        <v>-4853</v>
      </c>
      <c r="I20" s="77">
        <f>'[1]All Grad-Prof'!AI18-'[1]All Grad-Prof'!AD18</f>
        <v>1260</v>
      </c>
      <c r="J20" s="63">
        <f>'[1]All PT'!AI18-'[1]All PT'!AD18</f>
        <v>1546</v>
      </c>
    </row>
    <row r="21" spans="1:10" x14ac:dyDescent="0.2">
      <c r="A21" s="20" t="s">
        <v>6</v>
      </c>
      <c r="B21" s="20"/>
      <c r="C21" s="78">
        <f>(('[1]Undergrad FTF'!AC19-'[1]Undergrad FTF'!X19)/'[1]Undergrad FTF'!X19)*100</f>
        <v>-4.3600277256512987</v>
      </c>
      <c r="D21" s="78">
        <f>(('[1]All Undergrad '!AJ19-'[1]All Undergrad '!AE19)/'[1]All Undergrad '!AE19)*100</f>
        <v>-7.7915457480516963</v>
      </c>
      <c r="E21" s="78">
        <f>(('[1]All Grad-Prof'!AI19-'[1]All Grad-Prof'!AD19)/'[1]All Grad-Prof'!AD19)*100</f>
        <v>-3.8440970793911968</v>
      </c>
      <c r="F21" s="70">
        <f>(('[1]All PT'!AI19-'[1]All PT'!AD19)/'[1]All PT'!AD19)*100</f>
        <v>-7.7149986362121048</v>
      </c>
      <c r="G21" s="64">
        <f>'[1]Undergrad FTF'!AC19-'[1]Undergrad FTF'!X19</f>
        <v>-2579</v>
      </c>
      <c r="H21" s="47">
        <f>'[1]All Undergrad '!AJ19-'[1]All Undergrad '!AE19</f>
        <v>-23385</v>
      </c>
      <c r="I21" s="79">
        <f>'[1]All Grad-Prof'!AI19-'[1]All Grad-Prof'!AD19</f>
        <v>-1869</v>
      </c>
      <c r="J21" s="64">
        <f>'[1]All PT'!AI19-'[1]All PT'!AD19</f>
        <v>-7637</v>
      </c>
    </row>
    <row r="22" spans="1:10" x14ac:dyDescent="0.2">
      <c r="A22" s="20" t="s">
        <v>7</v>
      </c>
      <c r="B22" s="20"/>
      <c r="C22" s="78">
        <f>(('[1]Undergrad FTF'!AC20-'[1]Undergrad FTF'!X20)/'[1]Undergrad FTF'!X20)*100</f>
        <v>1.931021819628485</v>
      </c>
      <c r="D22" s="78">
        <f>(('[1]All Undergrad '!AJ20-'[1]All Undergrad '!AE20)/'[1]All Undergrad '!AE20)*100</f>
        <v>1.596391036731043</v>
      </c>
      <c r="E22" s="78">
        <f>(('[1]All Grad-Prof'!AI20-'[1]All Grad-Prof'!AD20)/'[1]All Grad-Prof'!AD20)*100</f>
        <v>7.5817217182953964</v>
      </c>
      <c r="F22" s="70">
        <f>(('[1]All PT'!AI20-'[1]All PT'!AD20)/'[1]All PT'!AD20)*100</f>
        <v>5.4912077119632352</v>
      </c>
      <c r="G22" s="64">
        <f>'[1]Undergrad FTF'!AC20-'[1]Undergrad FTF'!X20</f>
        <v>4417</v>
      </c>
      <c r="H22" s="47">
        <f>'[1]All Undergrad '!AJ20-'[1]All Undergrad '!AE20</f>
        <v>21703</v>
      </c>
      <c r="I22" s="79">
        <f>'[1]All Grad-Prof'!AI20-'[1]All Grad-Prof'!AD20</f>
        <v>13290</v>
      </c>
      <c r="J22" s="64">
        <f>'[1]All PT'!AI20-'[1]All PT'!AD20</f>
        <v>38188</v>
      </c>
    </row>
    <row r="23" spans="1:10" x14ac:dyDescent="0.2">
      <c r="A23" s="20" t="s">
        <v>8</v>
      </c>
      <c r="B23" s="20"/>
      <c r="C23" s="78">
        <f>(('[1]Undergrad FTF'!AC21-'[1]Undergrad FTF'!X21)/'[1]Undergrad FTF'!X21)*100</f>
        <v>-2.1789674859097494</v>
      </c>
      <c r="D23" s="78">
        <f>(('[1]All Undergrad '!AJ21-'[1]All Undergrad '!AE21)/'[1]All Undergrad '!AE21)*100</f>
        <v>-5.2680710641714278E-3</v>
      </c>
      <c r="E23" s="78">
        <f>(('[1]All Grad-Prof'!AI21-'[1]All Grad-Prof'!AD21)/'[1]All Grad-Prof'!AD21)*100</f>
        <v>8.9503912864399791</v>
      </c>
      <c r="F23" s="70">
        <f>(('[1]All PT'!AI21-'[1]All PT'!AD21)/'[1]All PT'!AD21)*100</f>
        <v>3.4973585469207937</v>
      </c>
      <c r="G23" s="64">
        <f>'[1]Undergrad FTF'!AC21-'[1]Undergrad FTF'!X21</f>
        <v>-1790</v>
      </c>
      <c r="H23" s="47">
        <f>'[1]All Undergrad '!AJ21-'[1]All Undergrad '!AE21</f>
        <v>-25</v>
      </c>
      <c r="I23" s="79">
        <f>'[1]All Grad-Prof'!AI21-'[1]All Grad-Prof'!AD21</f>
        <v>7823</v>
      </c>
      <c r="J23" s="64">
        <f>'[1]All PT'!AI21-'[1]All PT'!AD21</f>
        <v>7494</v>
      </c>
    </row>
    <row r="24" spans="1:10" s="4" customFormat="1" x14ac:dyDescent="0.2">
      <c r="A24" s="21" t="s">
        <v>82</v>
      </c>
      <c r="B24" s="21"/>
      <c r="C24" s="80">
        <f>(('[1]Undergrad FTF'!AC22-'[1]Undergrad FTF'!X22)/'[1]Undergrad FTF'!X22)*100</f>
        <v>-26.166097838452789</v>
      </c>
      <c r="D24" s="80">
        <f>(('[1]All Undergrad '!AJ22-'[1]All Undergrad '!AE22)/'[1]All Undergrad '!AE22)*100</f>
        <v>-33.847102824170591</v>
      </c>
      <c r="E24" s="80">
        <f>(('[1]All Grad-Prof'!AI22-'[1]All Grad-Prof'!AD22)/'[1]All Grad-Prof'!AD22)*100</f>
        <v>-43.219422964995424</v>
      </c>
      <c r="F24" s="67">
        <f>(('[1]All PT'!AI22-'[1]All PT'!AD22)/'[1]All PT'!AD22)*100</f>
        <v>-59.608237227034188</v>
      </c>
      <c r="G24" s="65">
        <f>'[1]Undergrad FTF'!AC22-'[1]Undergrad FTF'!X22</f>
        <v>-5980</v>
      </c>
      <c r="H24" s="16">
        <f>'[1]All Undergrad '!AJ22-'[1]All Undergrad '!AE22</f>
        <v>-43349</v>
      </c>
      <c r="I24" s="81">
        <f>'[1]All Grad-Prof'!AI22-'[1]All Grad-Prof'!AD22</f>
        <v>-10396</v>
      </c>
      <c r="J24" s="65">
        <f>'[1]All PT'!AI22-'[1]All PT'!AD22</f>
        <v>-37369</v>
      </c>
    </row>
    <row r="25" spans="1:10" x14ac:dyDescent="0.2">
      <c r="A25" s="17" t="s">
        <v>24</v>
      </c>
      <c r="B25" s="17"/>
      <c r="C25" s="78">
        <f>(('[1]Undergrad FTF'!AC23-'[1]Undergrad FTF'!X23)/'[1]Undergrad FTF'!X23)*100</f>
        <v>-7.2201455020260656</v>
      </c>
      <c r="D25" s="78">
        <f>(('[1]All Undergrad '!AJ23-'[1]All Undergrad '!AE23)/'[1]All Undergrad '!AE23)*100</f>
        <v>-6.1439383751210466</v>
      </c>
      <c r="E25" s="78">
        <f>(('[1]All Grad-Prof'!AI23-'[1]All Grad-Prof'!AD23)/'[1]All Grad-Prof'!AD23)*100</f>
        <v>-6.8442654741308075</v>
      </c>
      <c r="F25" s="70">
        <f>(('[1]All PT'!AI23-'[1]All PT'!AD23)/'[1]All PT'!AD23)*100</f>
        <v>-6.28769069807701</v>
      </c>
      <c r="G25" s="64">
        <f>'[1]Undergrad FTF'!AC23-'[1]Undergrad FTF'!X23</f>
        <v>-52421</v>
      </c>
      <c r="H25" s="47">
        <f>'[1]All Undergrad '!AJ23-'[1]All Undergrad '!AE23</f>
        <v>-291472</v>
      </c>
      <c r="I25" s="79">
        <f>'[1]All Grad-Prof'!AI23-'[1]All Grad-Prof'!AD23</f>
        <v>-40588</v>
      </c>
      <c r="J25" s="64">
        <f>'[1]All PT'!AI23-'[1]All PT'!AD23</f>
        <v>-141289</v>
      </c>
    </row>
    <row r="26" spans="1:10" x14ac:dyDescent="0.2">
      <c r="A26" s="17" t="s">
        <v>23</v>
      </c>
      <c r="B26" s="17"/>
      <c r="C26" s="44"/>
      <c r="D26" s="44"/>
      <c r="E26" s="44"/>
      <c r="F26" s="73"/>
      <c r="G26" s="44">
        <f>(G25/G$6)*100</f>
        <v>19.454670961803959</v>
      </c>
      <c r="H26" s="44">
        <f>(H25/H$6)*100</f>
        <v>23.811379419926851</v>
      </c>
      <c r="I26" s="73">
        <f>(I25/I$6)*100</f>
        <v>32.604731493754272</v>
      </c>
      <c r="J26" s="44">
        <f>(J25/J$6)*100</f>
        <v>34.470316136681909</v>
      </c>
    </row>
    <row r="27" spans="1:10" x14ac:dyDescent="0.2">
      <c r="A27" s="18" t="s">
        <v>25</v>
      </c>
      <c r="B27" s="18"/>
      <c r="C27" s="74">
        <f>(('[1]Undergrad FTF'!AC25-'[1]Undergrad FTF'!X25)/'[1]Undergrad FTF'!X25)*100</f>
        <v>-11.726833754886181</v>
      </c>
      <c r="D27" s="74">
        <f>(('[1]All Undergrad '!AJ25-'[1]All Undergrad '!AE25)/'[1]All Undergrad '!AE25)*100</f>
        <v>-6.3907209460996137</v>
      </c>
      <c r="E27" s="74">
        <f>(('[1]All Grad-Prof'!AI25-'[1]All Grad-Prof'!AD25)/'[1]All Grad-Prof'!AD25)*100</f>
        <v>-12.352122477383437</v>
      </c>
      <c r="F27" s="75">
        <f>(('[1]All PT'!AI25-'[1]All PT'!AD25)/'[1]All PT'!AD25)*100</f>
        <v>-14.681585276586844</v>
      </c>
      <c r="G27" s="63">
        <f>'[1]Undergrad FTF'!AC25-'[1]Undergrad FTF'!X25</f>
        <v>-510</v>
      </c>
      <c r="H27" s="76">
        <f>'[1]All Undergrad '!AJ25-'[1]All Undergrad '!AE25</f>
        <v>-1967</v>
      </c>
      <c r="I27" s="77">
        <f>'[1]All Grad-Prof'!AI25-'[1]All Grad-Prof'!AD25</f>
        <v>-355</v>
      </c>
      <c r="J27" s="63">
        <f>'[1]All PT'!AI25-'[1]All PT'!AD25</f>
        <v>-2808</v>
      </c>
    </row>
    <row r="28" spans="1:10" x14ac:dyDescent="0.2">
      <c r="A28" s="18" t="s">
        <v>75</v>
      </c>
      <c r="B28" s="18"/>
      <c r="C28" s="74">
        <f>(('[1]Undergrad FTF'!AC26-'[1]Undergrad FTF'!X26)/'[1]Undergrad FTF'!X26)*100</f>
        <v>-10.941310571519457</v>
      </c>
      <c r="D28" s="74">
        <f>(('[1]All Undergrad '!AJ26-'[1]All Undergrad '!AE26)/'[1]All Undergrad '!AE26)*100</f>
        <v>-20.445252022550527</v>
      </c>
      <c r="E28" s="74">
        <f>(('[1]All Grad-Prof'!AI26-'[1]All Grad-Prof'!AD26)/'[1]All Grad-Prof'!AD26)*100</f>
        <v>-21.490623049889972</v>
      </c>
      <c r="F28" s="75">
        <f>(('[1]All PT'!AI26-'[1]All PT'!AD26)/'[1]All PT'!AD26)*100</f>
        <v>-4.2542811143094115</v>
      </c>
      <c r="G28" s="63">
        <f>'[1]Undergrad FTF'!AC26-'[1]Undergrad FTF'!X26</f>
        <v>-8255</v>
      </c>
      <c r="H28" s="76">
        <f>'[1]All Undergrad '!AJ26-'[1]All Undergrad '!AE26</f>
        <v>-137048</v>
      </c>
      <c r="I28" s="77">
        <f>'[1]All Grad-Prof'!AI26-'[1]All Grad-Prof'!AD26</f>
        <v>-26173</v>
      </c>
      <c r="J28" s="63">
        <f>'[1]All PT'!AI26-'[1]All PT'!AD26</f>
        <v>-10464</v>
      </c>
    </row>
    <row r="29" spans="1:10" x14ac:dyDescent="0.2">
      <c r="A29" s="18" t="s">
        <v>74</v>
      </c>
      <c r="B29" s="18"/>
      <c r="C29" s="74">
        <f>(('[1]Undergrad FTF'!AC27-'[1]Undergrad FTF'!X27)/'[1]Undergrad FTF'!X27)*100</f>
        <v>-4.437930346272827</v>
      </c>
      <c r="D29" s="74">
        <f>(('[1]All Undergrad '!AJ27-'[1]All Undergrad '!AE27)/'[1]All Undergrad '!AE27)*100</f>
        <v>-1.2552644252938343</v>
      </c>
      <c r="E29" s="74">
        <f>(('[1]All Grad-Prof'!AI27-'[1]All Grad-Prof'!AD27)/'[1]All Grad-Prof'!AD27)*100</f>
        <v>-0.13959305831639604</v>
      </c>
      <c r="F29" s="75">
        <f>(('[1]All PT'!AI27-'[1]All PT'!AD27)/'[1]All PT'!AD27)*100</f>
        <v>-7.2351234797716559</v>
      </c>
      <c r="G29" s="63">
        <f>'[1]Undergrad FTF'!AC27-'[1]Undergrad FTF'!X27</f>
        <v>-17789</v>
      </c>
      <c r="H29" s="76">
        <f>'[1]All Undergrad '!AJ27-'[1]All Undergrad '!AE27</f>
        <v>-30625</v>
      </c>
      <c r="I29" s="77">
        <f>'[1]All Grad-Prof'!AI27-'[1]All Grad-Prof'!AD27</f>
        <v>-375</v>
      </c>
      <c r="J29" s="63">
        <f>'[1]All PT'!AI27-'[1]All PT'!AD27</f>
        <v>-93281</v>
      </c>
    </row>
    <row r="30" spans="1:10" x14ac:dyDescent="0.2">
      <c r="A30" s="18" t="s">
        <v>73</v>
      </c>
      <c r="B30" s="18"/>
      <c r="C30" s="74">
        <f>(('[1]Undergrad FTF'!AC28-'[1]Undergrad FTF'!X28)/'[1]Undergrad FTF'!X28)*100</f>
        <v>-22.860038698977242</v>
      </c>
      <c r="D30" s="74">
        <f>(('[1]All Undergrad '!AJ28-'[1]All Undergrad '!AE28)/'[1]All Undergrad '!AE28)*100</f>
        <v>-16.92392221001252</v>
      </c>
      <c r="E30" s="74">
        <f>(('[1]All Grad-Prof'!AI28-'[1]All Grad-Prof'!AD28)/'[1]All Grad-Prof'!AD28)*100</f>
        <v>-15.533102353603795</v>
      </c>
      <c r="F30" s="75">
        <f>(('[1]All PT'!AI28-'[1]All PT'!AD28)/'[1]All PT'!AD28)*100</f>
        <v>-10.374680270961576</v>
      </c>
      <c r="G30" s="63">
        <f>'[1]Undergrad FTF'!AC28-'[1]Undergrad FTF'!X28</f>
        <v>-12405</v>
      </c>
      <c r="H30" s="76">
        <f>'[1]All Undergrad '!AJ28-'[1]All Undergrad '!AE28</f>
        <v>-52980</v>
      </c>
      <c r="I30" s="77">
        <f>'[1]All Grad-Prof'!AI28-'[1]All Grad-Prof'!AD28</f>
        <v>-9101</v>
      </c>
      <c r="J30" s="63">
        <f>'[1]All PT'!AI28-'[1]All PT'!AD28</f>
        <v>-14764</v>
      </c>
    </row>
    <row r="31" spans="1:10" x14ac:dyDescent="0.2">
      <c r="A31" s="19" t="s">
        <v>26</v>
      </c>
      <c r="B31" s="19"/>
      <c r="C31" s="78">
        <f>(('[1]Undergrad FTF'!AC29-'[1]Undergrad FTF'!X29)/'[1]Undergrad FTF'!X29)*100</f>
        <v>-18.827953044754221</v>
      </c>
      <c r="D31" s="78">
        <f>(('[1]All Undergrad '!AJ29-'[1]All Undergrad '!AE29)/'[1]All Undergrad '!AE29)*100</f>
        <v>-9.9611180397623063</v>
      </c>
      <c r="E31" s="78">
        <f>(('[1]All Grad-Prof'!AI29-'[1]All Grad-Prof'!AD29)/'[1]All Grad-Prof'!AD29)*100</f>
        <v>-18.807339449541285</v>
      </c>
      <c r="F31" s="70">
        <f>(('[1]All PT'!AI29-'[1]All PT'!AD29)/'[1]All PT'!AD29)*100</f>
        <v>-15.499206675677263</v>
      </c>
      <c r="G31" s="64">
        <f>'[1]Undergrad FTF'!AC29-'[1]Undergrad FTF'!X29</f>
        <v>-2053</v>
      </c>
      <c r="H31" s="47">
        <f>'[1]All Undergrad '!AJ29-'[1]All Undergrad '!AE29</f>
        <v>-6789</v>
      </c>
      <c r="I31" s="79">
        <f>'[1]All Grad-Prof'!AI29-'[1]All Grad-Prof'!AD29</f>
        <v>-1845</v>
      </c>
      <c r="J31" s="64">
        <f>'[1]All PT'!AI29-'[1]All PT'!AD29</f>
        <v>-5275</v>
      </c>
    </row>
    <row r="32" spans="1:10" x14ac:dyDescent="0.2">
      <c r="A32" s="19" t="s">
        <v>27</v>
      </c>
      <c r="B32" s="19"/>
      <c r="C32" s="78">
        <f>(('[1]Undergrad FTF'!AC30-'[1]Undergrad FTF'!X30)/'[1]Undergrad FTF'!X30)*100</f>
        <v>10.230502052415535</v>
      </c>
      <c r="D32" s="78">
        <f>(('[1]All Undergrad '!AJ30-'[1]All Undergrad '!AE30)/'[1]All Undergrad '!AE30)*100</f>
        <v>47.073949972726567</v>
      </c>
      <c r="E32" s="78">
        <f>(('[1]All Grad-Prof'!AI30-'[1]All Grad-Prof'!AD30)/'[1]All Grad-Prof'!AD30)*100</f>
        <v>-4.1326344020480317</v>
      </c>
      <c r="F32" s="70">
        <f>(('[1]All PT'!AI30-'[1]All PT'!AD30)/'[1]All PT'!AD30)*100</f>
        <v>146.78796880802079</v>
      </c>
      <c r="G32" s="64">
        <f>'[1]Undergrad FTF'!AC30-'[1]Undergrad FTF'!X30</f>
        <v>1296</v>
      </c>
      <c r="H32" s="47">
        <f>'[1]All Undergrad '!AJ30-'[1]All Undergrad '!AE30</f>
        <v>36246</v>
      </c>
      <c r="I32" s="79">
        <f>'[1]All Grad-Prof'!AI30-'[1]All Grad-Prof'!AD30</f>
        <v>-339</v>
      </c>
      <c r="J32" s="64">
        <f>'[1]All PT'!AI30-'[1]All PT'!AD30</f>
        <v>35577</v>
      </c>
    </row>
    <row r="33" spans="1:10" x14ac:dyDescent="0.2">
      <c r="A33" s="19" t="s">
        <v>28</v>
      </c>
      <c r="B33" s="19"/>
      <c r="C33" s="78">
        <f>(('[1]Undergrad FTF'!AC31-'[1]Undergrad FTF'!X31)/'[1]Undergrad FTF'!X31)*100</f>
        <v>-11.804435483870968</v>
      </c>
      <c r="D33" s="78">
        <f>(('[1]All Undergrad '!AJ31-'[1]All Undergrad '!AE31)/'[1]All Undergrad '!AE31)*100</f>
        <v>-4.9715323046455975</v>
      </c>
      <c r="E33" s="78">
        <f>(('[1]All Grad-Prof'!AI31-'[1]All Grad-Prof'!AD31)/'[1]All Grad-Prof'!AD31)*100</f>
        <v>-2.1505376344086025</v>
      </c>
      <c r="F33" s="70">
        <f>(('[1]All PT'!AI31-'[1]All PT'!AD31)/'[1]All PT'!AD31)*100</f>
        <v>1.9764569103328005</v>
      </c>
      <c r="G33" s="64">
        <f>'[1]Undergrad FTF'!AC31-'[1]Undergrad FTF'!X31</f>
        <v>-1171</v>
      </c>
      <c r="H33" s="47">
        <f>'[1]All Undergrad '!AJ31-'[1]All Undergrad '!AE31</f>
        <v>-2410</v>
      </c>
      <c r="I33" s="79">
        <f>'[1]All Grad-Prof'!AI31-'[1]All Grad-Prof'!AD31</f>
        <v>-104</v>
      </c>
      <c r="J33" s="64">
        <f>'[1]All PT'!AI31-'[1]All PT'!AD31</f>
        <v>272</v>
      </c>
    </row>
    <row r="34" spans="1:10" x14ac:dyDescent="0.2">
      <c r="A34" s="19" t="s">
        <v>29</v>
      </c>
      <c r="B34" s="19"/>
      <c r="C34" s="78">
        <f>(('[1]Undergrad FTF'!AC32-'[1]Undergrad FTF'!X32)/'[1]Undergrad FTF'!X32)*100</f>
        <v>-13.672849549842716</v>
      </c>
      <c r="D34" s="78">
        <f>(('[1]All Undergrad '!AJ32-'[1]All Undergrad '!AE32)/'[1]All Undergrad '!AE32)*100</f>
        <v>-9.3729469935341108</v>
      </c>
      <c r="E34" s="78">
        <f>(('[1]All Grad-Prof'!AI32-'[1]All Grad-Prof'!AD32)/'[1]All Grad-Prof'!AD32)*100</f>
        <v>-0.79323109465891073</v>
      </c>
      <c r="F34" s="70">
        <f>(('[1]All PT'!AI32-'[1]All PT'!AD32)/'[1]All PT'!AD32)*100</f>
        <v>-17.574021012416427</v>
      </c>
      <c r="G34" s="64">
        <f>'[1]Undergrad FTF'!AC32-'[1]Undergrad FTF'!X32</f>
        <v>-2521</v>
      </c>
      <c r="H34" s="47">
        <f>'[1]All Undergrad '!AJ32-'[1]All Undergrad '!AE32</f>
        <v>-10843</v>
      </c>
      <c r="I34" s="79">
        <f>'[1]All Grad-Prof'!AI32-'[1]All Grad-Prof'!AD32</f>
        <v>-90</v>
      </c>
      <c r="J34" s="64">
        <f>'[1]All PT'!AI32-'[1]All PT'!AD32</f>
        <v>-11408</v>
      </c>
    </row>
    <row r="35" spans="1:10" x14ac:dyDescent="0.2">
      <c r="A35" s="18" t="s">
        <v>30</v>
      </c>
      <c r="B35" s="18"/>
      <c r="C35" s="74">
        <f>(('[1]Undergrad FTF'!AC33-'[1]Undergrad FTF'!X33)/'[1]Undergrad FTF'!X33)*100</f>
        <v>-21.438021807564215</v>
      </c>
      <c r="D35" s="74">
        <f>(('[1]All Undergrad '!AJ33-'[1]All Undergrad '!AE33)/'[1]All Undergrad '!AE33)*100</f>
        <v>-15.142683584391827</v>
      </c>
      <c r="E35" s="74">
        <f>(('[1]All Grad-Prof'!AI33-'[1]All Grad-Prof'!AD33)/'[1]All Grad-Prof'!AD33)*100</f>
        <v>-4.8984632272228321</v>
      </c>
      <c r="F35" s="75">
        <f>(('[1]All PT'!AI33-'[1]All PT'!AD33)/'[1]All PT'!AD33)*100</f>
        <v>-12.170911222562365</v>
      </c>
      <c r="G35" s="63">
        <f>'[1]Undergrad FTF'!AC33-'[1]Undergrad FTF'!X33</f>
        <v>-4699</v>
      </c>
      <c r="H35" s="76">
        <f>'[1]All Undergrad '!AJ33-'[1]All Undergrad '!AE33</f>
        <v>-22186</v>
      </c>
      <c r="I35" s="77">
        <f>'[1]All Grad-Prof'!AI33-'[1]All Grad-Prof'!AD33</f>
        <v>-714</v>
      </c>
      <c r="J35" s="63">
        <f>'[1]All PT'!AI33-'[1]All PT'!AD33</f>
        <v>-9343</v>
      </c>
    </row>
    <row r="36" spans="1:10" x14ac:dyDescent="0.2">
      <c r="A36" s="18" t="s">
        <v>31</v>
      </c>
      <c r="B36" s="18"/>
      <c r="C36" s="74">
        <f>(('[1]Undergrad FTF'!AC34-'[1]Undergrad FTF'!X34)/'[1]Undergrad FTF'!X34)*100</f>
        <v>-13.482323800945734</v>
      </c>
      <c r="D36" s="74">
        <f>(('[1]All Undergrad '!AJ34-'[1]All Undergrad '!AE34)/'[1]All Undergrad '!AE34)*100</f>
        <v>-6.1184764070494602</v>
      </c>
      <c r="E36" s="74">
        <f>(('[1]All Grad-Prof'!AI34-'[1]All Grad-Prof'!AD34)/'[1]All Grad-Prof'!AD34)*100</f>
        <v>12.612915141542697</v>
      </c>
      <c r="F36" s="75">
        <f>(('[1]All PT'!AI34-'[1]All PT'!AD34)/'[1]All PT'!AD34)*100</f>
        <v>-4.1524248933851151</v>
      </c>
      <c r="G36" s="63">
        <f>'[1]Undergrad FTF'!AC34-'[1]Undergrad FTF'!X34</f>
        <v>-4790</v>
      </c>
      <c r="H36" s="76">
        <f>'[1]All Undergrad '!AJ34-'[1]All Undergrad '!AE34</f>
        <v>-13453</v>
      </c>
      <c r="I36" s="77">
        <f>'[1]All Grad-Prof'!AI34-'[1]All Grad-Prof'!AD34</f>
        <v>3756</v>
      </c>
      <c r="J36" s="63">
        <f>'[1]All PT'!AI34-'[1]All PT'!AD34</f>
        <v>-3924</v>
      </c>
    </row>
    <row r="37" spans="1:10" x14ac:dyDescent="0.2">
      <c r="A37" s="18" t="s">
        <v>72</v>
      </c>
      <c r="B37" s="18"/>
      <c r="C37" s="74">
        <f>(('[1]Undergrad FTF'!AC35-'[1]Undergrad FTF'!X35)/'[1]Undergrad FTF'!X35)*100</f>
        <v>-11.699709377607688</v>
      </c>
      <c r="D37" s="74">
        <f>(('[1]All Undergrad '!AJ35-'[1]All Undergrad '!AE35)/'[1]All Undergrad '!AE35)*100</f>
        <v>-10.2803738317757</v>
      </c>
      <c r="E37" s="74">
        <f>(('[1]All Grad-Prof'!AI35-'[1]All Grad-Prof'!AD35)/'[1]All Grad-Prof'!AD35)*100</f>
        <v>-23.796970457778894</v>
      </c>
      <c r="F37" s="75">
        <f>(('[1]All PT'!AI35-'[1]All PT'!AD35)/'[1]All PT'!AD35)*100</f>
        <v>-7.0766014893524369</v>
      </c>
      <c r="G37" s="63">
        <f>'[1]Undergrad FTF'!AC35-'[1]Undergrad FTF'!X35</f>
        <v>-4066</v>
      </c>
      <c r="H37" s="76">
        <f>'[1]All Undergrad '!AJ35-'[1]All Undergrad '!AE35</f>
        <v>-23441</v>
      </c>
      <c r="I37" s="77">
        <f>'[1]All Grad-Prof'!AI35-'[1]All Grad-Prof'!AD35</f>
        <v>-5687</v>
      </c>
      <c r="J37" s="63">
        <f>'[1]All PT'!AI35-'[1]All PT'!AD35</f>
        <v>-6500</v>
      </c>
    </row>
    <row r="38" spans="1:10" x14ac:dyDescent="0.2">
      <c r="A38" s="18" t="s">
        <v>32</v>
      </c>
      <c r="B38" s="18"/>
      <c r="C38" s="74">
        <f>(('[1]Undergrad FTF'!AC36-'[1]Undergrad FTF'!X36)/'[1]Undergrad FTF'!X36)*100</f>
        <v>13.123718386876282</v>
      </c>
      <c r="D38" s="74">
        <f>(('[1]All Undergrad '!AJ36-'[1]All Undergrad '!AE36)/'[1]All Undergrad '!AE36)*100</f>
        <v>-6.2996253614620867</v>
      </c>
      <c r="E38" s="74">
        <f>(('[1]All Grad-Prof'!AI36-'[1]All Grad-Prof'!AD36)/'[1]All Grad-Prof'!AD36)*100</f>
        <v>1.8632674123455415</v>
      </c>
      <c r="F38" s="75">
        <f>(('[1]All PT'!AI36-'[1]All PT'!AD36)/'[1]All PT'!AD36)*100</f>
        <v>-13.981289755545292</v>
      </c>
      <c r="G38" s="63">
        <f>'[1]Undergrad FTF'!AC36-'[1]Undergrad FTF'!X36</f>
        <v>5376</v>
      </c>
      <c r="H38" s="76">
        <f>'[1]All Undergrad '!AJ36-'[1]All Undergrad '!AE36</f>
        <v>-22112</v>
      </c>
      <c r="I38" s="77">
        <f>'[1]All Grad-Prof'!AI36-'[1]All Grad-Prof'!AD36</f>
        <v>668</v>
      </c>
      <c r="J38" s="63">
        <f>'[1]All PT'!AI36-'[1]All PT'!AD36</f>
        <v>-18771</v>
      </c>
    </row>
    <row r="39" spans="1:10" x14ac:dyDescent="0.2">
      <c r="A39" s="22" t="s">
        <v>33</v>
      </c>
      <c r="B39" s="22"/>
      <c r="C39" s="82">
        <f>(('[1]Undergrad FTF'!AC37-'[1]Undergrad FTF'!X37)/'[1]Undergrad FTF'!X37)*100</f>
        <v>-13.803376365441908</v>
      </c>
      <c r="D39" s="82">
        <f>(('[1]All Undergrad '!AJ37-'[1]All Undergrad '!AE37)/'[1]All Undergrad '!AE37)*100</f>
        <v>-10.894941634241246</v>
      </c>
      <c r="E39" s="82">
        <f>(('[1]All Grad-Prof'!AI37-'[1]All Grad-Prof'!AD37)/'[1]All Grad-Prof'!AD37)*100</f>
        <v>-8.0861581920903944</v>
      </c>
      <c r="F39" s="83">
        <f>(('[1]All PT'!AI37-'[1]All PT'!AD37)/'[1]All PT'!AD37)*100</f>
        <v>-3.7327360955580438</v>
      </c>
      <c r="G39" s="84">
        <f>'[1]Undergrad FTF'!AC37-'[1]Undergrad FTF'!X37</f>
        <v>-834</v>
      </c>
      <c r="H39" s="22">
        <f>'[1]All Undergrad '!AJ37-'[1]All Undergrad '!AE37</f>
        <v>-3864</v>
      </c>
      <c r="I39" s="85">
        <f>'[1]All Grad-Prof'!AI37-'[1]All Grad-Prof'!AD37</f>
        <v>-229</v>
      </c>
      <c r="J39" s="84">
        <f>'[1]All PT'!AI37-'[1]All PT'!AD37</f>
        <v>-600</v>
      </c>
    </row>
    <row r="40" spans="1:10" x14ac:dyDescent="0.2">
      <c r="A40" s="17" t="s">
        <v>34</v>
      </c>
      <c r="B40" s="17"/>
      <c r="C40" s="78">
        <f>(('[1]Undergrad FTF'!AC38-'[1]Undergrad FTF'!X38)/'[1]Undergrad FTF'!X38)*100</f>
        <v>-15.625418022918803</v>
      </c>
      <c r="D40" s="78">
        <f>(('[1]All Undergrad '!AJ38-'[1]All Undergrad '!AE38)/'[1]All Undergrad '!AE38)*100</f>
        <v>-12.802619250740339</v>
      </c>
      <c r="E40" s="78">
        <f>(('[1]All Grad-Prof'!AI38-'[1]All Grad-Prof'!AD38)/'[1]All Grad-Prof'!AD38)*100</f>
        <v>-12.66953153501148</v>
      </c>
      <c r="F40" s="70">
        <f>(('[1]All PT'!AI38-'[1]All PT'!AD38)/'[1]All PT'!AD38)*100</f>
        <v>-9.8095868654038441</v>
      </c>
      <c r="G40" s="64">
        <f>'[1]Undergrad FTF'!AC38-'[1]Undergrad FTF'!X38</f>
        <v>-112138</v>
      </c>
      <c r="H40" s="47">
        <f>'[1]All Undergrad '!AJ38-'[1]All Undergrad '!AE38</f>
        <v>-537551</v>
      </c>
      <c r="I40" s="79">
        <f>'[1]All Grad-Prof'!AI38-'[1]All Grad-Prof'!AD38</f>
        <v>-94462</v>
      </c>
      <c r="J40" s="64">
        <f>'[1]All PT'!AI38-'[1]All PT'!AD38</f>
        <v>-182387</v>
      </c>
    </row>
    <row r="41" spans="1:10" x14ac:dyDescent="0.2">
      <c r="A41" s="17" t="s">
        <v>23</v>
      </c>
      <c r="B41" s="17"/>
      <c r="C41" s="44"/>
      <c r="D41" s="44"/>
      <c r="E41" s="44"/>
      <c r="F41" s="73"/>
      <c r="G41" s="44">
        <f>(G40/G$6)*100</f>
        <v>41.61705981028161</v>
      </c>
      <c r="H41" s="44">
        <f>(H40/H$6)*100</f>
        <v>43.91444398968374</v>
      </c>
      <c r="I41" s="73">
        <f>(I40/I$6)*100</f>
        <v>75.882234807406519</v>
      </c>
      <c r="J41" s="44">
        <f>(J40/J$6)*100</f>
        <v>44.497006484729901</v>
      </c>
    </row>
    <row r="42" spans="1:10" x14ac:dyDescent="0.2">
      <c r="A42" s="18" t="s">
        <v>71</v>
      </c>
      <c r="B42" s="18"/>
      <c r="C42" s="74">
        <f>(('[1]Undergrad FTF'!AC40-'[1]Undergrad FTF'!X40)/'[1]Undergrad FTF'!X40)*100</f>
        <v>-16.919637398913594</v>
      </c>
      <c r="D42" s="74">
        <f>(('[1]All Undergrad '!AJ40-'[1]All Undergrad '!AE40)/'[1]All Undergrad '!AE40)*100</f>
        <v>-14.406137234794954</v>
      </c>
      <c r="E42" s="74">
        <f>(('[1]All Grad-Prof'!AI40-'[1]All Grad-Prof'!AD40)/'[1]All Grad-Prof'!AD40)*100</f>
        <v>-4.7161925989716575</v>
      </c>
      <c r="F42" s="75">
        <f>(('[1]All PT'!AI40-'[1]All PT'!AD40)/'[1]All PT'!AD40)*100</f>
        <v>-10.984842413459637</v>
      </c>
      <c r="G42" s="63">
        <f>'[1]Undergrad FTF'!AC40-'[1]Undergrad FTF'!X40</f>
        <v>-19374</v>
      </c>
      <c r="H42" s="76">
        <f>'[1]All Undergrad '!AJ40-'[1]All Undergrad '!AE40</f>
        <v>-107752</v>
      </c>
      <c r="I42" s="77">
        <f>'[1]All Grad-Prof'!AI40-'[1]All Grad-Prof'!AD40</f>
        <v>-7448</v>
      </c>
      <c r="J42" s="63">
        <f>'[1]All PT'!AI40-'[1]All PT'!AD40</f>
        <v>-41120</v>
      </c>
    </row>
    <row r="43" spans="1:10" x14ac:dyDescent="0.2">
      <c r="A43" s="18" t="s">
        <v>35</v>
      </c>
      <c r="B43" s="18"/>
      <c r="C43" s="74">
        <f>(('[1]Undergrad FTF'!AC41-'[1]Undergrad FTF'!X41)/'[1]Undergrad FTF'!X41)*100</f>
        <v>-19.51106674133775</v>
      </c>
      <c r="D43" s="74">
        <f>(('[1]All Undergrad '!AJ41-'[1]All Undergrad '!AE41)/'[1]All Undergrad '!AE41)*100</f>
        <v>-8.3737032808854917</v>
      </c>
      <c r="E43" s="74">
        <f>(('[1]All Grad-Prof'!AI41-'[1]All Grad-Prof'!AD41)/'[1]All Grad-Prof'!AD41)*100</f>
        <v>3.0724846736386584</v>
      </c>
      <c r="F43" s="75">
        <f>(('[1]All PT'!AI41-'[1]All PT'!AD41)/'[1]All PT'!AD41)*100</f>
        <v>5.2406602953953083</v>
      </c>
      <c r="G43" s="63">
        <f>'[1]Undergrad FTF'!AC41-'[1]Undergrad FTF'!X41</f>
        <v>-16026</v>
      </c>
      <c r="H43" s="76">
        <f>'[1]All Undergrad '!AJ41-'[1]All Undergrad '!AE41</f>
        <v>-33741</v>
      </c>
      <c r="I43" s="77">
        <f>'[1]All Grad-Prof'!AI41-'[1]All Grad-Prof'!AD41</f>
        <v>1704</v>
      </c>
      <c r="J43" s="63">
        <f>'[1]All PT'!AI41-'[1]All PT'!AD41</f>
        <v>7540</v>
      </c>
    </row>
    <row r="44" spans="1:10" x14ac:dyDescent="0.2">
      <c r="A44" s="18" t="s">
        <v>36</v>
      </c>
      <c r="B44" s="18"/>
      <c r="C44" s="74">
        <f>(('[1]Undergrad FTF'!AC42-'[1]Undergrad FTF'!X42)/'[1]Undergrad FTF'!X42)*100</f>
        <v>-21.020282728948985</v>
      </c>
      <c r="D44" s="74">
        <f>(('[1]All Undergrad '!AJ42-'[1]All Undergrad '!AE42)/'[1]All Undergrad '!AE42)*100</f>
        <v>-30.069484399203361</v>
      </c>
      <c r="E44" s="74">
        <f>(('[1]All Grad-Prof'!AI42-'[1]All Grad-Prof'!AD42)/'[1]All Grad-Prof'!AD42)*100</f>
        <v>-11.059746445331653</v>
      </c>
      <c r="F44" s="75">
        <f>(('[1]All PT'!AI42-'[1]All PT'!AD42)/'[1]All PT'!AD42)*100</f>
        <v>-17.694310524885196</v>
      </c>
      <c r="G44" s="63">
        <f>'[1]Undergrad FTF'!AC42-'[1]Undergrad FTF'!X42</f>
        <v>-9918</v>
      </c>
      <c r="H44" s="76">
        <f>'[1]All Undergrad '!AJ42-'[1]All Undergrad '!AE42</f>
        <v>-101913</v>
      </c>
      <c r="I44" s="77">
        <f>'[1]All Grad-Prof'!AI42-'[1]All Grad-Prof'!AD42</f>
        <v>-4737</v>
      </c>
      <c r="J44" s="63">
        <f>'[1]All PT'!AI42-'[1]All PT'!AD42</f>
        <v>-24737</v>
      </c>
    </row>
    <row r="45" spans="1:10" x14ac:dyDescent="0.2">
      <c r="A45" s="18" t="s">
        <v>37</v>
      </c>
      <c r="B45" s="18"/>
      <c r="C45" s="74">
        <f>(('[1]Undergrad FTF'!AC43-'[1]Undergrad FTF'!X43)/'[1]Undergrad FTF'!X43)*100</f>
        <v>-8.4229657658731352</v>
      </c>
      <c r="D45" s="74">
        <f>(('[1]All Undergrad '!AJ43-'[1]All Undergrad '!AE43)/'[1]All Undergrad '!AE43)*100</f>
        <v>-3.5043751592897801</v>
      </c>
      <c r="E45" s="74">
        <f>(('[1]All Grad-Prof'!AI43-'[1]All Grad-Prof'!AD43)/'[1]All Grad-Prof'!AD43)*100</f>
        <v>-0.25638125400595707</v>
      </c>
      <c r="F45" s="75">
        <f>(('[1]All PT'!AI43-'[1]All PT'!AD43)/'[1]All PT'!AD43)*100</f>
        <v>-2.2248478761741595</v>
      </c>
      <c r="G45" s="63">
        <f>'[1]Undergrad FTF'!AC43-'[1]Undergrad FTF'!X43</f>
        <v>-2827</v>
      </c>
      <c r="H45" s="76">
        <f>'[1]All Undergrad '!AJ43-'[1]All Undergrad '!AE43</f>
        <v>-6600</v>
      </c>
      <c r="I45" s="77">
        <f>'[1]All Grad-Prof'!AI43-'[1]All Grad-Prof'!AD43</f>
        <v>-68</v>
      </c>
      <c r="J45" s="63">
        <f>'[1]All PT'!AI43-'[1]All PT'!AD43</f>
        <v>-1883</v>
      </c>
    </row>
    <row r="46" spans="1:10" x14ac:dyDescent="0.2">
      <c r="A46" s="19" t="s">
        <v>38</v>
      </c>
      <c r="B46" s="19"/>
      <c r="C46" s="78">
        <f>(('[1]Undergrad FTF'!AC44-'[1]Undergrad FTF'!X44)/'[1]Undergrad FTF'!X44)*100</f>
        <v>-10.877623034268712</v>
      </c>
      <c r="D46" s="78">
        <f>(('[1]All Undergrad '!AJ44-'[1]All Undergrad '!AE44)/'[1]All Undergrad '!AE44)*100</f>
        <v>-14.6469644068638</v>
      </c>
      <c r="E46" s="78">
        <f>(('[1]All Grad-Prof'!AI44-'[1]All Grad-Prof'!AD44)/'[1]All Grad-Prof'!AD44)*100</f>
        <v>-8.0309073868218572</v>
      </c>
      <c r="F46" s="70">
        <f>(('[1]All PT'!AI44-'[1]All PT'!AD44)/'[1]All PT'!AD44)*100</f>
        <v>-14.381143472363986</v>
      </c>
      <c r="G46" s="64">
        <f>'[1]Undergrad FTF'!AC44-'[1]Undergrad FTF'!X44</f>
        <v>-11005</v>
      </c>
      <c r="H46" s="47">
        <f>'[1]All Undergrad '!AJ44-'[1]All Undergrad '!AE44</f>
        <v>-88516</v>
      </c>
      <c r="I46" s="79">
        <f>'[1]All Grad-Prof'!AI44-'[1]All Grad-Prof'!AD44</f>
        <v>-7369</v>
      </c>
      <c r="J46" s="64">
        <f>'[1]All PT'!AI44-'[1]All PT'!AD44</f>
        <v>-41141</v>
      </c>
    </row>
    <row r="47" spans="1:10" x14ac:dyDescent="0.2">
      <c r="A47" s="19" t="s">
        <v>70</v>
      </c>
      <c r="B47" s="19"/>
      <c r="C47" s="78">
        <f>(('[1]Undergrad FTF'!AC45-'[1]Undergrad FTF'!X45)/'[1]Undergrad FTF'!X45)*100</f>
        <v>-19.033335728141392</v>
      </c>
      <c r="D47" s="78">
        <f>(('[1]All Undergrad '!AJ45-'[1]All Undergrad '!AE45)/'[1]All Undergrad '!AE45)*100</f>
        <v>-15.061785425568772</v>
      </c>
      <c r="E47" s="78">
        <f>(('[1]All Grad-Prof'!AI45-'[1]All Grad-Prof'!AD45)/'[1]All Grad-Prof'!AD45)*100</f>
        <v>-60.871105114474844</v>
      </c>
      <c r="F47" s="70">
        <f>(('[1]All PT'!AI45-'[1]All PT'!AD45)/'[1]All PT'!AD45)*100</f>
        <v>-29.672641331642296</v>
      </c>
      <c r="G47" s="64">
        <f>'[1]Undergrad FTF'!AC45-'[1]Undergrad FTF'!X45</f>
        <v>-10597</v>
      </c>
      <c r="H47" s="47">
        <f>'[1]All Undergrad '!AJ45-'[1]All Undergrad '!AE45</f>
        <v>-52168</v>
      </c>
      <c r="I47" s="79">
        <f>'[1]All Grad-Prof'!AI45-'[1]All Grad-Prof'!AD45</f>
        <v>-72184</v>
      </c>
      <c r="J47" s="64">
        <f>'[1]All PT'!AI45-'[1]All PT'!AD45</f>
        <v>-58256</v>
      </c>
    </row>
    <row r="48" spans="1:10" x14ac:dyDescent="0.2">
      <c r="A48" s="19" t="s">
        <v>69</v>
      </c>
      <c r="B48" s="19"/>
      <c r="C48" s="78">
        <f>(('[1]Undergrad FTF'!AC46-'[1]Undergrad FTF'!X46)/'[1]Undergrad FTF'!X46)*100</f>
        <v>-14.698441452978106</v>
      </c>
      <c r="D48" s="78">
        <f>(('[1]All Undergrad '!AJ46-'[1]All Undergrad '!AE46)/'[1]All Undergrad '!AE46)*100</f>
        <v>-9.3727877285387464</v>
      </c>
      <c r="E48" s="78">
        <f>(('[1]All Grad-Prof'!AI46-'[1]All Grad-Prof'!AD46)/'[1]All Grad-Prof'!AD46)*100</f>
        <v>0.33950180681832792</v>
      </c>
      <c r="F48" s="70">
        <f>(('[1]All PT'!AI46-'[1]All PT'!AD46)/'[1]All PT'!AD46)*100</f>
        <v>-8.8757744605988584</v>
      </c>
      <c r="G48" s="64">
        <f>'[1]Undergrad FTF'!AC46-'[1]Undergrad FTF'!X46</f>
        <v>-9412</v>
      </c>
      <c r="H48" s="47">
        <f>'[1]All Undergrad '!AJ46-'[1]All Undergrad '!AE46</f>
        <v>-34291</v>
      </c>
      <c r="I48" s="79">
        <f>'[1]All Grad-Prof'!AI46-'[1]All Grad-Prof'!AD46</f>
        <v>264</v>
      </c>
      <c r="J48" s="64">
        <f>'[1]All PT'!AI46-'[1]All PT'!AD46</f>
        <v>-15085</v>
      </c>
    </row>
    <row r="49" spans="1:10" x14ac:dyDescent="0.2">
      <c r="A49" s="19" t="s">
        <v>39</v>
      </c>
      <c r="B49" s="19"/>
      <c r="C49" s="78">
        <f>(('[1]Undergrad FTF'!AC47-'[1]Undergrad FTF'!X47)/'[1]Undergrad FTF'!X47)*100</f>
        <v>-5.9963626916082102</v>
      </c>
      <c r="D49" s="78">
        <f>(('[1]All Undergrad '!AJ47-'[1]All Undergrad '!AE47)/'[1]All Undergrad '!AE47)*100</f>
        <v>-9.1508812386756713</v>
      </c>
      <c r="E49" s="78">
        <f>(('[1]All Grad-Prof'!AI47-'[1]All Grad-Prof'!AD47)/'[1]All Grad-Prof'!AD47)*100</f>
        <v>10.815922964491445</v>
      </c>
      <c r="F49" s="70">
        <f>(('[1]All PT'!AI47-'[1]All PT'!AD47)/'[1]All PT'!AD47)*100</f>
        <v>-7.0358370152184584</v>
      </c>
      <c r="G49" s="64">
        <f>'[1]Undergrad FTF'!AC47-'[1]Undergrad FTF'!X47</f>
        <v>-1154</v>
      </c>
      <c r="H49" s="47">
        <f>'[1]All Undergrad '!AJ47-'[1]All Undergrad '!AE47</f>
        <v>-11111</v>
      </c>
      <c r="I49" s="79">
        <f>'[1]All Grad-Prof'!AI47-'[1]All Grad-Prof'!AD47</f>
        <v>2516</v>
      </c>
      <c r="J49" s="64">
        <f>'[1]All PT'!AI47-'[1]All PT'!AD47</f>
        <v>-3583</v>
      </c>
    </row>
    <row r="50" spans="1:10" x14ac:dyDescent="0.2">
      <c r="A50" s="18" t="s">
        <v>40</v>
      </c>
      <c r="B50" s="18"/>
      <c r="C50" s="74">
        <f>(('[1]Undergrad FTF'!AC48-'[1]Undergrad FTF'!X48)/'[1]Undergrad FTF'!X48)*100</f>
        <v>-5.1053037821148974</v>
      </c>
      <c r="D50" s="74">
        <f>(('[1]All Undergrad '!AJ48-'[1]All Undergrad '!AE48)/'[1]All Undergrad '!AE48)*100</f>
        <v>-6.857588544687319</v>
      </c>
      <c r="E50" s="74">
        <f>(('[1]All Grad-Prof'!AI48-'[1]All Grad-Prof'!AD48)/'[1]All Grad-Prof'!AD48)*100</f>
        <v>5.304347826086957</v>
      </c>
      <c r="F50" s="75">
        <f>(('[1]All PT'!AI48-'[1]All PT'!AD48)/'[1]All PT'!AD48)*100</f>
        <v>-1.5367068851671768</v>
      </c>
      <c r="G50" s="63">
        <f>'[1]Undergrad FTF'!AC48-'[1]Undergrad FTF'!X48</f>
        <v>-463</v>
      </c>
      <c r="H50" s="76">
        <f>'[1]All Undergrad '!AJ48-'[1]All Undergrad '!AE48</f>
        <v>-3429</v>
      </c>
      <c r="I50" s="77">
        <f>'[1]All Grad-Prof'!AI48-'[1]All Grad-Prof'!AD48</f>
        <v>366</v>
      </c>
      <c r="J50" s="63">
        <f>'[1]All PT'!AI48-'[1]All PT'!AD48</f>
        <v>-256</v>
      </c>
    </row>
    <row r="51" spans="1:10" x14ac:dyDescent="0.2">
      <c r="A51" s="18" t="s">
        <v>41</v>
      </c>
      <c r="B51" s="18"/>
      <c r="C51" s="74">
        <f>(('[1]Undergrad FTF'!AC49-'[1]Undergrad FTF'!X49)/'[1]Undergrad FTF'!X49)*100</f>
        <v>-16.66583524560178</v>
      </c>
      <c r="D51" s="74">
        <f>(('[1]All Undergrad '!AJ49-'[1]All Undergrad '!AE49)/'[1]All Undergrad '!AE49)*100</f>
        <v>-10.192012145421513</v>
      </c>
      <c r="E51" s="74">
        <f>(('[1]All Grad-Prof'!AI49-'[1]All Grad-Prof'!AD49)/'[1]All Grad-Prof'!AD49)*100</f>
        <v>-4.2532460655355742</v>
      </c>
      <c r="F51" s="75">
        <f>(('[1]All PT'!AI49-'[1]All PT'!AD49)/'[1]All PT'!AD49)*100</f>
        <v>1.5527038028653679</v>
      </c>
      <c r="G51" s="63">
        <f>'[1]Undergrad FTF'!AC49-'[1]Undergrad FTF'!X49</f>
        <v>-20045</v>
      </c>
      <c r="H51" s="76">
        <f>'[1]All Undergrad '!AJ49-'[1]All Undergrad '!AE49</f>
        <v>-65522</v>
      </c>
      <c r="I51" s="77">
        <f>'[1]All Grad-Prof'!AI49-'[1]All Grad-Prof'!AD49</f>
        <v>-4016</v>
      </c>
      <c r="J51" s="63">
        <f>'[1]All PT'!AI49-'[1]All PT'!AD49</f>
        <v>3700</v>
      </c>
    </row>
    <row r="52" spans="1:10" x14ac:dyDescent="0.2">
      <c r="A52" s="18" t="s">
        <v>42</v>
      </c>
      <c r="B52" s="18"/>
      <c r="C52" s="74">
        <f>(('[1]Undergrad FTF'!AC50-'[1]Undergrad FTF'!X50)/'[1]Undergrad FTF'!X50)*100</f>
        <v>-16.858011971347267</v>
      </c>
      <c r="D52" s="74">
        <f>(('[1]All Undergrad '!AJ50-'[1]All Undergrad '!AE50)/'[1]All Undergrad '!AE50)*100</f>
        <v>-7.4730217601451985</v>
      </c>
      <c r="E52" s="74">
        <f>(('[1]All Grad-Prof'!AI50-'[1]All Grad-Prof'!AD50)/'[1]All Grad-Prof'!AD50)*100</f>
        <v>-11.951568806145033</v>
      </c>
      <c r="F52" s="75">
        <f>(('[1]All PT'!AI50-'[1]All PT'!AD50)/'[1]All PT'!AD50)*100</f>
        <v>-6.6842324226875611</v>
      </c>
      <c r="G52" s="63">
        <f>'[1]Undergrad FTF'!AC50-'[1]Undergrad FTF'!X50</f>
        <v>-1718</v>
      </c>
      <c r="H52" s="76">
        <f>'[1]All Undergrad '!AJ50-'[1]All Undergrad '!AE50</f>
        <v>-3788</v>
      </c>
      <c r="I52" s="77">
        <f>'[1]All Grad-Prof'!AI50-'[1]All Grad-Prof'!AD50</f>
        <v>-918</v>
      </c>
      <c r="J52" s="63">
        <f>'[1]All PT'!AI50-'[1]All PT'!AD50</f>
        <v>-1446</v>
      </c>
    </row>
    <row r="53" spans="1:10" x14ac:dyDescent="0.2">
      <c r="A53" s="18" t="s">
        <v>43</v>
      </c>
      <c r="B53" s="18"/>
      <c r="C53" s="82">
        <f>(('[1]Undergrad FTF'!AC51-'[1]Undergrad FTF'!X51)/'[1]Undergrad FTF'!X51)*100</f>
        <v>-15.836797993796608</v>
      </c>
      <c r="D53" s="82">
        <f>(('[1]All Undergrad '!AJ51-'[1]All Undergrad '!AE51)/'[1]All Undergrad '!AE51)*100</f>
        <v>-8.4704022556280094</v>
      </c>
      <c r="E53" s="82">
        <f>(('[1]All Grad-Prof'!AI51-'[1]All Grad-Prof'!AD51)/'[1]All Grad-Prof'!AD51)*100</f>
        <v>-6.0550415518986744</v>
      </c>
      <c r="F53" s="83">
        <f>(('[1]All PT'!AI51-'[1]All PT'!AD51)/'[1]All PT'!AD51)*100</f>
        <v>-4.4751890255495264</v>
      </c>
      <c r="G53" s="84">
        <f>'[1]Undergrad FTF'!AC51-'[1]Undergrad FTF'!X51</f>
        <v>-9599</v>
      </c>
      <c r="H53" s="22">
        <f>'[1]All Undergrad '!AJ51-'[1]All Undergrad '!AE51</f>
        <v>-28720</v>
      </c>
      <c r="I53" s="85">
        <f>'[1]All Grad-Prof'!AI51-'[1]All Grad-Prof'!AD51</f>
        <v>-2572</v>
      </c>
      <c r="J53" s="84">
        <f>'[1]All PT'!AI51-'[1]All PT'!AD51</f>
        <v>-6120</v>
      </c>
    </row>
    <row r="54" spans="1:10" x14ac:dyDescent="0.2">
      <c r="A54" s="23" t="s">
        <v>44</v>
      </c>
      <c r="B54" s="23"/>
      <c r="C54" s="78">
        <f>(('[1]Undergrad FTF'!AC52-'[1]Undergrad FTF'!X52)/'[1]Undergrad FTF'!X52)*100</f>
        <v>-6.523099796098343</v>
      </c>
      <c r="D54" s="78">
        <f>(('[1]All Undergrad '!AJ52-'[1]All Undergrad '!AE52)/'[1]All Undergrad '!AE52)*100</f>
        <v>-4.116855835531898</v>
      </c>
      <c r="E54" s="78">
        <f>(('[1]All Grad-Prof'!AI52-'[1]All Grad-Prof'!AD52)/'[1]All Grad-Prof'!AD52)*100</f>
        <v>-1.0680630828572824E-3</v>
      </c>
      <c r="F54" s="70">
        <f>(('[1]All PT'!AI52-'[1]All PT'!AD52)/'[1]All PT'!AD52)*100</f>
        <v>-5.5633088816496921</v>
      </c>
      <c r="G54" s="64">
        <f>'[1]Undergrad FTF'!AC52-'[1]Undergrad FTF'!X52</f>
        <v>-37206</v>
      </c>
      <c r="H54" s="47">
        <f>'[1]All Undergrad '!AJ52-'[1]All Undergrad '!AE52</f>
        <v>-118234</v>
      </c>
      <c r="I54" s="79">
        <f>'[1]All Grad-Prof'!AI52-'[1]All Grad-Prof'!AD52</f>
        <v>-7</v>
      </c>
      <c r="J54" s="64">
        <f>'[1]All PT'!AI52-'[1]All PT'!AD52</f>
        <v>-59755</v>
      </c>
    </row>
    <row r="55" spans="1:10" x14ac:dyDescent="0.2">
      <c r="A55" s="19" t="s">
        <v>23</v>
      </c>
      <c r="B55" s="19"/>
      <c r="C55" s="44"/>
      <c r="D55" s="44"/>
      <c r="E55" s="44"/>
      <c r="F55" s="73"/>
      <c r="G55" s="44">
        <f>(G54/G$6)*100</f>
        <v>13.808025177025964</v>
      </c>
      <c r="H55" s="44">
        <f>(H54/H$6)*100</f>
        <v>9.6589539795782482</v>
      </c>
      <c r="I55" s="73">
        <f>(I54/I$6)*100</f>
        <v>5.6231674498935617E-3</v>
      </c>
      <c r="J55" s="44">
        <f>(J54/J$6)*100</f>
        <v>14.578443762411988</v>
      </c>
    </row>
    <row r="56" spans="1:10" x14ac:dyDescent="0.2">
      <c r="A56" s="18" t="s">
        <v>68</v>
      </c>
      <c r="B56" s="18"/>
      <c r="C56" s="74">
        <f>(('[1]Undergrad FTF'!AC54-'[1]Undergrad FTF'!X54)/'[1]Undergrad FTF'!X54)*100</f>
        <v>-0.2477921087743821</v>
      </c>
      <c r="D56" s="74">
        <f>(('[1]All Undergrad '!AJ54-'[1]All Undergrad '!AE54)/'[1]All Undergrad '!AE54)*100</f>
        <v>1.6182167490787693</v>
      </c>
      <c r="E56" s="74">
        <f>(('[1]All Grad-Prof'!AI54-'[1]All Grad-Prof'!AD54)/'[1]All Grad-Prof'!AD54)*100</f>
        <v>1.4240988557337988</v>
      </c>
      <c r="F56" s="75">
        <f>(('[1]All PT'!AI54-'[1]All PT'!AD54)/'[1]All PT'!AD54)*100</f>
        <v>-1.43388588776921</v>
      </c>
      <c r="G56" s="63">
        <f>'[1]Undergrad FTF'!AC54-'[1]Undergrad FTF'!X54</f>
        <v>-78</v>
      </c>
      <c r="H56" s="76">
        <f>'[1]All Undergrad '!AJ54-'[1]All Undergrad '!AE54</f>
        <v>2569</v>
      </c>
      <c r="I56" s="77">
        <f>'[1]All Grad-Prof'!AI54-'[1]All Grad-Prof'!AD54</f>
        <v>514</v>
      </c>
      <c r="J56" s="63">
        <f>'[1]All PT'!AI54-'[1]All PT'!AD54</f>
        <v>-1006</v>
      </c>
    </row>
    <row r="57" spans="1:10" x14ac:dyDescent="0.2">
      <c r="A57" s="18" t="s">
        <v>45</v>
      </c>
      <c r="B57" s="18"/>
      <c r="C57" s="74">
        <f>(('[1]Undergrad FTF'!AC55-'[1]Undergrad FTF'!X55)/'[1]Undergrad FTF'!X55)*100</f>
        <v>-6.7345597897503291</v>
      </c>
      <c r="D57" s="74">
        <f>(('[1]All Undergrad '!AJ55-'[1]All Undergrad '!AE55)/'[1]All Undergrad '!AE55)*100</f>
        <v>-3.0072610551902521</v>
      </c>
      <c r="E57" s="74">
        <f>(('[1]All Grad-Prof'!AI55-'[1]All Grad-Prof'!AD55)/'[1]All Grad-Prof'!AD55)*100</f>
        <v>7.4940388327466785</v>
      </c>
      <c r="F57" s="75">
        <f>(('[1]All PT'!AI55-'[1]All PT'!AD55)/'[1]All PT'!AD55)*100</f>
        <v>0.74673997845227924</v>
      </c>
      <c r="G57" s="63">
        <f>'[1]Undergrad FTF'!AC55-'[1]Undergrad FTF'!X55</f>
        <v>-820</v>
      </c>
      <c r="H57" s="76">
        <f>'[1]All Undergrad '!AJ55-'[1]All Undergrad '!AE55</f>
        <v>-1930</v>
      </c>
      <c r="I57" s="77">
        <f>'[1]All Grad-Prof'!AI55-'[1]All Grad-Prof'!AD55</f>
        <v>660</v>
      </c>
      <c r="J57" s="63">
        <f>'[1]All PT'!AI55-'[1]All PT'!AD55</f>
        <v>201</v>
      </c>
    </row>
    <row r="58" spans="1:10" x14ac:dyDescent="0.2">
      <c r="A58" s="18" t="s">
        <v>67</v>
      </c>
      <c r="B58" s="18"/>
      <c r="C58" s="74">
        <f>(('[1]Undergrad FTF'!AC56-'[1]Undergrad FTF'!X56)/'[1]Undergrad FTF'!X56)*100</f>
        <v>-4.8683388842631139</v>
      </c>
      <c r="D58" s="74">
        <f>(('[1]All Undergrad '!AJ56-'[1]All Undergrad '!AE56)/'[1]All Undergrad '!AE56)*100</f>
        <v>-1.0569363932343365</v>
      </c>
      <c r="E58" s="74">
        <f>(('[1]All Grad-Prof'!AI56-'[1]All Grad-Prof'!AD56)/'[1]All Grad-Prof'!AD56)*100</f>
        <v>3.776664214784847</v>
      </c>
      <c r="F58" s="75">
        <f>(('[1]All PT'!AI56-'[1]All PT'!AD56)/'[1]All PT'!AD56)*100</f>
        <v>4.845362796539391E-2</v>
      </c>
      <c r="G58" s="63">
        <f>'[1]Undergrad FTF'!AC56-'[1]Undergrad FTF'!X56</f>
        <v>-3742</v>
      </c>
      <c r="H58" s="76">
        <f>'[1]All Undergrad '!AJ56-'[1]All Undergrad '!AE56</f>
        <v>-3993</v>
      </c>
      <c r="I58" s="77">
        <f>'[1]All Grad-Prof'!AI56-'[1]All Grad-Prof'!AD56</f>
        <v>4929</v>
      </c>
      <c r="J58" s="63">
        <f>'[1]All PT'!AI56-'[1]All PT'!AD56</f>
        <v>76</v>
      </c>
    </row>
    <row r="59" spans="1:10" x14ac:dyDescent="0.2">
      <c r="A59" s="18" t="s">
        <v>46</v>
      </c>
      <c r="B59" s="18"/>
      <c r="C59" s="74">
        <f>(('[1]Undergrad FTF'!AC57-'[1]Undergrad FTF'!X57)/'[1]Undergrad FTF'!X57)*100</f>
        <v>28.01733636964666</v>
      </c>
      <c r="D59" s="74">
        <f>(('[1]All Undergrad '!AJ57-'[1]All Undergrad '!AE57)/'[1]All Undergrad '!AE57)*100</f>
        <v>55.384566112063027</v>
      </c>
      <c r="E59" s="74">
        <f>(('[1]All Grad-Prof'!AI57-'[1]All Grad-Prof'!AD57)/'[1]All Grad-Prof'!AD57)*100</f>
        <v>104.86042443142922</v>
      </c>
      <c r="F59" s="75">
        <f>(('[1]All PT'!AI57-'[1]All PT'!AD57)/'[1]All PT'!AD57)*100</f>
        <v>148.96391152502909</v>
      </c>
      <c r="G59" s="63">
        <f>'[1]Undergrad FTF'!AC57-'[1]Undergrad FTF'!X57</f>
        <v>3814</v>
      </c>
      <c r="H59" s="76">
        <f>'[1]All Undergrad '!AJ57-'[1]All Undergrad '!AE57</f>
        <v>34586</v>
      </c>
      <c r="I59" s="77">
        <f>'[1]All Grad-Prof'!AI57-'[1]All Grad-Prof'!AD57</f>
        <v>13786</v>
      </c>
      <c r="J59" s="63">
        <f>'[1]All PT'!AI57-'[1]All PT'!AD57</f>
        <v>31990</v>
      </c>
    </row>
    <row r="60" spans="1:10" x14ac:dyDescent="0.2">
      <c r="A60" s="19" t="s">
        <v>47</v>
      </c>
      <c r="B60" s="19"/>
      <c r="C60" s="78">
        <f>(('[1]Undergrad FTF'!AC58-'[1]Undergrad FTF'!X58)/'[1]Undergrad FTF'!X58)*100</f>
        <v>-8.2799235396638</v>
      </c>
      <c r="D60" s="78">
        <f>(('[1]All Undergrad '!AJ58-'[1]All Undergrad '!AE58)/'[1]All Undergrad '!AE58)*100</f>
        <v>-5.08223944330223</v>
      </c>
      <c r="E60" s="78">
        <f>(('[1]All Grad-Prof'!AI58-'[1]All Grad-Prof'!AD58)/'[1]All Grad-Prof'!AD58)*100</f>
        <v>-0.33336985272252045</v>
      </c>
      <c r="F60" s="70">
        <f>(('[1]All PT'!AI58-'[1]All PT'!AD58)/'[1]All PT'!AD58)*100</f>
        <v>-8.405023606471719</v>
      </c>
      <c r="G60" s="64">
        <f>'[1]Undergrad FTF'!AC58-'[1]Undergrad FTF'!X58</f>
        <v>-5891</v>
      </c>
      <c r="H60" s="47">
        <f>'[1]All Undergrad '!AJ58-'[1]All Undergrad '!AE58</f>
        <v>-19281</v>
      </c>
      <c r="I60" s="79">
        <f>'[1]All Grad-Prof'!AI58-'[1]All Grad-Prof'!AD58</f>
        <v>-213</v>
      </c>
      <c r="J60" s="64">
        <f>'[1]All PT'!AI58-'[1]All PT'!AD58</f>
        <v>-13512</v>
      </c>
    </row>
    <row r="61" spans="1:10" x14ac:dyDescent="0.2">
      <c r="A61" s="19" t="s">
        <v>66</v>
      </c>
      <c r="B61" s="19"/>
      <c r="C61" s="78">
        <f>(('[1]Undergrad FTF'!AC59-'[1]Undergrad FTF'!X59)/'[1]Undergrad FTF'!X59)*100</f>
        <v>-5.7671381936887922</v>
      </c>
      <c r="D61" s="78">
        <f>(('[1]All Undergrad '!AJ59-'[1]All Undergrad '!AE59)/'[1]All Undergrad '!AE59)*100</f>
        <v>-5.1061733800350266</v>
      </c>
      <c r="E61" s="78">
        <f>(('[1]All Grad-Prof'!AI59-'[1]All Grad-Prof'!AD59)/'[1]All Grad-Prof'!AD59)*100</f>
        <v>-4.661388188215926</v>
      </c>
      <c r="F61" s="70">
        <f>(('[1]All PT'!AI59-'[1]All PT'!AD59)/'[1]All PT'!AD59)*100</f>
        <v>-11.259696291543426</v>
      </c>
      <c r="G61" s="64">
        <f>'[1]Undergrad FTF'!AC59-'[1]Undergrad FTF'!X59</f>
        <v>-11448</v>
      </c>
      <c r="H61" s="47">
        <f>'[1]All Undergrad '!AJ59-'[1]All Undergrad '!AE59</f>
        <v>-54114</v>
      </c>
      <c r="I61" s="79">
        <f>'[1]All Grad-Prof'!AI59-'[1]All Grad-Prof'!AD59</f>
        <v>-11439</v>
      </c>
      <c r="J61" s="64">
        <f>'[1]All PT'!AI59-'[1]All PT'!AD59</f>
        <v>-43169</v>
      </c>
    </row>
    <row r="62" spans="1:10" x14ac:dyDescent="0.2">
      <c r="A62" s="19" t="s">
        <v>65</v>
      </c>
      <c r="B62" s="19"/>
      <c r="C62" s="78">
        <f>(('[1]Undergrad FTF'!AC60-'[1]Undergrad FTF'!X60)/'[1]Undergrad FTF'!X60)*100</f>
        <v>-12.127584998247459</v>
      </c>
      <c r="D62" s="78">
        <f>(('[1]All Undergrad '!AJ60-'[1]All Undergrad '!AE60)/'[1]All Undergrad '!AE60)*100</f>
        <v>-11.041577890059049</v>
      </c>
      <c r="E62" s="78">
        <f>(('[1]All Grad-Prof'!AI60-'[1]All Grad-Prof'!AD60)/'[1]All Grad-Prof'!AD60)*100</f>
        <v>-4.8586857523970712</v>
      </c>
      <c r="F62" s="70">
        <f>(('[1]All PT'!AI60-'[1]All PT'!AD60)/'[1]All PT'!AD60)*100</f>
        <v>-14.945065880235026</v>
      </c>
      <c r="G62" s="64">
        <f>'[1]Undergrad FTF'!AC60-'[1]Undergrad FTF'!X60</f>
        <v>-17300</v>
      </c>
      <c r="H62" s="47">
        <f>'[1]All Undergrad '!AJ60-'[1]All Undergrad '!AE60</f>
        <v>-72552</v>
      </c>
      <c r="I62" s="79">
        <f>'[1]All Grad-Prof'!AI60-'[1]All Grad-Prof'!AD60</f>
        <v>-6775</v>
      </c>
      <c r="J62" s="64">
        <f>'[1]All PT'!AI60-'[1]All PT'!AD60</f>
        <v>-33041</v>
      </c>
    </row>
    <row r="63" spans="1:10" x14ac:dyDescent="0.2">
      <c r="A63" s="19" t="s">
        <v>64</v>
      </c>
      <c r="B63" s="19"/>
      <c r="C63" s="78">
        <f>(('[1]Undergrad FTF'!AC61-'[1]Undergrad FTF'!X61)/'[1]Undergrad FTF'!X61)*100</f>
        <v>-4.4400560580965722</v>
      </c>
      <c r="D63" s="78">
        <f>(('[1]All Undergrad '!AJ61-'[1]All Undergrad '!AE61)/'[1]All Undergrad '!AE61)*100</f>
        <v>-2.9850544397105567</v>
      </c>
      <c r="E63" s="78">
        <f>(('[1]All Grad-Prof'!AI61-'[1]All Grad-Prof'!AD61)/'[1]All Grad-Prof'!AD61)*100</f>
        <v>-9.6264367816091951</v>
      </c>
      <c r="F63" s="70">
        <f>(('[1]All PT'!AI61-'[1]All PT'!AD61)/'[1]All PT'!AD61)*100</f>
        <v>-8.3107742284786141</v>
      </c>
      <c r="G63" s="64">
        <f>'[1]Undergrad FTF'!AC61-'[1]Undergrad FTF'!X61</f>
        <v>-697</v>
      </c>
      <c r="H63" s="47">
        <f>'[1]All Undergrad '!AJ61-'[1]All Undergrad '!AE61</f>
        <v>-2207</v>
      </c>
      <c r="I63" s="79">
        <f>'[1]All Grad-Prof'!AI61-'[1]All Grad-Prof'!AD61</f>
        <v>-1072</v>
      </c>
      <c r="J63" s="64">
        <f>'[1]All PT'!AI61-'[1]All PT'!AD61</f>
        <v>-1842</v>
      </c>
    </row>
    <row r="64" spans="1:10" x14ac:dyDescent="0.2">
      <c r="A64" s="16" t="s">
        <v>48</v>
      </c>
      <c r="B64" s="16"/>
      <c r="C64" s="80">
        <f>(('[1]Undergrad FTF'!AC62-'[1]Undergrad FTF'!X62)/'[1]Undergrad FTF'!X62)*100</f>
        <v>-12.666828439699101</v>
      </c>
      <c r="D64" s="80">
        <f>(('[1]All Undergrad '!AJ62-'[1]All Undergrad '!AE62)/'[1]All Undergrad '!AE62)*100</f>
        <v>-3.3982594280978038</v>
      </c>
      <c r="E64" s="80">
        <f>(('[1]All Grad-Prof'!AI62-'[1]All Grad-Prof'!AD62)/'[1]All Grad-Prof'!AD62)*100</f>
        <v>-5.700746697300402</v>
      </c>
      <c r="F64" s="67">
        <f>(('[1]All PT'!AI62-'[1]All PT'!AD62)/'[1]All PT'!AD62)*100</f>
        <v>4.8551430849650039</v>
      </c>
      <c r="G64" s="68">
        <f>'[1]Undergrad FTF'!AC62-'[1]Undergrad FTF'!X62</f>
        <v>-1044</v>
      </c>
      <c r="H64" s="16">
        <f>'[1]All Undergrad '!AJ62-'[1]All Undergrad '!AE62</f>
        <v>-1312</v>
      </c>
      <c r="I64" s="16">
        <f>'[1]All Grad-Prof'!AI62-'[1]All Grad-Prof'!AD62</f>
        <v>-397</v>
      </c>
      <c r="J64" s="68">
        <f>'[1]All PT'!AI62-'[1]All PT'!AD62</f>
        <v>548</v>
      </c>
    </row>
    <row r="65" spans="1:14" x14ac:dyDescent="0.2">
      <c r="A65" s="24" t="s">
        <v>81</v>
      </c>
      <c r="B65" s="24"/>
      <c r="C65" s="86">
        <f>(('[1]Undergrad FTF'!AC63-'[1]Undergrad FTF'!X63)/'[1]Undergrad FTF'!X63)*100</f>
        <v>13.010204081632654</v>
      </c>
      <c r="D65" s="86">
        <f>(('[1]All Undergrad '!AJ63-'[1]All Undergrad '!AE63)/'[1]All Undergrad '!AE63)*100</f>
        <v>9.0254264702710856</v>
      </c>
      <c r="E65" s="86">
        <f>(('[1]All Grad-Prof'!AI63-'[1]All Grad-Prof'!AD63)/'[1]All Grad-Prof'!AD63)*100</f>
        <v>7.418214188571004</v>
      </c>
      <c r="F65" s="83">
        <f>(('[1]All PT'!AI63-'[1]All PT'!AD63)/'[1]All PT'!AD63)*100</f>
        <v>18.633002988831208</v>
      </c>
      <c r="G65" s="87">
        <f>'[1]Undergrad FTF'!AC63-'[1]Undergrad FTF'!X63</f>
        <v>1275</v>
      </c>
      <c r="H65" s="22">
        <f>'[1]All Undergrad '!AJ63-'[1]All Undergrad '!AE63</f>
        <v>4185</v>
      </c>
      <c r="I65" s="22">
        <f>'[1]All Grad-Prof'!AI63-'[1]All Grad-Prof'!AD63</f>
        <v>3000</v>
      </c>
      <c r="J65" s="87">
        <f>'[1]All PT'!AI63-'[1]All PT'!AD63</f>
        <v>4738</v>
      </c>
    </row>
    <row r="66" spans="1:14" s="12" customFormat="1" ht="33.75" customHeight="1" x14ac:dyDescent="0.2">
      <c r="A66" s="161" t="s">
        <v>55</v>
      </c>
      <c r="B66" s="162"/>
      <c r="C66" s="162"/>
      <c r="D66" s="162"/>
      <c r="E66" s="162"/>
      <c r="F66" s="162"/>
      <c r="G66" s="163"/>
      <c r="H66" s="163"/>
      <c r="I66" s="163"/>
      <c r="J66" s="163"/>
    </row>
    <row r="67" spans="1:14" s="7" customFormat="1" ht="50.25" customHeight="1" x14ac:dyDescent="0.2">
      <c r="A67" s="167"/>
      <c r="B67" s="168"/>
      <c r="C67" s="168"/>
      <c r="D67" s="168"/>
      <c r="E67" s="168"/>
      <c r="F67" s="168"/>
      <c r="G67" s="166"/>
      <c r="H67" s="166"/>
      <c r="I67" s="166"/>
      <c r="J67" s="166"/>
    </row>
    <row r="68" spans="1:14" s="40" customFormat="1" ht="34.5" customHeight="1" x14ac:dyDescent="0.2">
      <c r="A68" s="167"/>
      <c r="B68" s="168"/>
      <c r="C68" s="168"/>
      <c r="D68" s="168"/>
      <c r="E68" s="168"/>
      <c r="F68" s="168"/>
      <c r="G68" s="166"/>
      <c r="H68" s="166"/>
      <c r="I68" s="166"/>
      <c r="J68" s="166"/>
      <c r="K68" s="167"/>
      <c r="L68" s="168"/>
      <c r="M68" s="168"/>
      <c r="N68" s="168"/>
    </row>
    <row r="69" spans="1:14" ht="18" customHeight="1" x14ac:dyDescent="0.2">
      <c r="A69" s="8" t="s">
        <v>11</v>
      </c>
      <c r="B69" s="164" t="s">
        <v>57</v>
      </c>
      <c r="C69" s="165"/>
      <c r="D69" s="165"/>
      <c r="E69" s="165"/>
      <c r="F69" s="165"/>
      <c r="G69" s="166"/>
      <c r="H69" s="166"/>
      <c r="I69" s="166"/>
      <c r="J69" s="166"/>
    </row>
    <row r="70" spans="1:14" x14ac:dyDescent="0.2">
      <c r="A70" s="3"/>
      <c r="C70" s="3"/>
      <c r="D70" s="3"/>
      <c r="E70" s="3"/>
      <c r="F70" s="3"/>
      <c r="G70" s="3"/>
      <c r="H70" s="3"/>
      <c r="I70" s="3"/>
      <c r="J70" s="42" t="s">
        <v>63</v>
      </c>
    </row>
    <row r="71" spans="1:14" x14ac:dyDescent="0.2">
      <c r="A71" s="39"/>
      <c r="B71" s="3"/>
      <c r="C71" s="3"/>
      <c r="D71" s="3"/>
      <c r="E71" s="3"/>
      <c r="F71" s="3"/>
      <c r="G71" s="3"/>
      <c r="H71" s="3"/>
      <c r="I71" s="3"/>
    </row>
  </sheetData>
  <mergeCells count="9">
    <mergeCell ref="L3:N3"/>
    <mergeCell ref="P3:R3"/>
    <mergeCell ref="A66:J66"/>
    <mergeCell ref="B69:J69"/>
    <mergeCell ref="A67:J67"/>
    <mergeCell ref="A68:J68"/>
    <mergeCell ref="K68:N68"/>
    <mergeCell ref="C4:F4"/>
    <mergeCell ref="G4:J4"/>
  </mergeCells>
  <pageMargins left="0.7" right="0.7" top="0.75" bottom="0.75" header="0.3" footer="0.3"/>
  <pageSetup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tabColor indexed="16"/>
  </sheetPr>
  <dimension ref="A1:W73"/>
  <sheetViews>
    <sheetView showGridLines="0" view="pageBreakPreview" zoomScaleNormal="80" zoomScaleSheetLayoutView="100" workbookViewId="0">
      <selection activeCell="A2" sqref="A2"/>
    </sheetView>
  </sheetViews>
  <sheetFormatPr defaultColWidth="9.7109375" defaultRowHeight="12.75" x14ac:dyDescent="0.2"/>
  <cols>
    <col min="1" max="1" width="7.42578125" style="2" customWidth="1"/>
    <col min="2" max="2" width="12.140625" style="2" customWidth="1"/>
    <col min="3" max="3" width="8" style="2" customWidth="1"/>
    <col min="4" max="4" width="6.7109375" style="2" customWidth="1"/>
    <col min="5" max="5" width="7.28515625" style="2" customWidth="1"/>
    <col min="6" max="6" width="6.7109375" style="2" customWidth="1"/>
    <col min="7" max="7" width="8" style="2" customWidth="1"/>
    <col min="8" max="8" width="9.28515625" style="2" customWidth="1"/>
    <col min="9" max="9" width="10.140625" style="2" bestFit="1" customWidth="1"/>
    <col min="10" max="10" width="9.7109375" style="2" customWidth="1"/>
    <col min="11" max="11" width="10.42578125" style="2" customWidth="1"/>
    <col min="12" max="12" width="8.5703125" style="2" customWidth="1"/>
    <col min="13" max="13" width="9" style="2" bestFit="1" customWidth="1"/>
    <col min="14" max="14" width="9" style="2" customWidth="1"/>
    <col min="15" max="16" width="10.5703125" style="2" bestFit="1" customWidth="1"/>
    <col min="17" max="17" width="10.5703125" style="2" customWidth="1"/>
    <col min="18" max="19" width="11.5703125" style="2" customWidth="1"/>
    <col min="20" max="20" width="2.140625" style="2" customWidth="1"/>
    <col min="21" max="23" width="15" style="2" customWidth="1"/>
    <col min="24" max="26" width="9.7109375" style="2"/>
    <col min="27" max="27" width="9.85546875" style="2" bestFit="1" customWidth="1"/>
    <col min="28" max="16384" width="9.7109375" style="2"/>
  </cols>
  <sheetData>
    <row r="1" spans="1:23" x14ac:dyDescent="0.2">
      <c r="A1" s="43" t="s">
        <v>92</v>
      </c>
      <c r="B1" s="5"/>
      <c r="C1" s="3"/>
      <c r="D1" s="3"/>
      <c r="E1" s="3"/>
      <c r="F1" s="3"/>
      <c r="G1" s="3"/>
      <c r="H1" s="3"/>
      <c r="I1" s="3"/>
      <c r="J1" s="3"/>
      <c r="K1" s="3"/>
      <c r="L1" s="3"/>
      <c r="M1" s="3"/>
    </row>
    <row r="2" spans="1:23" ht="14.25" x14ac:dyDescent="0.2">
      <c r="A2" s="5" t="s">
        <v>60</v>
      </c>
      <c r="B2" s="5"/>
      <c r="C2" s="3"/>
      <c r="D2" s="3"/>
      <c r="E2" s="3"/>
      <c r="F2" s="3"/>
      <c r="G2" s="1"/>
      <c r="H2" s="1"/>
      <c r="I2" s="1"/>
      <c r="J2" s="1"/>
      <c r="K2" s="1"/>
      <c r="L2" s="1"/>
      <c r="M2" s="1"/>
    </row>
    <row r="3" spans="1:23" x14ac:dyDescent="0.2">
      <c r="A3" s="6"/>
      <c r="B3" s="6"/>
      <c r="C3" s="9"/>
      <c r="D3" s="9"/>
      <c r="E3" s="9"/>
      <c r="F3" s="9"/>
      <c r="G3" s="9"/>
      <c r="H3" s="9"/>
      <c r="I3" s="13"/>
      <c r="J3" s="13"/>
      <c r="K3" s="13"/>
      <c r="L3" s="13"/>
      <c r="M3" s="13"/>
      <c r="P3" s="14" t="s">
        <v>58</v>
      </c>
      <c r="Q3" s="41"/>
      <c r="R3" s="36"/>
      <c r="S3" s="37"/>
      <c r="U3" s="14" t="s">
        <v>59</v>
      </c>
      <c r="V3" s="36"/>
      <c r="W3" s="37"/>
    </row>
    <row r="4" spans="1:23" ht="12.75" customHeight="1" x14ac:dyDescent="0.2">
      <c r="A4" s="3"/>
      <c r="B4" s="3"/>
      <c r="C4" s="169" t="s">
        <v>61</v>
      </c>
      <c r="D4" s="170"/>
      <c r="E4" s="170"/>
      <c r="F4" s="170"/>
      <c r="G4" s="170"/>
      <c r="H4" s="171"/>
      <c r="I4" s="172" t="s">
        <v>62</v>
      </c>
      <c r="J4" s="170"/>
      <c r="K4" s="170"/>
      <c r="L4" s="170"/>
      <c r="M4" s="170"/>
      <c r="N4" s="170"/>
    </row>
    <row r="5" spans="1:23" s="11" customFormat="1" ht="18.75" customHeight="1" x14ac:dyDescent="0.2">
      <c r="A5" s="25"/>
      <c r="B5" s="25"/>
      <c r="C5" s="55" t="s">
        <v>12</v>
      </c>
      <c r="D5" s="56" t="s">
        <v>13</v>
      </c>
      <c r="E5" s="57" t="s">
        <v>14</v>
      </c>
      <c r="F5" s="56" t="s">
        <v>15</v>
      </c>
      <c r="G5" s="56" t="s">
        <v>17</v>
      </c>
      <c r="H5" s="56" t="s">
        <v>16</v>
      </c>
      <c r="I5" s="58" t="s">
        <v>12</v>
      </c>
      <c r="J5" s="56" t="s">
        <v>13</v>
      </c>
      <c r="K5" s="57" t="s">
        <v>14</v>
      </c>
      <c r="L5" s="56" t="s">
        <v>15</v>
      </c>
      <c r="M5" s="56" t="s">
        <v>17</v>
      </c>
      <c r="N5" s="56" t="s">
        <v>16</v>
      </c>
    </row>
    <row r="6" spans="1:23" x14ac:dyDescent="0.2">
      <c r="A6" s="16" t="s">
        <v>50</v>
      </c>
      <c r="B6" s="16"/>
      <c r="C6" s="31">
        <f>+'[2]TABLE 31'!E9</f>
        <v>-7.5306070860601908</v>
      </c>
      <c r="D6" s="31">
        <f>+'[3]TABLE 32'!E9</f>
        <v>-5.0288735241059497</v>
      </c>
      <c r="E6" s="49">
        <f>+'[4]TABLE 35'!D8</f>
        <v>-13.26611112813497</v>
      </c>
      <c r="F6" s="31">
        <f>+'[5]Table 33'!D9</f>
        <v>-11.396714654502951</v>
      </c>
      <c r="G6" s="31">
        <f>+'[6]TABLE 34'!D9</f>
        <v>24.008232190814695</v>
      </c>
      <c r="H6" s="31">
        <f>(('[1]All Other Races'!AF4-'[1]All Other Races'!AA4)/'[1]All Other Races'!AA4)*100</f>
        <v>-3.4530342924214064</v>
      </c>
      <c r="I6" s="26">
        <f>('[2]All Women'!AI4-'[2]All Women'!AD4)</f>
        <v>-896107</v>
      </c>
      <c r="J6" s="16">
        <f>+'[3]All Men'!AI4-'[3]All Men'!AD4</f>
        <v>-452465</v>
      </c>
      <c r="K6" s="26">
        <f>+'[4]All White'!AG4-'[4]All White'!AB4</f>
        <v>-1545544</v>
      </c>
      <c r="L6" s="16">
        <f>+'[5]All Black'!AG4-'[5]All Black'!AB4</f>
        <v>-311415</v>
      </c>
      <c r="M6" s="48">
        <f>+'[6]All Hispanic'!AG4-'[6]All Hispanic'!AB4</f>
        <v>602525</v>
      </c>
      <c r="N6" s="16">
        <f>('[1]All Other Races'!AG4-'[1]All Other Races'!AB4)</f>
        <v>-7699</v>
      </c>
      <c r="O6" s="11"/>
      <c r="P6" s="11"/>
      <c r="Q6" s="11"/>
    </row>
    <row r="7" spans="1:23" x14ac:dyDescent="0.2">
      <c r="A7" s="17" t="s">
        <v>10</v>
      </c>
      <c r="B7" s="17"/>
      <c r="C7" s="29">
        <f>+'[2]TABLE 31'!E10</f>
        <v>-4.7916424869058876</v>
      </c>
      <c r="D7" s="50">
        <f>+'[3]TABLE 32'!E10</f>
        <v>-2.6900451660900639</v>
      </c>
      <c r="E7" s="44">
        <f>+'[4]TABLE 35'!D9</f>
        <v>-11.024667862067954</v>
      </c>
      <c r="F7" s="29">
        <f>+'[5]Table 33'!D10</f>
        <v>-8.9380592890076755</v>
      </c>
      <c r="G7" s="29">
        <f>+'[6]TABLE 34'!D10</f>
        <v>23.049494914480313</v>
      </c>
      <c r="H7" s="29">
        <f>(('[1]All Other Races'!AF5-'[1]All Other Races'!AA5)/'[1]All Other Races'!AA5)*100</f>
        <v>3.0517951834032284</v>
      </c>
      <c r="I7" s="27">
        <f>('[2]All Women'!AI5-'[2]All Women'!AD5)</f>
        <v>-194039</v>
      </c>
      <c r="J7" s="17">
        <f>+'[3]All Men'!AI5-'[3]All Men'!AD5</f>
        <v>-79404</v>
      </c>
      <c r="K7" s="27">
        <f>+'[4]All White'!AG5-'[4]All White'!AB5</f>
        <v>-420672</v>
      </c>
      <c r="L7" s="17">
        <f>+'[5]All Black'!AG5-'[5]All Black'!AB5</f>
        <v>-127749</v>
      </c>
      <c r="M7" s="47">
        <f>+'[6]All Hispanic'!AG5-'[6]All Hispanic'!AB5</f>
        <v>192830</v>
      </c>
      <c r="N7" s="17">
        <f>('[1]All Other Races'!AG5-'[1]All Other Races'!AB5)</f>
        <v>15506</v>
      </c>
      <c r="O7" s="11"/>
      <c r="P7" s="11"/>
      <c r="Q7" s="11"/>
    </row>
    <row r="8" spans="1:23" x14ac:dyDescent="0.2">
      <c r="A8" s="17" t="s">
        <v>23</v>
      </c>
      <c r="B8" s="17"/>
      <c r="C8" s="29"/>
      <c r="D8" s="29"/>
      <c r="E8" s="30"/>
      <c r="F8" s="29"/>
      <c r="G8" s="29"/>
      <c r="H8" s="29"/>
      <c r="I8" s="30">
        <f>(I7/I$6)*100</f>
        <v>21.653552533347025</v>
      </c>
      <c r="J8" s="29">
        <f t="shared" ref="J8:N8" si="0">(J7/J$6)*100</f>
        <v>17.549202700761384</v>
      </c>
      <c r="K8" s="30">
        <f t="shared" si="0"/>
        <v>27.218377477444832</v>
      </c>
      <c r="L8" s="29">
        <f t="shared" si="0"/>
        <v>41.022108761620345</v>
      </c>
      <c r="M8" s="29">
        <f t="shared" si="0"/>
        <v>32.003651300775907</v>
      </c>
      <c r="N8" s="29">
        <f t="shared" si="0"/>
        <v>-201.40277958176384</v>
      </c>
      <c r="O8" s="11"/>
      <c r="P8" s="11"/>
      <c r="Q8" s="11"/>
    </row>
    <row r="9" spans="1:23" x14ac:dyDescent="0.2">
      <c r="A9" s="18" t="s">
        <v>76</v>
      </c>
      <c r="B9" s="18"/>
      <c r="C9" s="32">
        <f>+'[2]TABLE 31'!E12</f>
        <v>-13.543719846331886</v>
      </c>
      <c r="D9" s="32">
        <f>+'[3]TABLE 32'!E12</f>
        <v>-13.747695549117726</v>
      </c>
      <c r="E9" s="33">
        <f>+'[4]TABLE 35'!D11</f>
        <v>-10.883996022304251</v>
      </c>
      <c r="F9" s="32">
        <f>+'[5]Table 33'!D12</f>
        <v>-19.576900841487699</v>
      </c>
      <c r="G9" s="32">
        <f>+'[6]TABLE 34'!D12</f>
        <v>17.494600431965441</v>
      </c>
      <c r="H9" s="32">
        <f>(('[1]All Other Races'!AF7-'[1]All Other Races'!AA7)/'[1]All Other Races'!AA7)*100</f>
        <v>3.8118410381184105</v>
      </c>
      <c r="I9" s="28">
        <f>('[2]All Women'!AI7-'[2]All Women'!AD7)</f>
        <v>-25630</v>
      </c>
      <c r="J9" s="18">
        <f>+'[3]All Men'!AI7-'[3]All Men'!AD7</f>
        <v>-18792</v>
      </c>
      <c r="K9" s="28">
        <f>+'[4]All White'!AG7-'[4]All White'!AB7</f>
        <v>-20905</v>
      </c>
      <c r="L9" s="18">
        <f>+'[5]All Black'!AG7-'[5]All Black'!AB7</f>
        <v>-18286</v>
      </c>
      <c r="M9" s="18">
        <f>+'[6]All Hispanic'!AG7-'[6]All Hispanic'!AB7</f>
        <v>1215</v>
      </c>
      <c r="N9" s="18">
        <f>('[1]All Other Races'!AG7-'[1]All Other Races'!AB7)</f>
        <v>-444</v>
      </c>
      <c r="O9" s="11"/>
      <c r="P9" s="11"/>
      <c r="Q9" s="11"/>
    </row>
    <row r="10" spans="1:23" x14ac:dyDescent="0.2">
      <c r="A10" s="18" t="s">
        <v>0</v>
      </c>
      <c r="B10" s="18"/>
      <c r="C10" s="32">
        <f>+'[2]TABLE 31'!E13</f>
        <v>-5.8546426882125235</v>
      </c>
      <c r="D10" s="32">
        <f>+'[3]TABLE 32'!E13</f>
        <v>-1.4968520242943115</v>
      </c>
      <c r="E10" s="33">
        <f>+'[4]TABLE 35'!D12</f>
        <v>-6.5493886309099691</v>
      </c>
      <c r="F10" s="32">
        <f>+'[5]Table 33'!D13</f>
        <v>-14.971717048841313</v>
      </c>
      <c r="G10" s="32">
        <f>+'[6]TABLE 34'!D13</f>
        <v>57.344725599737103</v>
      </c>
      <c r="H10" s="32">
        <f>(('[1]All Other Races'!AF8-'[1]All Other Races'!AA8)/'[1]All Other Races'!AA8)*100</f>
        <v>-8.6051502145922747</v>
      </c>
      <c r="I10" s="28">
        <f>('[2]All Women'!AI8-'[2]All Women'!AD8)</f>
        <v>-6065</v>
      </c>
      <c r="J10" s="18">
        <f>+'[3]All Men'!AI8-'[3]All Men'!AD8</f>
        <v>-1077</v>
      </c>
      <c r="K10" s="28">
        <f>+'[4]All White'!AG8-'[4]All White'!AB8</f>
        <v>-7997</v>
      </c>
      <c r="L10" s="18">
        <f>+'[5]All Black'!AG8-'[5]All Black'!AB8</f>
        <v>-4923</v>
      </c>
      <c r="M10" s="18">
        <f>+'[6]All Hispanic'!AG8-'[6]All Hispanic'!AB8</f>
        <v>3490</v>
      </c>
      <c r="N10" s="18">
        <f>('[1]All Other Races'!AG8-'[1]All Other Races'!AB8)</f>
        <v>-242</v>
      </c>
    </row>
    <row r="11" spans="1:23" x14ac:dyDescent="0.2">
      <c r="A11" s="18" t="s">
        <v>9</v>
      </c>
      <c r="B11" s="18"/>
      <c r="C11" s="32">
        <f>+'[2]TABLE 31'!E14</f>
        <v>10.165854256721543</v>
      </c>
      <c r="D11" s="32">
        <f>+'[3]TABLE 32'!E14</f>
        <v>8.1115728052338429</v>
      </c>
      <c r="E11" s="33">
        <f>+'[4]TABLE 35'!D13</f>
        <v>1.384929978931714</v>
      </c>
      <c r="F11" s="32">
        <f>+'[5]Table 33'!D14</f>
        <v>16.110207595905482</v>
      </c>
      <c r="G11" s="32">
        <f>+'[6]TABLE 34'!D14</f>
        <v>40.840725028924027</v>
      </c>
      <c r="H11" s="32">
        <f>(('[1]All Other Races'!AF9-'[1]All Other Races'!AA9)/'[1]All Other Races'!AA9)*100</f>
        <v>3.1564501372369622</v>
      </c>
      <c r="I11" s="28">
        <f>('[2]All Women'!AI9-'[2]All Women'!AD9)</f>
        <v>3316</v>
      </c>
      <c r="J11" s="18">
        <f>+'[3]All Men'!AI9-'[3]All Men'!AD9</f>
        <v>1835</v>
      </c>
      <c r="K11" s="28">
        <f>+'[4]All White'!AG9-'[4]All White'!AB9</f>
        <v>447</v>
      </c>
      <c r="L11" s="18">
        <f>+'[5]All Black'!AG9-'[5]All Black'!AB9</f>
        <v>1684</v>
      </c>
      <c r="M11" s="18">
        <f>+'[6]All Hispanic'!AG9-'[6]All Hispanic'!AB9</f>
        <v>1059</v>
      </c>
      <c r="N11" s="18">
        <f>('[1]All Other Races'!AG9-'[1]All Other Races'!AB9)</f>
        <v>170</v>
      </c>
    </row>
    <row r="12" spans="1:23" ht="13.5" customHeight="1" x14ac:dyDescent="0.2">
      <c r="A12" s="18" t="s">
        <v>77</v>
      </c>
      <c r="B12" s="18"/>
      <c r="C12" s="32">
        <f>+'[2]TABLE 31'!E15</f>
        <v>-5.1266165643001562</v>
      </c>
      <c r="D12" s="32">
        <f>+'[3]TABLE 32'!E15</f>
        <v>-1.8509032838467796</v>
      </c>
      <c r="E12" s="33">
        <f>+'[4]TABLE 35'!D14</f>
        <v>-12.931496549516485</v>
      </c>
      <c r="F12" s="32">
        <f>+'[5]Table 33'!D15</f>
        <v>-9.415692338820401</v>
      </c>
      <c r="G12" s="32">
        <f>+'[6]TABLE 34'!D15</f>
        <v>13.22336811824831</v>
      </c>
      <c r="H12" s="32">
        <f>(('[1]All Other Races'!AF10-'[1]All Other Races'!AA10)/'[1]All Other Races'!AA10)*100</f>
        <v>-6.2444884047953853</v>
      </c>
      <c r="I12" s="28">
        <f>('[2]All Women'!AI10-'[2]All Women'!AD10)</f>
        <v>-33596</v>
      </c>
      <c r="J12" s="18">
        <f>+'[3]All Men'!AI10-'[3]All Men'!AD10</f>
        <v>-8600</v>
      </c>
      <c r="K12" s="28">
        <f>+'[4]All White'!AG10-'[4]All White'!AB10</f>
        <v>-69483</v>
      </c>
      <c r="L12" s="18">
        <f>+'[5]All Black'!AG10-'[5]All Black'!AB10</f>
        <v>-19545</v>
      </c>
      <c r="M12" s="18">
        <f>+'[6]All Hispanic'!AG10-'[6]All Hispanic'!AB10</f>
        <v>30247</v>
      </c>
      <c r="N12" s="18">
        <f>('[1]All Other Races'!AG10-'[1]All Other Races'!AB10)</f>
        <v>-451</v>
      </c>
    </row>
    <row r="13" spans="1:23" x14ac:dyDescent="0.2">
      <c r="A13" s="19" t="s">
        <v>78</v>
      </c>
      <c r="B13" s="19"/>
      <c r="C13" s="29">
        <f>+'[2]TABLE 31'!E16</f>
        <v>-9.3042155493967371</v>
      </c>
      <c r="D13" s="29">
        <f>+'[3]TABLE 32'!E16</f>
        <v>-3.7930112319486535</v>
      </c>
      <c r="E13" s="30">
        <f>+'[4]TABLE 35'!D15</f>
        <v>-10.798307272988094</v>
      </c>
      <c r="F13" s="29">
        <f>+'[5]Table 33'!D16</f>
        <v>-10.214048839312632</v>
      </c>
      <c r="G13" s="29">
        <f>+'[6]TABLE 34'!D16</f>
        <v>59.732057416267949</v>
      </c>
      <c r="H13" s="29">
        <f>(('[1]All Other Races'!AF11-'[1]All Other Races'!AA11)/'[1]All Other Races'!AA11)*100</f>
        <v>17.472067681272701</v>
      </c>
      <c r="I13" s="27">
        <f>('[2]All Women'!AI11-'[2]All Women'!AD11)</f>
        <v>-31255</v>
      </c>
      <c r="J13" s="17">
        <f>+'[3]All Men'!AI11-'[3]All Men'!AD11</f>
        <v>-8510</v>
      </c>
      <c r="K13" s="27">
        <f>+'[4]All White'!AG11-'[4]All White'!AB11</f>
        <v>-30110</v>
      </c>
      <c r="L13" s="17">
        <f>+'[5]All Black'!AG11-'[5]All Black'!AB11</f>
        <v>-18634</v>
      </c>
      <c r="M13" s="17">
        <f>+'[6]All Hispanic'!AG11-'[6]All Hispanic'!AB11</f>
        <v>12484</v>
      </c>
      <c r="N13" s="17">
        <f>('[1]All Other Races'!AG11-'[1]All Other Races'!AB11)</f>
        <v>3489</v>
      </c>
    </row>
    <row r="14" spans="1:23" x14ac:dyDescent="0.2">
      <c r="A14" s="19" t="s">
        <v>79</v>
      </c>
      <c r="B14" s="19"/>
      <c r="C14" s="29">
        <f>+'[2]TABLE 31'!E17</f>
        <v>-11.926116900879965</v>
      </c>
      <c r="D14" s="29">
        <f>+'[3]TABLE 32'!E17</f>
        <v>-12.557978483540552</v>
      </c>
      <c r="E14" s="30">
        <f>+'[4]TABLE 35'!D16</f>
        <v>-15.810909776142735</v>
      </c>
      <c r="F14" s="29">
        <f>+'[5]Table 33'!D17</f>
        <v>-22.985575075966612</v>
      </c>
      <c r="G14" s="29">
        <f>+'[6]TABLE 34'!D17</f>
        <v>44.412932501418041</v>
      </c>
      <c r="H14" s="29">
        <f>(('[1]All Other Races'!AF12-'[1]All Other Races'!AA12)/'[1]All Other Races'!AA12)*100</f>
        <v>4.9664429530201346</v>
      </c>
      <c r="I14" s="27">
        <f>('[2]All Women'!AI12-'[2]All Women'!AD12)</f>
        <v>-19706</v>
      </c>
      <c r="J14" s="17">
        <f>+'[3]All Men'!AI12-'[3]All Men'!AD12</f>
        <v>-15595</v>
      </c>
      <c r="K14" s="27">
        <f>+'[4]All White'!AG12-'[4]All White'!AB12</f>
        <v>-36918</v>
      </c>
      <c r="L14" s="17">
        <f>+'[5]All Black'!AG12-'[5]All Black'!AB12</f>
        <v>-6581</v>
      </c>
      <c r="M14" s="17">
        <f>+'[6]All Hispanic'!AG12-'[6]All Hispanic'!AB12</f>
        <v>2349</v>
      </c>
      <c r="N14" s="17">
        <f>('[1]All Other Races'!AG12-'[1]All Other Races'!AB12)</f>
        <v>211</v>
      </c>
    </row>
    <row r="15" spans="1:23" x14ac:dyDescent="0.2">
      <c r="A15" s="19" t="s">
        <v>54</v>
      </c>
      <c r="B15" s="19"/>
      <c r="C15" s="29">
        <f>+'[2]TABLE 31'!E18</f>
        <v>-7.904308897593733</v>
      </c>
      <c r="D15" s="29">
        <f>+'[3]TABLE 32'!E18</f>
        <v>-6.0208980513979107</v>
      </c>
      <c r="E15" s="30">
        <f>+'[4]TABLE 35'!D17</f>
        <v>-11.594055028398463</v>
      </c>
      <c r="F15" s="29">
        <f>+'[5]Table 33'!D18</f>
        <v>-7.3489872737049655</v>
      </c>
      <c r="G15" s="29">
        <f>+'[6]TABLE 34'!D18</f>
        <v>46.9980879541109</v>
      </c>
      <c r="H15" s="29">
        <f>(('[1]All Other Races'!AF13-'[1]All Other Races'!AA13)/'[1]All Other Races'!AA13)*100</f>
        <v>1.4032191498142799</v>
      </c>
      <c r="I15" s="27">
        <f>('[2]All Women'!AI13-'[2]All Women'!AD13)</f>
        <v>-12430</v>
      </c>
      <c r="J15" s="17">
        <f>+'[3]All Men'!AI13-'[3]All Men'!AD13</f>
        <v>-6396</v>
      </c>
      <c r="K15" s="27">
        <f>+'[4]All White'!AG13-'[4]All White'!AB13</f>
        <v>-17045</v>
      </c>
      <c r="L15" s="17">
        <f>+'[5]All Black'!AG13-'[5]All Black'!AB13</f>
        <v>-5740</v>
      </c>
      <c r="M15" s="17">
        <f>+'[6]All Hispanic'!AG13-'[6]All Hispanic'!AB13</f>
        <v>3687</v>
      </c>
      <c r="N15" s="17">
        <f>('[1]All Other Races'!AG13-'[1]All Other Races'!AB13)</f>
        <v>287</v>
      </c>
    </row>
    <row r="16" spans="1:23" x14ac:dyDescent="0.2">
      <c r="A16" s="19" t="s">
        <v>1</v>
      </c>
      <c r="B16" s="19"/>
      <c r="C16" s="29">
        <f>+'[2]TABLE 31'!E19</f>
        <v>-5.4730577897624251</v>
      </c>
      <c r="D16" s="29">
        <f>+'[3]TABLE 32'!E19</f>
        <v>2.0432409766386908</v>
      </c>
      <c r="E16" s="30">
        <f>+'[4]TABLE 35'!D18</f>
        <v>-11.480160017299168</v>
      </c>
      <c r="F16" s="29">
        <f>+'[5]Table 33'!D19</f>
        <v>-4.7741043075064775</v>
      </c>
      <c r="G16" s="29">
        <f>+'[6]TABLE 34'!D19</f>
        <v>41.061220501294763</v>
      </c>
      <c r="H16" s="29">
        <f>(('[1]All Other Races'!AF14-'[1]All Other Races'!AA14)/'[1]All Other Races'!AA14)*100</f>
        <v>5.4779071172513794</v>
      </c>
      <c r="I16" s="27">
        <f>('[2]All Women'!AI14-'[2]All Women'!AD14)</f>
        <v>-11772</v>
      </c>
      <c r="J16" s="17">
        <f>+'[3]All Men'!AI14-'[3]All Men'!AD14</f>
        <v>3216</v>
      </c>
      <c r="K16" s="27">
        <f>+'[4]All White'!AG14-'[4]All White'!AB14</f>
        <v>-21236</v>
      </c>
      <c r="L16" s="17">
        <f>+'[5]All Black'!AG14-'[5]All Black'!AB14</f>
        <v>-4901</v>
      </c>
      <c r="M16" s="17">
        <f>+'[6]All Hispanic'!AG14-'[6]All Hispanic'!AB14</f>
        <v>8404</v>
      </c>
      <c r="N16" s="17">
        <f>('[1]All Other Races'!AG14-'[1]All Other Races'!AB14)</f>
        <v>1605</v>
      </c>
    </row>
    <row r="17" spans="1:14" x14ac:dyDescent="0.2">
      <c r="A17" s="18" t="s">
        <v>2</v>
      </c>
      <c r="B17" s="18"/>
      <c r="C17" s="32">
        <f>+'[2]TABLE 31'!E20</f>
        <v>-4.7029794129562115</v>
      </c>
      <c r="D17" s="32">
        <f>+'[3]TABLE 32'!E20</f>
        <v>-1.0381820279155611</v>
      </c>
      <c r="E17" s="33">
        <f>+'[4]TABLE 35'!D19</f>
        <v>-0.87480827206854594</v>
      </c>
      <c r="F17" s="32">
        <f>+'[5]Table 33'!D20</f>
        <v>-7.9677140386278458</v>
      </c>
      <c r="G17" s="32">
        <f>+'[6]TABLE 34'!D20</f>
        <v>56.984785615491006</v>
      </c>
      <c r="H17" s="32">
        <f>(('[1]All Other Races'!AF15-'[1]All Other Races'!AA15)/'[1]All Other Races'!AA15)*100</f>
        <v>20.204168438962146</v>
      </c>
      <c r="I17" s="28">
        <f>('[2]All Women'!AI15-'[2]All Women'!AD15)</f>
        <v>-5108</v>
      </c>
      <c r="J17" s="18">
        <f>+'[3]All Men'!AI15-'[3]All Men'!AD15</f>
        <v>-720</v>
      </c>
      <c r="K17" s="28">
        <f>+'[4]All White'!AG15-'[4]All White'!AB15</f>
        <v>-827</v>
      </c>
      <c r="L17" s="18">
        <f>+'[5]All Black'!AG15-'[5]All Black'!AB15</f>
        <v>-5528</v>
      </c>
      <c r="M17" s="18">
        <f>+'[6]All Hispanic'!AG15-'[6]All Hispanic'!AB15</f>
        <v>1236</v>
      </c>
      <c r="N17" s="18">
        <f>('[1]All Other Races'!AG15-'[1]All Other Races'!AB15)</f>
        <v>377</v>
      </c>
    </row>
    <row r="18" spans="1:14" x14ac:dyDescent="0.2">
      <c r="A18" s="18" t="s">
        <v>3</v>
      </c>
      <c r="B18" s="18"/>
      <c r="C18" s="32">
        <f>+'[2]TABLE 31'!E21</f>
        <v>-4.1368085803943613</v>
      </c>
      <c r="D18" s="32">
        <f>+'[3]TABLE 32'!E21</f>
        <v>-1.2424657649402724</v>
      </c>
      <c r="E18" s="33">
        <f>+'[4]TABLE 35'!D20</f>
        <v>-7.6724404711979801</v>
      </c>
      <c r="F18" s="32">
        <f>+'[5]Table 33'!D21</f>
        <v>-7.6799336167239272</v>
      </c>
      <c r="G18" s="32">
        <f>+'[6]TABLE 34'!D21</f>
        <v>62.546255506607928</v>
      </c>
      <c r="H18" s="32">
        <f>(('[1]All Other Races'!AF16-'[1]All Other Races'!AA16)/'[1]All Other Races'!AA16)*100</f>
        <v>10.829568214635055</v>
      </c>
      <c r="I18" s="28">
        <f>('[2]All Women'!AI16-'[2]All Women'!AD16)</f>
        <v>-14132</v>
      </c>
      <c r="J18" s="18">
        <f>+'[3]All Men'!AI16-'[3]All Men'!AD16</f>
        <v>-2956</v>
      </c>
      <c r="K18" s="28">
        <f>+'[4]All White'!AG16-'[4]All White'!AB16</f>
        <v>-26528</v>
      </c>
      <c r="L18" s="18">
        <f>+'[5]All Black'!AG16-'[5]All Black'!AB16</f>
        <v>-10551</v>
      </c>
      <c r="M18" s="18">
        <f>+'[6]All Hispanic'!AG16-'[6]All Hispanic'!AB16</f>
        <v>14198</v>
      </c>
      <c r="N18" s="18">
        <f>('[1]All Other Races'!AG16-'[1]All Other Races'!AB16)</f>
        <v>3909</v>
      </c>
    </row>
    <row r="19" spans="1:14" x14ac:dyDescent="0.2">
      <c r="A19" s="18" t="s">
        <v>4</v>
      </c>
      <c r="B19" s="18"/>
      <c r="C19" s="32">
        <f>+'[2]TABLE 31'!E22</f>
        <v>-8.3754713912915548</v>
      </c>
      <c r="D19" s="32">
        <f>+'[3]TABLE 32'!E22</f>
        <v>-8.7278427351775552</v>
      </c>
      <c r="E19" s="33">
        <f>+'[4]TABLE 35'!D21</f>
        <v>-16.280826236687293</v>
      </c>
      <c r="F19" s="32">
        <f>+'[5]Table 33'!D22</f>
        <v>-16.551879360792256</v>
      </c>
      <c r="G19" s="32">
        <f>+'[6]TABLE 34'!D22</f>
        <v>51.704879482657262</v>
      </c>
      <c r="H19" s="32">
        <f>(('[1]All Other Races'!AF17-'[1]All Other Races'!AA17)/'[1]All Other Races'!AA17)*100</f>
        <v>-22.527265889432119</v>
      </c>
      <c r="I19" s="28">
        <f>('[2]All Women'!AI17-'[2]All Women'!AD17)</f>
        <v>-10816</v>
      </c>
      <c r="J19" s="18">
        <f>+'[3]All Men'!AI17-'[3]All Men'!AD17</f>
        <v>-8853</v>
      </c>
      <c r="K19" s="28">
        <f>+'[4]All White'!AG17-'[4]All White'!AB17</f>
        <v>-23496</v>
      </c>
      <c r="L19" s="18">
        <f>+'[5]All Black'!AG17-'[5]All Black'!AB17</f>
        <v>-3677</v>
      </c>
      <c r="M19" s="18">
        <f>+'[6]All Hispanic'!AG17-'[6]All Hispanic'!AB17</f>
        <v>5277</v>
      </c>
      <c r="N19" s="18">
        <f>('[1]All Other Races'!AG17-'[1]All Other Races'!AB17)</f>
        <v>-5396</v>
      </c>
    </row>
    <row r="20" spans="1:14" x14ac:dyDescent="0.2">
      <c r="A20" s="18" t="s">
        <v>5</v>
      </c>
      <c r="B20" s="18"/>
      <c r="C20" s="32">
        <f>+'[2]TABLE 31'!E23</f>
        <v>-3.4724794919290822</v>
      </c>
      <c r="D20" s="32">
        <f>+'[3]TABLE 32'!E23</f>
        <v>1.6221458168033147</v>
      </c>
      <c r="E20" s="33">
        <f>+'[4]TABLE 35'!D22</f>
        <v>-2.9113908006641571</v>
      </c>
      <c r="F20" s="32">
        <f>+'[5]Table 33'!D23</f>
        <v>-9.0479823791083014</v>
      </c>
      <c r="G20" s="32">
        <f>+'[6]TABLE 34'!D23</f>
        <v>55.994958247991178</v>
      </c>
      <c r="H20" s="32">
        <f>(('[1]All Other Races'!AF18-'[1]All Other Races'!AA18)/'[1]All Other Races'!AA18)*100</f>
        <v>10.925771476230192</v>
      </c>
      <c r="I20" s="28">
        <f>('[2]All Women'!AI18-'[2]All Women'!AD18)</f>
        <v>-5249</v>
      </c>
      <c r="J20" s="18">
        <f>+'[3]All Men'!AI18-'[3]All Men'!AD18</f>
        <v>1656</v>
      </c>
      <c r="K20" s="28">
        <f>+'[4]All White'!AG18-'[4]All White'!AB18</f>
        <v>-4594</v>
      </c>
      <c r="L20" s="18">
        <f>+'[5]All Black'!AG18-'[5]All Black'!AB18</f>
        <v>-6285</v>
      </c>
      <c r="M20" s="18">
        <f>+'[6]All Hispanic'!AG18-'[6]All Hispanic'!AB18</f>
        <v>3554</v>
      </c>
      <c r="N20" s="18">
        <f>('[1]All Other Races'!AG18-'[1]All Other Races'!AB18)</f>
        <v>328</v>
      </c>
    </row>
    <row r="21" spans="1:14" x14ac:dyDescent="0.2">
      <c r="A21" s="20" t="s">
        <v>6</v>
      </c>
      <c r="B21" s="20"/>
      <c r="C21" s="29">
        <f>+'[2]TABLE 31'!E24</f>
        <v>-8.3869789301159141</v>
      </c>
      <c r="D21" s="29">
        <f>+'[3]TABLE 32'!E24</f>
        <v>-5.6536401507637377</v>
      </c>
      <c r="E21" s="30">
        <f>+'[4]TABLE 35'!D23</f>
        <v>-10.117012608465565</v>
      </c>
      <c r="F21" s="29">
        <f>+'[5]Table 33'!D24</f>
        <v>-12.720709180628539</v>
      </c>
      <c r="G21" s="44">
        <f>+'[6]TABLE 34'!D24</f>
        <v>36.079295154185019</v>
      </c>
      <c r="H21" s="29">
        <f>(('[1]All Other Races'!AF19-'[1]All Other Races'!AA19)/'[1]All Other Races'!AA19)*100</f>
        <v>7.0130204976150576</v>
      </c>
      <c r="I21" s="27">
        <f>('[2]All Women'!AI19-'[2]All Women'!AD19)</f>
        <v>-16989</v>
      </c>
      <c r="J21" s="17">
        <f>+'[3]All Men'!AI19-'[3]All Men'!AD19</f>
        <v>-8265</v>
      </c>
      <c r="K21" s="27">
        <f>+'[4]All White'!AG19-'[4]All White'!AB19</f>
        <v>-24088</v>
      </c>
      <c r="L21" s="17">
        <f>+'[5]All Black'!AG19-'[5]All Black'!AB19</f>
        <v>-8739</v>
      </c>
      <c r="M21" s="17">
        <f>+'[6]All Hispanic'!AG19-'[6]All Hispanic'!AB19</f>
        <v>3276</v>
      </c>
      <c r="N21" s="17">
        <f>('[1]All Other Races'!AG19-'[1]All Other Races'!AB19)</f>
        <v>813</v>
      </c>
    </row>
    <row r="22" spans="1:14" x14ac:dyDescent="0.2">
      <c r="A22" s="20" t="s">
        <v>7</v>
      </c>
      <c r="B22" s="20"/>
      <c r="C22" s="29">
        <f>+'[2]TABLE 31'!E25</f>
        <v>1.5846871629843655</v>
      </c>
      <c r="D22" s="29">
        <f>+'[3]TABLE 32'!E25</f>
        <v>3.1826465351620001</v>
      </c>
      <c r="E22" s="30">
        <f>+'[4]TABLE 35'!D24</f>
        <v>-11.856057206115549</v>
      </c>
      <c r="F22" s="29">
        <f>+'[5]Table 33'!D25</f>
        <v>-2.6913591363638636</v>
      </c>
      <c r="G22" s="44">
        <f>+'[6]TABLE 34'!D25</f>
        <v>20.558688112957736</v>
      </c>
      <c r="H22" s="29">
        <f>(('[1]All Other Races'!AF20-'[1]All Other Races'!AA20)/'[1]All Other Races'!AA20)*100</f>
        <v>7.8923161118291594</v>
      </c>
      <c r="I22" s="27">
        <f>('[2]All Women'!AI20-'[2]All Women'!AD20)</f>
        <v>13739</v>
      </c>
      <c r="J22" s="17">
        <f>+'[3]All Men'!AI20-'[3]All Men'!AD20</f>
        <v>21254</v>
      </c>
      <c r="K22" s="27">
        <f>+'[4]All White'!AG20-'[4]All White'!AB20</f>
        <v>-79253</v>
      </c>
      <c r="L22" s="17">
        <f>+'[5]All Black'!AG20-'[5]All Black'!AB20</f>
        <v>-5380</v>
      </c>
      <c r="M22" s="17">
        <f>+'[6]All Hispanic'!AG20-'[6]All Hispanic'!AB20</f>
        <v>93011</v>
      </c>
      <c r="N22" s="17">
        <f>('[1]All Other Races'!AG20-'[1]All Other Races'!AB20)</f>
        <v>7933</v>
      </c>
    </row>
    <row r="23" spans="1:14" x14ac:dyDescent="0.2">
      <c r="A23" s="20" t="s">
        <v>8</v>
      </c>
      <c r="B23" s="20"/>
      <c r="C23" s="29">
        <f>+'[2]TABLE 31'!E26</f>
        <v>1.2499293913851213</v>
      </c>
      <c r="D23" s="29">
        <f>+'[3]TABLE 32'!E26</f>
        <v>1.568003682650851</v>
      </c>
      <c r="E23" s="30">
        <f>+'[4]TABLE 35'!D25</f>
        <v>-5.6873859460540457</v>
      </c>
      <c r="F23" s="29">
        <f>+'[5]Table 33'!D26</f>
        <v>-3.2280919275561262</v>
      </c>
      <c r="G23" s="44">
        <f>+'[6]TABLE 34'!D26</f>
        <v>44.694800041406438</v>
      </c>
      <c r="H23" s="29">
        <f>(('[1]All Other Races'!AF21-'[1]All Other Races'!AA21)/'[1]All Other Races'!AA21)*100</f>
        <v>11.015266228124613</v>
      </c>
      <c r="I23" s="27">
        <f>('[2]All Women'!AI21-'[2]All Women'!AD21)</f>
        <v>3983</v>
      </c>
      <c r="J23" s="17">
        <f>+'[3]All Men'!AI21-'[3]All Men'!AD21</f>
        <v>3815</v>
      </c>
      <c r="K23" s="27">
        <f>+'[4]All White'!AG21-'[4]All White'!AB21</f>
        <v>-18201</v>
      </c>
      <c r="L23" s="17">
        <f>+'[5]All Black'!AG21-'[5]All Black'!AB21</f>
        <v>-3645</v>
      </c>
      <c r="M23" s="17">
        <f>+'[6]All Hispanic'!AG21-'[6]All Hispanic'!AB21</f>
        <v>12953</v>
      </c>
      <c r="N23" s="17">
        <f>('[1]All Other Races'!AG21-'[1]All Other Races'!AB21)</f>
        <v>4360</v>
      </c>
    </row>
    <row r="24" spans="1:14" s="4" customFormat="1" x14ac:dyDescent="0.2">
      <c r="A24" s="21" t="s">
        <v>82</v>
      </c>
      <c r="B24" s="21"/>
      <c r="C24" s="31">
        <f>+'[2]TABLE 31'!E27</f>
        <v>-29.181750460681936</v>
      </c>
      <c r="D24" s="45">
        <f>+'[3]TABLE 32'!E27</f>
        <v>-41.550059515937043</v>
      </c>
      <c r="E24" s="51">
        <f>+'[4]TABLE 35'!D26</f>
        <v>-34.080316885087022</v>
      </c>
      <c r="F24" s="31">
        <f>+'[5]Table 33'!D27</f>
        <v>-53.308013672616781</v>
      </c>
      <c r="G24" s="31">
        <f>+'[6]TABLE 34'!D27</f>
        <v>-61.952977518448606</v>
      </c>
      <c r="H24" s="45">
        <f>(('[1]All Other Races'!AF22-'[1]All Other Races'!AA22)/'[1]All Other Races'!AA22)*100</f>
        <v>-42.12328767123288</v>
      </c>
      <c r="I24" s="26">
        <f>('[2]All Women'!AI22-'[2]All Women'!AD22)</f>
        <v>-22329</v>
      </c>
      <c r="J24" s="16">
        <f>+'[3]All Men'!AI22-'[3]All Men'!AD22</f>
        <v>-31416</v>
      </c>
      <c r="K24" s="26">
        <f>+'[4]All White'!AG22-'[4]All White'!AB22</f>
        <v>-40438</v>
      </c>
      <c r="L24" s="16">
        <f>+'[5]All Black'!AG22-'[5]All Black'!AB22</f>
        <v>-7018</v>
      </c>
      <c r="M24" s="16">
        <f>+'[6]All Hispanic'!AG22-'[6]All Hispanic'!AB22</f>
        <v>-3610</v>
      </c>
      <c r="N24" s="16">
        <f>('[1]All Other Races'!AG22-'[1]All Other Races'!AB22)</f>
        <v>-1443</v>
      </c>
    </row>
    <row r="25" spans="1:14" x14ac:dyDescent="0.2">
      <c r="A25" s="17" t="s">
        <v>24</v>
      </c>
      <c r="B25" s="17"/>
      <c r="C25" s="29">
        <f>+'[2]TABLE 31'!E28</f>
        <v>-7.0729795162094211</v>
      </c>
      <c r="D25" s="29">
        <f>+'[3]TABLE 32'!E28</f>
        <v>-5.1427197241331255</v>
      </c>
      <c r="E25" s="30">
        <f>+'[4]TABLE 35'!D27</f>
        <v>-17.3003645638173</v>
      </c>
      <c r="F25" s="29">
        <f>+'[5]Table 33'!D28</f>
        <v>-16.252294916010364</v>
      </c>
      <c r="G25" s="29">
        <f>+'[6]TABLE 34'!D28</f>
        <v>24.005359492937714</v>
      </c>
      <c r="H25" s="29">
        <f>(('[1]All Other Races'!AF23-'[1]All Other Races'!AA23)/'[1]All Other Races'!AA23)*100</f>
        <v>-11.6107684689146</v>
      </c>
      <c r="I25" s="27">
        <f>('[2]All Women'!AI23-'[2]All Women'!AD23)</f>
        <v>-211021</v>
      </c>
      <c r="J25" s="17">
        <f>+'[3]All Men'!AI23-'[3]All Men'!AD23</f>
        <v>-121039</v>
      </c>
      <c r="K25" s="27">
        <f>+'[4]All White'!AG23-'[4]All White'!AB23</f>
        <v>-417841</v>
      </c>
      <c r="L25" s="17">
        <f>+'[5]All Black'!AG23-'[5]All Black'!AB23</f>
        <v>-56832</v>
      </c>
      <c r="M25" s="17">
        <f>+'[6]All Hispanic'!AG23-'[6]All Hispanic'!AB23</f>
        <v>261934</v>
      </c>
      <c r="N25" s="17">
        <f>('[1]All Other Races'!AG23-'[1]All Other Races'!AB23)</f>
        <v>-47695</v>
      </c>
    </row>
    <row r="26" spans="1:14" x14ac:dyDescent="0.2">
      <c r="A26" s="17" t="s">
        <v>23</v>
      </c>
      <c r="B26" s="17"/>
      <c r="C26" s="29"/>
      <c r="D26" s="29"/>
      <c r="E26" s="30"/>
      <c r="F26" s="29"/>
      <c r="G26" s="29"/>
      <c r="H26" s="29"/>
      <c r="I26" s="30">
        <f>(I25/I$6)*100</f>
        <v>23.548638722831093</v>
      </c>
      <c r="J26" s="29">
        <f t="shared" ref="J26" si="1">(J25/J$6)*100</f>
        <v>26.751019415866423</v>
      </c>
      <c r="K26" s="30">
        <f t="shared" ref="K26" si="2">(K25/K$6)*100</f>
        <v>27.035205726915574</v>
      </c>
      <c r="L26" s="29">
        <f t="shared" ref="L26" si="3">(L25/L$6)*100</f>
        <v>18.249602620297672</v>
      </c>
      <c r="M26" s="29">
        <f t="shared" ref="M26:N26" si="4">(M25/M$6)*100</f>
        <v>43.472718974316422</v>
      </c>
      <c r="N26" s="29">
        <f t="shared" si="4"/>
        <v>619.49603844655155</v>
      </c>
    </row>
    <row r="27" spans="1:14" x14ac:dyDescent="0.2">
      <c r="A27" s="18" t="s">
        <v>25</v>
      </c>
      <c r="B27" s="18"/>
      <c r="C27" s="32">
        <f>+'[2]TABLE 31'!E30</f>
        <v>-7.2345679012345681</v>
      </c>
      <c r="D27" s="32">
        <f>+'[3]TABLE 32'!E30</f>
        <v>-6.3940908751771994</v>
      </c>
      <c r="E27" s="33">
        <f>+'[4]TABLE 35'!D29</f>
        <v>-19.286670965821717</v>
      </c>
      <c r="F27" s="32">
        <f>+'[5]Table 33'!D30</f>
        <v>-5.6876938986556356</v>
      </c>
      <c r="G27" s="32">
        <f>+'[6]TABLE 34'!D30</f>
        <v>35.008192244675044</v>
      </c>
      <c r="H27" s="32">
        <f>(('[1]All Other Races'!AF25-'[1]All Other Races'!AA25)/'[1]All Other Races'!AA25)*100</f>
        <v>-0.77579519006982156</v>
      </c>
      <c r="I27" s="28">
        <f>('[2]All Women'!AI25-'[2]All Women'!AD25)</f>
        <v>-1465</v>
      </c>
      <c r="J27" s="18">
        <f>+'[3]All Men'!AI25-'[3]All Men'!AD25</f>
        <v>-857</v>
      </c>
      <c r="K27" s="28">
        <f>+'[4]All White'!AG25-'[4]All White'!AB25</f>
        <v>-3888</v>
      </c>
      <c r="L27" s="18">
        <f>+'[5]All Black'!AG25-'[5]All Black'!AB25</f>
        <v>-55</v>
      </c>
      <c r="M27" s="18">
        <f>+'[6]All Hispanic'!AG25-'[6]All Hispanic'!AB25</f>
        <v>641</v>
      </c>
      <c r="N27" s="18">
        <f>('[1]All Other Races'!AG25-'[1]All Other Races'!AB25)</f>
        <v>-366</v>
      </c>
    </row>
    <row r="28" spans="1:14" x14ac:dyDescent="0.2">
      <c r="A28" s="18" t="s">
        <v>75</v>
      </c>
      <c r="B28" s="18"/>
      <c r="C28" s="32">
        <f>+'[2]TABLE 31'!E31</f>
        <v>-23.667537839692091</v>
      </c>
      <c r="D28" s="32">
        <f>+'[3]TABLE 32'!E31</f>
        <v>-15.449006012051214</v>
      </c>
      <c r="E28" s="33">
        <f>+'[4]TABLE 35'!D30</f>
        <v>-27.928991219344329</v>
      </c>
      <c r="F28" s="32">
        <f>+'[5]Table 33'!D31</f>
        <v>-28.526719349033726</v>
      </c>
      <c r="G28" s="32">
        <f>+'[6]TABLE 34'!D31</f>
        <v>13.761542936086672</v>
      </c>
      <c r="H28" s="32">
        <f>(('[1]All Other Races'!AF26-'[1]All Other Races'!AA26)/'[1]All Other Races'!AA26)*100</f>
        <v>-14.438186293070807</v>
      </c>
      <c r="I28" s="28">
        <f>('[2]All Women'!AI26-'[2]All Women'!AD26)</f>
        <v>-117635</v>
      </c>
      <c r="J28" s="18">
        <f>+'[3]All Men'!AI26-'[3]All Men'!AD26</f>
        <v>-45586</v>
      </c>
      <c r="K28" s="28">
        <f>+'[4]All White'!AG26-'[4]All White'!AB26</f>
        <v>-103883</v>
      </c>
      <c r="L28" s="18">
        <f>+'[5]All Black'!AG26-'[5]All Black'!AB26</f>
        <v>-25522</v>
      </c>
      <c r="M28" s="18">
        <f>+'[6]All Hispanic'!AG26-'[6]All Hispanic'!AB26</f>
        <v>15141</v>
      </c>
      <c r="N28" s="18">
        <f>('[1]All Other Races'!AG26-'[1]All Other Races'!AB26)</f>
        <v>-4962</v>
      </c>
    </row>
    <row r="29" spans="1:14" x14ac:dyDescent="0.2">
      <c r="A29" s="18" t="s">
        <v>74</v>
      </c>
      <c r="B29" s="18"/>
      <c r="C29" s="32">
        <f>+'[2]TABLE 31'!E32</f>
        <v>-0.8590053009802886</v>
      </c>
      <c r="D29" s="32">
        <f>+'[3]TABLE 32'!E32</f>
        <v>-1.4870235577332938</v>
      </c>
      <c r="E29" s="33">
        <f>+'[4]TABLE 35'!D31</f>
        <v>-16.721793015528107</v>
      </c>
      <c r="F29" s="32">
        <f>+'[5]Table 33'!D32</f>
        <v>-6.9584808843900419</v>
      </c>
      <c r="G29" s="32">
        <f>+'[6]TABLE 34'!D32</f>
        <v>27.706640453780334</v>
      </c>
      <c r="H29" s="32">
        <f>(('[1]All Other Races'!AF27-'[1]All Other Races'!AA27)/'[1]All Other Races'!AA27)*100</f>
        <v>-9.4006935230300925</v>
      </c>
      <c r="I29" s="28">
        <f>('[2]All Women'!AI27-'[2]All Women'!AD27)</f>
        <v>-12685</v>
      </c>
      <c r="J29" s="18">
        <f>+'[3]All Men'!AI27-'[3]All Men'!AD27</f>
        <v>-18315</v>
      </c>
      <c r="K29" s="28">
        <f>+'[4]All White'!AG27-'[4]All White'!AB27</f>
        <v>-152679</v>
      </c>
      <c r="L29" s="18">
        <f>+'[5]All Black'!AG27-'[5]All Black'!AB27</f>
        <v>-12910</v>
      </c>
      <c r="M29" s="18">
        <f>+'[6]All Hispanic'!AG27-'[6]All Hispanic'!AB27</f>
        <v>213652</v>
      </c>
      <c r="N29" s="18">
        <f>('[1]All Other Races'!AG27-'[1]All Other Races'!AB27)</f>
        <v>-27792</v>
      </c>
    </row>
    <row r="30" spans="1:14" x14ac:dyDescent="0.2">
      <c r="A30" s="18" t="s">
        <v>73</v>
      </c>
      <c r="B30" s="18"/>
      <c r="C30" s="32">
        <f>+'[2]TABLE 31'!E33</f>
        <v>-19.649985674720657</v>
      </c>
      <c r="D30" s="32">
        <f>+'[3]TABLE 32'!E33</f>
        <v>-12.902311073302142</v>
      </c>
      <c r="E30" s="33">
        <f>+'[4]TABLE 35'!D32</f>
        <v>-16.665224164791415</v>
      </c>
      <c r="F30" s="32">
        <f>+'[5]Table 33'!D33</f>
        <v>-51.023548779614913</v>
      </c>
      <c r="G30" s="32">
        <f>+'[6]TABLE 34'!D33</f>
        <v>8.2420178655806318</v>
      </c>
      <c r="H30" s="32">
        <f>(('[1]All Other Races'!AF28-'[1]All Other Races'!AA28)/'[1]All Other Races'!AA28)*100</f>
        <v>-20.066158331464454</v>
      </c>
      <c r="I30" s="28">
        <f>('[2]All Women'!AI28-'[2]All Women'!AD28)</f>
        <v>-41151</v>
      </c>
      <c r="J30" s="18">
        <f>+'[3]All Men'!AI28-'[3]All Men'!AD28</f>
        <v>-20930</v>
      </c>
      <c r="K30" s="28">
        <f>+'[4]All White'!AG28-'[4]All White'!AB28</f>
        <v>-38510</v>
      </c>
      <c r="L30" s="18">
        <f>+'[5]All Black'!AG28-'[5]All Black'!AB28</f>
        <v>-14257</v>
      </c>
      <c r="M30" s="18">
        <f>+'[6]All Hispanic'!AG28-'[6]All Hispanic'!AB28</f>
        <v>3663</v>
      </c>
      <c r="N30" s="18">
        <f>('[1]All Other Races'!AG28-'[1]All Other Races'!AB28)</f>
        <v>-2351</v>
      </c>
    </row>
    <row r="31" spans="1:14" x14ac:dyDescent="0.2">
      <c r="A31" s="19" t="s">
        <v>26</v>
      </c>
      <c r="B31" s="19"/>
      <c r="C31" s="29">
        <f>+'[2]TABLE 31'!E34</f>
        <v>-10.63126608109307</v>
      </c>
      <c r="D31" s="29">
        <f>+'[3]TABLE 32'!E34</f>
        <v>-11.681518202001156</v>
      </c>
      <c r="E31" s="30">
        <f>+'[4]TABLE 35'!D33</f>
        <v>-23.920051579626048</v>
      </c>
      <c r="F31" s="29">
        <f>+'[5]Table 33'!D34</f>
        <v>-13.397706698853348</v>
      </c>
      <c r="G31" s="29">
        <f>+'[6]TABLE 34'!D34</f>
        <v>26.29584983640434</v>
      </c>
      <c r="H31" s="29">
        <f>(('[1]All Other Races'!AF29-'[1]All Other Races'!AA29)/'[1]All Other Races'!AA29)*100</f>
        <v>-38.913235945108454</v>
      </c>
      <c r="I31" s="27">
        <f>('[2]All Women'!AI29-'[2]All Women'!AD29)</f>
        <v>-4793</v>
      </c>
      <c r="J31" s="17">
        <f>+'[3]All Men'!AI29-'[3]All Men'!AD29</f>
        <v>-3841</v>
      </c>
      <c r="K31" s="27">
        <f>+'[4]All White'!AG29-'[4]All White'!AB29</f>
        <v>-3710</v>
      </c>
      <c r="L31" s="17">
        <f>+'[5]All Black'!AG29-'[5]All Black'!AB29</f>
        <v>-222</v>
      </c>
      <c r="M31" s="17">
        <f>+'[6]All Hispanic'!AG29-'[6]All Hispanic'!AB29</f>
        <v>1527</v>
      </c>
      <c r="N31" s="17">
        <f>('[1]All Other Races'!AG29-'[1]All Other Races'!AB29)</f>
        <v>-5837</v>
      </c>
    </row>
    <row r="32" spans="1:14" x14ac:dyDescent="0.2">
      <c r="A32" s="19" t="s">
        <v>27</v>
      </c>
      <c r="B32" s="19"/>
      <c r="C32" s="29">
        <f>+'[2]TABLE 31'!E35</f>
        <v>43.114301955913007</v>
      </c>
      <c r="D32" s="29">
        <f>+'[3]TABLE 32'!E35</f>
        <v>40.921387651177596</v>
      </c>
      <c r="E32" s="30">
        <f>+'[4]TABLE 35'!D34</f>
        <v>18.652324836494198</v>
      </c>
      <c r="F32" s="29">
        <f>+'[5]Table 33'!D35</f>
        <v>35.444444444444443</v>
      </c>
      <c r="G32" s="29">
        <f>+'[6]TABLE 34'!D35</f>
        <v>76.337488015340355</v>
      </c>
      <c r="H32" s="29">
        <f>(('[1]All Other Races'!AF30-'[1]All Other Races'!AA30)/'[1]All Other Races'!AA30)*100</f>
        <v>5.5008488964346345</v>
      </c>
      <c r="I32" s="27">
        <f>('[2]All Women'!AI30-'[2]All Women'!AD30)</f>
        <v>20478</v>
      </c>
      <c r="J32" s="17">
        <f>+'[3]All Men'!AI30-'[3]All Men'!AD30</f>
        <v>15429</v>
      </c>
      <c r="K32" s="27">
        <f>+'[4]All White'!AG30-'[4]All White'!AB30</f>
        <v>12520</v>
      </c>
      <c r="L32" s="17">
        <f>+'[5]All Black'!AG30-'[5]All Black'!AB30</f>
        <v>319</v>
      </c>
      <c r="M32" s="17">
        <f>+'[6]All Hispanic'!AG30-'[6]All Hispanic'!AB30</f>
        <v>3981</v>
      </c>
      <c r="N32" s="17">
        <f>('[1]All Other Races'!AG30-'[1]All Other Races'!AB30)</f>
        <v>45</v>
      </c>
    </row>
    <row r="33" spans="1:14" x14ac:dyDescent="0.2">
      <c r="A33" s="19" t="s">
        <v>28</v>
      </c>
      <c r="B33" s="19"/>
      <c r="C33" s="29">
        <f>+'[2]TABLE 31'!E36</f>
        <v>-5.1727161143257936</v>
      </c>
      <c r="D33" s="29">
        <f>+'[3]TABLE 32'!E36</f>
        <v>-4.190022986651611</v>
      </c>
      <c r="E33" s="30">
        <f>+'[4]TABLE 35'!D35</f>
        <v>-8.0095537635680003</v>
      </c>
      <c r="F33" s="29">
        <f>+'[5]Table 33'!D36</f>
        <v>12</v>
      </c>
      <c r="G33" s="29">
        <f>+'[6]TABLE 34'!D36</f>
        <v>22.352941176470591</v>
      </c>
      <c r="H33" s="29">
        <f>(('[1]All Other Races'!AF31-'[1]All Other Races'!AA31)/'[1]All Other Races'!AA31)*100</f>
        <v>-14.768392370572206</v>
      </c>
      <c r="I33" s="27">
        <f>('[2]All Women'!AI31-'[2]All Women'!AD31)</f>
        <v>-1475</v>
      </c>
      <c r="J33" s="17">
        <f>+'[3]All Men'!AI31-'[3]All Men'!AD31</f>
        <v>-1039</v>
      </c>
      <c r="K33" s="27">
        <f>+'[4]All White'!AG31-'[4]All White'!AB31</f>
        <v>-3387</v>
      </c>
      <c r="L33" s="17">
        <f>+'[5]All Black'!AG31-'[5]All Black'!AB31</f>
        <v>48</v>
      </c>
      <c r="M33" s="17">
        <f>+'[6]All Hispanic'!AG31-'[6]All Hispanic'!AB31</f>
        <v>323</v>
      </c>
      <c r="N33" s="17">
        <f>('[1]All Other Races'!AG31-'[1]All Other Races'!AB31)</f>
        <v>-674</v>
      </c>
    </row>
    <row r="34" spans="1:14" x14ac:dyDescent="0.2">
      <c r="A34" s="19" t="s">
        <v>29</v>
      </c>
      <c r="B34" s="19"/>
      <c r="C34" s="29">
        <f>+'[2]TABLE 31'!E37</f>
        <v>-5.8718198487279398</v>
      </c>
      <c r="D34" s="29">
        <f>+'[3]TABLE 32'!E37</f>
        <v>-11.942959001782532</v>
      </c>
      <c r="E34" s="30">
        <f>+'[4]TABLE 35'!D36</f>
        <v>-20.869683545260738</v>
      </c>
      <c r="F34" s="29">
        <f>+'[5]Table 33'!D37</f>
        <v>-13.342612845496122</v>
      </c>
      <c r="G34" s="29">
        <f>+'[6]TABLE 34'!D37</f>
        <v>12.24060276970998</v>
      </c>
      <c r="H34" s="29">
        <f>(('[1]All Other Races'!AF32-'[1]All Other Races'!AA32)/'[1]All Other Races'!AA32)*100</f>
        <v>-6.3753143478556371</v>
      </c>
      <c r="I34" s="27">
        <f>('[2]All Women'!AI32-'[2]All Women'!AD32)</f>
        <v>-4099</v>
      </c>
      <c r="J34" s="17">
        <f>+'[3]All Men'!AI32-'[3]All Men'!AD32</f>
        <v>-6834</v>
      </c>
      <c r="K34" s="27">
        <f>+'[4]All White'!AG32-'[4]All White'!AB32</f>
        <v>-13803</v>
      </c>
      <c r="L34" s="17">
        <f>+'[5]All Black'!AG32-'[5]All Black'!AB32</f>
        <v>-1342</v>
      </c>
      <c r="M34" s="17">
        <f>+'[6]All Hispanic'!AG32-'[6]All Hispanic'!AB32</f>
        <v>2908</v>
      </c>
      <c r="N34" s="17">
        <f>('[1]All Other Races'!AG32-'[1]All Other Races'!AB32)</f>
        <v>-880</v>
      </c>
    </row>
    <row r="35" spans="1:14" x14ac:dyDescent="0.2">
      <c r="A35" s="18" t="s">
        <v>30</v>
      </c>
      <c r="B35" s="18"/>
      <c r="C35" s="32">
        <f>+'[2]TABLE 31'!E38</f>
        <v>-13.664859461749909</v>
      </c>
      <c r="D35" s="32">
        <f>+'[3]TABLE 32'!E38</f>
        <v>-14.950036205648082</v>
      </c>
      <c r="E35" s="33">
        <f>+'[4]TABLE 35'!D37</f>
        <v>-23.303248788340667</v>
      </c>
      <c r="F35" s="32">
        <f>+'[5]Table 33'!D38</f>
        <v>-18.325791855203619</v>
      </c>
      <c r="G35" s="32">
        <f>+'[6]TABLE 34'!D38</f>
        <v>-7.0097699823063309</v>
      </c>
      <c r="H35" s="32">
        <f>(('[1]All Other Races'!AF33-'[1]All Other Races'!AA33)/'[1]All Other Races'!AA33)*100</f>
        <v>0.89318943059173794</v>
      </c>
      <c r="I35" s="28">
        <f>('[2]All Women'!AI33-'[2]All Women'!AD33)</f>
        <v>-12577</v>
      </c>
      <c r="J35" s="18">
        <f>+'[3]All Men'!AI33-'[3]All Men'!AD33</f>
        <v>-10323</v>
      </c>
      <c r="K35" s="28">
        <f>+'[4]All White'!AG33-'[4]All White'!AB33</f>
        <v>-13607</v>
      </c>
      <c r="L35" s="18">
        <f>+'[5]All Black'!AG33-'[5]All Black'!AB33</f>
        <v>-891</v>
      </c>
      <c r="M35" s="18">
        <f>+'[6]All Hispanic'!AG33-'[6]All Hispanic'!AB33</f>
        <v>-4556</v>
      </c>
      <c r="N35" s="18">
        <f>('[1]All Other Races'!AG33-'[1]All Other Races'!AB33)</f>
        <v>-1249</v>
      </c>
    </row>
    <row r="36" spans="1:14" x14ac:dyDescent="0.2">
      <c r="A36" s="18" t="s">
        <v>31</v>
      </c>
      <c r="B36" s="18"/>
      <c r="C36" s="32">
        <f>+'[2]TABLE 31'!E39</f>
        <v>-3.4242847686989779</v>
      </c>
      <c r="D36" s="32">
        <f>+'[3]TABLE 32'!E39</f>
        <v>-4.4342211744836568</v>
      </c>
      <c r="E36" s="33">
        <f>+'[4]TABLE 35'!D38</f>
        <v>-11.437495886115716</v>
      </c>
      <c r="F36" s="32">
        <f>+'[5]Table 33'!D39</f>
        <v>9.0045103092783503</v>
      </c>
      <c r="G36" s="32">
        <f>+'[6]TABLE 34'!D39</f>
        <v>49.880095923261393</v>
      </c>
      <c r="H36" s="32">
        <f>(('[1]All Other Races'!AF34-'[1]All Other Races'!AA34)/'[1]All Other Races'!AA34)*100</f>
        <v>-6.7620431429529448</v>
      </c>
      <c r="I36" s="28">
        <f>('[2]All Women'!AI34-'[2]All Women'!AD34)</f>
        <v>-4656</v>
      </c>
      <c r="J36" s="18">
        <f>+'[3]All Men'!AI34-'[3]All Men'!AD34</f>
        <v>-5041</v>
      </c>
      <c r="K36" s="28">
        <f>+'[4]All White'!AG34-'[4]All White'!AB34</f>
        <v>-19114</v>
      </c>
      <c r="L36" s="18">
        <f>+'[5]All Black'!AG34-'[5]All Black'!AB34</f>
        <v>559</v>
      </c>
      <c r="M36" s="18">
        <f>+'[6]All Hispanic'!AG34-'[6]All Hispanic'!AB34</f>
        <v>8528</v>
      </c>
      <c r="N36" s="18">
        <f>('[1]All Other Races'!AG34-'[1]All Other Races'!AB34)</f>
        <v>-580</v>
      </c>
    </row>
    <row r="37" spans="1:14" x14ac:dyDescent="0.2">
      <c r="A37" s="18" t="s">
        <v>72</v>
      </c>
      <c r="B37" s="18"/>
      <c r="C37" s="32">
        <f>+'[2]TABLE 31'!E40</f>
        <v>-12.183549267496941</v>
      </c>
      <c r="D37" s="32">
        <f>+'[3]TABLE 32'!E40</f>
        <v>-10.926234054353854</v>
      </c>
      <c r="E37" s="33">
        <f>+'[4]TABLE 35'!D39</f>
        <v>-17.978871731672037</v>
      </c>
      <c r="F37" s="32">
        <f>+'[5]Table 33'!D40</f>
        <v>-15.037593984962406</v>
      </c>
      <c r="G37" s="32">
        <f>+'[6]TABLE 34'!D40</f>
        <v>34.19174883238194</v>
      </c>
      <c r="H37" s="32">
        <f>(('[1]All Other Races'!AF35-'[1]All Other Races'!AA35)/'[1]All Other Races'!AA35)*100</f>
        <v>-22.346474601971188</v>
      </c>
      <c r="I37" s="28">
        <f>('[2]All Women'!AI35-'[2]All Women'!AD35)</f>
        <v>-15535</v>
      </c>
      <c r="J37" s="18">
        <f>+'[3]All Men'!AI35-'[3]All Men'!AD35</f>
        <v>-13593</v>
      </c>
      <c r="K37" s="28">
        <f>+'[4]All White'!AG35-'[4]All White'!AB35</f>
        <v>-34429</v>
      </c>
      <c r="L37" s="18">
        <f>+'[5]All Black'!AG35-'[5]All Black'!AB35</f>
        <v>-760</v>
      </c>
      <c r="M37" s="18">
        <f>+'[6]All Hispanic'!AG35-'[6]All Hispanic'!AB35</f>
        <v>5271</v>
      </c>
      <c r="N37" s="18">
        <f>('[1]All Other Races'!AG35-'[1]All Other Races'!AB35)</f>
        <v>-1598</v>
      </c>
    </row>
    <row r="38" spans="1:14" x14ac:dyDescent="0.2">
      <c r="A38" s="18" t="s">
        <v>32</v>
      </c>
      <c r="B38" s="18"/>
      <c r="C38" s="32">
        <f>+'[2]TABLE 31'!E41</f>
        <v>-6.2941316849705444</v>
      </c>
      <c r="D38" s="32">
        <f>+'[3]TABLE 32'!E41</f>
        <v>-4.6162553638773547</v>
      </c>
      <c r="E38" s="33">
        <f>+'[4]TABLE 35'!D40</f>
        <v>-16.222428391130279</v>
      </c>
      <c r="F38" s="32">
        <f>+'[5]Table 33'!D41</f>
        <v>-10.531215092466178</v>
      </c>
      <c r="G38" s="32">
        <f>+'[6]TABLE 34'!D41</f>
        <v>38.027103005838683</v>
      </c>
      <c r="H38" s="32">
        <f>(('[1]All Other Races'!AF36-'[1]All Other Races'!AA36)/'[1]All Other Races'!AA36)*100</f>
        <v>-7.2420737374780542</v>
      </c>
      <c r="I38" s="28">
        <f>('[2]All Women'!AI36-'[2]All Women'!AD36)</f>
        <v>-13451</v>
      </c>
      <c r="J38" s="18">
        <f>+'[3]All Men'!AI36-'[3]All Men'!AD36</f>
        <v>-7993</v>
      </c>
      <c r="K38" s="28">
        <f>+'[4]All White'!AG36-'[4]All White'!AB36</f>
        <v>-38818</v>
      </c>
      <c r="L38" s="18">
        <f>+'[5]All Black'!AG36-'[5]All Black'!AB36</f>
        <v>-1697</v>
      </c>
      <c r="M38" s="18">
        <f>+'[6]All Hispanic'!AG36-'[6]All Hispanic'!AB36</f>
        <v>10551</v>
      </c>
      <c r="N38" s="18">
        <f>('[1]All Other Races'!AG36-'[1]All Other Races'!AB36)</f>
        <v>-1293</v>
      </c>
    </row>
    <row r="39" spans="1:14" x14ac:dyDescent="0.2">
      <c r="A39" s="22" t="s">
        <v>33</v>
      </c>
      <c r="B39" s="22"/>
      <c r="C39" s="34">
        <f>+'[2]TABLE 31'!E42</f>
        <v>-9.9127557160048134</v>
      </c>
      <c r="D39" s="46">
        <f>+'[3]TABLE 32'!E42</f>
        <v>-11.528822055137844</v>
      </c>
      <c r="E39" s="52">
        <f>+'[4]TABLE 35'!D41</f>
        <v>-14.336770194193182</v>
      </c>
      <c r="F39" s="34">
        <f>+'[5]Table 33'!D42</f>
        <v>-19.318181818181817</v>
      </c>
      <c r="G39" s="34">
        <f>+'[6]TABLE 34'!D42</f>
        <v>13.511111111111109</v>
      </c>
      <c r="H39" s="46">
        <f>(('[1]All Other Races'!AF37-'[1]All Other Races'!AA37)/'[1]All Other Races'!AA37)*100</f>
        <v>-9.2105263157894726</v>
      </c>
      <c r="I39" s="53">
        <f>('[2]All Women'!AI37-'[2]All Women'!AD37)</f>
        <v>-1977</v>
      </c>
      <c r="J39" s="22">
        <f>+'[3]All Men'!AI37-'[3]All Men'!AD37</f>
        <v>-2116</v>
      </c>
      <c r="K39" s="53">
        <f>+'[4]All White'!AG37-'[4]All White'!AB37</f>
        <v>-4533</v>
      </c>
      <c r="L39" s="22">
        <f>+'[5]All Black'!AG37-'[5]All Black'!AB37</f>
        <v>-102</v>
      </c>
      <c r="M39" s="22">
        <f>+'[6]All Hispanic'!AG37-'[6]All Hispanic'!AB37</f>
        <v>304</v>
      </c>
      <c r="N39" s="22">
        <f>('[1]All Other Races'!AG37-'[1]All Other Races'!AB37)</f>
        <v>-158</v>
      </c>
    </row>
    <row r="40" spans="1:14" x14ac:dyDescent="0.2">
      <c r="A40" s="17" t="s">
        <v>34</v>
      </c>
      <c r="B40" s="17"/>
      <c r="C40" s="29">
        <f>+'[2]TABLE 31'!E43</f>
        <v>-14.726238680442783</v>
      </c>
      <c r="D40" s="29">
        <f>+'[3]TABLE 32'!E43</f>
        <v>-10.201638228212591</v>
      </c>
      <c r="E40" s="30">
        <f>+'[4]TABLE 35'!D42</f>
        <v>-14.17098548798163</v>
      </c>
      <c r="F40" s="29">
        <f>+'[5]Table 33'!D43</f>
        <v>-23.110732103116561</v>
      </c>
      <c r="G40" s="29">
        <f>+'[6]TABLE 34'!D43</f>
        <v>23.38329345491157</v>
      </c>
      <c r="H40" s="29">
        <f>(('[1]All Other Races'!AF38-'[1]All Other Races'!AA38)/'[1]All Other Races'!AA38)*100</f>
        <v>-1.2710700857589456</v>
      </c>
      <c r="I40" s="27">
        <f>('[2]All Women'!AI38-'[2]All Women'!AD38)</f>
        <v>-415330</v>
      </c>
      <c r="J40" s="17">
        <f>+'[3]All Men'!AI38-'[3]All Men'!AD38</f>
        <v>-216683</v>
      </c>
      <c r="K40" s="27">
        <f>+'[4]All White'!AG38-'[4]All White'!AB38</f>
        <v>-473124</v>
      </c>
      <c r="L40" s="17">
        <f>+'[5]All Black'!AG38-'[5]All Black'!AB38</f>
        <v>-128458</v>
      </c>
      <c r="M40" s="17">
        <f>+'[6]All Hispanic'!AG38-'[6]All Hispanic'!AB38</f>
        <v>57366</v>
      </c>
      <c r="N40" s="17">
        <f>('[1]All Other Races'!AG38-'[1]All Other Races'!AB38)</f>
        <v>-143</v>
      </c>
    </row>
    <row r="41" spans="1:14" x14ac:dyDescent="0.2">
      <c r="A41" s="17" t="s">
        <v>23</v>
      </c>
      <c r="B41" s="17"/>
      <c r="C41" s="29"/>
      <c r="D41" s="29"/>
      <c r="E41" s="30"/>
      <c r="F41" s="29"/>
      <c r="G41" s="29"/>
      <c r="H41" s="29"/>
      <c r="I41" s="30">
        <f>(I40/I$6)*100</f>
        <v>46.348259750230717</v>
      </c>
      <c r="J41" s="29">
        <f t="shared" ref="J41" si="5">(J40/J$6)*100</f>
        <v>47.889450012708167</v>
      </c>
      <c r="K41" s="30">
        <f t="shared" ref="K41" si="6">(K40/K$6)*100</f>
        <v>30.612133980009627</v>
      </c>
      <c r="L41" s="29">
        <f t="shared" ref="L41" si="7">(L40/L$6)*100</f>
        <v>41.249779233498707</v>
      </c>
      <c r="M41" s="29">
        <f t="shared" ref="M41:N41" si="8">(M40/M$6)*100</f>
        <v>9.520932741380026</v>
      </c>
      <c r="N41" s="29">
        <f t="shared" si="8"/>
        <v>1.8573840758540068</v>
      </c>
    </row>
    <row r="42" spans="1:14" x14ac:dyDescent="0.2">
      <c r="A42" s="18" t="s">
        <v>71</v>
      </c>
      <c r="B42" s="18"/>
      <c r="C42" s="32">
        <f>+'[2]TABLE 31'!E45</f>
        <v>-12.785364929058126</v>
      </c>
      <c r="D42" s="32">
        <f>+'[3]TABLE 32'!E45</f>
        <v>-12.627941318258628</v>
      </c>
      <c r="E42" s="33">
        <f>+'[4]TABLE 35'!D44</f>
        <v>-19.27481960394956</v>
      </c>
      <c r="F42" s="32">
        <f>+'[5]Table 33'!D45</f>
        <v>-25.414934611766849</v>
      </c>
      <c r="G42" s="32">
        <f>+'[6]TABLE 34'!D45</f>
        <v>17.437007265419695</v>
      </c>
      <c r="H42" s="32">
        <f>(('[1]All Other Races'!AF40-'[1]All Other Races'!AA40)/'[1]All Other Races'!AA40)*100</f>
        <v>-1.2720494984819954</v>
      </c>
      <c r="I42" s="28">
        <f>('[2]All Women'!AI40-'[2]All Women'!AD40)</f>
        <v>-65430</v>
      </c>
      <c r="J42" s="18">
        <f>+'[3]All Men'!AI40-'[3]All Men'!AD40</f>
        <v>-49770</v>
      </c>
      <c r="K42" s="28">
        <f>+'[4]All White'!AG40-'[4]All White'!AB40</f>
        <v>-98620</v>
      </c>
      <c r="L42" s="18">
        <f>+'[5]All Black'!AG40-'[5]All Black'!AB40</f>
        <v>-33504</v>
      </c>
      <c r="M42" s="18">
        <f>+'[6]All Hispanic'!AG40-'[6]All Hispanic'!AB40</f>
        <v>19176</v>
      </c>
      <c r="N42" s="18">
        <f>('[1]All Other Races'!AG40-'[1]All Other Races'!AB40)</f>
        <v>655</v>
      </c>
    </row>
    <row r="43" spans="1:14" x14ac:dyDescent="0.2">
      <c r="A43" s="18" t="s">
        <v>35</v>
      </c>
      <c r="B43" s="18"/>
      <c r="C43" s="32">
        <f>+'[2]TABLE 31'!E46</f>
        <v>-7.8488679178844318</v>
      </c>
      <c r="D43" s="32">
        <f>+'[3]TABLE 32'!E46</f>
        <v>-5.9050633847610312</v>
      </c>
      <c r="E43" s="33">
        <f>+'[4]TABLE 35'!D45</f>
        <v>-12.44135175787733</v>
      </c>
      <c r="F43" s="32">
        <f>+'[5]Table 33'!D46</f>
        <v>-12.259294148574934</v>
      </c>
      <c r="G43" s="32">
        <f>+'[6]TABLE 34'!D46</f>
        <v>23.944800508112476</v>
      </c>
      <c r="H43" s="32">
        <f>(('[1]All Other Races'!AF41-'[1]All Other Races'!AA41)/'[1]All Other Races'!AA41)*100</f>
        <v>6.7773666636585146</v>
      </c>
      <c r="I43" s="28">
        <f>('[2]All Women'!AI41-'[2]All Women'!AD41)</f>
        <v>-20061</v>
      </c>
      <c r="J43" s="18">
        <f>+'[3]All Men'!AI41-'[3]All Men'!AD41</f>
        <v>-11976</v>
      </c>
      <c r="K43" s="28">
        <f>+'[4]All White'!AG41-'[4]All White'!AB41</f>
        <v>-41605</v>
      </c>
      <c r="L43" s="18">
        <f>+'[5]All Black'!AG41-'[5]All Black'!AB41</f>
        <v>-5596</v>
      </c>
      <c r="M43" s="18">
        <f>+'[6]All Hispanic'!AG41-'[6]All Hispanic'!AB41</f>
        <v>4147</v>
      </c>
      <c r="N43" s="18">
        <f>('[1]All Other Races'!AG41-'[1]All Other Races'!AB41)</f>
        <v>1386</v>
      </c>
    </row>
    <row r="44" spans="1:14" x14ac:dyDescent="0.2">
      <c r="A44" s="18" t="s">
        <v>36</v>
      </c>
      <c r="B44" s="18"/>
      <c r="C44" s="32">
        <f>+'[2]TABLE 31'!E47</f>
        <v>-33.285336555974098</v>
      </c>
      <c r="D44" s="32">
        <f>+'[3]TABLE 32'!E47</f>
        <v>-19.526706961261937</v>
      </c>
      <c r="E44" s="33">
        <f>+'[4]TABLE 35'!D46</f>
        <v>-12.328408161013598</v>
      </c>
      <c r="F44" s="32">
        <f>+'[5]Table 33'!D47</f>
        <v>-23.301351677528363</v>
      </c>
      <c r="G44" s="32">
        <f>+'[6]TABLE 34'!D47</f>
        <v>30.715140634350689</v>
      </c>
      <c r="H44" s="32">
        <f>(('[1]All Other Races'!AF42-'[1]All Other Races'!AA42)/'[1]All Other Races'!AA42)*100</f>
        <v>16.61003659174072</v>
      </c>
      <c r="I44" s="28">
        <f>('[2]All Women'!AI42-'[2]All Women'!AD42)</f>
        <v>-77671</v>
      </c>
      <c r="J44" s="18">
        <f>+'[3]All Men'!AI42-'[3]All Men'!AD42</f>
        <v>-28979</v>
      </c>
      <c r="K44" s="28">
        <f>+'[4]All White'!AG42-'[4]All White'!AB42</f>
        <v>-26817</v>
      </c>
      <c r="L44" s="18">
        <f>+'[5]All Black'!AG42-'[5]All Black'!AB42</f>
        <v>-7723</v>
      </c>
      <c r="M44" s="18">
        <f>+'[6]All Hispanic'!AG42-'[6]All Hispanic'!AB42</f>
        <v>4106</v>
      </c>
      <c r="N44" s="18">
        <f>('[1]All Other Races'!AG42-'[1]All Other Races'!AB42)</f>
        <v>359</v>
      </c>
    </row>
    <row r="45" spans="1:14" x14ac:dyDescent="0.2">
      <c r="A45" s="18" t="s">
        <v>37</v>
      </c>
      <c r="B45" s="18"/>
      <c r="C45" s="32">
        <f>+'[2]TABLE 31'!E48</f>
        <v>-4.7057343009354424</v>
      </c>
      <c r="D45" s="32">
        <f>+'[3]TABLE 32'!E48</f>
        <v>-1.1069994982438536</v>
      </c>
      <c r="E45" s="33">
        <f>+'[4]TABLE 35'!D47</f>
        <v>-7.6323123456300932</v>
      </c>
      <c r="F45" s="32">
        <f>+'[5]Table 33'!D48</f>
        <v>-6.0813532017720506</v>
      </c>
      <c r="G45" s="32">
        <f>+'[6]TABLE 34'!D48</f>
        <v>40.354715212125946</v>
      </c>
      <c r="H45" s="32">
        <f>(('[1]All Other Races'!AF43-'[1]All Other Races'!AA43)/'[1]All Other Races'!AA43)*100</f>
        <v>1.4778907543154409</v>
      </c>
      <c r="I45" s="28">
        <f>('[2]All Women'!AI43-'[2]All Women'!AD43)</f>
        <v>-5609</v>
      </c>
      <c r="J45" s="18">
        <f>+'[3]All Men'!AI43-'[3]All Men'!AD43</f>
        <v>-1059</v>
      </c>
      <c r="K45" s="28">
        <f>+'[4]All White'!AG43-'[4]All White'!AB43</f>
        <v>-11557</v>
      </c>
      <c r="L45" s="18">
        <f>+'[5]All Black'!AG43-'[5]All Black'!AB43</f>
        <v>-906</v>
      </c>
      <c r="M45" s="18">
        <f>+'[6]All Hispanic'!AG43-'[6]All Hispanic'!AB43</f>
        <v>5165</v>
      </c>
      <c r="N45" s="18">
        <f>('[1]All Other Races'!AG43-'[1]All Other Races'!AB43)</f>
        <v>287</v>
      </c>
    </row>
    <row r="46" spans="1:14" x14ac:dyDescent="0.2">
      <c r="A46" s="19" t="s">
        <v>38</v>
      </c>
      <c r="B46" s="19"/>
      <c r="C46" s="29">
        <f>+'[2]TABLE 31'!E49</f>
        <v>-15.613974899253941</v>
      </c>
      <c r="D46" s="29">
        <f>+'[3]TABLE 32'!E49</f>
        <v>-11.423493135887817</v>
      </c>
      <c r="E46" s="30">
        <f>+'[4]TABLE 35'!D48</f>
        <v>-14.236832875681133</v>
      </c>
      <c r="F46" s="29">
        <f>+'[5]Table 33'!D49</f>
        <v>-20.445353226676254</v>
      </c>
      <c r="G46" s="29">
        <f>+'[6]TABLE 34'!D49</f>
        <v>24.26598009605387</v>
      </c>
      <c r="H46" s="29">
        <f>(('[1]All Other Races'!AF44-'[1]All Other Races'!AA44)/'[1]All Other Races'!AA44)*100</f>
        <v>-4.3095735162541011</v>
      </c>
      <c r="I46" s="27">
        <f>('[2]All Women'!AI44-'[2]All Women'!AD44)</f>
        <v>-60986</v>
      </c>
      <c r="J46" s="17">
        <f>+'[3]All Men'!AI44-'[3]All Men'!AD44</f>
        <v>-34899</v>
      </c>
      <c r="K46" s="27">
        <f>+'[4]All White'!AG44-'[4]All White'!AB44</f>
        <v>-66572</v>
      </c>
      <c r="L46" s="17">
        <f>+'[5]All Black'!AG44-'[5]All Black'!AB44</f>
        <v>-18198</v>
      </c>
      <c r="M46" s="17">
        <f>+'[6]All Hispanic'!AG44-'[6]All Hispanic'!AB44</f>
        <v>4901</v>
      </c>
      <c r="N46" s="17">
        <f>('[1]All Other Races'!AG44-'[1]All Other Races'!AB44)</f>
        <v>-1148</v>
      </c>
    </row>
    <row r="47" spans="1:14" x14ac:dyDescent="0.2">
      <c r="A47" s="19" t="s">
        <v>70</v>
      </c>
      <c r="B47" s="19"/>
      <c r="C47" s="29">
        <f>+'[2]TABLE 31'!E50</f>
        <v>-30.652083671738229</v>
      </c>
      <c r="D47" s="29">
        <f>+'[3]TABLE 32'!E50</f>
        <v>-20.986110371986587</v>
      </c>
      <c r="E47" s="30">
        <f>+'[4]TABLE 35'!D49</f>
        <v>-25.065062015208646</v>
      </c>
      <c r="F47" s="29">
        <f>+'[5]Table 33'!D50</f>
        <v>-52.392690340277262</v>
      </c>
      <c r="G47" s="29">
        <f>+'[6]TABLE 34'!D50</f>
        <v>-1.2675418741511997</v>
      </c>
      <c r="H47" s="29">
        <f>(('[1]All Other Races'!AF45-'[1]All Other Races'!AA45)/'[1]All Other Races'!AA45)*100</f>
        <v>-8.4071550255536636</v>
      </c>
      <c r="I47" s="27">
        <f>('[2]All Women'!AI45-'[2]All Women'!AD45)</f>
        <v>-84917</v>
      </c>
      <c r="J47" s="17">
        <f>+'[3]All Men'!AI45-'[3]All Men'!AD45</f>
        <v>-39435</v>
      </c>
      <c r="K47" s="27">
        <f>+'[4]All White'!AG45-'[4]All White'!AB45</f>
        <v>-78976</v>
      </c>
      <c r="L47" s="17">
        <f>+'[5]All Black'!AG45-'[5]All Black'!AB45</f>
        <v>-28269</v>
      </c>
      <c r="M47" s="17">
        <f>+'[6]All Hispanic'!AG45-'[6]All Hispanic'!AB45</f>
        <v>-196</v>
      </c>
      <c r="N47" s="17">
        <f>('[1]All Other Races'!AG45-'[1]All Other Races'!AB45)</f>
        <v>-708</v>
      </c>
    </row>
    <row r="48" spans="1:14" x14ac:dyDescent="0.2">
      <c r="A48" s="19" t="s">
        <v>69</v>
      </c>
      <c r="B48" s="19"/>
      <c r="C48" s="29">
        <f>+'[2]TABLE 31'!E51</f>
        <v>-9.9666819406798748</v>
      </c>
      <c r="D48" s="29">
        <f>+'[3]TABLE 32'!E51</f>
        <v>-4.4927458355722729</v>
      </c>
      <c r="E48" s="30">
        <f>+'[4]TABLE 35'!D50</f>
        <v>-9.1237487825772554</v>
      </c>
      <c r="F48" s="29">
        <f>+'[5]Table 33'!D51</f>
        <v>-14.982884227157026</v>
      </c>
      <c r="G48" s="29">
        <f>+'[6]TABLE 34'!D51</f>
        <v>25.342708999218694</v>
      </c>
      <c r="H48" s="29">
        <f>(('[1]All Other Races'!AF46-'[1]All Other Races'!AA46)/'[1]All Other Races'!AA46)*100</f>
        <v>6.2914884201209622</v>
      </c>
      <c r="I48" s="27">
        <f>('[2]All Women'!AI46-'[2]All Women'!AD46)</f>
        <v>-25666</v>
      </c>
      <c r="J48" s="17">
        <f>+'[3]All Men'!AI46-'[3]All Men'!AD46</f>
        <v>-8361</v>
      </c>
      <c r="K48" s="27">
        <f>+'[4]All White'!AG46-'[4]All White'!AB46</f>
        <v>-28010</v>
      </c>
      <c r="L48" s="17">
        <f>+'[5]All Black'!AG46-'[5]All Black'!AB46</f>
        <v>-8535</v>
      </c>
      <c r="M48" s="17">
        <f>+'[6]All Hispanic'!AG46-'[6]All Hispanic'!AB46</f>
        <v>3568</v>
      </c>
      <c r="N48" s="17">
        <f>('[1]All Other Races'!AG46-'[1]All Other Races'!AB46)</f>
        <v>766</v>
      </c>
    </row>
    <row r="49" spans="1:14" x14ac:dyDescent="0.2">
      <c r="A49" s="19" t="s">
        <v>39</v>
      </c>
      <c r="B49" s="19"/>
      <c r="C49" s="29">
        <f>+'[2]TABLE 31'!E52</f>
        <v>-5.1058483573088758</v>
      </c>
      <c r="D49" s="29">
        <f>+'[3]TABLE 32'!E52</f>
        <v>-6.9614515955567171</v>
      </c>
      <c r="E49" s="30">
        <f>+'[4]TABLE 35'!D51</f>
        <v>-13.856833433938146</v>
      </c>
      <c r="F49" s="29">
        <f>+'[5]Table 33'!D52</f>
        <v>-12.525227043390514</v>
      </c>
      <c r="G49" s="29">
        <f>+'[6]TABLE 34'!D52</f>
        <v>70.068123758160667</v>
      </c>
      <c r="H49" s="29">
        <f>(('[1]All Other Races'!AF47-'[1]All Other Races'!AA47)/'[1]All Other Races'!AA47)*100</f>
        <v>-1.2547851977881752</v>
      </c>
      <c r="I49" s="27">
        <f>('[2]All Women'!AI47-'[2]All Women'!AD47)</f>
        <v>-4064</v>
      </c>
      <c r="J49" s="17">
        <f>+'[3]All Men'!AI47-'[3]All Men'!AD47</f>
        <v>-4531</v>
      </c>
      <c r="K49" s="27">
        <f>+'[4]All White'!AG47-'[4]All White'!AB47</f>
        <v>-15610</v>
      </c>
      <c r="L49" s="17">
        <f>+'[5]All Black'!AG47-'[5]All Black'!AB47</f>
        <v>-993</v>
      </c>
      <c r="M49" s="17">
        <f>+'[6]All Hispanic'!AG47-'[6]All Hispanic'!AB47</f>
        <v>4937</v>
      </c>
      <c r="N49" s="17">
        <f>('[1]All Other Races'!AG47-'[1]All Other Races'!AB47)</f>
        <v>83</v>
      </c>
    </row>
    <row r="50" spans="1:14" x14ac:dyDescent="0.2">
      <c r="A50" s="18" t="s">
        <v>40</v>
      </c>
      <c r="B50" s="18"/>
      <c r="C50" s="32">
        <f>+'[2]TABLE 31'!E53</f>
        <v>-7.368170860072663</v>
      </c>
      <c r="D50" s="32">
        <f>+'[3]TABLE 32'!E53</f>
        <v>-3.2529506046918262</v>
      </c>
      <c r="E50" s="33">
        <f>+'[4]TABLE 35'!D52</f>
        <v>-7.5771003190358028</v>
      </c>
      <c r="F50" s="32">
        <f>+'[5]Table 33'!D53</f>
        <v>45.50561797752809</v>
      </c>
      <c r="G50" s="32">
        <f>+'[6]TABLE 34'!D53</f>
        <v>101.98757763975155</v>
      </c>
      <c r="H50" s="32">
        <f>(('[1]All Other Races'!AF48-'[1]All Other Races'!AA48)/'[1]All Other Races'!AA48)*100</f>
        <v>-30.771107857491458</v>
      </c>
      <c r="I50" s="28">
        <f>('[2]All Women'!AI48-'[2]All Women'!AD48)</f>
        <v>-2170</v>
      </c>
      <c r="J50" s="18">
        <f>+'[3]All Men'!AI48-'[3]All Men'!AD48</f>
        <v>-893</v>
      </c>
      <c r="K50" s="28">
        <f>+'[4]All White'!AG48-'[4]All White'!AB48</f>
        <v>-3420</v>
      </c>
      <c r="L50" s="18">
        <f>+'[5]All Black'!AG48-'[5]All Black'!AB48</f>
        <v>567</v>
      </c>
      <c r="M50" s="18">
        <f>+'[6]All Hispanic'!AG48-'[6]All Hispanic'!AB48</f>
        <v>821</v>
      </c>
      <c r="N50" s="18">
        <f>('[1]All Other Races'!AG48-'[1]All Other Races'!AB48)</f>
        <v>-1083</v>
      </c>
    </row>
    <row r="51" spans="1:14" x14ac:dyDescent="0.2">
      <c r="A51" s="18" t="s">
        <v>41</v>
      </c>
      <c r="B51" s="18"/>
      <c r="C51" s="32">
        <f>+'[2]TABLE 31'!E54</f>
        <v>-10.908207658694643</v>
      </c>
      <c r="D51" s="32">
        <f>+'[3]TABLE 32'!E54</f>
        <v>-7.4995303988479121</v>
      </c>
      <c r="E51" s="33">
        <f>+'[4]TABLE 35'!D53</f>
        <v>-12.389676459426862</v>
      </c>
      <c r="F51" s="32">
        <f>+'[5]Table 33'!D54</f>
        <v>-23.855333285776886</v>
      </c>
      <c r="G51" s="32">
        <f>+'[6]TABLE 34'!D54</f>
        <v>28.751652710445128</v>
      </c>
      <c r="H51" s="32">
        <f>(('[1]All Other Races'!AF49-'[1]All Other Races'!AA49)/'[1]All Other Races'!AA49)*100</f>
        <v>0.90530814215024746</v>
      </c>
      <c r="I51" s="28">
        <f>('[2]All Women'!AI49-'[2]All Women'!AD49)</f>
        <v>-45583</v>
      </c>
      <c r="J51" s="18">
        <f>+'[3]All Men'!AI49-'[3]All Men'!AD49</f>
        <v>-23955</v>
      </c>
      <c r="K51" s="28">
        <f>+'[4]All White'!AG49-'[4]All White'!AB49</f>
        <v>-65950</v>
      </c>
      <c r="L51" s="18">
        <f>+'[5]All Black'!AG49-'[5]All Black'!AB49</f>
        <v>-23409</v>
      </c>
      <c r="M51" s="18">
        <f>+'[6]All Hispanic'!AG49-'[6]All Hispanic'!AB49</f>
        <v>5219</v>
      </c>
      <c r="N51" s="18">
        <f>('[1]All Other Races'!AG49-'[1]All Other Races'!AB49)</f>
        <v>999</v>
      </c>
    </row>
    <row r="52" spans="1:14" x14ac:dyDescent="0.2">
      <c r="A52" s="18" t="s">
        <v>42</v>
      </c>
      <c r="B52" s="18"/>
      <c r="C52" s="32">
        <f>+'[2]TABLE 31'!E55</f>
        <v>-11.839947523778289</v>
      </c>
      <c r="D52" s="32">
        <f>+'[3]TABLE 32'!E55</f>
        <v>-2.9600096653376826</v>
      </c>
      <c r="E52" s="33">
        <f>+'[4]TABLE 35'!D54</f>
        <v>-7.2734336218246165</v>
      </c>
      <c r="F52" s="32">
        <f>+'[5]Table 33'!D55</f>
        <v>36.666666666666664</v>
      </c>
      <c r="G52" s="32">
        <f>+'[6]TABLE 34'!D55</f>
        <v>45.479962721342034</v>
      </c>
      <c r="H52" s="32">
        <f>(('[1]All Other Races'!AF50-'[1]All Other Races'!AA50)/'[1]All Other Races'!AA50)*100</f>
        <v>-11.518691588785046</v>
      </c>
      <c r="I52" s="28">
        <f>('[2]All Women'!AI50-'[2]All Women'!AD50)</f>
        <v>-3971</v>
      </c>
      <c r="J52" s="18">
        <f>+'[3]All Men'!AI50-'[3]All Men'!AD50</f>
        <v>-735</v>
      </c>
      <c r="K52" s="28">
        <f>+'[4]All White'!AG50-'[4]All White'!AB50</f>
        <v>-3370</v>
      </c>
      <c r="L52" s="18">
        <f>+'[5]All Black'!AG50-'[5]All Black'!AB50</f>
        <v>440</v>
      </c>
      <c r="M52" s="18">
        <f>+'[6]All Hispanic'!AG50-'[6]All Hispanic'!AB50</f>
        <v>488</v>
      </c>
      <c r="N52" s="18">
        <f>('[1]All Other Races'!AG50-'[1]All Other Races'!AB50)</f>
        <v>-2028</v>
      </c>
    </row>
    <row r="53" spans="1:14" x14ac:dyDescent="0.2">
      <c r="A53" s="18" t="s">
        <v>43</v>
      </c>
      <c r="B53" s="18"/>
      <c r="C53" s="32">
        <f>+'[2]TABLE 31'!E56</f>
        <v>-8.9375645811418405</v>
      </c>
      <c r="D53" s="32">
        <f>+'[3]TABLE 32'!E56</f>
        <v>-7.2528105390715929</v>
      </c>
      <c r="E53" s="52">
        <f>+'[4]TABLE 35'!D55</f>
        <v>-10.961192063662759</v>
      </c>
      <c r="F53" s="34">
        <f>+'[5]Table 33'!D56</f>
        <v>-10.654239766081872</v>
      </c>
      <c r="G53" s="34">
        <f>+'[6]TABLE 34'!D56</f>
        <v>33.43739621388243</v>
      </c>
      <c r="H53" s="46">
        <f>(('[1]All Other Races'!AF51-'[1]All Other Races'!AA51)/'[1]All Other Races'!AA51)*100</f>
        <v>0.24011941073398663</v>
      </c>
      <c r="I53" s="53">
        <f>('[2]All Women'!AI51-'[2]All Women'!AD51)</f>
        <v>-19202</v>
      </c>
      <c r="J53" s="22">
        <f>+'[3]All Men'!AI51-'[3]All Men'!AD51</f>
        <v>-12090</v>
      </c>
      <c r="K53" s="53">
        <f>+'[4]All White'!AG51-'[4]All White'!AB51</f>
        <v>-32617</v>
      </c>
      <c r="L53" s="22">
        <f>+'[5]All Black'!AG51-'[5]All Black'!AB51</f>
        <v>-2332</v>
      </c>
      <c r="M53" s="22">
        <f>+'[6]All Hispanic'!AG51-'[6]All Hispanic'!AB51</f>
        <v>5034</v>
      </c>
      <c r="N53" s="22">
        <f>('[1]All Other Races'!AG51-'[1]All Other Races'!AB51)</f>
        <v>289</v>
      </c>
    </row>
    <row r="54" spans="1:14" x14ac:dyDescent="0.2">
      <c r="A54" s="23" t="s">
        <v>44</v>
      </c>
      <c r="B54" s="23"/>
      <c r="C54" s="35">
        <f>+'[2]TABLE 31'!E57</f>
        <v>-4.0581111860024004</v>
      </c>
      <c r="D54" s="35">
        <f>+'[3]TABLE 32'!E57</f>
        <v>-2.4324740706698282</v>
      </c>
      <c r="E54" s="30">
        <f>+'[4]TABLE 35'!D56</f>
        <v>-11.508332550566722</v>
      </c>
      <c r="F54" s="44">
        <f>+'[5]Table 33'!D57</f>
        <v>-0.20732238232264777</v>
      </c>
      <c r="G54" s="44">
        <f>+'[6]TABLE 34'!D57</f>
        <v>26.544200683601105</v>
      </c>
      <c r="H54" s="29">
        <f>(('[1]All Other Races'!AF52-'[1]All Other Races'!AA52)/'[1]All Other Races'!AA52)*100</f>
        <v>10.962783171521036</v>
      </c>
      <c r="I54" s="27">
        <f>('[2]All Women'!AI52-'[2]All Women'!AD52)</f>
        <v>-80979</v>
      </c>
      <c r="J54" s="17">
        <f>+'[3]All Men'!AI52-'[3]All Men'!AD52</f>
        <v>-37262</v>
      </c>
      <c r="K54" s="27">
        <f>+'[4]All White'!AG52-'[4]All White'!AB52</f>
        <v>-235234</v>
      </c>
      <c r="L54" s="17">
        <f>+'[5]All Black'!AG52-'[5]All Black'!AB52</f>
        <v>-781</v>
      </c>
      <c r="M54" s="17">
        <f>+'[6]All Hispanic'!AG52-'[6]All Hispanic'!AB52</f>
        <v>88144</v>
      </c>
      <c r="N54" s="17">
        <f>('[1]All Other Races'!AG52-'[1]All Other Races'!AB52)</f>
        <v>23929</v>
      </c>
    </row>
    <row r="55" spans="1:14" x14ac:dyDescent="0.2">
      <c r="A55" s="19" t="s">
        <v>23</v>
      </c>
      <c r="B55" s="19"/>
      <c r="C55" s="29"/>
      <c r="D55" s="29"/>
      <c r="E55" s="30"/>
      <c r="F55" s="29"/>
      <c r="G55" s="29"/>
      <c r="H55" s="29"/>
      <c r="I55" s="30">
        <f>(I54/I$6)*100</f>
        <v>9.0367556552956287</v>
      </c>
      <c r="J55" s="29">
        <f t="shared" ref="J55" si="9">(J54/J$6)*100</f>
        <v>8.235333119688816</v>
      </c>
      <c r="K55" s="30">
        <f t="shared" ref="K55" si="10">(K54/K$6)*100</f>
        <v>15.220142551748769</v>
      </c>
      <c r="L55" s="29">
        <f t="shared" ref="L55" si="11">(L54/L$6)*100</f>
        <v>0.2507907454682658</v>
      </c>
      <c r="M55" s="29">
        <f t="shared" ref="M55:N55" si="12">(M54/M$6)*100</f>
        <v>14.629102526866106</v>
      </c>
      <c r="N55" s="29">
        <f t="shared" si="12"/>
        <v>-310.80659825951426</v>
      </c>
    </row>
    <row r="56" spans="1:14" x14ac:dyDescent="0.2">
      <c r="A56" s="18" t="s">
        <v>68</v>
      </c>
      <c r="B56" s="18"/>
      <c r="C56" s="32">
        <f>+'[2]TABLE 31'!E59</f>
        <v>-0.14828627242052919</v>
      </c>
      <c r="D56" s="32">
        <f>+'[3]TABLE 32'!E59</f>
        <v>3.9524249647322081</v>
      </c>
      <c r="E56" s="33">
        <f>+'[4]TABLE 35'!D58</f>
        <v>-3.0880263982142382</v>
      </c>
      <c r="F56" s="32">
        <f>+'[5]Table 33'!D59</f>
        <v>17.344999999999999</v>
      </c>
      <c r="G56" s="32">
        <f>+'[6]TABLE 34'!D59</f>
        <v>35.985363303711452</v>
      </c>
      <c r="H56" s="32">
        <f>(('[1]All Other Races'!AF54-'[1]All Other Races'!AA54)/'[1]All Other Races'!AA54)*100</f>
        <v>15.820379965457684</v>
      </c>
      <c r="I56" s="28">
        <f>('[2]All Women'!AI54-'[2]All Women'!AD54)</f>
        <v>-167</v>
      </c>
      <c r="J56" s="18">
        <f>+'[3]All Men'!AI54-'[3]All Men'!AD54</f>
        <v>3250</v>
      </c>
      <c r="K56" s="28">
        <f>+'[4]All White'!AG54-'[4]All White'!AB54</f>
        <v>-3500</v>
      </c>
      <c r="L56" s="18">
        <f>+'[5]All Black'!AG54-'[5]All Black'!AB54</f>
        <v>3469</v>
      </c>
      <c r="M56" s="18">
        <f>+'[6]All Hispanic'!AG54-'[6]All Hispanic'!AB54</f>
        <v>6884</v>
      </c>
      <c r="N56" s="18">
        <f>('[1]All Other Races'!AG54-'[1]All Other Races'!AB54)</f>
        <v>2066</v>
      </c>
    </row>
    <row r="57" spans="1:14" x14ac:dyDescent="0.2">
      <c r="A57" s="18" t="s">
        <v>45</v>
      </c>
      <c r="B57" s="18"/>
      <c r="C57" s="32">
        <f>+'[2]TABLE 31'!E60</f>
        <v>-1.3721725284503348</v>
      </c>
      <c r="D57" s="32">
        <f>+'[3]TABLE 32'!E60</f>
        <v>-2.2589913801644705</v>
      </c>
      <c r="E57" s="33">
        <f>+'[4]TABLE 35'!D59</f>
        <v>-3.5587755969673354</v>
      </c>
      <c r="F57" s="32">
        <f>+'[5]Table 33'!D60</f>
        <v>53.887043189368768</v>
      </c>
      <c r="G57" s="32">
        <f>+'[6]TABLE 34'!D60</f>
        <v>51.517706576728493</v>
      </c>
      <c r="H57" s="32">
        <f>(('[1]All Other Races'!AF55-'[1]All Other Races'!AA55)/'[1]All Other Races'!AA55)*100</f>
        <v>1.9166267369429804</v>
      </c>
      <c r="I57" s="28">
        <f>('[2]All Women'!AI55-'[2]All Women'!AD55)</f>
        <v>-586</v>
      </c>
      <c r="J57" s="18">
        <f>+'[3]All Men'!AI55-'[3]All Men'!AD55</f>
        <v>-684</v>
      </c>
      <c r="K57" s="28">
        <f>+'[4]All White'!AG55-'[4]All White'!AB55</f>
        <v>-2009</v>
      </c>
      <c r="L57" s="18">
        <f>+'[5]All Black'!AG55-'[5]All Black'!AB55</f>
        <v>811</v>
      </c>
      <c r="M57" s="18">
        <f>+'[6]All Hispanic'!AG55-'[6]All Hispanic'!AB55</f>
        <v>611</v>
      </c>
      <c r="N57" s="18">
        <f>('[1]All Other Races'!AG55-'[1]All Other Races'!AB55)</f>
        <v>200</v>
      </c>
    </row>
    <row r="58" spans="1:14" x14ac:dyDescent="0.2">
      <c r="A58" s="18" t="s">
        <v>67</v>
      </c>
      <c r="B58" s="18"/>
      <c r="C58" s="32">
        <f>+'[2]TABLE 31'!E61</f>
        <v>-0.25077674980862685</v>
      </c>
      <c r="D58" s="32">
        <f>+'[3]TABLE 32'!E61</f>
        <v>0.75592329655417378</v>
      </c>
      <c r="E58" s="33">
        <f>+'[4]TABLE 35'!D60</f>
        <v>-7.6113360323886647</v>
      </c>
      <c r="F58" s="32">
        <f>+'[5]Table 33'!D61</f>
        <v>9.3398171150695077</v>
      </c>
      <c r="G58" s="32">
        <f>+'[6]TABLE 34'!D61</f>
        <v>34.492157229511264</v>
      </c>
      <c r="H58" s="32">
        <f>(('[1]All Other Races'!AF56-'[1]All Other Races'!AA56)/'[1]All Other Races'!AA56)*100</f>
        <v>10.29239414610692</v>
      </c>
      <c r="I58" s="28">
        <f>('[2]All Women'!AI56-'[2]All Women'!AD56)</f>
        <v>-724</v>
      </c>
      <c r="J58" s="18">
        <f>+'[3]All Men'!AI56-'[3]All Men'!AD56</f>
        <v>1660</v>
      </c>
      <c r="K58" s="28">
        <f>+'[4]All White'!AG56-'[4]All White'!AB56</f>
        <v>-22748</v>
      </c>
      <c r="L58" s="18">
        <f>+'[5]All Black'!AG56-'[5]All Black'!AB56</f>
        <v>3534</v>
      </c>
      <c r="M58" s="18">
        <f>+'[6]All Hispanic'!AG56-'[6]All Hispanic'!AB56</f>
        <v>12908</v>
      </c>
      <c r="N58" s="18">
        <f>('[1]All Other Races'!AG56-'[1]All Other Races'!AB56)</f>
        <v>2929</v>
      </c>
    </row>
    <row r="59" spans="1:14" x14ac:dyDescent="0.2">
      <c r="A59" s="18" t="s">
        <v>46</v>
      </c>
      <c r="B59" s="18"/>
      <c r="C59" s="32">
        <f>+'[2]TABLE 31'!E62</f>
        <v>71.334014584978405</v>
      </c>
      <c r="D59" s="32">
        <f>+'[3]TABLE 32'!E62</f>
        <v>54.269117285468404</v>
      </c>
      <c r="E59" s="33">
        <f>+'[4]TABLE 35'!D61</f>
        <v>37.363455809334653</v>
      </c>
      <c r="F59" s="32">
        <f>+'[5]Table 33'!D62</f>
        <v>510.30855539971947</v>
      </c>
      <c r="G59" s="32">
        <f>+'[6]TABLE 34'!D62</f>
        <v>175.83052479537795</v>
      </c>
      <c r="H59" s="32">
        <f>(('[1]All Other Races'!AF57-'[1]All Other Races'!AA57)/'[1]All Other Races'!AA57)*100</f>
        <v>35.923217550274224</v>
      </c>
      <c r="I59" s="28">
        <f>('[2]All Women'!AI57-'[2]All Women'!AD57)</f>
        <v>30715</v>
      </c>
      <c r="J59" s="18">
        <f>+'[3]All Men'!AI57-'[3]All Men'!AD57</f>
        <v>17657</v>
      </c>
      <c r="K59" s="28">
        <f>+'[4]All White'!AG57-'[4]All White'!AB57</f>
        <v>19565</v>
      </c>
      <c r="L59" s="18">
        <f>+'[5]All Black'!AG57-'[5]All Black'!AB57</f>
        <v>7277</v>
      </c>
      <c r="M59" s="18">
        <f>+'[6]All Hispanic'!AG57-'[6]All Hispanic'!AB57</f>
        <v>3652</v>
      </c>
      <c r="N59" s="18">
        <f>('[1]All Other Races'!AG57-'[1]All Other Races'!AB57)</f>
        <v>1841</v>
      </c>
    </row>
    <row r="60" spans="1:14" x14ac:dyDescent="0.2">
      <c r="A60" s="19" t="s">
        <v>47</v>
      </c>
      <c r="B60" s="19"/>
      <c r="C60" s="29">
        <f>+'[2]TABLE 31'!E63</f>
        <v>-5.4532606998775748</v>
      </c>
      <c r="D60" s="29">
        <f>+'[3]TABLE 32'!E63</f>
        <v>-3.1121940968382713</v>
      </c>
      <c r="E60" s="30">
        <f>+'[4]TABLE 35'!D62</f>
        <v>-13.350688156465049</v>
      </c>
      <c r="F60" s="29">
        <f>+'[5]Table 33'!D63</f>
        <v>-4.0170253499940172</v>
      </c>
      <c r="G60" s="44">
        <f>+'[6]TABLE 34'!D63</f>
        <v>16.022263450834878</v>
      </c>
      <c r="H60" s="29">
        <f>(('[1]All Other Races'!AF58-'[1]All Other Races'!AA58)/'[1]All Other Races'!AA58)*100</f>
        <v>6.272631368859237</v>
      </c>
      <c r="I60" s="27">
        <f>('[2]All Women'!AI58-'[2]All Women'!AD58)</f>
        <v>-13274</v>
      </c>
      <c r="J60" s="17">
        <f>+'[3]All Men'!AI58-'[3]All Men'!AD58</f>
        <v>-6220</v>
      </c>
      <c r="K60" s="27">
        <f>+'[4]All White'!AG58-'[4]All White'!AB58</f>
        <v>-29489</v>
      </c>
      <c r="L60" s="17">
        <f>+'[5]All Black'!AG58-'[5]All Black'!AB58</f>
        <v>-2350</v>
      </c>
      <c r="M60" s="17">
        <f>+'[6]All Hispanic'!AG58-'[6]All Hispanic'!AB58</f>
        <v>10795</v>
      </c>
      <c r="N60" s="17">
        <f>('[1]All Other Races'!AG58-'[1]All Other Races'!AB58)</f>
        <v>2008</v>
      </c>
    </row>
    <row r="61" spans="1:14" x14ac:dyDescent="0.2">
      <c r="A61" s="19" t="s">
        <v>66</v>
      </c>
      <c r="B61" s="19"/>
      <c r="C61" s="29">
        <f>+'[2]TABLE 31'!E64</f>
        <v>-6.2099851301315168</v>
      </c>
      <c r="D61" s="29">
        <f>+'[3]TABLE 32'!E64</f>
        <v>-3.4493016428893331</v>
      </c>
      <c r="E61" s="30">
        <f>+'[4]TABLE 35'!D63</f>
        <v>-15.029985517970882</v>
      </c>
      <c r="F61" s="29">
        <f>+'[5]Table 33'!D64</f>
        <v>-4.7495291004029472</v>
      </c>
      <c r="G61" s="44">
        <f>+'[6]TABLE 34'!D64</f>
        <v>26.124914802651961</v>
      </c>
      <c r="H61" s="29">
        <f>(('[1]All Other Races'!AF59-'[1]All Other Races'!AA59)/'[1]All Other Races'!AA59)*100</f>
        <v>12.065582011349244</v>
      </c>
      <c r="I61" s="27">
        <f>('[2]All Women'!AI59-'[2]All Women'!AD59)</f>
        <v>-46189</v>
      </c>
      <c r="J61" s="17">
        <f>+'[3]All Men'!AI59-'[3]All Men'!AD59</f>
        <v>-19364</v>
      </c>
      <c r="K61" s="27">
        <f>+'[4]All White'!AG59-'[4]All White'!AB59</f>
        <v>-99321</v>
      </c>
      <c r="L61" s="17">
        <f>+'[5]All Black'!AG59-'[5]All Black'!AB59</f>
        <v>-7968</v>
      </c>
      <c r="M61" s="17">
        <f>+'[6]All Hispanic'!AG59-'[6]All Hispanic'!AB59</f>
        <v>42163</v>
      </c>
      <c r="N61" s="17">
        <f>('[1]All Other Races'!AG59-'[1]All Other Races'!AB59)</f>
        <v>11014</v>
      </c>
    </row>
    <row r="62" spans="1:14" x14ac:dyDescent="0.2">
      <c r="A62" s="19" t="s">
        <v>65</v>
      </c>
      <c r="B62" s="19"/>
      <c r="C62" s="29">
        <f>+'[2]TABLE 31'!E65</f>
        <v>-10.782393636576318</v>
      </c>
      <c r="D62" s="29">
        <f>+'[3]TABLE 32'!E65</f>
        <v>-8.8965965499588737</v>
      </c>
      <c r="E62" s="30">
        <f>+'[4]TABLE 35'!D64</f>
        <v>-16.585831956876874</v>
      </c>
      <c r="F62" s="29">
        <f>+'[5]Table 33'!D65</f>
        <v>-7.6698832740382903</v>
      </c>
      <c r="G62" s="44">
        <f>+'[6]TABLE 34'!D65</f>
        <v>21.378171025368204</v>
      </c>
      <c r="H62" s="29">
        <f>(('[1]All Other Races'!AF60-'[1]All Other Races'!AA60)/'[1]All Other Races'!AA60)*100</f>
        <v>11.701063733066643</v>
      </c>
      <c r="I62" s="27">
        <f>('[2]All Women'!AI60-'[2]All Women'!AD60)</f>
        <v>-48393</v>
      </c>
      <c r="J62" s="17">
        <f>+'[3]All Men'!AI60-'[3]All Men'!AD60</f>
        <v>-30934</v>
      </c>
      <c r="K62" s="27">
        <f>+'[4]All White'!AG60-'[4]All White'!AB60</f>
        <v>-91477</v>
      </c>
      <c r="L62" s="17">
        <f>+'[5]All Black'!AG60-'[5]All Black'!AB60</f>
        <v>-6446</v>
      </c>
      <c r="M62" s="17">
        <f>+'[6]All Hispanic'!AG60-'[6]All Hispanic'!AB60</f>
        <v>7635</v>
      </c>
      <c r="N62" s="17">
        <f>('[1]All Other Races'!AG60-'[1]All Other Races'!AB60)</f>
        <v>3881</v>
      </c>
    </row>
    <row r="63" spans="1:14" x14ac:dyDescent="0.2">
      <c r="A63" s="19" t="s">
        <v>64</v>
      </c>
      <c r="B63" s="19"/>
      <c r="C63" s="29">
        <f>+'[2]TABLE 31'!E66</f>
        <v>-2.1554718252047067</v>
      </c>
      <c r="D63" s="29">
        <f>+'[3]TABLE 32'!E66</f>
        <v>-6.0030880630390797</v>
      </c>
      <c r="E63" s="30">
        <f>+'[4]TABLE 35'!D65</f>
        <v>-5.1789895023034518</v>
      </c>
      <c r="F63" s="29">
        <f>+'[5]Table 33'!D66</f>
        <v>12.102585841458245</v>
      </c>
      <c r="G63" s="44">
        <f>+'[6]TABLE 34'!D66</f>
        <v>44.124477473293076</v>
      </c>
      <c r="H63" s="29">
        <f>(('[1]All Other Races'!AF61-'[1]All Other Races'!AA61)/'[1]All Other Races'!AA61)*100</f>
        <v>5.4951345163136809</v>
      </c>
      <c r="I63" s="27">
        <f>('[2]All Women'!AI61-'[2]All Women'!AD61)</f>
        <v>-1024</v>
      </c>
      <c r="J63" s="17">
        <f>+'[3]All Men'!AI61-'[3]All Men'!AD61</f>
        <v>-2255</v>
      </c>
      <c r="K63" s="27">
        <f>+'[4]All White'!AG61-'[4]All White'!AB61</f>
        <v>-2743</v>
      </c>
      <c r="L63" s="17">
        <f>+'[5]All Black'!AG61-'[5]All Black'!AB61</f>
        <v>571</v>
      </c>
      <c r="M63" s="17">
        <f>+'[6]All Hispanic'!AG61-'[6]All Hispanic'!AB61</f>
        <v>2850</v>
      </c>
      <c r="N63" s="17">
        <f>('[1]All Other Races'!AG61-'[1]All Other Races'!AB61)</f>
        <v>-49</v>
      </c>
    </row>
    <row r="64" spans="1:14" x14ac:dyDescent="0.2">
      <c r="A64" s="16" t="s">
        <v>48</v>
      </c>
      <c r="B64" s="16"/>
      <c r="C64" s="31">
        <f>+'[2]TABLE 31'!E67</f>
        <v>-5.3746583051937611</v>
      </c>
      <c r="D64" s="45">
        <f>+'[3]TABLE 32'!E67</f>
        <v>-1.7974487823734053</v>
      </c>
      <c r="E64" s="51">
        <f>+'[4]TABLE 35'!D66</f>
        <v>-9.5421817687814166</v>
      </c>
      <c r="F64" s="31">
        <f>+'[5]Table 33'!D67</f>
        <v>35.158817086527932</v>
      </c>
      <c r="G64" s="31">
        <f>+'[6]TABLE 34'!D67</f>
        <v>49.275362318840585</v>
      </c>
      <c r="H64" s="45">
        <f>(('[1]All Other Races'!AF62-'[1]All Other Races'!AA62)/'[1]All Other Races'!AA62)*100</f>
        <v>2.5080906148867315</v>
      </c>
      <c r="I64" s="26">
        <f>('[2]All Women'!AI62-'[2]All Women'!AD62)</f>
        <v>-1337</v>
      </c>
      <c r="J64" s="16">
        <f>+'[3]All Men'!AI62-'[3]All Men'!AD62</f>
        <v>-372</v>
      </c>
      <c r="K64" s="26">
        <f>+'[4]All White'!AG62-'[4]All White'!AB62</f>
        <v>-3512</v>
      </c>
      <c r="L64" s="16">
        <f>+'[5]All Black'!AG62-'[5]All Black'!AB62</f>
        <v>321</v>
      </c>
      <c r="M64" s="16">
        <f>+'[6]All Hispanic'!AG62-'[6]All Hispanic'!AB62</f>
        <v>646</v>
      </c>
      <c r="N64" s="16">
        <f>('[1]All Other Races'!AG62-'[1]All Other Races'!AB62)</f>
        <v>39</v>
      </c>
    </row>
    <row r="65" spans="1:14" x14ac:dyDescent="0.2">
      <c r="A65" s="24" t="s">
        <v>81</v>
      </c>
      <c r="B65" s="24"/>
      <c r="C65" s="32">
        <f>+'[2]TABLE 31'!E68</f>
        <v>10.379517121666403</v>
      </c>
      <c r="D65" s="32">
        <f>+'[3]TABLE 32'!E68</f>
        <v>5.3248047848479816</v>
      </c>
      <c r="E65" s="33">
        <f>+'[4]TABLE 35'!D67</f>
        <v>3.6202428045287136</v>
      </c>
      <c r="F65" s="32">
        <f>+'[5]Table 33'!D68</f>
        <v>11.454017240558175</v>
      </c>
      <c r="G65" s="32">
        <f>+'[6]TABLE 34'!D68</f>
        <v>49.723878948531038</v>
      </c>
      <c r="H65" s="32">
        <f>(('[1]All Other Races'!AF63-'[1]All Other Races'!AA63)/'[1]All Other Races'!AA63)*100</f>
        <v>-22.282108584198763</v>
      </c>
      <c r="I65" s="28">
        <f>('[2]All Women'!AI63-'[2]All Women'!AD63)</f>
        <v>5262</v>
      </c>
      <c r="J65" s="18">
        <f>+'[3]All Men'!AI63-'[3]All Men'!AD63</f>
        <v>1923</v>
      </c>
      <c r="K65" s="28">
        <f>+'[4]All White'!AG63-'[4]All White'!AB63</f>
        <v>1327</v>
      </c>
      <c r="L65" s="18">
        <f>+'[5]All Black'!AG63-'[5]All Black'!AB63</f>
        <v>2405</v>
      </c>
      <c r="M65" s="18">
        <f>+'[6]All Hispanic'!AG63-'[6]All Hispanic'!AB63</f>
        <v>2251</v>
      </c>
      <c r="N65" s="18">
        <f>('[1]All Other Races'!AG63-'[1]All Other Races'!AB63)</f>
        <v>704</v>
      </c>
    </row>
    <row r="66" spans="1:14" s="38" customFormat="1" ht="32.25" customHeight="1" x14ac:dyDescent="0.2">
      <c r="A66" s="173" t="s">
        <v>80</v>
      </c>
      <c r="B66" s="174"/>
      <c r="C66" s="174"/>
      <c r="D66" s="174"/>
      <c r="E66" s="174"/>
      <c r="F66" s="174"/>
      <c r="G66" s="174"/>
      <c r="H66" s="174"/>
      <c r="I66" s="175"/>
      <c r="J66" s="175"/>
      <c r="K66" s="175"/>
      <c r="L66" s="175"/>
      <c r="M66" s="175"/>
      <c r="N66" s="175"/>
    </row>
    <row r="67" spans="1:14" s="7" customFormat="1" ht="22.5" customHeight="1" x14ac:dyDescent="0.2">
      <c r="A67" s="176" t="s">
        <v>56</v>
      </c>
      <c r="B67" s="177"/>
      <c r="C67" s="177"/>
      <c r="D67" s="177"/>
      <c r="E67" s="177"/>
      <c r="F67" s="177"/>
      <c r="G67" s="177"/>
      <c r="H67" s="177"/>
      <c r="I67" s="178"/>
      <c r="J67" s="178"/>
      <c r="K67" s="178"/>
      <c r="L67" s="178"/>
      <c r="M67" s="178"/>
      <c r="N67" s="178"/>
    </row>
    <row r="68" spans="1:14" s="10" customFormat="1" ht="47.25" customHeight="1" x14ac:dyDescent="0.2">
      <c r="A68" s="176"/>
      <c r="B68" s="177"/>
      <c r="C68" s="177"/>
      <c r="D68" s="177"/>
      <c r="E68" s="177"/>
      <c r="F68" s="177"/>
      <c r="G68" s="177"/>
      <c r="H68" s="177"/>
      <c r="I68" s="178"/>
      <c r="J68" s="178"/>
      <c r="K68" s="178"/>
      <c r="L68" s="178"/>
      <c r="M68" s="178"/>
      <c r="N68" s="178"/>
    </row>
    <row r="69" spans="1:14" s="40" customFormat="1" ht="34.5" customHeight="1" x14ac:dyDescent="0.2">
      <c r="A69" s="176"/>
      <c r="B69" s="177"/>
      <c r="C69" s="177"/>
      <c r="D69" s="177"/>
      <c r="E69" s="177"/>
      <c r="F69" s="177"/>
      <c r="G69" s="177"/>
      <c r="H69" s="177"/>
      <c r="I69" s="178"/>
      <c r="J69" s="178"/>
      <c r="K69" s="178"/>
      <c r="L69" s="178"/>
      <c r="M69" s="178"/>
      <c r="N69" s="178"/>
    </row>
    <row r="70" spans="1:14" s="7" customFormat="1" ht="21" customHeight="1" x14ac:dyDescent="0.2">
      <c r="A70" s="8" t="s">
        <v>11</v>
      </c>
      <c r="B70" s="164" t="s">
        <v>57</v>
      </c>
      <c r="C70" s="179"/>
      <c r="D70" s="179"/>
      <c r="E70" s="179"/>
      <c r="F70" s="179"/>
      <c r="G70" s="179"/>
      <c r="H70" s="179"/>
      <c r="I70" s="179"/>
      <c r="J70" s="179"/>
      <c r="K70" s="179"/>
      <c r="L70" s="179"/>
      <c r="M70" s="179"/>
      <c r="N70" s="179"/>
    </row>
    <row r="71" spans="1:14" x14ac:dyDescent="0.2">
      <c r="N71" s="42" t="s">
        <v>63</v>
      </c>
    </row>
    <row r="72" spans="1:14" x14ac:dyDescent="0.2">
      <c r="A72" s="3"/>
      <c r="C72" s="3"/>
      <c r="D72" s="3"/>
      <c r="E72" s="3"/>
      <c r="F72" s="3"/>
      <c r="G72" s="3"/>
      <c r="H72" s="3"/>
      <c r="I72" s="3"/>
      <c r="J72" s="3"/>
      <c r="K72" s="3"/>
      <c r="L72" s="3"/>
      <c r="M72" s="3"/>
    </row>
    <row r="73" spans="1:14" x14ac:dyDescent="0.2">
      <c r="A73" s="3"/>
      <c r="B73" s="3"/>
      <c r="C73" s="3"/>
      <c r="D73" s="3"/>
      <c r="E73" s="3"/>
      <c r="F73" s="3"/>
      <c r="G73" s="3"/>
      <c r="H73" s="3"/>
      <c r="I73" s="3"/>
      <c r="J73" s="3"/>
      <c r="K73" s="3"/>
      <c r="L73" s="3"/>
      <c r="M73" s="3"/>
    </row>
  </sheetData>
  <mergeCells count="7">
    <mergeCell ref="C4:H4"/>
    <mergeCell ref="I4:N4"/>
    <mergeCell ref="A66:N66"/>
    <mergeCell ref="A67:N67"/>
    <mergeCell ref="B70:N70"/>
    <mergeCell ref="A68:N68"/>
    <mergeCell ref="A69:N69"/>
  </mergeCells>
  <phoneticPr fontId="0" type="noConversion"/>
  <printOptions horizontalCentered="1"/>
  <pageMargins left="0.5" right="0.5" top="1" bottom="0.55000000000000004" header="0.5" footer="0.5"/>
  <pageSetup scale="66"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R72"/>
  <sheetViews>
    <sheetView showGridLines="0" tabSelected="1" view="pageBreakPreview" zoomScaleNormal="80" zoomScaleSheetLayoutView="100" workbookViewId="0">
      <selection activeCell="A2" sqref="A2"/>
    </sheetView>
  </sheetViews>
  <sheetFormatPr defaultColWidth="9.7109375" defaultRowHeight="12.75" x14ac:dyDescent="0.2"/>
  <cols>
    <col min="1" max="1" width="7.5703125" style="91" customWidth="1"/>
    <col min="2" max="2" width="11.140625" style="91" customWidth="1"/>
    <col min="3" max="3" width="11.42578125" style="136" customWidth="1"/>
    <col min="4" max="4" width="10.28515625" style="91" customWidth="1"/>
    <col min="5" max="5" width="13.28515625" style="91" customWidth="1"/>
    <col min="6" max="6" width="13.5703125" style="136" customWidth="1"/>
    <col min="7" max="7" width="11.140625" style="91" customWidth="1"/>
    <col min="8" max="8" width="12.140625" style="91" customWidth="1"/>
    <col min="9" max="9" width="13.85546875" style="91" customWidth="1"/>
    <col min="10" max="10" width="11.140625" style="136" customWidth="1"/>
    <col min="11" max="11" width="22.5703125" style="91" customWidth="1"/>
    <col min="12" max="14" width="11.5703125" style="91" customWidth="1"/>
    <col min="15" max="15" width="2.140625" style="91" customWidth="1"/>
    <col min="16" max="18" width="15" style="91" customWidth="1"/>
    <col min="19" max="16384" width="9.7109375" style="91"/>
  </cols>
  <sheetData>
    <row r="1" spans="1:18" x14ac:dyDescent="0.2">
      <c r="A1" s="43" t="s">
        <v>93</v>
      </c>
      <c r="B1" s="88"/>
      <c r="C1" s="89"/>
      <c r="D1" s="90"/>
      <c r="E1" s="90"/>
      <c r="F1" s="89"/>
      <c r="G1" s="90"/>
      <c r="H1" s="90"/>
      <c r="I1" s="90"/>
      <c r="J1" s="89"/>
    </row>
    <row r="2" spans="1:18" ht="15.75" x14ac:dyDescent="0.2">
      <c r="A2" s="88" t="s">
        <v>83</v>
      </c>
      <c r="B2" s="88"/>
      <c r="C2" s="89"/>
      <c r="D2" s="90"/>
      <c r="E2" s="90"/>
      <c r="F2" s="89"/>
      <c r="G2" s="92"/>
      <c r="H2" s="92"/>
      <c r="I2" s="92"/>
      <c r="J2" s="93"/>
    </row>
    <row r="3" spans="1:18" x14ac:dyDescent="0.2">
      <c r="A3" s="94"/>
      <c r="B3" s="94"/>
      <c r="C3" s="95"/>
      <c r="D3" s="95"/>
      <c r="E3" s="95"/>
      <c r="F3" s="95"/>
      <c r="G3" s="89"/>
      <c r="H3" s="89"/>
      <c r="I3" s="89"/>
      <c r="J3" s="89"/>
      <c r="L3" s="186" t="s">
        <v>61</v>
      </c>
      <c r="M3" s="187"/>
      <c r="N3" s="188"/>
      <c r="O3" s="96" t="s">
        <v>52</v>
      </c>
      <c r="P3" s="186" t="s">
        <v>62</v>
      </c>
      <c r="Q3" s="187"/>
      <c r="R3" s="188"/>
    </row>
    <row r="4" spans="1:18" ht="12.75" customHeight="1" x14ac:dyDescent="0.2">
      <c r="A4" s="90"/>
      <c r="B4" s="90"/>
      <c r="C4" s="182" t="s">
        <v>61</v>
      </c>
      <c r="D4" s="183"/>
      <c r="E4" s="183"/>
      <c r="F4" s="184"/>
      <c r="G4" s="185" t="s">
        <v>62</v>
      </c>
      <c r="H4" s="183"/>
      <c r="I4" s="183"/>
      <c r="J4" s="183"/>
    </row>
    <row r="5" spans="1:18" s="103" customFormat="1" ht="29.25" customHeight="1" x14ac:dyDescent="0.2">
      <c r="A5" s="97"/>
      <c r="B5" s="97"/>
      <c r="C5" s="98" t="s">
        <v>19</v>
      </c>
      <c r="D5" s="98" t="s">
        <v>20</v>
      </c>
      <c r="E5" s="99" t="s">
        <v>84</v>
      </c>
      <c r="F5" s="100" t="s">
        <v>85</v>
      </c>
      <c r="G5" s="101" t="s">
        <v>19</v>
      </c>
      <c r="H5" s="98" t="s">
        <v>20</v>
      </c>
      <c r="I5" s="99" t="s">
        <v>84</v>
      </c>
      <c r="J5" s="102" t="s">
        <v>85</v>
      </c>
    </row>
    <row r="6" spans="1:18" x14ac:dyDescent="0.2">
      <c r="A6" s="104" t="s">
        <v>50</v>
      </c>
      <c r="B6" s="104"/>
      <c r="C6" s="105">
        <f>+'[7]TABLE 36'!E9</f>
        <v>-2.4125781227646361</v>
      </c>
      <c r="D6" s="106">
        <f>+'[8]TABLE 37'!E8</f>
        <v>-12.158277574362126</v>
      </c>
      <c r="E6" s="107">
        <f>+'[9]TABLE 38'!D7</f>
        <v>-21.325658717957886</v>
      </c>
      <c r="F6" s="108">
        <f>+'[9]TABLE 38'!F7</f>
        <v>-10.083479380964471</v>
      </c>
      <c r="G6" s="109">
        <f>('[1]All 4yr'!AU4-'[1]All 4yr'!AP4)</f>
        <v>-295115</v>
      </c>
      <c r="H6" s="104">
        <f>('[1]All 2yr'!AV4-'[1]All 2yr'!AQ4)</f>
        <v>-1053457</v>
      </c>
      <c r="I6" s="110">
        <f>IF('[1]All PBI'!AJ4&gt;0,('[1]All PBI'!AJ4-'[1]All PBI'!AE4),"NA")</f>
        <v>-172985</v>
      </c>
      <c r="J6" s="111">
        <f>IF('[1]All HBI'!AJ4&gt;0,('[1]All HBI'!AJ4-'[1]All HBI'!AE4),"NA")</f>
        <v>-32565</v>
      </c>
    </row>
    <row r="7" spans="1:18" x14ac:dyDescent="0.2">
      <c r="A7" s="112" t="s">
        <v>10</v>
      </c>
      <c r="B7" s="112"/>
      <c r="C7" s="113">
        <f>+'[7]TABLE 36'!E10</f>
        <v>1.6559382085343048</v>
      </c>
      <c r="D7" s="114">
        <f>+'[8]TABLE 37'!E9</f>
        <v>-11.114642276046796</v>
      </c>
      <c r="E7" s="115">
        <f>+'[9]TABLE 38'!D8</f>
        <v>-19.338836267968794</v>
      </c>
      <c r="F7" s="116">
        <f>+'[9]TABLE 38'!F8</f>
        <v>-9.7883517191127378</v>
      </c>
      <c r="G7" s="117">
        <f>('[1]All 4yr'!AU5-'[1]All 4yr'!AP5)</f>
        <v>65447</v>
      </c>
      <c r="H7" s="112">
        <f>('[1]All 2yr'!AV5-'[1]All 2yr'!AQ5)</f>
        <v>-338890</v>
      </c>
      <c r="I7" s="118">
        <f>IF('[1]All PBI'!AJ5&gt;0,('[1]All PBI'!AJ5-'[1]All PBI'!AE5),"NA")</f>
        <v>-114378</v>
      </c>
      <c r="J7" s="119">
        <f>IF('[1]All HBI'!AJ5&gt;0,('[1]All HBI'!AJ5-'[1]All HBI'!AE5),"NA")</f>
        <v>-28882</v>
      </c>
    </row>
    <row r="8" spans="1:18" x14ac:dyDescent="0.2">
      <c r="A8" s="112" t="s">
        <v>23</v>
      </c>
      <c r="B8" s="112"/>
      <c r="C8" s="114"/>
      <c r="D8" s="114"/>
      <c r="E8" s="107"/>
      <c r="F8" s="113"/>
      <c r="G8" s="120">
        <f>(G7/G$6)*100</f>
        <v>-22.17677854395744</v>
      </c>
      <c r="H8" s="121">
        <f>(H7/H$6)*100</f>
        <v>32.169324424252721</v>
      </c>
      <c r="I8" s="107">
        <f>(I7/I$6)*100</f>
        <v>66.120183830968003</v>
      </c>
      <c r="J8" s="113">
        <f>(J7/J$6)*100</f>
        <v>88.69031168432366</v>
      </c>
    </row>
    <row r="9" spans="1:18" x14ac:dyDescent="0.2">
      <c r="A9" s="122" t="s">
        <v>76</v>
      </c>
      <c r="B9" s="122"/>
      <c r="C9" s="123">
        <f>+'[7]TABLE 36'!E12</f>
        <v>-12.524221178499308</v>
      </c>
      <c r="D9" s="123">
        <f>+'[8]TABLE 37'!E11</f>
        <v>-15.936002121895307</v>
      </c>
      <c r="E9" s="124">
        <f>+'[9]TABLE 38'!D10</f>
        <v>-24.587242026266416</v>
      </c>
      <c r="F9" s="125">
        <f>+'[9]TABLE 38'!F10</f>
        <v>-15.406046622989356</v>
      </c>
      <c r="G9" s="126">
        <f>('[1]All 4yr'!AU7-'[1]All 4yr'!AP7)</f>
        <v>-27599</v>
      </c>
      <c r="H9" s="122">
        <f>('[1]All 2yr'!AV7-'[1]All 2yr'!AQ7)</f>
        <v>-16823</v>
      </c>
      <c r="I9" s="127">
        <f>IF('[1]All PBI'!AJ7&gt;0,('[1]All PBI'!AJ7-'[1]All PBI'!AE7),"NA")</f>
        <v>-13105</v>
      </c>
      <c r="J9" s="128">
        <f>IF('[1]All HBI'!AJ7&gt;0,('[1]All HBI'!AJ7-'[1]All HBI'!AE7),"NA")</f>
        <v>-7078</v>
      </c>
    </row>
    <row r="10" spans="1:18" x14ac:dyDescent="0.2">
      <c r="A10" s="122" t="s">
        <v>0</v>
      </c>
      <c r="B10" s="122"/>
      <c r="C10" s="123">
        <f>+'[7]TABLE 36'!E13</f>
        <v>4.9897776641962688</v>
      </c>
      <c r="D10" s="123">
        <f>+'[8]TABLE 37'!E12</f>
        <v>-19.110336465595633</v>
      </c>
      <c r="E10" s="124">
        <f>+'[9]TABLE 38'!D11</f>
        <v>-62.678988059838048</v>
      </c>
      <c r="F10" s="125">
        <f>+'[9]TABLE 38'!F11</f>
        <v>-14.781613580011443</v>
      </c>
      <c r="G10" s="126">
        <f>('[1]All 4yr'!AU8-'[1]All 4yr'!AP8)</f>
        <v>5467</v>
      </c>
      <c r="H10" s="122">
        <f>('[1]All 2yr'!AV8-'[1]All 2yr'!AQ8)</f>
        <v>-12609</v>
      </c>
      <c r="I10" s="127">
        <f>IF('[1]All PBI'!AJ8&gt;0,('[1]All PBI'!AJ8-'[1]All PBI'!AE8),"NA")</f>
        <v>-13701</v>
      </c>
      <c r="J10" s="128">
        <f>IF('[1]All HBI'!AJ8&gt;0,('[1]All HBI'!AJ8-'[1]All HBI'!AE8),"NA")</f>
        <v>-775</v>
      </c>
    </row>
    <row r="11" spans="1:18" x14ac:dyDescent="0.2">
      <c r="A11" s="122" t="s">
        <v>9</v>
      </c>
      <c r="B11" s="122"/>
      <c r="C11" s="123">
        <f>+'[7]TABLE 36'!E14</f>
        <v>22.131982346642989</v>
      </c>
      <c r="D11" s="123">
        <f>+'[8]TABLE 37'!E13</f>
        <v>-19.612933679490204</v>
      </c>
      <c r="E11" s="124">
        <f>+'[9]TABLE 38'!D12</f>
        <v>22.810753260580249</v>
      </c>
      <c r="F11" s="125">
        <f>+'[9]TABLE 38'!F12</f>
        <v>14.133617247804098</v>
      </c>
      <c r="G11" s="126">
        <f>('[1]All 4yr'!AU9-'[1]All 4yr'!AP9)</f>
        <v>8475</v>
      </c>
      <c r="H11" s="122">
        <f>('[1]All 2yr'!AV9-'[1]All 2yr'!AQ9)</f>
        <v>-3324</v>
      </c>
      <c r="I11" s="127">
        <f>IF('[1]All PBI'!AJ9&gt;0,('[1]All PBI'!AJ9-'[1]All PBI'!AE9),"NA")</f>
        <v>857</v>
      </c>
      <c r="J11" s="128">
        <f>IF('[1]All HBI'!AJ9&gt;0,('[1]All HBI'!AJ9-'[1]All HBI'!AE9),"NA")</f>
        <v>531</v>
      </c>
    </row>
    <row r="12" spans="1:18" ht="13.5" customHeight="1" x14ac:dyDescent="0.2">
      <c r="A12" s="122" t="s">
        <v>77</v>
      </c>
      <c r="B12" s="122"/>
      <c r="C12" s="123">
        <f>+'[7]TABLE 36'!E15</f>
        <v>-2.4707315340539924</v>
      </c>
      <c r="D12" s="123">
        <f>+'[8]TABLE 37'!E14</f>
        <v>-5.1465901261224083</v>
      </c>
      <c r="E12" s="124">
        <f>+'[9]TABLE 38'!D13</f>
        <v>-0.98991308080266116</v>
      </c>
      <c r="F12" s="125">
        <f>+'[9]TABLE 38'!F13</f>
        <v>-10.455406997592338</v>
      </c>
      <c r="G12" s="126">
        <f>('[1]All 4yr'!AU10-'[1]All 4yr'!AP10)</f>
        <v>-14260</v>
      </c>
      <c r="H12" s="122">
        <f>('[1]All 2yr'!AV10-'[1]All 2yr'!AQ10)</f>
        <v>-27936</v>
      </c>
      <c r="I12" s="127">
        <f>IF('[1]All PBI'!AJ10&gt;0,('[1]All PBI'!AJ10-'[1]All PBI'!AE10),"NA")</f>
        <v>-369</v>
      </c>
      <c r="J12" s="128">
        <f>IF('[1]All HBI'!AJ10&gt;0,('[1]All HBI'!AJ10-'[1]All HBI'!AE10),"NA")</f>
        <v>-2041</v>
      </c>
    </row>
    <row r="13" spans="1:18" x14ac:dyDescent="0.2">
      <c r="A13" s="129" t="s">
        <v>78</v>
      </c>
      <c r="B13" s="129"/>
      <c r="C13" s="114">
        <f>+'[7]TABLE 36'!E16</f>
        <v>3.6951719412647224</v>
      </c>
      <c r="D13" s="114">
        <f>+'[8]TABLE 37'!E15</f>
        <v>-23.582296924832754</v>
      </c>
      <c r="E13" s="107">
        <f>+'[9]TABLE 38'!D14</f>
        <v>-22.749266138226343</v>
      </c>
      <c r="F13" s="113">
        <f>+'[9]TABLE 38'!F14</f>
        <v>-11.419185282522996</v>
      </c>
      <c r="G13" s="130">
        <f>('[1]All 4yr'!AU11-'[1]All 4yr'!AP11)</f>
        <v>12512</v>
      </c>
      <c r="H13" s="112">
        <f>('[1]All 2yr'!AV11-'[1]All 2yr'!AQ11)</f>
        <v>-52277</v>
      </c>
      <c r="I13" s="110">
        <f>IF('[1]All PBI'!AJ11&gt;0,('[1]All PBI'!AJ11-'[1]All PBI'!AE11),"NA")</f>
        <v>-25342</v>
      </c>
      <c r="J13" s="119">
        <f>IF('[1]All HBI'!AJ11&gt;0,('[1]All HBI'!AJ11-'[1]All HBI'!AE11),"NA")</f>
        <v>-2607</v>
      </c>
    </row>
    <row r="14" spans="1:18" x14ac:dyDescent="0.2">
      <c r="A14" s="129" t="s">
        <v>79</v>
      </c>
      <c r="B14" s="129"/>
      <c r="C14" s="114">
        <f>+'[7]TABLE 36'!E17</f>
        <v>0.72350859392929179</v>
      </c>
      <c r="D14" s="114">
        <f>+'[8]TABLE 37'!E16</f>
        <v>-29.473658709906651</v>
      </c>
      <c r="E14" s="107">
        <f>+'[9]TABLE 38'!D15</f>
        <v>-36.794107330761136</v>
      </c>
      <c r="F14" s="113">
        <f>+'[9]TABLE 38'!F15</f>
        <v>-36.794107330761136</v>
      </c>
      <c r="G14" s="130">
        <f>('[1]All 4yr'!AU12-'[1]All 4yr'!AP12)</f>
        <v>1198</v>
      </c>
      <c r="H14" s="112">
        <f>('[1]All 2yr'!AV12-'[1]All 2yr'!AQ12)</f>
        <v>-36499</v>
      </c>
      <c r="I14" s="110">
        <f>IF('[1]All PBI'!AJ12&gt;0,('[1]All PBI'!AJ12-'[1]All PBI'!AE12),"NA")</f>
        <v>-1049</v>
      </c>
      <c r="J14" s="119">
        <f>IF('[1]All HBI'!AJ12&gt;0,('[1]All HBI'!AJ12-'[1]All HBI'!AE12),"NA")</f>
        <v>-1049</v>
      </c>
    </row>
    <row r="15" spans="1:18" x14ac:dyDescent="0.2">
      <c r="A15" s="129" t="s">
        <v>54</v>
      </c>
      <c r="B15" s="129"/>
      <c r="C15" s="114">
        <f>+'[7]TABLE 36'!E18</f>
        <v>-3.6544679684197301</v>
      </c>
      <c r="D15" s="114">
        <f>+'[8]TABLE 37'!E17</f>
        <v>-14.05359565807327</v>
      </c>
      <c r="E15" s="107">
        <f>+'[9]TABLE 38'!D16</f>
        <v>-12.892174540209158</v>
      </c>
      <c r="F15" s="113">
        <f>+'[9]TABLE 38'!F16</f>
        <v>-6.2577888552608147</v>
      </c>
      <c r="G15" s="130">
        <f>('[1]All 4yr'!AU13-'[1]All 4yr'!AP13)</f>
        <v>-6397</v>
      </c>
      <c r="H15" s="112">
        <f>('[1]All 2yr'!AV13-'[1]All 2yr'!AQ13)</f>
        <v>-12429</v>
      </c>
      <c r="I15" s="110">
        <f>IF('[1]All PBI'!AJ13&gt;0,('[1]All PBI'!AJ13-'[1]All PBI'!AE13),"NA")</f>
        <v>-4290</v>
      </c>
      <c r="J15" s="119">
        <f>IF('[1]All HBI'!AJ13&gt;0,('[1]All HBI'!AJ13-'[1]All HBI'!AE13),"NA")</f>
        <v>-1406</v>
      </c>
    </row>
    <row r="16" spans="1:18" x14ac:dyDescent="0.2">
      <c r="A16" s="129" t="s">
        <v>1</v>
      </c>
      <c r="B16" s="129"/>
      <c r="C16" s="114">
        <f>+'[7]TABLE 36'!E19</f>
        <v>6.1857236942094325</v>
      </c>
      <c r="D16" s="114">
        <f>+'[8]TABLE 37'!E18</f>
        <v>-14.152473641524738</v>
      </c>
      <c r="E16" s="107">
        <f>+'[9]TABLE 38'!D17</f>
        <v>-16.136003726129484</v>
      </c>
      <c r="F16" s="113">
        <f>+'[9]TABLE 38'!F17</f>
        <v>-4.5803986558026057</v>
      </c>
      <c r="G16" s="130">
        <f>('[1]All 4yr'!AU14-'[1]All 4yr'!AP14)</f>
        <v>13431</v>
      </c>
      <c r="H16" s="112">
        <f>('[1]All 2yr'!AV14-'[1]All 2yr'!AQ14)</f>
        <v>-21987</v>
      </c>
      <c r="I16" s="110">
        <f>IF('[1]All PBI'!AJ14&gt;0,('[1]All PBI'!AJ14-'[1]All PBI'!AE14),"NA")</f>
        <v>-8661</v>
      </c>
      <c r="J16" s="119">
        <f>IF('[1]All HBI'!AJ14&gt;0,('[1]All HBI'!AJ14-'[1]All HBI'!AE14),"NA")</f>
        <v>-995</v>
      </c>
    </row>
    <row r="17" spans="1:10" x14ac:dyDescent="0.2">
      <c r="A17" s="122" t="s">
        <v>2</v>
      </c>
      <c r="B17" s="122"/>
      <c r="C17" s="123">
        <f>+'[7]TABLE 36'!E20</f>
        <v>5.1443399286409344</v>
      </c>
      <c r="D17" s="123">
        <f>+'[8]TABLE 37'!E19</f>
        <v>-12.385052764583381</v>
      </c>
      <c r="E17" s="124">
        <f>+'[9]TABLE 38'!D18</f>
        <v>-24.123220959643625</v>
      </c>
      <c r="F17" s="125">
        <f>+'[9]TABLE 38'!F18</f>
        <v>-0.60640032613126782</v>
      </c>
      <c r="G17" s="126">
        <f>('[1]All 4yr'!AU15-'[1]All 4yr'!AP15)</f>
        <v>4758</v>
      </c>
      <c r="H17" s="122">
        <f>('[1]All 2yr'!AV15-'[1]All 2yr'!AQ15)</f>
        <v>-10586</v>
      </c>
      <c r="I17" s="127">
        <f>IF('[1]All PBI'!AJ15&gt;0,('[1]All PBI'!AJ15-'[1]All PBI'!AE15),"NA")</f>
        <v>-12780</v>
      </c>
      <c r="J17" s="128">
        <f>IF('[1]All HBI'!AJ15&gt;0,('[1]All HBI'!AJ15-'[1]All HBI'!AE15),"NA")</f>
        <v>-119</v>
      </c>
    </row>
    <row r="18" spans="1:10" x14ac:dyDescent="0.2">
      <c r="A18" s="122" t="s">
        <v>3</v>
      </c>
      <c r="B18" s="122"/>
      <c r="C18" s="123">
        <f>+'[7]TABLE 36'!E21</f>
        <v>2.7701785957133231</v>
      </c>
      <c r="D18" s="123">
        <f>+'[8]TABLE 37'!E20</f>
        <v>-9.8150307016378004</v>
      </c>
      <c r="E18" s="124">
        <f>+'[9]TABLE 38'!D19</f>
        <v>-8.1526776903985887</v>
      </c>
      <c r="F18" s="125">
        <f>+'[9]TABLE 38'!F19</f>
        <v>-11.709712451012795</v>
      </c>
      <c r="G18" s="126">
        <f>('[1]All 4yr'!AU16-'[1]All 4yr'!AP16)</f>
        <v>8759</v>
      </c>
      <c r="H18" s="122">
        <f>('[1]All 2yr'!AV16-'[1]All 2yr'!AQ16)</f>
        <v>-25847</v>
      </c>
      <c r="I18" s="127">
        <f>IF('[1]All PBI'!AJ16&gt;0,('[1]All PBI'!AJ16-'[1]All PBI'!AE16),"NA")</f>
        <v>-5453</v>
      </c>
      <c r="J18" s="128">
        <f>IF('[1]All HBI'!AJ16&gt;0,('[1]All HBI'!AJ16-'[1]All HBI'!AE16),"NA")</f>
        <v>-4960</v>
      </c>
    </row>
    <row r="19" spans="1:10" x14ac:dyDescent="0.2">
      <c r="A19" s="122" t="s">
        <v>4</v>
      </c>
      <c r="B19" s="122"/>
      <c r="C19" s="123">
        <f>+'[7]TABLE 36'!E22</f>
        <v>-1.1532532503417585</v>
      </c>
      <c r="D19" s="123">
        <f>+'[8]TABLE 37'!E21</f>
        <v>-19.433846682930501</v>
      </c>
      <c r="E19" s="124">
        <f>+'[9]TABLE 38'!D20</f>
        <v>-8.2677165354330722</v>
      </c>
      <c r="F19" s="125">
        <f>+'[9]TABLE 38'!F20</f>
        <v>-8.9835361488904795</v>
      </c>
      <c r="G19" s="126">
        <f>('[1]All 4yr'!AU17-'[1]All 4yr'!AP17)</f>
        <v>-1586</v>
      </c>
      <c r="H19" s="122">
        <f>('[1]All 2yr'!AV17-'[1]All 2yr'!AQ17)</f>
        <v>-18083</v>
      </c>
      <c r="I19" s="127">
        <f>IF('[1]All PBI'!AJ17&gt;0,('[1]All PBI'!AJ17-'[1]All PBI'!AE17),"NA")</f>
        <v>-231</v>
      </c>
      <c r="J19" s="128">
        <f>IF('[1]All HBI'!AJ17&gt;0,('[1]All HBI'!AJ17-'[1]All HBI'!AE17),"NA")</f>
        <v>-251</v>
      </c>
    </row>
    <row r="20" spans="1:10" x14ac:dyDescent="0.2">
      <c r="A20" s="122" t="s">
        <v>5</v>
      </c>
      <c r="B20" s="122"/>
      <c r="C20" s="123">
        <f>+'[7]TABLE 36'!E23</f>
        <v>3.9717017104259726</v>
      </c>
      <c r="D20" s="123">
        <f>+'[8]TABLE 37'!E22</f>
        <v>-8.8604382279123541</v>
      </c>
      <c r="E20" s="124">
        <f>+'[9]TABLE 38'!D21</f>
        <v>-42.837879887978424</v>
      </c>
      <c r="F20" s="125">
        <f>+'[9]TABLE 38'!F21</f>
        <v>-20.856301442271388</v>
      </c>
      <c r="G20" s="126">
        <f>('[1]All 4yr'!AU18-'[1]All 4yr'!AP18)</f>
        <v>5833</v>
      </c>
      <c r="H20" s="122">
        <f>('[1]All 2yr'!AV18-'[1]All 2yr'!AQ18)</f>
        <v>-9426</v>
      </c>
      <c r="I20" s="127">
        <f>IF('[1]All PBI'!AJ18&gt;0,('[1]All PBI'!AJ18-'[1]All PBI'!AE18),"NA")</f>
        <v>-16520</v>
      </c>
      <c r="J20" s="128">
        <f>IF('[1]All HBI'!AJ18&gt;0,('[1]All HBI'!AJ18-'[1]All HBI'!AE18),"NA")</f>
        <v>-2762</v>
      </c>
    </row>
    <row r="21" spans="1:10" x14ac:dyDescent="0.2">
      <c r="A21" s="131" t="s">
        <v>6</v>
      </c>
      <c r="B21" s="131"/>
      <c r="C21" s="114">
        <f>+'[7]TABLE 36'!E24</f>
        <v>-4.1003598388883642</v>
      </c>
      <c r="D21" s="114">
        <f>+'[8]TABLE 37'!E23</f>
        <v>-13.553865937119728</v>
      </c>
      <c r="E21" s="107">
        <f>+'[9]TABLE 38'!D22</f>
        <v>-16.958230164710951</v>
      </c>
      <c r="F21" s="113">
        <f>+'[9]TABLE 38'!F22</f>
        <v>-1.2666666666666666</v>
      </c>
      <c r="G21" s="130">
        <f>('[1]All 4yr'!AU19-'[1]All 4yr'!AP19)</f>
        <v>-9549</v>
      </c>
      <c r="H21" s="112">
        <f>('[1]All 2yr'!AV19-'[1]All 2yr'!AQ19)</f>
        <v>-15705</v>
      </c>
      <c r="I21" s="110">
        <f>IF('[1]All PBI'!AJ19&gt;0,('[1]All PBI'!AJ19-'[1]All PBI'!AE19),"NA")</f>
        <v>-6301</v>
      </c>
      <c r="J21" s="119">
        <f>IF('[1]All HBI'!AJ19&gt;0,('[1]All HBI'!AJ19-'[1]All HBI'!AE19),"NA")</f>
        <v>-171</v>
      </c>
    </row>
    <row r="22" spans="1:10" x14ac:dyDescent="0.2">
      <c r="A22" s="131" t="s">
        <v>7</v>
      </c>
      <c r="B22" s="131"/>
      <c r="C22" s="114">
        <f>+'[7]TABLE 36'!E25</f>
        <v>9.0689234920945836</v>
      </c>
      <c r="D22" s="114">
        <f>+'[8]TABLE 37'!E24</f>
        <v>-3.9620961428310584</v>
      </c>
      <c r="E22" s="107">
        <f>+'[9]TABLE 38'!D23</f>
        <v>-14.504458598726114</v>
      </c>
      <c r="F22" s="113">
        <f>+'[9]TABLE 38'!F23</f>
        <v>-1.0625206351112046</v>
      </c>
      <c r="G22" s="130">
        <f>('[1]All 4yr'!AU20-'[1]All 4yr'!AP20)</f>
        <v>66674</v>
      </c>
      <c r="H22" s="112">
        <f>('[1]All 2yr'!AV20-'[1]All 2yr'!AQ20)</f>
        <v>-31681</v>
      </c>
      <c r="I22" s="110">
        <f>IF('[1]All PBI'!AJ20&gt;0,('[1]All PBI'!AJ20-'[1]All PBI'!AE20),"NA")</f>
        <v>-5693</v>
      </c>
      <c r="J22" s="119">
        <f>IF('[1]All HBI'!AJ20&gt;0,('[1]All HBI'!AJ20-'[1]All HBI'!AE20),"NA")</f>
        <v>-354</v>
      </c>
    </row>
    <row r="23" spans="1:10" x14ac:dyDescent="0.2">
      <c r="A23" s="131" t="s">
        <v>8</v>
      </c>
      <c r="B23" s="131"/>
      <c r="C23" s="114">
        <f>+'[7]TABLE 36'!E26</f>
        <v>13.898649057975405</v>
      </c>
      <c r="D23" s="114">
        <f>+'[8]TABLE 37'!E25</f>
        <v>-16.429486543496921</v>
      </c>
      <c r="E23" s="107">
        <f>+'[9]TABLE 38'!D24</f>
        <v>-4.7772012190099664</v>
      </c>
      <c r="F23" s="113">
        <f>+'[9]TABLE 38'!F24</f>
        <v>-20.562015503875969</v>
      </c>
      <c r="G23" s="130">
        <f>('[1]All 4yr'!AU21-'[1]All 4yr'!AP21)</f>
        <v>45885</v>
      </c>
      <c r="H23" s="112">
        <f>('[1]All 2yr'!AV21-'[1]All 2yr'!AQ21)</f>
        <v>-38087</v>
      </c>
      <c r="I23" s="110">
        <f>IF('[1]All PBI'!AJ21&gt;0,('[1]All PBI'!AJ21-'[1]All PBI'!AE21),"NA")</f>
        <v>-1740</v>
      </c>
      <c r="J23" s="119">
        <f>IF('[1]All HBI'!AJ21&gt;0,('[1]All HBI'!AJ21-'[1]All HBI'!AE21),"NA")</f>
        <v>-4244</v>
      </c>
    </row>
    <row r="24" spans="1:10" s="136" customFormat="1" ht="15.75" x14ac:dyDescent="0.2">
      <c r="A24" s="132" t="s">
        <v>86</v>
      </c>
      <c r="B24" s="132"/>
      <c r="C24" s="106">
        <f>+'[7]TABLE 36'!E27</f>
        <v>-40.384099295538412</v>
      </c>
      <c r="D24" s="133">
        <f>+'[8]TABLE 37'!E26</f>
        <v>-17.000638550187002</v>
      </c>
      <c r="E24" s="134" t="str">
        <f>+'[9]TABLE 38'!D25</f>
        <v>NA</v>
      </c>
      <c r="F24" s="106">
        <f>+'[9]TABLE 38'!F25</f>
        <v>-11.441081286883685</v>
      </c>
      <c r="G24" s="109">
        <f>('[1]All 4yr'!AU22-'[1]All 4yr'!AP22)</f>
        <v>-48154</v>
      </c>
      <c r="H24" s="104">
        <f>('[1]All 2yr'!AV22-'[1]All 2yr'!AQ22)</f>
        <v>-5591</v>
      </c>
      <c r="I24" s="135" t="str">
        <f>IF('[1]All PBI'!AJ22&gt;0,('[1]All PBI'!AJ22-'[1]All PBI'!AE22),"NA")</f>
        <v>NA</v>
      </c>
      <c r="J24" s="111">
        <f>IF('[1]All HBI'!AJ22&gt;0,('[1]All HBI'!AJ22-'[1]All HBI'!AE22),"NA")</f>
        <v>-601</v>
      </c>
    </row>
    <row r="25" spans="1:10" x14ac:dyDescent="0.2">
      <c r="A25" s="112" t="s">
        <v>24</v>
      </c>
      <c r="B25" s="112"/>
      <c r="C25" s="114">
        <f>+'[7]TABLE 36'!E28</f>
        <v>-2.22042812221185</v>
      </c>
      <c r="D25" s="114">
        <f>+'[8]TABLE 37'!E27</f>
        <v>-10.068509109190481</v>
      </c>
      <c r="E25" s="107">
        <f>+'[9]TABLE 38'!D26</f>
        <v>26.806640625</v>
      </c>
      <c r="F25" s="113" t="str">
        <f>+'[9]TABLE 38'!F26</f>
        <v>NA</v>
      </c>
      <c r="G25" s="130">
        <f>('[1]All 4yr'!AU23-'[1]All 4yr'!AP23)</f>
        <v>-58086</v>
      </c>
      <c r="H25" s="112">
        <f>('[1]All 2yr'!AV23-'[1]All 2yr'!AQ23)</f>
        <v>-273974</v>
      </c>
      <c r="I25" s="110">
        <f>IF('[1]All PBI'!AJ23&gt;0,('[1]All PBI'!AJ23-'[1]All PBI'!AE23),"NA")</f>
        <v>2196</v>
      </c>
      <c r="J25" s="119" t="str">
        <f>IF('[1]All HBI'!AJ23&gt;0,('[1]All HBI'!AJ23-'[1]All HBI'!AE23),"NA")</f>
        <v>NA</v>
      </c>
    </row>
    <row r="26" spans="1:10" x14ac:dyDescent="0.2">
      <c r="A26" s="112" t="s">
        <v>23</v>
      </c>
      <c r="B26" s="112"/>
      <c r="C26" s="114"/>
      <c r="D26" s="114"/>
      <c r="E26" s="107"/>
      <c r="F26" s="113"/>
      <c r="G26" s="120">
        <f>(G25/G$6)*100</f>
        <v>19.682496653846808</v>
      </c>
      <c r="H26" s="121">
        <f>(H25/H$6)*100</f>
        <v>26.007136503910459</v>
      </c>
      <c r="I26" s="107">
        <f>(I25/I$6)*100</f>
        <v>-1.2694742318698153</v>
      </c>
      <c r="J26" s="113" t="str">
        <f>IF(J25="NA","NA",(J25/J$6)*100)</f>
        <v>NA</v>
      </c>
    </row>
    <row r="27" spans="1:10" x14ac:dyDescent="0.2">
      <c r="A27" s="122" t="s">
        <v>25</v>
      </c>
      <c r="B27" s="122"/>
      <c r="C27" s="123">
        <f>+'[7]TABLE 36'!E30</f>
        <v>-12.496571898711034</v>
      </c>
      <c r="D27" s="123">
        <f>+'[8]TABLE 37'!E29</f>
        <v>212.79904306220095</v>
      </c>
      <c r="E27" s="124" t="str">
        <f>+'[9]TABLE 38'!D28</f>
        <v>NA</v>
      </c>
      <c r="F27" s="125" t="str">
        <f>+'[9]TABLE 38'!F28</f>
        <v>NA</v>
      </c>
      <c r="G27" s="126">
        <f>('[1]All 4yr'!AU25-'[1]All 4yr'!AP25)</f>
        <v>-4101</v>
      </c>
      <c r="H27" s="122">
        <f>('[1]All 2yr'!AV25-'[1]All 2yr'!AQ25)</f>
        <v>1779</v>
      </c>
      <c r="I27" s="127" t="str">
        <f>IF('[1]All PBI'!AJ25&gt;0,('[1]All PBI'!AJ25-'[1]All PBI'!AE25),"NA")</f>
        <v>NA</v>
      </c>
      <c r="J27" s="128" t="str">
        <f>IF('[1]All HBI'!AJ25&gt;0,('[1]All HBI'!AJ25-'[1]All HBI'!AE25),"NA")</f>
        <v>NA</v>
      </c>
    </row>
    <row r="28" spans="1:10" x14ac:dyDescent="0.2">
      <c r="A28" s="122" t="s">
        <v>75</v>
      </c>
      <c r="B28" s="122"/>
      <c r="C28" s="123">
        <f>+'[7]TABLE 36'!E31</f>
        <v>-21.201892519058703</v>
      </c>
      <c r="D28" s="123">
        <f>+'[8]TABLE 37'!E30</f>
        <v>-19.388691914399967</v>
      </c>
      <c r="E28" s="124" t="str">
        <f>+'[9]TABLE 38'!D29</f>
        <v>NA</v>
      </c>
      <c r="F28" s="125" t="str">
        <f>+'[9]TABLE 38'!F29</f>
        <v>NA</v>
      </c>
      <c r="G28" s="126">
        <f>('[1]All 4yr'!AU26-'[1]All 4yr'!AP26)</f>
        <v>-112747</v>
      </c>
      <c r="H28" s="122">
        <f>('[1]All 2yr'!AV26-'[1]All 2yr'!AQ26)</f>
        <v>-50474</v>
      </c>
      <c r="I28" s="127" t="str">
        <f>IF('[1]All PBI'!AJ26&gt;0,('[1]All PBI'!AJ26-'[1]All PBI'!AE26),"NA")</f>
        <v>NA</v>
      </c>
      <c r="J28" s="128" t="str">
        <f>IF('[1]All HBI'!AJ26&gt;0,('[1]All HBI'!AJ26-'[1]All HBI'!AE26),"NA")</f>
        <v>NA</v>
      </c>
    </row>
    <row r="29" spans="1:10" x14ac:dyDescent="0.2">
      <c r="A29" s="122" t="s">
        <v>74</v>
      </c>
      <c r="B29" s="122"/>
      <c r="C29" s="123">
        <f>+'[7]TABLE 36'!E32</f>
        <v>8.3227847177560204</v>
      </c>
      <c r="D29" s="123">
        <f>+'[8]TABLE 37'!E31</f>
        <v>-6.9345024521267034</v>
      </c>
      <c r="E29" s="124">
        <f>+'[9]TABLE 38'!D30</f>
        <v>30.551715470654766</v>
      </c>
      <c r="F29" s="125" t="str">
        <f>+'[9]TABLE 38'!F30</f>
        <v>NA</v>
      </c>
      <c r="G29" s="126">
        <f>('[1]All 4yr'!AU27-'[1]All 4yr'!AP27)</f>
        <v>85540</v>
      </c>
      <c r="H29" s="122">
        <f>('[1]All 2yr'!AV27-'[1]All 2yr'!AQ27)</f>
        <v>-116540</v>
      </c>
      <c r="I29" s="127">
        <f>IF('[1]All PBI'!AJ27&gt;0,('[1]All PBI'!AJ27-'[1]All PBI'!AE27),"NA")</f>
        <v>2431</v>
      </c>
      <c r="J29" s="128" t="str">
        <f>IF('[1]All HBI'!AJ27&gt;0,('[1]All HBI'!AJ27-'[1]All HBI'!AE27),"NA")</f>
        <v>NA</v>
      </c>
    </row>
    <row r="30" spans="1:10" x14ac:dyDescent="0.2">
      <c r="A30" s="122" t="s">
        <v>73</v>
      </c>
      <c r="B30" s="122"/>
      <c r="C30" s="123">
        <f>+'[7]TABLE 36'!E33</f>
        <v>-18.07089433481859</v>
      </c>
      <c r="D30" s="123">
        <f>+'[8]TABLE 37'!E32</f>
        <v>-13.849466656689863</v>
      </c>
      <c r="E30" s="124" t="str">
        <f>+'[9]TABLE 38'!D31</f>
        <v>NA</v>
      </c>
      <c r="F30" s="125" t="str">
        <f>+'[9]TABLE 38'!F31</f>
        <v>NA</v>
      </c>
      <c r="G30" s="126">
        <f>('[1]All 4yr'!AU28-'[1]All 4yr'!AP28)</f>
        <v>-45423</v>
      </c>
      <c r="H30" s="122">
        <f>('[1]All 2yr'!AV28-'[1]All 2yr'!AQ28)</f>
        <v>-16658</v>
      </c>
      <c r="I30" s="127" t="str">
        <f>IF('[1]All PBI'!AJ28&gt;0,('[1]All PBI'!AJ28-'[1]All PBI'!AE28),"NA")</f>
        <v>NA</v>
      </c>
      <c r="J30" s="128" t="str">
        <f>IF('[1]All HBI'!AJ28&gt;0,('[1]All HBI'!AJ28-'[1]All HBI'!AE28),"NA")</f>
        <v>NA</v>
      </c>
    </row>
    <row r="31" spans="1:10" x14ac:dyDescent="0.2">
      <c r="A31" s="129" t="s">
        <v>26</v>
      </c>
      <c r="B31" s="129"/>
      <c r="C31" s="114">
        <f>+'[7]TABLE 36'!E34</f>
        <v>-9.4477822725423088</v>
      </c>
      <c r="D31" s="114">
        <f>+'[8]TABLE 37'!E33</f>
        <v>-12.951807228915662</v>
      </c>
      <c r="E31" s="107" t="str">
        <f>+'[9]TABLE 38'!D32</f>
        <v>NA</v>
      </c>
      <c r="F31" s="113" t="str">
        <f>+'[9]TABLE 38'!F32</f>
        <v>NA</v>
      </c>
      <c r="G31" s="130">
        <f>('[1]All 4yr'!AU29-'[1]All 4yr'!AP29)</f>
        <v>-3947</v>
      </c>
      <c r="H31" s="112">
        <f>('[1]All 2yr'!AV29-'[1]All 2yr'!AQ29)</f>
        <v>-4687</v>
      </c>
      <c r="I31" s="110" t="str">
        <f>IF('[1]All PBI'!AJ29&gt;0,('[1]All PBI'!AJ29-'[1]All PBI'!AE29),"NA")</f>
        <v>NA</v>
      </c>
      <c r="J31" s="119" t="str">
        <f>IF('[1]All HBI'!AJ29&gt;0,('[1]All HBI'!AJ29-'[1]All HBI'!AE29),"NA")</f>
        <v>NA</v>
      </c>
    </row>
    <row r="32" spans="1:10" x14ac:dyDescent="0.2">
      <c r="A32" s="129" t="s">
        <v>27</v>
      </c>
      <c r="B32" s="129"/>
      <c r="C32" s="114">
        <f>+'[7]TABLE 36'!E35</f>
        <v>41.352520910780669</v>
      </c>
      <c r="D32" s="114">
        <f>+'[8]TABLE 37'!E34</f>
        <v>45.47958621533941</v>
      </c>
      <c r="E32" s="107" t="str">
        <f>+'[9]TABLE 38'!D33</f>
        <v>NA</v>
      </c>
      <c r="F32" s="113" t="str">
        <f>+'[9]TABLE 38'!F33</f>
        <v>NA</v>
      </c>
      <c r="G32" s="130">
        <f>('[1]All 4yr'!AU30-'[1]All 4yr'!AP30)</f>
        <v>28477</v>
      </c>
      <c r="H32" s="112">
        <f>('[1]All 2yr'!AV30-'[1]All 2yr'!AQ30)</f>
        <v>7430</v>
      </c>
      <c r="I32" s="110" t="str">
        <f>IF('[1]All PBI'!AJ30&gt;0,('[1]All PBI'!AJ30-'[1]All PBI'!AE30),"NA")</f>
        <v>NA</v>
      </c>
      <c r="J32" s="119" t="str">
        <f>IF('[1]All HBI'!AJ30&gt;0,('[1]All HBI'!AJ30-'[1]All HBI'!AE30),"NA")</f>
        <v>NA</v>
      </c>
    </row>
    <row r="33" spans="1:10" x14ac:dyDescent="0.2">
      <c r="A33" s="129" t="s">
        <v>28</v>
      </c>
      <c r="B33" s="129"/>
      <c r="C33" s="114">
        <f>+'[7]TABLE 36'!E36</f>
        <v>0.46432062561094822</v>
      </c>
      <c r="D33" s="114">
        <f>+'[8]TABLE 37'!E35</f>
        <v>-21.82052937378954</v>
      </c>
      <c r="E33" s="107" t="str">
        <f>+'[9]TABLE 38'!D34</f>
        <v>NA</v>
      </c>
      <c r="F33" s="113" t="str">
        <f>+'[9]TABLE 38'!F34</f>
        <v>NA</v>
      </c>
      <c r="G33" s="130">
        <f>('[1]All 4yr'!AU31-'[1]All 4yr'!AP31)</f>
        <v>190</v>
      </c>
      <c r="H33" s="112">
        <f>('[1]All 2yr'!AV31-'[1]All 2yr'!AQ31)</f>
        <v>-2704</v>
      </c>
      <c r="I33" s="110" t="str">
        <f>IF('[1]All PBI'!AJ31&gt;0,('[1]All PBI'!AJ31-'[1]All PBI'!AE31),"NA")</f>
        <v>NA</v>
      </c>
      <c r="J33" s="119" t="str">
        <f>IF('[1]All HBI'!AJ31&gt;0,('[1]All HBI'!AJ31-'[1]All HBI'!AE31),"NA")</f>
        <v>NA</v>
      </c>
    </row>
    <row r="34" spans="1:10" x14ac:dyDescent="0.2">
      <c r="A34" s="129" t="s">
        <v>29</v>
      </c>
      <c r="B34" s="129"/>
      <c r="C34" s="114">
        <f>+'[7]TABLE 36'!E37</f>
        <v>2.308545669055627</v>
      </c>
      <c r="D34" s="114">
        <f>+'[8]TABLE 37'!E36</f>
        <v>-17.431414700815761</v>
      </c>
      <c r="E34" s="107" t="str">
        <f>+'[9]TABLE 38'!D35</f>
        <v>NA</v>
      </c>
      <c r="F34" s="113" t="str">
        <f>+'[9]TABLE 38'!F35</f>
        <v>NA</v>
      </c>
      <c r="G34" s="130">
        <f>('[1]All 4yr'!AU32-'[1]All 4yr'!AP32)</f>
        <v>1311</v>
      </c>
      <c r="H34" s="112">
        <f>('[1]All 2yr'!AV32-'[1]All 2yr'!AQ32)</f>
        <v>-12244</v>
      </c>
      <c r="I34" s="110" t="str">
        <f>IF('[1]All PBI'!AJ32&gt;0,('[1]All PBI'!AJ32-'[1]All PBI'!AE32),"NA")</f>
        <v>NA</v>
      </c>
      <c r="J34" s="119" t="str">
        <f>IF('[1]All HBI'!AJ32&gt;0,('[1]All HBI'!AJ32-'[1]All HBI'!AE32),"NA")</f>
        <v>NA</v>
      </c>
    </row>
    <row r="35" spans="1:10" x14ac:dyDescent="0.2">
      <c r="A35" s="122" t="s">
        <v>30</v>
      </c>
      <c r="B35" s="122"/>
      <c r="C35" s="123">
        <f>+'[7]TABLE 36'!E38</f>
        <v>-11.054141843765022</v>
      </c>
      <c r="D35" s="123">
        <f>+'[8]TABLE 37'!E37</f>
        <v>-16.563892855597388</v>
      </c>
      <c r="E35" s="124" t="str">
        <f>+'[9]TABLE 38'!D36</f>
        <v>NA</v>
      </c>
      <c r="F35" s="125" t="str">
        <f>+'[9]TABLE 38'!F36</f>
        <v>NA</v>
      </c>
      <c r="G35" s="126">
        <f>('[1]All 4yr'!AU33-'[1]All 4yr'!AP33)</f>
        <v>-7589</v>
      </c>
      <c r="H35" s="122">
        <f>('[1]All 2yr'!AV33-'[1]All 2yr'!AQ33)</f>
        <v>-15311</v>
      </c>
      <c r="I35" s="127" t="str">
        <f>IF('[1]All PBI'!AJ33&gt;0,('[1]All PBI'!AJ33-'[1]All PBI'!AE33),"NA")</f>
        <v>NA</v>
      </c>
      <c r="J35" s="128" t="str">
        <f>IF('[1]All HBI'!AJ33&gt;0,('[1]All HBI'!AJ33-'[1]All HBI'!AE33),"NA")</f>
        <v>NA</v>
      </c>
    </row>
    <row r="36" spans="1:10" x14ac:dyDescent="0.2">
      <c r="A36" s="122" t="s">
        <v>31</v>
      </c>
      <c r="B36" s="122"/>
      <c r="C36" s="123">
        <f>+'[7]TABLE 36'!E39</f>
        <v>4.8625384929321411</v>
      </c>
      <c r="D36" s="123">
        <f>+'[8]TABLE 37'!E38</f>
        <v>-14.144086901269922</v>
      </c>
      <c r="E36" s="124" t="str">
        <f>+'[9]TABLE 38'!D37</f>
        <v>NA</v>
      </c>
      <c r="F36" s="125" t="str">
        <f>+'[9]TABLE 38'!F37</f>
        <v>NA</v>
      </c>
      <c r="G36" s="126">
        <f>('[1]All 4yr'!AU34-'[1]All 4yr'!AP34)</f>
        <v>6553</v>
      </c>
      <c r="H36" s="122">
        <f>('[1]All 2yr'!AV34-'[1]All 2yr'!AQ34)</f>
        <v>-16250</v>
      </c>
      <c r="I36" s="127" t="str">
        <f>IF('[1]All PBI'!AJ34&gt;0,('[1]All PBI'!AJ34-'[1]All PBI'!AE34),"NA")</f>
        <v>NA</v>
      </c>
      <c r="J36" s="128" t="str">
        <f>IF('[1]All HBI'!AJ34&gt;0,('[1]All HBI'!AJ34-'[1]All HBI'!AE34),"NA")</f>
        <v>NA</v>
      </c>
    </row>
    <row r="37" spans="1:10" x14ac:dyDescent="0.2">
      <c r="A37" s="122" t="s">
        <v>72</v>
      </c>
      <c r="B37" s="122"/>
      <c r="C37" s="123">
        <f>+'[7]TABLE 36'!E40</f>
        <v>-5.4823796722270339</v>
      </c>
      <c r="D37" s="123">
        <f>+'[8]TABLE 37'!E39</f>
        <v>-26.150669959114275</v>
      </c>
      <c r="E37" s="124" t="str">
        <f>+'[9]TABLE 38'!D38</f>
        <v>NA</v>
      </c>
      <c r="F37" s="125" t="str">
        <f>+'[9]TABLE 38'!F38</f>
        <v>NA</v>
      </c>
      <c r="G37" s="126">
        <f>('[1]All 4yr'!AU35-'[1]All 4yr'!AP35)</f>
        <v>-9748</v>
      </c>
      <c r="H37" s="122">
        <f>('[1]All 2yr'!AV35-'[1]All 2yr'!AQ35)</f>
        <v>-19380</v>
      </c>
      <c r="I37" s="127" t="str">
        <f>IF('[1]All PBI'!AJ35&gt;0,('[1]All PBI'!AJ35-'[1]All PBI'!AE35),"NA")</f>
        <v>NA</v>
      </c>
      <c r="J37" s="128" t="str">
        <f>IF('[1]All HBI'!AJ35&gt;0,('[1]All HBI'!AJ35-'[1]All HBI'!AE35),"NA")</f>
        <v>NA</v>
      </c>
    </row>
    <row r="38" spans="1:10" x14ac:dyDescent="0.2">
      <c r="A38" s="122" t="s">
        <v>32</v>
      </c>
      <c r="B38" s="122"/>
      <c r="C38" s="123">
        <f>+'[7]TABLE 36'!E41</f>
        <v>2.1565612832158152</v>
      </c>
      <c r="D38" s="123">
        <f>+'[8]TABLE 37'!E40</f>
        <v>-11.564061816255556</v>
      </c>
      <c r="E38" s="124">
        <f>+'[9]TABLE 38'!D39</f>
        <v>-100</v>
      </c>
      <c r="F38" s="125" t="str">
        <f>+'[9]TABLE 38'!F39</f>
        <v>NA</v>
      </c>
      <c r="G38" s="126">
        <f>('[1]All 4yr'!AU36-'[1]All 4yr'!AP36)</f>
        <v>3661</v>
      </c>
      <c r="H38" s="122">
        <f>('[1]All 2yr'!AV36-'[1]All 2yr'!AQ36)</f>
        <v>-25105</v>
      </c>
      <c r="I38" s="127" t="str">
        <f>IF('[1]All PBI'!AJ36&gt;0,('[1]All PBI'!AJ36-'[1]All PBI'!AE36),"NA")</f>
        <v>NA</v>
      </c>
      <c r="J38" s="128" t="str">
        <f>IF('[1]All HBI'!AJ36&gt;0,('[1]All HBI'!AJ36-'[1]All HBI'!AE36),"NA")</f>
        <v>NA</v>
      </c>
    </row>
    <row r="39" spans="1:10" x14ac:dyDescent="0.2">
      <c r="A39" s="137" t="s">
        <v>33</v>
      </c>
      <c r="B39" s="137"/>
      <c r="C39" s="138">
        <f>+'[7]TABLE 36'!E42</f>
        <v>-2.0370226938269691</v>
      </c>
      <c r="D39" s="139">
        <f>+'[8]TABLE 37'!E41</f>
        <v>-15.086461574821758</v>
      </c>
      <c r="E39" s="140" t="str">
        <f>+'[9]TABLE 38'!D40</f>
        <v>NA</v>
      </c>
      <c r="F39" s="138" t="str">
        <f>+'[9]TABLE 38'!F40</f>
        <v>NA</v>
      </c>
      <c r="G39" s="141">
        <f>('[1]All 4yr'!AU37-'[1]All 4yr'!AP37)</f>
        <v>-263</v>
      </c>
      <c r="H39" s="137">
        <f>('[1]All 2yr'!AV37-'[1]All 2yr'!AQ37)</f>
        <v>-3830</v>
      </c>
      <c r="I39" s="142" t="str">
        <f>IF('[1]All PBI'!AJ37&gt;0,('[1]All PBI'!AJ37-'[1]All PBI'!AE37),"NA")</f>
        <v>NA</v>
      </c>
      <c r="J39" s="143" t="str">
        <f>IF('[1]All HBI'!AJ37&gt;0,('[1]All HBI'!AJ37-'[1]All HBI'!AE37),"NA")</f>
        <v>NA</v>
      </c>
    </row>
    <row r="40" spans="1:10" x14ac:dyDescent="0.2">
      <c r="A40" s="112" t="s">
        <v>34</v>
      </c>
      <c r="B40" s="112"/>
      <c r="C40" s="114">
        <f>+'[7]TABLE 36'!E43</f>
        <v>-10.00428935647286</v>
      </c>
      <c r="D40" s="114">
        <f>+'[8]TABLE 37'!E42</f>
        <v>-17.343744990970389</v>
      </c>
      <c r="E40" s="107">
        <f>+'[9]TABLE 38'!D41</f>
        <v>-41.457069281783546</v>
      </c>
      <c r="F40" s="113">
        <f>+'[9]TABLE 38'!F41</f>
        <v>-15.642874906739618</v>
      </c>
      <c r="G40" s="130">
        <f>('[1]All 4yr'!AU38-'[1]All 4yr'!AP38)</f>
        <v>-307404</v>
      </c>
      <c r="H40" s="112">
        <f>('[1]All 2yr'!AV38-'[1]All 2yr'!AQ38)</f>
        <v>-324609</v>
      </c>
      <c r="I40" s="110">
        <f>IF('[1]All PBI'!AJ38&gt;0,('[1]All PBI'!AJ38-'[1]All PBI'!AE38),"NA")</f>
        <v>-47009</v>
      </c>
      <c r="J40" s="119">
        <f>IF('[1]All HBI'!AJ38&gt;0,('[1]All HBI'!AJ38-'[1]All HBI'!AE38),"NA")</f>
        <v>-1258</v>
      </c>
    </row>
    <row r="41" spans="1:10" x14ac:dyDescent="0.2">
      <c r="A41" s="112" t="s">
        <v>23</v>
      </c>
      <c r="B41" s="112"/>
      <c r="C41" s="114"/>
      <c r="D41" s="114"/>
      <c r="E41" s="107"/>
      <c r="F41" s="113"/>
      <c r="G41" s="120">
        <f>(G40/G$6)*100</f>
        <v>104.16413940328346</v>
      </c>
      <c r="H41" s="121">
        <f>(H40/H$6)*100</f>
        <v>30.813692443070767</v>
      </c>
      <c r="I41" s="107">
        <f>(I40/I$6)*100</f>
        <v>27.175188600167644</v>
      </c>
      <c r="J41" s="113">
        <f>(J40/J$6)*100</f>
        <v>3.8630431444802702</v>
      </c>
    </row>
    <row r="42" spans="1:10" x14ac:dyDescent="0.2">
      <c r="A42" s="122" t="s">
        <v>71</v>
      </c>
      <c r="B42" s="122"/>
      <c r="C42" s="123">
        <f>+'[7]TABLE 36'!E45</f>
        <v>-9.1467656382162996</v>
      </c>
      <c r="D42" s="123">
        <f>+'[8]TABLE 37'!E44</f>
        <v>-17.234463425186121</v>
      </c>
      <c r="E42" s="124">
        <f>+'[9]TABLE 38'!D43</f>
        <v>-31.375488917861798</v>
      </c>
      <c r="F42" s="125" t="str">
        <f>+'[9]TABLE 38'!F43</f>
        <v>NA</v>
      </c>
      <c r="G42" s="126">
        <f>('[1]All 4yr'!AU40-'[1]All 4yr'!AP40)</f>
        <v>-46283</v>
      </c>
      <c r="H42" s="122">
        <f>('[1]All 2yr'!AV40-'[1]All 2yr'!AQ40)</f>
        <v>-68917</v>
      </c>
      <c r="I42" s="127">
        <f>IF('[1]All PBI'!AJ40&gt;0,('[1]All PBI'!AJ40-'[1]All PBI'!AE40),"NA")</f>
        <v>-14439</v>
      </c>
      <c r="J42" s="128" t="str">
        <f>IF('[1]All HBI'!AJ40&gt;0,('[1]All HBI'!AJ40-'[1]All HBI'!AE40),"NA")</f>
        <v>NA</v>
      </c>
    </row>
    <row r="43" spans="1:10" x14ac:dyDescent="0.2">
      <c r="A43" s="122" t="s">
        <v>35</v>
      </c>
      <c r="B43" s="122"/>
      <c r="C43" s="123">
        <f>+'[7]TABLE 36'!E46</f>
        <v>-0.58539246029732606</v>
      </c>
      <c r="D43" s="123">
        <f>+'[8]TABLE 37'!E45</f>
        <v>-21.104322782686499</v>
      </c>
      <c r="E43" s="124">
        <f>+'[9]TABLE 38'!D44</f>
        <v>-30.974414806750133</v>
      </c>
      <c r="F43" s="125" t="str">
        <f>+'[9]TABLE 38'!F44</f>
        <v>NA</v>
      </c>
      <c r="G43" s="126">
        <f>('[1]All 4yr'!AU41-'[1]All 4yr'!AP41)</f>
        <v>-1846</v>
      </c>
      <c r="H43" s="122">
        <f>('[1]All 2yr'!AV41-'[1]All 2yr'!AQ41)</f>
        <v>-30191</v>
      </c>
      <c r="I43" s="127">
        <f>IF('[1]All PBI'!AJ41&gt;0,('[1]All PBI'!AJ41-'[1]All PBI'!AE41),"NA")</f>
        <v>-1138</v>
      </c>
      <c r="J43" s="128" t="str">
        <f>IF('[1]All HBI'!AJ41&gt;0,('[1]All HBI'!AJ41-'[1]All HBI'!AE41),"NA")</f>
        <v>NA</v>
      </c>
    </row>
    <row r="44" spans="1:10" x14ac:dyDescent="0.2">
      <c r="A44" s="122" t="s">
        <v>36</v>
      </c>
      <c r="B44" s="122"/>
      <c r="C44" s="123">
        <f>+'[7]TABLE 36'!E47</f>
        <v>-33.916177105426151</v>
      </c>
      <c r="D44" s="123">
        <f>+'[8]TABLE 37'!E46</f>
        <v>-14.128691672228916</v>
      </c>
      <c r="E44" s="124" t="str">
        <f>+'[9]TABLE 38'!D45</f>
        <v>NA</v>
      </c>
      <c r="F44" s="125" t="str">
        <f>+'[9]TABLE 38'!F45</f>
        <v>NA</v>
      </c>
      <c r="G44" s="126">
        <f>('[1]All 4yr'!AU42-'[1]All 4yr'!AP42)</f>
        <v>-90351</v>
      </c>
      <c r="H44" s="122">
        <f>('[1]All 2yr'!AV42-'[1]All 2yr'!AQ42)</f>
        <v>-16299</v>
      </c>
      <c r="I44" s="127" t="str">
        <f>IF('[1]All PBI'!AJ42&gt;0,('[1]All PBI'!AJ42-'[1]All PBI'!AE42),"NA")</f>
        <v>NA</v>
      </c>
      <c r="J44" s="128" t="str">
        <f>IF('[1]All HBI'!AJ42&gt;0,('[1]All HBI'!AJ42-'[1]All HBI'!AE42),"NA")</f>
        <v>NA</v>
      </c>
    </row>
    <row r="45" spans="1:10" x14ac:dyDescent="0.2">
      <c r="A45" s="122" t="s">
        <v>37</v>
      </c>
      <c r="B45" s="122"/>
      <c r="C45" s="123">
        <f>+'[7]TABLE 36'!E48</f>
        <v>-1.4911304149974403</v>
      </c>
      <c r="D45" s="123">
        <f>+'[8]TABLE 37'!E47</f>
        <v>-5.2648205843264559</v>
      </c>
      <c r="E45" s="124" t="str">
        <f>+'[9]TABLE 38'!D46</f>
        <v>NA</v>
      </c>
      <c r="F45" s="125" t="str">
        <f>+'[9]TABLE 38'!F46</f>
        <v>NA</v>
      </c>
      <c r="G45" s="126">
        <f>('[1]All 4yr'!AU43-'[1]All 4yr'!AP43)</f>
        <v>-1835</v>
      </c>
      <c r="H45" s="122">
        <f>('[1]All 2yr'!AV43-'[1]All 2yr'!AQ43)</f>
        <v>-4833</v>
      </c>
      <c r="I45" s="127" t="str">
        <f>IF('[1]All PBI'!AJ43&gt;0,('[1]All PBI'!AJ43-'[1]All PBI'!AE43),"NA")</f>
        <v>NA</v>
      </c>
      <c r="J45" s="128" t="str">
        <f>IF('[1]All HBI'!AJ43&gt;0,('[1]All HBI'!AJ43-'[1]All HBI'!AE43),"NA")</f>
        <v>NA</v>
      </c>
    </row>
    <row r="46" spans="1:10" x14ac:dyDescent="0.2">
      <c r="A46" s="129" t="s">
        <v>38</v>
      </c>
      <c r="B46" s="129"/>
      <c r="C46" s="114">
        <f>+'[7]TABLE 36'!E49</f>
        <v>-6.2736491406467572</v>
      </c>
      <c r="D46" s="114">
        <f>+'[8]TABLE 37'!E48</f>
        <v>-23.410756541916513</v>
      </c>
      <c r="E46" s="107">
        <f>+'[9]TABLE 38'!D47</f>
        <v>-24.780434508551501</v>
      </c>
      <c r="F46" s="113" t="str">
        <f>+'[9]TABLE 38'!F47</f>
        <v>NA</v>
      </c>
      <c r="G46" s="130">
        <f>('[1]All 4yr'!AU44-'[1]All 4yr'!AP44)</f>
        <v>-24555</v>
      </c>
      <c r="H46" s="112">
        <f>('[1]All 2yr'!AV44-'[1]All 2yr'!AQ44)</f>
        <v>-71330</v>
      </c>
      <c r="I46" s="110">
        <f>IF('[1]All PBI'!AJ44&gt;0,('[1]All PBI'!AJ44-'[1]All PBI'!AE44),"NA")</f>
        <v>-5897</v>
      </c>
      <c r="J46" s="119" t="str">
        <f>IF('[1]All HBI'!AJ44&gt;0,('[1]All HBI'!AJ44-'[1]All HBI'!AE44),"NA")</f>
        <v>NA</v>
      </c>
    </row>
    <row r="47" spans="1:10" x14ac:dyDescent="0.2">
      <c r="A47" s="129" t="s">
        <v>70</v>
      </c>
      <c r="B47" s="129"/>
      <c r="C47" s="114">
        <f>+'[7]TABLE 36'!E50</f>
        <v>-33.918830845691275</v>
      </c>
      <c r="D47" s="114">
        <f>+'[8]TABLE 37'!E49</f>
        <v>-12.187239366138449</v>
      </c>
      <c r="E47" s="107" t="str">
        <f>+'[9]TABLE 38'!D48</f>
        <v>NA</v>
      </c>
      <c r="F47" s="113" t="str">
        <f>+'[9]TABLE 38'!F48</f>
        <v>NA</v>
      </c>
      <c r="G47" s="130">
        <f>('[1]All 4yr'!AU45-'[1]All 4yr'!AP45)</f>
        <v>-105648</v>
      </c>
      <c r="H47" s="112">
        <f>('[1]All 2yr'!AV45-'[1]All 2yr'!AQ45)</f>
        <v>-18704</v>
      </c>
      <c r="I47" s="110">
        <f>IF('[1]All PBI'!AJ45&gt;0,('[1]All PBI'!AJ45-'[1]All PBI'!AE45),"NA")</f>
        <v>98</v>
      </c>
      <c r="J47" s="119" t="str">
        <f>IF('[1]All HBI'!AJ45&gt;0,('[1]All HBI'!AJ45-'[1]All HBI'!AE45),"NA")</f>
        <v>NA</v>
      </c>
    </row>
    <row r="48" spans="1:10" x14ac:dyDescent="0.2">
      <c r="A48" s="129" t="s">
        <v>69</v>
      </c>
      <c r="B48" s="129"/>
      <c r="C48" s="114">
        <f>+'[7]TABLE 36'!E51</f>
        <v>-1.6632427958570613</v>
      </c>
      <c r="D48" s="114">
        <f>+'[8]TABLE 37'!E50</f>
        <v>-20.649780912685689</v>
      </c>
      <c r="E48" s="107">
        <f>+'[9]TABLE 38'!D49</f>
        <v>-77.84900593407545</v>
      </c>
      <c r="F48" s="113">
        <f>+'[9]TABLE 38'!F49</f>
        <v>-14.432379072063178</v>
      </c>
      <c r="G48" s="130">
        <f>('[1]All 4yr'!AU46-'[1]All 4yr'!AP46)</f>
        <v>-5044</v>
      </c>
      <c r="H48" s="112">
        <f>('[1]All 2yr'!AV46-'[1]All 2yr'!AQ46)</f>
        <v>-28983</v>
      </c>
      <c r="I48" s="110">
        <f>IF('[1]All PBI'!AJ46&gt;0,('[1]All PBI'!AJ46-'[1]All PBI'!AE46),"NA")</f>
        <v>-17973</v>
      </c>
      <c r="J48" s="119">
        <f>IF('[1]All HBI'!AJ46&gt;0,('[1]All HBI'!AJ46-'[1]All HBI'!AE46),"NA")</f>
        <v>-731</v>
      </c>
    </row>
    <row r="49" spans="1:10" x14ac:dyDescent="0.2">
      <c r="A49" s="129" t="s">
        <v>39</v>
      </c>
      <c r="B49" s="129"/>
      <c r="C49" s="114">
        <f>+'[7]TABLE 36'!E52</f>
        <v>3.7082763790290576</v>
      </c>
      <c r="D49" s="114">
        <f>+'[8]TABLE 37'!E51</f>
        <v>-22.160249045695437</v>
      </c>
      <c r="E49" s="107" t="str">
        <f>+'[9]TABLE 38'!D50</f>
        <v>NA</v>
      </c>
      <c r="F49" s="113" t="str">
        <f>+'[9]TABLE 38'!F50</f>
        <v>NA</v>
      </c>
      <c r="G49" s="130">
        <f>('[1]All 4yr'!AU47-'[1]All 4yr'!AP47)</f>
        <v>3364</v>
      </c>
      <c r="H49" s="112">
        <f>('[1]All 2yr'!AV47-'[1]All 2yr'!AQ47)</f>
        <v>-11959</v>
      </c>
      <c r="I49" s="110" t="str">
        <f>IF('[1]All PBI'!AJ47&gt;0,('[1]All PBI'!AJ47-'[1]All PBI'!AE47),"NA")</f>
        <v>NA</v>
      </c>
      <c r="J49" s="119" t="str">
        <f>IF('[1]All HBI'!AJ47&gt;0,('[1]All HBI'!AJ47-'[1]All HBI'!AE47),"NA")</f>
        <v>NA</v>
      </c>
    </row>
    <row r="50" spans="1:10" x14ac:dyDescent="0.2">
      <c r="A50" s="122" t="s">
        <v>40</v>
      </c>
      <c r="B50" s="122"/>
      <c r="C50" s="123">
        <f>+'[7]TABLE 36'!E53</f>
        <v>-3.6132835714455509</v>
      </c>
      <c r="D50" s="123">
        <f>+'[8]TABLE 37'!E52</f>
        <v>-10.400377460231869</v>
      </c>
      <c r="E50" s="124" t="str">
        <f>+'[9]TABLE 38'!D51</f>
        <v>NA</v>
      </c>
      <c r="F50" s="125" t="str">
        <f>+'[9]TABLE 38'!F51</f>
        <v>NA</v>
      </c>
      <c r="G50" s="126">
        <f>('[1]All 4yr'!AU48-'[1]All 4yr'!AP48)</f>
        <v>-1520</v>
      </c>
      <c r="H50" s="122">
        <f>('[1]All 2yr'!AV48-'[1]All 2yr'!AQ48)</f>
        <v>-1543</v>
      </c>
      <c r="I50" s="127" t="str">
        <f>IF('[1]All PBI'!AJ48&gt;0,('[1]All PBI'!AJ48-'[1]All PBI'!AE48),"NA")</f>
        <v>NA</v>
      </c>
      <c r="J50" s="128" t="str">
        <f>IF('[1]All HBI'!AJ48&gt;0,('[1]All HBI'!AJ48-'[1]All HBI'!AE48),"NA")</f>
        <v>NA</v>
      </c>
    </row>
    <row r="51" spans="1:10" x14ac:dyDescent="0.2">
      <c r="A51" s="122" t="s">
        <v>41</v>
      </c>
      <c r="B51" s="122"/>
      <c r="C51" s="123">
        <f>+'[7]TABLE 36'!E54</f>
        <v>-3.6755867217361127</v>
      </c>
      <c r="D51" s="123">
        <f>+'[8]TABLE 37'!E53</f>
        <v>-17.718084384751052</v>
      </c>
      <c r="E51" s="124">
        <f>+'[9]TABLE 38'!D52</f>
        <v>-46.261867088607595</v>
      </c>
      <c r="F51" s="125">
        <f>+'[9]TABLE 38'!F52</f>
        <v>-17.702384951293247</v>
      </c>
      <c r="G51" s="126">
        <f>('[1]All 4yr'!AU49-'[1]All 4yr'!AP49)</f>
        <v>-15992</v>
      </c>
      <c r="H51" s="122">
        <f>('[1]All 2yr'!AV49-'[1]All 2yr'!AQ49)</f>
        <v>-53546</v>
      </c>
      <c r="I51" s="127">
        <f>IF('[1]All PBI'!AJ49&gt;0,('[1]All PBI'!AJ49-'[1]All PBI'!AE49),"NA")</f>
        <v>-7017</v>
      </c>
      <c r="J51" s="128">
        <f>IF('[1]All HBI'!AJ49&gt;0,('[1]All HBI'!AJ49-'[1]All HBI'!AE49),"NA")</f>
        <v>-527</v>
      </c>
    </row>
    <row r="52" spans="1:10" x14ac:dyDescent="0.2">
      <c r="A52" s="122" t="s">
        <v>42</v>
      </c>
      <c r="B52" s="122"/>
      <c r="C52" s="123">
        <f>+'[7]TABLE 36'!E55</f>
        <v>-7.2928574452771082</v>
      </c>
      <c r="D52" s="123">
        <f>+'[8]TABLE 37'!E54</f>
        <v>-11.327703916636723</v>
      </c>
      <c r="E52" s="124" t="str">
        <f>+'[9]TABLE 38'!D53</f>
        <v>NA</v>
      </c>
      <c r="F52" s="125" t="str">
        <f>+'[9]TABLE 38'!F53</f>
        <v>NA</v>
      </c>
      <c r="G52" s="126">
        <f>('[1]All 4yr'!AU50-'[1]All 4yr'!AP50)</f>
        <v>-3445</v>
      </c>
      <c r="H52" s="122">
        <f>('[1]All 2yr'!AV50-'[1]All 2yr'!AQ50)</f>
        <v>-1261</v>
      </c>
      <c r="I52" s="127" t="str">
        <f>IF('[1]All PBI'!AJ50&gt;0,('[1]All PBI'!AJ50-'[1]All PBI'!AE50),"NA")</f>
        <v>NA</v>
      </c>
      <c r="J52" s="128" t="str">
        <f>IF('[1]All HBI'!AJ50&gt;0,('[1]All HBI'!AJ50-'[1]All HBI'!AE50),"NA")</f>
        <v>NA</v>
      </c>
    </row>
    <row r="53" spans="1:10" x14ac:dyDescent="0.2">
      <c r="A53" s="122" t="s">
        <v>43</v>
      </c>
      <c r="B53" s="122"/>
      <c r="C53" s="123">
        <f>+'[7]TABLE 36'!E56</f>
        <v>-5.9204321180014539</v>
      </c>
      <c r="D53" s="123">
        <f>+'[8]TABLE 37'!E55</f>
        <v>-12.09881801725056</v>
      </c>
      <c r="E53" s="140">
        <f>+'[9]TABLE 38'!D54</f>
        <v>-39.0643985419198</v>
      </c>
      <c r="F53" s="138" t="str">
        <f>+'[9]TABLE 38'!F54</f>
        <v>NA</v>
      </c>
      <c r="G53" s="141">
        <f>('[1]All 4yr'!AU51-'[1]All 4yr'!AP51)</f>
        <v>-14249</v>
      </c>
      <c r="H53" s="137">
        <f>('[1]All 2yr'!AV51-'[1]All 2yr'!AQ51)</f>
        <v>-17043</v>
      </c>
      <c r="I53" s="142">
        <f>IF('[1]All PBI'!AJ51&gt;0,('[1]All PBI'!AJ51-'[1]All PBI'!AE51),"NA")</f>
        <v>-643</v>
      </c>
      <c r="J53" s="143" t="str">
        <f>IF('[1]All HBI'!AJ51&gt;0,('[1]All HBI'!AJ51-'[1]All HBI'!AE51),"NA")</f>
        <v>NA</v>
      </c>
    </row>
    <row r="54" spans="1:10" x14ac:dyDescent="0.2">
      <c r="A54" s="144" t="s">
        <v>44</v>
      </c>
      <c r="B54" s="144"/>
      <c r="C54" s="145">
        <f>+'[7]TABLE 36'!E57</f>
        <v>-4.9229909266043141E-2</v>
      </c>
      <c r="D54" s="145">
        <f>+'[8]TABLE 37'!E56</f>
        <v>-11.440349014339546</v>
      </c>
      <c r="E54" s="107">
        <f>+'[9]TABLE 38'!D55</f>
        <v>-16.281361426256076</v>
      </c>
      <c r="F54" s="113">
        <f>+'[9]TABLE 38'!F55</f>
        <v>-33.747149733975171</v>
      </c>
      <c r="G54" s="130">
        <f>('[1]All 4yr'!AU52-'[1]All 4yr'!AP52)</f>
        <v>-1233</v>
      </c>
      <c r="H54" s="112">
        <f>('[1]All 2yr'!AV52-'[1]All 2yr'!AQ52)</f>
        <v>-117008</v>
      </c>
      <c r="I54" s="110">
        <f>IF('[1]All PBI'!AJ52&gt;0,('[1]All PBI'!AJ52-'[1]All PBI'!AE52),"NA")</f>
        <v>-12557</v>
      </c>
      <c r="J54" s="119">
        <f>IF('[1]All HBI'!AJ52&gt;0,('[1]All HBI'!AJ52-'[1]All HBI'!AE52),"NA")</f>
        <v>-1332</v>
      </c>
    </row>
    <row r="55" spans="1:10" x14ac:dyDescent="0.2">
      <c r="A55" s="129" t="s">
        <v>23</v>
      </c>
      <c r="B55" s="129"/>
      <c r="C55" s="146"/>
      <c r="D55" s="146"/>
      <c r="E55" s="107"/>
      <c r="F55" s="113"/>
      <c r="G55" s="120">
        <f>(G54/G$6)*100</f>
        <v>0.41780322924961455</v>
      </c>
      <c r="H55" s="121">
        <f>(H54/H$6)*100</f>
        <v>11.107050406423804</v>
      </c>
      <c r="I55" s="107">
        <f>(I54/I$6)*100</f>
        <v>7.2590108968985749</v>
      </c>
      <c r="J55" s="113">
        <f>(J54/J$6)*100</f>
        <v>4.090280976508522</v>
      </c>
    </row>
    <row r="56" spans="1:10" x14ac:dyDescent="0.2">
      <c r="A56" s="122" t="s">
        <v>68</v>
      </c>
      <c r="B56" s="122"/>
      <c r="C56" s="123">
        <f>+'[7]TABLE 36'!E59</f>
        <v>4.5596126565102075</v>
      </c>
      <c r="D56" s="123">
        <f>+'[8]TABLE 37'!E58</f>
        <v>-4.3457570919808424</v>
      </c>
      <c r="E56" s="124" t="str">
        <f>+'[9]TABLE 38'!D57</f>
        <v>NA</v>
      </c>
      <c r="F56" s="125" t="str">
        <f>+'[9]TABLE 38'!F57</f>
        <v>NA</v>
      </c>
      <c r="G56" s="126">
        <f>('[1]All 4yr'!AU54-'[1]All 4yr'!AP54)</f>
        <v>5914</v>
      </c>
      <c r="H56" s="122">
        <f>('[1]All 2yr'!AV54-'[1]All 2yr'!AQ54)</f>
        <v>-2831</v>
      </c>
      <c r="I56" s="127">
        <f>IF('[1]All PBI'!AJ54&gt;0,('[1]All PBI'!AJ54-'[1]All PBI'!AE54),"NA")</f>
        <v>9</v>
      </c>
      <c r="J56" s="128" t="str">
        <f>IF('[1]All HBI'!AJ54&gt;0,('[1]All HBI'!AJ54-'[1]All HBI'!AE54),"NA")</f>
        <v>NA</v>
      </c>
    </row>
    <row r="57" spans="1:10" x14ac:dyDescent="0.2">
      <c r="A57" s="122" t="s">
        <v>45</v>
      </c>
      <c r="B57" s="122"/>
      <c r="C57" s="123">
        <f>+'[7]TABLE 36'!E60</f>
        <v>1.2272476558190843</v>
      </c>
      <c r="D57" s="123">
        <f>+'[8]TABLE 37'!E59</f>
        <v>-8.5189685432698798</v>
      </c>
      <c r="E57" s="124" t="str">
        <f>+'[9]TABLE 38'!D58</f>
        <v>NA</v>
      </c>
      <c r="F57" s="125" t="str">
        <f>+'[9]TABLE 38'!F58</f>
        <v>NA</v>
      </c>
      <c r="G57" s="126">
        <f>('[1]All 4yr'!AU55-'[1]All 4yr'!AP55)</f>
        <v>623</v>
      </c>
      <c r="H57" s="122">
        <f>('[1]All 2yr'!AV55-'[1]All 2yr'!AQ55)</f>
        <v>-1893</v>
      </c>
      <c r="I57" s="127" t="str">
        <f>IF('[1]All PBI'!AJ55&gt;0,('[1]All PBI'!AJ55-'[1]All PBI'!AE55),"NA")</f>
        <v>NA</v>
      </c>
      <c r="J57" s="128" t="str">
        <f>IF('[1]All HBI'!AJ55&gt;0,('[1]All HBI'!AJ55-'[1]All HBI'!AE55),"NA")</f>
        <v>NA</v>
      </c>
    </row>
    <row r="58" spans="1:10" x14ac:dyDescent="0.2">
      <c r="A58" s="122" t="s">
        <v>67</v>
      </c>
      <c r="B58" s="122"/>
      <c r="C58" s="123">
        <f>+'[7]TABLE 36'!E61</f>
        <v>3.4447115752721928</v>
      </c>
      <c r="D58" s="123">
        <f>+'[8]TABLE 37'!E60</f>
        <v>-10.78345523848769</v>
      </c>
      <c r="E58" s="124">
        <f>+'[9]TABLE 38'!D59</f>
        <v>24.196115886660298</v>
      </c>
      <c r="F58" s="125" t="str">
        <f>+'[9]TABLE 38'!F59</f>
        <v>NA</v>
      </c>
      <c r="G58" s="126">
        <f>('[1]All 4yr'!AU56-'[1]All 4yr'!AP56)</f>
        <v>13497</v>
      </c>
      <c r="H58" s="122">
        <f>('[1]All 2yr'!AV56-'[1]All 2yr'!AQ56)</f>
        <v>-12561</v>
      </c>
      <c r="I58" s="127">
        <f>IF('[1]All PBI'!AJ56&gt;0,('[1]All PBI'!AJ56-'[1]All PBI'!AE56),"NA")</f>
        <v>760</v>
      </c>
      <c r="J58" s="128" t="str">
        <f>IF('[1]All HBI'!AJ56&gt;0,('[1]All HBI'!AJ56-'[1]All HBI'!AE56),"NA")</f>
        <v>NA</v>
      </c>
    </row>
    <row r="59" spans="1:10" x14ac:dyDescent="0.2">
      <c r="A59" s="122" t="s">
        <v>46</v>
      </c>
      <c r="B59" s="122"/>
      <c r="C59" s="123">
        <f>+'[7]TABLE 36'!E62</f>
        <v>79.78589211618258</v>
      </c>
      <c r="D59" s="123">
        <f>+'[8]TABLE 37'!E61</f>
        <v>1.9616788321167884</v>
      </c>
      <c r="E59" s="124" t="str">
        <f>+'[9]TABLE 38'!D60</f>
        <v>NA</v>
      </c>
      <c r="F59" s="125" t="str">
        <f>+'[9]TABLE 38'!F60</f>
        <v>NA</v>
      </c>
      <c r="G59" s="126">
        <f>('[1]All 4yr'!AU57-'[1]All 4yr'!AP57)</f>
        <v>48071</v>
      </c>
      <c r="H59" s="122">
        <f>('[1]All 2yr'!AV57-'[1]All 2yr'!AQ57)</f>
        <v>301</v>
      </c>
      <c r="I59" s="127" t="str">
        <f>IF('[1]All PBI'!AJ57&gt;0,('[1]All PBI'!AJ57-'[1]All PBI'!AE57),"NA")</f>
        <v>NA</v>
      </c>
      <c r="J59" s="128" t="str">
        <f>IF('[1]All HBI'!AJ57&gt;0,('[1]All HBI'!AJ57-'[1]All HBI'!AE57),"NA")</f>
        <v>NA</v>
      </c>
    </row>
    <row r="60" spans="1:10" x14ac:dyDescent="0.2">
      <c r="A60" s="129" t="s">
        <v>47</v>
      </c>
      <c r="B60" s="129"/>
      <c r="C60" s="114">
        <f>+'[7]TABLE 36'!E63</f>
        <v>-0.37338204312505036</v>
      </c>
      <c r="D60" s="114">
        <f>+'[8]TABLE 37'!E62</f>
        <v>-10.138382544530934</v>
      </c>
      <c r="E60" s="107">
        <f>+'[9]TABLE 38'!D61</f>
        <v>-2.8850855745721269</v>
      </c>
      <c r="F60" s="113" t="str">
        <f>+'[9]TABLE 38'!F61</f>
        <v>NA</v>
      </c>
      <c r="G60" s="130">
        <f>('[1]All 4yr'!AU58-'[1]All 4yr'!AP58)</f>
        <v>-973</v>
      </c>
      <c r="H60" s="112">
        <f>('[1]All 2yr'!AV58-'[1]All 2yr'!AQ58)</f>
        <v>-18521</v>
      </c>
      <c r="I60" s="110">
        <f>IF('[1]All PBI'!AJ58&gt;0,('[1]All PBI'!AJ58-'[1]All PBI'!AE58),"NA")</f>
        <v>-472</v>
      </c>
      <c r="J60" s="119" t="str">
        <f>IF('[1]All HBI'!AJ58&gt;0,('[1]All HBI'!AJ58-'[1]All HBI'!AE58),"NA")</f>
        <v>NA</v>
      </c>
    </row>
    <row r="61" spans="1:10" x14ac:dyDescent="0.2">
      <c r="A61" s="129" t="s">
        <v>66</v>
      </c>
      <c r="B61" s="129"/>
      <c r="C61" s="114">
        <f>+'[7]TABLE 36'!E64</f>
        <v>-3.2904751284555238</v>
      </c>
      <c r="D61" s="114">
        <f>+'[8]TABLE 37'!E63</f>
        <v>-9.2160342219973845</v>
      </c>
      <c r="E61" s="107">
        <f>+'[9]TABLE 38'!D62</f>
        <v>-42.622036262203629</v>
      </c>
      <c r="F61" s="113" t="str">
        <f>+'[9]TABLE 38'!F62</f>
        <v>NA</v>
      </c>
      <c r="G61" s="130">
        <f>('[1]All 4yr'!AU59-'[1]All 4yr'!AP59)</f>
        <v>-30393</v>
      </c>
      <c r="H61" s="112">
        <f>('[1]All 2yr'!AV59-'[1]All 2yr'!AQ59)</f>
        <v>-35160</v>
      </c>
      <c r="I61" s="110">
        <f>IF('[1]All PBI'!AJ59&gt;0,('[1]All PBI'!AJ59-'[1]All PBI'!AE59),"NA")</f>
        <v>-10696</v>
      </c>
      <c r="J61" s="119" t="str">
        <f>IF('[1]All HBI'!AJ59&gt;0,('[1]All HBI'!AJ59-'[1]All HBI'!AE59),"NA")</f>
        <v>NA</v>
      </c>
    </row>
    <row r="62" spans="1:10" x14ac:dyDescent="0.2">
      <c r="A62" s="129" t="s">
        <v>65</v>
      </c>
      <c r="B62" s="129"/>
      <c r="C62" s="114">
        <f>+'[7]TABLE 36'!E65</f>
        <v>-6.1238788040348533</v>
      </c>
      <c r="D62" s="114">
        <f>+'[8]TABLE 37'!E64</f>
        <v>-20.580162786295666</v>
      </c>
      <c r="E62" s="107">
        <f>+'[9]TABLE 38'!D63</f>
        <v>-6.6340803590642192</v>
      </c>
      <c r="F62" s="113">
        <f>+'[9]TABLE 38'!F63</f>
        <v>-33.747149733975171</v>
      </c>
      <c r="G62" s="130">
        <f>('[1]All 4yr'!AU60-'[1]All 4yr'!AP60)</f>
        <v>-35837</v>
      </c>
      <c r="H62" s="112">
        <f>('[1]All 2yr'!AV60-'[1]All 2yr'!AQ60)</f>
        <v>-43490</v>
      </c>
      <c r="I62" s="110">
        <f>IF('[1]All PBI'!AJ60&gt;0,('[1]All PBI'!AJ60-'[1]All PBI'!AE60),"NA")</f>
        <v>-2158</v>
      </c>
      <c r="J62" s="119">
        <f>IF('[1]All HBI'!AJ60&gt;0,('[1]All HBI'!AJ60-'[1]All HBI'!AE60),"NA")</f>
        <v>-1332</v>
      </c>
    </row>
    <row r="63" spans="1:10" x14ac:dyDescent="0.2">
      <c r="A63" s="129" t="s">
        <v>64</v>
      </c>
      <c r="B63" s="129"/>
      <c r="C63" s="114">
        <f>+'[7]TABLE 36'!E66</f>
        <v>-2.5246671421778411</v>
      </c>
      <c r="D63" s="114">
        <f>+'[8]TABLE 37'!E65</f>
        <v>-8.8888888888888893</v>
      </c>
      <c r="E63" s="107" t="str">
        <f>+'[9]TABLE 38'!D64</f>
        <v>NA</v>
      </c>
      <c r="F63" s="113" t="str">
        <f>+'[9]TABLE 38'!F64</f>
        <v>NA</v>
      </c>
      <c r="G63" s="130">
        <f>('[1]All 4yr'!AU61-'[1]All 4yr'!AP61)</f>
        <v>-1699</v>
      </c>
      <c r="H63" s="112">
        <f>('[1]All 2yr'!AV61-'[1]All 2yr'!AQ61)</f>
        <v>-1580</v>
      </c>
      <c r="I63" s="110" t="str">
        <f>IF('[1]All PBI'!AJ61&gt;0,('[1]All PBI'!AJ61-'[1]All PBI'!AE61),"NA")</f>
        <v>NA</v>
      </c>
      <c r="J63" s="119" t="str">
        <f>IF('[1]All HBI'!AJ61&gt;0,('[1]All HBI'!AJ61-'[1]All HBI'!AE61),"NA")</f>
        <v>NA</v>
      </c>
    </row>
    <row r="64" spans="1:10" x14ac:dyDescent="0.2">
      <c r="A64" s="104" t="s">
        <v>48</v>
      </c>
      <c r="B64" s="104"/>
      <c r="C64" s="106">
        <f>+'[7]TABLE 36'!E67</f>
        <v>-1.2356525435737566</v>
      </c>
      <c r="D64" s="133">
        <f>+'[8]TABLE 37'!E66</f>
        <v>-12.374842033634685</v>
      </c>
      <c r="E64" s="134" t="str">
        <f>+'[9]TABLE 38'!D65</f>
        <v>NA</v>
      </c>
      <c r="F64" s="106" t="str">
        <f>+'[9]TABLE 38'!F65</f>
        <v>NA</v>
      </c>
      <c r="G64" s="109">
        <f>('[1]All 4yr'!AU62-'[1]All 4yr'!AP62)</f>
        <v>-436</v>
      </c>
      <c r="H64" s="104">
        <f>('[1]All 2yr'!AV62-'[1]All 2yr'!AQ62)</f>
        <v>-1273</v>
      </c>
      <c r="I64" s="135" t="str">
        <f>IF('[1]All PBI'!AJ62&gt;0,('[1]All PBI'!AJ62-'[1]All PBI'!AE62),"NA")</f>
        <v>NA</v>
      </c>
      <c r="J64" s="111" t="str">
        <f>IF('[1]All HBI'!AJ62&gt;0,('[1]All HBI'!AJ62-'[1]All HBI'!AE62),"NA")</f>
        <v>NA</v>
      </c>
    </row>
    <row r="65" spans="1:10" ht="15.75" x14ac:dyDescent="0.2">
      <c r="A65" s="147" t="s">
        <v>87</v>
      </c>
      <c r="B65" s="147"/>
      <c r="C65" s="138">
        <f>+'[7]TABLE 36'!E68</f>
        <v>7.097108628038244</v>
      </c>
      <c r="D65" s="138" t="str">
        <f>+'[8]TABLE 37'!E67</f>
        <v>NA</v>
      </c>
      <c r="E65" s="124">
        <f>+'[9]TABLE 38'!D66</f>
        <v>-5.8882330540746386</v>
      </c>
      <c r="F65" s="125">
        <f>+'[9]TABLE 38'!F66</f>
        <v>-6.8742138364779883</v>
      </c>
      <c r="G65" s="126">
        <f>('[1]All 4yr'!AU63-'[1]All 4yr'!AP63)</f>
        <v>6161</v>
      </c>
      <c r="H65" s="122">
        <f>('[1]All 2yr'!AV63-'[1]All 2yr'!AQ63)</f>
        <v>1024</v>
      </c>
      <c r="I65" s="127">
        <f>IF('[1]All PBI'!AJ63&gt;0,('[1]All PBI'!AJ63-'[1]All PBI'!AE63),"NA")</f>
        <v>-1237</v>
      </c>
      <c r="J65" s="128">
        <f>IF('[1]All HBI'!AJ63&gt;0,('[1]All HBI'!AJ63-'[1]All HBI'!AE63),"NA")</f>
        <v>-1093</v>
      </c>
    </row>
    <row r="66" spans="1:10" ht="18.75" customHeight="1" x14ac:dyDescent="0.25">
      <c r="A66" s="148" t="s">
        <v>51</v>
      </c>
      <c r="B66" s="149"/>
      <c r="C66" s="150"/>
      <c r="D66" s="150"/>
      <c r="E66" s="150"/>
      <c r="F66" s="150"/>
      <c r="G66" s="150"/>
      <c r="H66" s="149"/>
      <c r="I66" s="149"/>
      <c r="J66" s="149"/>
    </row>
    <row r="67" spans="1:10" s="151" customFormat="1" ht="36" customHeight="1" x14ac:dyDescent="0.2">
      <c r="A67" s="180" t="s">
        <v>88</v>
      </c>
      <c r="B67" s="181"/>
      <c r="C67" s="181"/>
      <c r="D67" s="181"/>
      <c r="E67" s="181"/>
      <c r="F67" s="181"/>
      <c r="G67" s="181"/>
      <c r="H67" s="181"/>
      <c r="I67" s="181"/>
      <c r="J67" s="181"/>
    </row>
    <row r="68" spans="1:10" ht="51" customHeight="1" x14ac:dyDescent="0.2">
      <c r="A68" s="180" t="s">
        <v>90</v>
      </c>
      <c r="B68" s="181"/>
      <c r="C68" s="181"/>
      <c r="D68" s="181"/>
      <c r="E68" s="181"/>
      <c r="F68" s="181"/>
      <c r="G68" s="181"/>
      <c r="H68" s="181"/>
      <c r="I68" s="181"/>
      <c r="J68" s="181"/>
    </row>
    <row r="69" spans="1:10" s="152" customFormat="1" ht="21.75" customHeight="1" x14ac:dyDescent="0.2">
      <c r="A69" s="180" t="s">
        <v>89</v>
      </c>
      <c r="B69" s="181"/>
      <c r="C69" s="181"/>
      <c r="D69" s="181"/>
      <c r="E69" s="181"/>
      <c r="F69" s="181"/>
      <c r="G69" s="181"/>
      <c r="H69" s="181"/>
      <c r="I69" s="181"/>
      <c r="J69" s="181"/>
    </row>
    <row r="70" spans="1:10" s="152" customFormat="1" ht="34.5" customHeight="1" x14ac:dyDescent="0.2">
      <c r="A70" s="180"/>
      <c r="B70" s="181"/>
      <c r="C70" s="181"/>
      <c r="D70" s="181"/>
      <c r="E70" s="181"/>
      <c r="F70" s="181"/>
      <c r="G70" s="181"/>
      <c r="H70" s="181"/>
      <c r="I70" s="181"/>
      <c r="J70" s="181"/>
    </row>
    <row r="71" spans="1:10" ht="18.75" customHeight="1" x14ac:dyDescent="0.2">
      <c r="A71" s="153" t="s">
        <v>11</v>
      </c>
      <c r="B71" s="154" t="s">
        <v>57</v>
      </c>
      <c r="C71" s="155"/>
      <c r="D71" s="155"/>
      <c r="E71" s="155"/>
      <c r="F71" s="156"/>
      <c r="G71" s="155"/>
      <c r="H71" s="155"/>
      <c r="I71" s="155"/>
      <c r="J71" s="156"/>
    </row>
    <row r="72" spans="1:10" ht="15.75" customHeight="1" x14ac:dyDescent="0.2">
      <c r="A72" s="90"/>
      <c r="C72" s="89"/>
      <c r="D72" s="90"/>
      <c r="E72" s="90"/>
      <c r="F72" s="89"/>
      <c r="G72" s="90"/>
      <c r="H72" s="90"/>
      <c r="I72" s="90"/>
      <c r="J72" s="157" t="s">
        <v>63</v>
      </c>
    </row>
  </sheetData>
  <mergeCells count="8">
    <mergeCell ref="A70:J70"/>
    <mergeCell ref="C4:F4"/>
    <mergeCell ref="G4:J4"/>
    <mergeCell ref="L3:N3"/>
    <mergeCell ref="P3:R3"/>
    <mergeCell ref="A67:J67"/>
    <mergeCell ref="A68:J68"/>
    <mergeCell ref="A69:J69"/>
  </mergeCells>
  <pageMargins left="0.7" right="0.7" top="0.75" bottom="0.75" header="0.3" footer="0.3"/>
  <pageSetup scale="6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22</vt:lpstr>
      <vt:lpstr>Table 23</vt:lpstr>
      <vt:lpstr>Table 24</vt:lpstr>
      <vt:lpstr>'Table 22'!Print_Area</vt:lpstr>
      <vt:lpstr>'Table 23'!Print_Area</vt:lpstr>
      <vt:lpstr>'Table 24'!Print_Area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2015-07-14T13:14:50Z</cp:lastPrinted>
  <dcterms:created xsi:type="dcterms:W3CDTF">1999-03-15T21:07:26Z</dcterms:created>
  <dcterms:modified xsi:type="dcterms:W3CDTF">2017-11-02T22:08:24Z</dcterms:modified>
</cp:coreProperties>
</file>