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I:\FactBooks\5_FacultyAdms\"/>
    </mc:Choice>
  </mc:AlternateContent>
  <bookViews>
    <workbookView xWindow="10785" yWindow="-15" windowWidth="10830" windowHeight="10140" activeTab="2" xr2:uid="{00000000-000D-0000-FFFF-FFFF00000000}"/>
  </bookViews>
  <sheets>
    <sheet name="Table 75 (76)" sheetId="7" r:id="rId1"/>
    <sheet name="Table 78 (79)" sheetId="4" r:id="rId2"/>
    <sheet name="Table 79 (80)" sheetId="6" r:id="rId3"/>
    <sheet name="4-year distribution table" sheetId="1" r:id="rId4"/>
    <sheet name="2-year distribution table" sheetId="5" r:id="rId5"/>
    <sheet name="4-year summary" sheetId="2" r:id="rId6"/>
    <sheet name="2-year summary" sheetId="3" r:id="rId7"/>
  </sheets>
  <definedNames>
    <definedName name="bulletintable">'Table 75 (76)'!$A$2:$J$72</definedName>
    <definedName name="Graph1">'Table 75 (76)'!$R$1:$W$17</definedName>
    <definedName name="_xlnm.Print_Area" localSheetId="3">'4-year distribution table'!$A$1:$HG$22</definedName>
    <definedName name="_xlnm.Print_Area" localSheetId="0">'Table 75 (76)'!$A$1:$J$73</definedName>
    <definedName name="_xlnm.Print_Area" localSheetId="1">'Table 78 (79)'!$A$1:$S$72</definedName>
    <definedName name="_xlnm.Print_Area" localSheetId="2">'Table 79 (80)'!$A$1:$T$74</definedName>
  </definedNames>
  <calcPr calcId="171027"/>
</workbook>
</file>

<file path=xl/calcChain.xml><?xml version="1.0" encoding="utf-8"?>
<calcChain xmlns="http://schemas.openxmlformats.org/spreadsheetml/2006/main">
  <c r="S31" i="6" l="1"/>
  <c r="S30" i="6"/>
  <c r="S32" i="6"/>
  <c r="S45" i="6"/>
  <c r="S46" i="6"/>
  <c r="S50" i="6"/>
  <c r="S65" i="6"/>
  <c r="R55" i="6"/>
  <c r="P64" i="6"/>
  <c r="P59" i="6"/>
  <c r="P46" i="6"/>
  <c r="P27" i="6"/>
  <c r="P24" i="6"/>
  <c r="P17" i="6"/>
  <c r="F54" i="6"/>
  <c r="F53" i="6"/>
  <c r="F49" i="6"/>
  <c r="D30" i="6"/>
  <c r="C30" i="6"/>
  <c r="R30" i="6" s="1"/>
  <c r="R16" i="4"/>
  <c r="O64" i="4"/>
  <c r="O63" i="4"/>
  <c r="O61" i="4"/>
  <c r="O49" i="4"/>
  <c r="O48" i="4"/>
  <c r="O32" i="4"/>
  <c r="O27" i="4"/>
  <c r="O24" i="4"/>
  <c r="O23" i="4"/>
  <c r="D43" i="4"/>
  <c r="L30" i="6" l="1"/>
  <c r="N30" i="6"/>
  <c r="F30" i="6"/>
  <c r="O30" i="6"/>
  <c r="G30" i="6"/>
  <c r="P30" i="6"/>
  <c r="J30" i="6"/>
  <c r="K30" i="6"/>
  <c r="E30" i="6"/>
  <c r="H30" i="6"/>
  <c r="Q30" i="6"/>
  <c r="I30" i="6"/>
  <c r="S68" i="6"/>
  <c r="S67" i="6"/>
  <c r="S66" i="6"/>
  <c r="S64" i="6"/>
  <c r="S63" i="6"/>
  <c r="S62" i="6"/>
  <c r="S61" i="6"/>
  <c r="S60" i="6"/>
  <c r="S59" i="6"/>
  <c r="S57" i="6"/>
  <c r="S56" i="6"/>
  <c r="S55" i="6"/>
  <c r="S54" i="6"/>
  <c r="S53" i="6"/>
  <c r="S52" i="6"/>
  <c r="S51" i="6"/>
  <c r="S49" i="6"/>
  <c r="S48" i="6"/>
  <c r="S47" i="6"/>
  <c r="S43" i="6"/>
  <c r="S42" i="6"/>
  <c r="S41" i="6"/>
  <c r="S40" i="6"/>
  <c r="S39" i="6"/>
  <c r="S38" i="6"/>
  <c r="S37" i="6"/>
  <c r="S36" i="6"/>
  <c r="S35" i="6"/>
  <c r="S34" i="6"/>
  <c r="S33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0" i="6"/>
  <c r="S9" i="6"/>
  <c r="R68" i="6"/>
  <c r="R67" i="6"/>
  <c r="R66" i="6"/>
  <c r="R65" i="6"/>
  <c r="R64" i="6"/>
  <c r="R63" i="6"/>
  <c r="R62" i="6"/>
  <c r="R61" i="6"/>
  <c r="R60" i="6"/>
  <c r="R59" i="6"/>
  <c r="R57" i="6"/>
  <c r="R56" i="6"/>
  <c r="R54" i="6"/>
  <c r="R53" i="6"/>
  <c r="R52" i="6"/>
  <c r="R51" i="6"/>
  <c r="R50" i="6"/>
  <c r="R49" i="6"/>
  <c r="R48" i="6"/>
  <c r="R47" i="6"/>
  <c r="R46" i="6"/>
  <c r="R45" i="6"/>
  <c r="R43" i="6"/>
  <c r="R42" i="6"/>
  <c r="R41" i="6"/>
  <c r="R40" i="6"/>
  <c r="R39" i="6"/>
  <c r="R38" i="6"/>
  <c r="R37" i="6"/>
  <c r="R36" i="6"/>
  <c r="R35" i="6"/>
  <c r="R34" i="6"/>
  <c r="R33" i="6"/>
  <c r="R32" i="6"/>
  <c r="R31" i="6"/>
  <c r="R28" i="6"/>
  <c r="R27" i="6"/>
  <c r="R26" i="6"/>
  <c r="R25" i="6"/>
  <c r="R24" i="6"/>
  <c r="R23" i="6"/>
  <c r="R22" i="6"/>
  <c r="R21" i="6"/>
  <c r="R20" i="6"/>
  <c r="R19" i="6"/>
  <c r="R18" i="6"/>
  <c r="R17" i="6"/>
  <c r="R16" i="6"/>
  <c r="R15" i="6"/>
  <c r="R14" i="6"/>
  <c r="R13" i="6"/>
  <c r="R12" i="6"/>
  <c r="R10" i="6"/>
  <c r="R9" i="6"/>
  <c r="Q68" i="6"/>
  <c r="Q67" i="6"/>
  <c r="Q66" i="6"/>
  <c r="Q65" i="6"/>
  <c r="Q64" i="6"/>
  <c r="Q63" i="6"/>
  <c r="Q62" i="6"/>
  <c r="Q61" i="6"/>
  <c r="Q60" i="6"/>
  <c r="Q59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0" i="6"/>
  <c r="Q9" i="6"/>
  <c r="P68" i="6"/>
  <c r="P67" i="6"/>
  <c r="P66" i="6"/>
  <c r="P65" i="6"/>
  <c r="P63" i="6"/>
  <c r="P62" i="6"/>
  <c r="P61" i="6"/>
  <c r="P60" i="6"/>
  <c r="P57" i="6"/>
  <c r="P56" i="6"/>
  <c r="P55" i="6"/>
  <c r="P54" i="6"/>
  <c r="P53" i="6"/>
  <c r="P52" i="6"/>
  <c r="P51" i="6"/>
  <c r="P50" i="6"/>
  <c r="P49" i="6"/>
  <c r="P48" i="6"/>
  <c r="P47" i="6"/>
  <c r="P45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28" i="6"/>
  <c r="P26" i="6"/>
  <c r="P25" i="6"/>
  <c r="P23" i="6"/>
  <c r="P22" i="6"/>
  <c r="P21" i="6"/>
  <c r="P20" i="6"/>
  <c r="P19" i="6"/>
  <c r="P18" i="6"/>
  <c r="P16" i="6"/>
  <c r="P15" i="6"/>
  <c r="P14" i="6"/>
  <c r="P13" i="6"/>
  <c r="P12" i="6"/>
  <c r="P10" i="6"/>
  <c r="P9" i="6"/>
  <c r="O68" i="6"/>
  <c r="O67" i="6"/>
  <c r="O66" i="6"/>
  <c r="O65" i="6"/>
  <c r="O64" i="6"/>
  <c r="O63" i="6"/>
  <c r="O62" i="6"/>
  <c r="O61" i="6"/>
  <c r="O60" i="6"/>
  <c r="O59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0" i="6"/>
  <c r="O9" i="6"/>
  <c r="N68" i="6"/>
  <c r="N67" i="6"/>
  <c r="N66" i="6"/>
  <c r="N65" i="6"/>
  <c r="N64" i="6"/>
  <c r="N63" i="6"/>
  <c r="N62" i="6"/>
  <c r="N61" i="6"/>
  <c r="N60" i="6"/>
  <c r="N59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0" i="6"/>
  <c r="N9" i="6"/>
  <c r="L68" i="6"/>
  <c r="L67" i="6"/>
  <c r="L66" i="6"/>
  <c r="L65" i="6"/>
  <c r="L64" i="6"/>
  <c r="L63" i="6"/>
  <c r="L62" i="6"/>
  <c r="L61" i="6"/>
  <c r="L60" i="6"/>
  <c r="L59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0" i="6"/>
  <c r="L9" i="6"/>
  <c r="K68" i="6"/>
  <c r="K67" i="6"/>
  <c r="K66" i="6"/>
  <c r="K65" i="6"/>
  <c r="K64" i="6"/>
  <c r="K63" i="6"/>
  <c r="K62" i="6"/>
  <c r="K61" i="6"/>
  <c r="K60" i="6"/>
  <c r="K59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0" i="6"/>
  <c r="K9" i="6"/>
  <c r="J68" i="6"/>
  <c r="J67" i="6"/>
  <c r="J66" i="6"/>
  <c r="J65" i="6"/>
  <c r="J64" i="6"/>
  <c r="J63" i="6"/>
  <c r="J62" i="6"/>
  <c r="J61" i="6"/>
  <c r="J60" i="6"/>
  <c r="J59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0" i="6"/>
  <c r="J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0" i="6"/>
  <c r="I9" i="6"/>
  <c r="H68" i="6"/>
  <c r="H67" i="6"/>
  <c r="H66" i="6"/>
  <c r="H65" i="6"/>
  <c r="H64" i="6"/>
  <c r="H63" i="6"/>
  <c r="H62" i="6"/>
  <c r="H61" i="6"/>
  <c r="H60" i="6"/>
  <c r="H59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0" i="6"/>
  <c r="H9" i="6"/>
  <c r="G68" i="6"/>
  <c r="G67" i="6"/>
  <c r="G66" i="6"/>
  <c r="G65" i="6"/>
  <c r="G64" i="6"/>
  <c r="G63" i="6"/>
  <c r="G62" i="6"/>
  <c r="G61" i="6"/>
  <c r="G60" i="6"/>
  <c r="G59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0" i="6"/>
  <c r="G9" i="6"/>
  <c r="F68" i="6"/>
  <c r="F67" i="6"/>
  <c r="F66" i="6"/>
  <c r="F65" i="6"/>
  <c r="F64" i="6"/>
  <c r="F63" i="6"/>
  <c r="F62" i="6"/>
  <c r="F61" i="6"/>
  <c r="F60" i="6"/>
  <c r="F59" i="6"/>
  <c r="F57" i="6"/>
  <c r="F56" i="6"/>
  <c r="F55" i="6"/>
  <c r="F52" i="6"/>
  <c r="F51" i="6"/>
  <c r="F50" i="6"/>
  <c r="F48" i="6"/>
  <c r="F47" i="6"/>
  <c r="F46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0" i="6"/>
  <c r="F9" i="6"/>
  <c r="E68" i="6"/>
  <c r="E67" i="6"/>
  <c r="E66" i="6"/>
  <c r="E65" i="6"/>
  <c r="E64" i="6"/>
  <c r="E63" i="6"/>
  <c r="E62" i="6"/>
  <c r="E61" i="6"/>
  <c r="E60" i="6"/>
  <c r="E59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0" i="6"/>
  <c r="E9" i="6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BZ8" i="3"/>
  <c r="BZ7" i="3"/>
  <c r="BZ5" i="3"/>
  <c r="BO5" i="3" s="1"/>
  <c r="BO6" i="3" s="1"/>
  <c r="BZ4" i="3"/>
  <c r="BZ39" i="3" s="1"/>
  <c r="BZ9" i="3"/>
  <c r="BZ10" i="3"/>
  <c r="BZ11" i="3"/>
  <c r="BO11" i="3" s="1"/>
  <c r="BZ12" i="3"/>
  <c r="BZ13" i="3"/>
  <c r="BZ14" i="3"/>
  <c r="BO14" i="3" s="1"/>
  <c r="BZ15" i="3"/>
  <c r="BO15" i="3" s="1"/>
  <c r="BZ16" i="3"/>
  <c r="BO16" i="3" s="1"/>
  <c r="BZ17" i="3"/>
  <c r="BZ18" i="3"/>
  <c r="BZ19" i="3"/>
  <c r="BO19" i="3" s="1"/>
  <c r="BZ20" i="3"/>
  <c r="BZ21" i="3"/>
  <c r="BZ22" i="3"/>
  <c r="BO22" i="3" s="1"/>
  <c r="BZ23" i="3"/>
  <c r="BO23" i="3" s="1"/>
  <c r="BZ24" i="3"/>
  <c r="BZ25" i="3"/>
  <c r="BZ26" i="3"/>
  <c r="BZ27" i="3"/>
  <c r="BO27" i="3" s="1"/>
  <c r="BZ28" i="3"/>
  <c r="BZ29" i="3"/>
  <c r="BZ30" i="3"/>
  <c r="BO30" i="3" s="1"/>
  <c r="BZ31" i="3"/>
  <c r="BO31" i="3" s="1"/>
  <c r="BZ32" i="3"/>
  <c r="BO32" i="3" s="1"/>
  <c r="BZ33" i="3"/>
  <c r="BZ34" i="3"/>
  <c r="BZ35" i="3"/>
  <c r="BO35" i="3" s="1"/>
  <c r="BZ36" i="3"/>
  <c r="BZ37" i="3"/>
  <c r="BZ38" i="3"/>
  <c r="BO38" i="3" s="1"/>
  <c r="BZ40" i="3"/>
  <c r="BO40" i="3" s="1"/>
  <c r="BZ41" i="3"/>
  <c r="BZ42" i="3"/>
  <c r="BZ43" i="3"/>
  <c r="BO43" i="3" s="1"/>
  <c r="BZ44" i="3"/>
  <c r="BZ45" i="3"/>
  <c r="BZ46" i="3"/>
  <c r="BO46" i="3" s="1"/>
  <c r="BZ47" i="3"/>
  <c r="BZ48" i="3"/>
  <c r="BO48" i="3" s="1"/>
  <c r="BZ49" i="3"/>
  <c r="BZ50" i="3"/>
  <c r="BZ51" i="3"/>
  <c r="BO51" i="3" s="1"/>
  <c r="BZ52" i="3"/>
  <c r="BZ53" i="3"/>
  <c r="BZ54" i="3"/>
  <c r="BO54" i="3" s="1"/>
  <c r="BZ55" i="3"/>
  <c r="BO55" i="3" s="1"/>
  <c r="BZ56" i="3"/>
  <c r="BO56" i="3" s="1"/>
  <c r="BZ57" i="3"/>
  <c r="BZ58" i="3"/>
  <c r="BZ59" i="3"/>
  <c r="BZ60" i="3"/>
  <c r="BZ61" i="3"/>
  <c r="BO61" i="3" s="1"/>
  <c r="BZ62" i="3"/>
  <c r="BO62" i="3" s="1"/>
  <c r="BZ63" i="3"/>
  <c r="BO63" i="3" s="1"/>
  <c r="BO9" i="3"/>
  <c r="BO4" i="3"/>
  <c r="BO24" i="3" s="1"/>
  <c r="BO7" i="3"/>
  <c r="BO8" i="3"/>
  <c r="BO10" i="3"/>
  <c r="BO12" i="3"/>
  <c r="BO13" i="3"/>
  <c r="BO17" i="3"/>
  <c r="BO18" i="3"/>
  <c r="BO20" i="3"/>
  <c r="BO21" i="3"/>
  <c r="BO25" i="3"/>
  <c r="BO26" i="3"/>
  <c r="BO28" i="3"/>
  <c r="BO29" i="3"/>
  <c r="BO33" i="3"/>
  <c r="BO34" i="3"/>
  <c r="BO36" i="3"/>
  <c r="BO37" i="3"/>
  <c r="BO41" i="3"/>
  <c r="BO42" i="3"/>
  <c r="BO44" i="3"/>
  <c r="BO45" i="3"/>
  <c r="BO47" i="3"/>
  <c r="BO49" i="3"/>
  <c r="BO50" i="3"/>
  <c r="BO52" i="3"/>
  <c r="BO57" i="3"/>
  <c r="BO58" i="3"/>
  <c r="BO59" i="3"/>
  <c r="BO60" i="3"/>
  <c r="GU5" i="3"/>
  <c r="GU4" i="3" s="1"/>
  <c r="GU23" i="3"/>
  <c r="GU38" i="3"/>
  <c r="GU52" i="3"/>
  <c r="DX4" i="3"/>
  <c r="DX5" i="3"/>
  <c r="DX6" i="3"/>
  <c r="DX7" i="3"/>
  <c r="DX8" i="3"/>
  <c r="DX9" i="3"/>
  <c r="DX10" i="3"/>
  <c r="DX11" i="3"/>
  <c r="DX12" i="3"/>
  <c r="DX13" i="3"/>
  <c r="DX14" i="3"/>
  <c r="DX15" i="3"/>
  <c r="DX16" i="3"/>
  <c r="DX17" i="3"/>
  <c r="DX18" i="3"/>
  <c r="DX19" i="3"/>
  <c r="DX20" i="3"/>
  <c r="DX21" i="3"/>
  <c r="DX22" i="3"/>
  <c r="DX23" i="3"/>
  <c r="DX24" i="3"/>
  <c r="DX25" i="3"/>
  <c r="DX26" i="3"/>
  <c r="DX27" i="3"/>
  <c r="DX28" i="3"/>
  <c r="DX29" i="3"/>
  <c r="DX30" i="3"/>
  <c r="DX31" i="3"/>
  <c r="DX32" i="3"/>
  <c r="DX33" i="3"/>
  <c r="DX34" i="3"/>
  <c r="DX35" i="3"/>
  <c r="DX36" i="3"/>
  <c r="DX37" i="3"/>
  <c r="DX38" i="3"/>
  <c r="DX39" i="3" s="1"/>
  <c r="DX40" i="3"/>
  <c r="DX41" i="3"/>
  <c r="DX42" i="3"/>
  <c r="DX43" i="3"/>
  <c r="DX44" i="3"/>
  <c r="DX45" i="3"/>
  <c r="DX46" i="3"/>
  <c r="DX47" i="3"/>
  <c r="DX48" i="3"/>
  <c r="DX49" i="3"/>
  <c r="DX50" i="3"/>
  <c r="DX51" i="3"/>
  <c r="DX52" i="3"/>
  <c r="DX53" i="3"/>
  <c r="DX54" i="3"/>
  <c r="DX55" i="3"/>
  <c r="DX56" i="3"/>
  <c r="DX57" i="3"/>
  <c r="DX58" i="3"/>
  <c r="DX59" i="3"/>
  <c r="DX60" i="3"/>
  <c r="DX61" i="3"/>
  <c r="DX62" i="3"/>
  <c r="DX63" i="3"/>
  <c r="DR5" i="3"/>
  <c r="DR7" i="3"/>
  <c r="DR8" i="3"/>
  <c r="DR9" i="3"/>
  <c r="DR10" i="3"/>
  <c r="DR11" i="3"/>
  <c r="DR12" i="3"/>
  <c r="DR13" i="3"/>
  <c r="DR14" i="3"/>
  <c r="DR15" i="3"/>
  <c r="DR16" i="3"/>
  <c r="DR17" i="3"/>
  <c r="DR18" i="3"/>
  <c r="DR19" i="3"/>
  <c r="DR20" i="3"/>
  <c r="DR21" i="3"/>
  <c r="DR22" i="3"/>
  <c r="DR25" i="3"/>
  <c r="DR26" i="3"/>
  <c r="DR27" i="3"/>
  <c r="DR28" i="3"/>
  <c r="DR29" i="3"/>
  <c r="DR30" i="3"/>
  <c r="DR31" i="3"/>
  <c r="DR32" i="3"/>
  <c r="DR33" i="3"/>
  <c r="DR34" i="3"/>
  <c r="DR35" i="3"/>
  <c r="DR36" i="3"/>
  <c r="DR37" i="3"/>
  <c r="DR40" i="3"/>
  <c r="DR41" i="3"/>
  <c r="DR42" i="3"/>
  <c r="DR43" i="3"/>
  <c r="DR44" i="3"/>
  <c r="DR45" i="3"/>
  <c r="DR46" i="3"/>
  <c r="DR47" i="3"/>
  <c r="DR48" i="3"/>
  <c r="DR49" i="3"/>
  <c r="DR50" i="3"/>
  <c r="DR51" i="3"/>
  <c r="DR54" i="3"/>
  <c r="DR52" i="3" s="1"/>
  <c r="DR55" i="3"/>
  <c r="DR56" i="3"/>
  <c r="DR57" i="3"/>
  <c r="DR58" i="3"/>
  <c r="DR59" i="3"/>
  <c r="DR60" i="3"/>
  <c r="DR61" i="3"/>
  <c r="DR62" i="3"/>
  <c r="DR63" i="3"/>
  <c r="DG5" i="3"/>
  <c r="DG23" i="3"/>
  <c r="DR23" i="3" s="1"/>
  <c r="DG38" i="3"/>
  <c r="DG4" i="3" s="1"/>
  <c r="DR4" i="3" s="1"/>
  <c r="DR6" i="3" s="1"/>
  <c r="DG52" i="3"/>
  <c r="AS5" i="3"/>
  <c r="AS23" i="3"/>
  <c r="AS38" i="3"/>
  <c r="AS52" i="3"/>
  <c r="BD5" i="3"/>
  <c r="BD23" i="3"/>
  <c r="W23" i="3" s="1"/>
  <c r="BD38" i="3"/>
  <c r="W38" i="3" s="1"/>
  <c r="BD52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5" i="3"/>
  <c r="W26" i="3"/>
  <c r="W28" i="3"/>
  <c r="W29" i="3"/>
  <c r="W30" i="3"/>
  <c r="W31" i="3"/>
  <c r="W32" i="3"/>
  <c r="W33" i="3"/>
  <c r="W34" i="3"/>
  <c r="W35" i="3"/>
  <c r="W36" i="3"/>
  <c r="W37" i="3"/>
  <c r="W40" i="3"/>
  <c r="W41" i="3"/>
  <c r="W42" i="3"/>
  <c r="W43" i="3"/>
  <c r="W44" i="3"/>
  <c r="W45" i="3"/>
  <c r="W46" i="3"/>
  <c r="W47" i="3"/>
  <c r="W48" i="3"/>
  <c r="W49" i="3"/>
  <c r="W50" i="3"/>
  <c r="W51" i="3"/>
  <c r="W54" i="3"/>
  <c r="W55" i="3"/>
  <c r="W56" i="3"/>
  <c r="W57" i="3"/>
  <c r="W58" i="3"/>
  <c r="W59" i="3"/>
  <c r="W60" i="3"/>
  <c r="W61" i="3"/>
  <c r="W62" i="3"/>
  <c r="W63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5" i="3"/>
  <c r="L26" i="3"/>
  <c r="L28" i="3"/>
  <c r="L29" i="3"/>
  <c r="L30" i="3"/>
  <c r="L31" i="3"/>
  <c r="L32" i="3"/>
  <c r="L33" i="3"/>
  <c r="L34" i="3"/>
  <c r="L35" i="3"/>
  <c r="L36" i="3"/>
  <c r="L37" i="3"/>
  <c r="L40" i="3"/>
  <c r="L41" i="3"/>
  <c r="L42" i="3"/>
  <c r="L43" i="3"/>
  <c r="L44" i="3"/>
  <c r="L45" i="3"/>
  <c r="L46" i="3"/>
  <c r="L47" i="3"/>
  <c r="L48" i="3"/>
  <c r="L49" i="3"/>
  <c r="L50" i="3"/>
  <c r="L51" i="3"/>
  <c r="L54" i="3"/>
  <c r="L55" i="3"/>
  <c r="L56" i="3"/>
  <c r="L57" i="3"/>
  <c r="L58" i="3"/>
  <c r="L59" i="3"/>
  <c r="L60" i="3"/>
  <c r="L61" i="3"/>
  <c r="L62" i="3"/>
  <c r="L63" i="3"/>
  <c r="R68" i="4"/>
  <c r="R67" i="4"/>
  <c r="R66" i="4"/>
  <c r="R65" i="4"/>
  <c r="R64" i="4"/>
  <c r="R63" i="4"/>
  <c r="R62" i="4"/>
  <c r="R61" i="4"/>
  <c r="R60" i="4"/>
  <c r="R59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8" i="4"/>
  <c r="R27" i="4"/>
  <c r="R26" i="4"/>
  <c r="R25" i="4"/>
  <c r="R24" i="4"/>
  <c r="R23" i="4"/>
  <c r="R22" i="4"/>
  <c r="R21" i="4"/>
  <c r="R20" i="4"/>
  <c r="R19" i="4"/>
  <c r="R18" i="4"/>
  <c r="R17" i="4"/>
  <c r="R15" i="4"/>
  <c r="R14" i="4"/>
  <c r="R13" i="4"/>
  <c r="R12" i="4"/>
  <c r="R10" i="4"/>
  <c r="R9" i="4"/>
  <c r="Q68" i="4"/>
  <c r="Q67" i="4"/>
  <c r="Q66" i="4"/>
  <c r="Q65" i="4"/>
  <c r="Q64" i="4"/>
  <c r="Q63" i="4"/>
  <c r="Q62" i="4"/>
  <c r="Q61" i="4"/>
  <c r="Q60" i="4"/>
  <c r="Q59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0" i="4"/>
  <c r="Q9" i="4"/>
  <c r="P68" i="4"/>
  <c r="P67" i="4"/>
  <c r="P66" i="4"/>
  <c r="P65" i="4"/>
  <c r="P64" i="4"/>
  <c r="P63" i="4"/>
  <c r="P62" i="4"/>
  <c r="P61" i="4"/>
  <c r="P60" i="4"/>
  <c r="P59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0" i="4"/>
  <c r="P9" i="4"/>
  <c r="O68" i="4"/>
  <c r="O67" i="4"/>
  <c r="O66" i="4"/>
  <c r="O65" i="4"/>
  <c r="O62" i="4"/>
  <c r="O60" i="4"/>
  <c r="O59" i="4"/>
  <c r="O57" i="4"/>
  <c r="O56" i="4"/>
  <c r="O55" i="4"/>
  <c r="O54" i="4"/>
  <c r="O53" i="4"/>
  <c r="O52" i="4"/>
  <c r="O51" i="4"/>
  <c r="O50" i="4"/>
  <c r="O47" i="4"/>
  <c r="O46" i="4"/>
  <c r="O45" i="4"/>
  <c r="O43" i="4"/>
  <c r="O42" i="4"/>
  <c r="O41" i="4"/>
  <c r="O40" i="4"/>
  <c r="O39" i="4"/>
  <c r="O38" i="4"/>
  <c r="O37" i="4"/>
  <c r="O36" i="4"/>
  <c r="O35" i="4"/>
  <c r="O34" i="4"/>
  <c r="O33" i="4"/>
  <c r="O31" i="4"/>
  <c r="O30" i="4"/>
  <c r="O28" i="4"/>
  <c r="O26" i="4"/>
  <c r="O25" i="4"/>
  <c r="O22" i="4"/>
  <c r="O21" i="4"/>
  <c r="O20" i="4"/>
  <c r="O19" i="4"/>
  <c r="O18" i="4"/>
  <c r="O17" i="4"/>
  <c r="O16" i="4"/>
  <c r="O15" i="4"/>
  <c r="O14" i="4"/>
  <c r="O13" i="4"/>
  <c r="O12" i="4"/>
  <c r="O10" i="4"/>
  <c r="O9" i="4"/>
  <c r="N68" i="4"/>
  <c r="N67" i="4"/>
  <c r="N66" i="4"/>
  <c r="N65" i="4"/>
  <c r="N64" i="4"/>
  <c r="N63" i="4"/>
  <c r="N62" i="4"/>
  <c r="N61" i="4"/>
  <c r="N60" i="4"/>
  <c r="N59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0" i="4"/>
  <c r="N9" i="4"/>
  <c r="M68" i="4"/>
  <c r="M67" i="4"/>
  <c r="M66" i="4"/>
  <c r="M65" i="4"/>
  <c r="M64" i="4"/>
  <c r="M63" i="4"/>
  <c r="M62" i="4"/>
  <c r="M61" i="4"/>
  <c r="M60" i="4"/>
  <c r="M59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0" i="4"/>
  <c r="M9" i="4"/>
  <c r="L68" i="4"/>
  <c r="L67" i="4"/>
  <c r="L66" i="4"/>
  <c r="L65" i="4"/>
  <c r="L64" i="4"/>
  <c r="L63" i="4"/>
  <c r="L62" i="4"/>
  <c r="L61" i="4"/>
  <c r="L60" i="4"/>
  <c r="L59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0" i="4"/>
  <c r="L9" i="4"/>
  <c r="K68" i="4"/>
  <c r="K67" i="4"/>
  <c r="K66" i="4"/>
  <c r="K65" i="4"/>
  <c r="K64" i="4"/>
  <c r="K63" i="4"/>
  <c r="K62" i="4"/>
  <c r="K61" i="4"/>
  <c r="K60" i="4"/>
  <c r="K59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0" i="4"/>
  <c r="K9" i="4"/>
  <c r="J68" i="4"/>
  <c r="J67" i="4"/>
  <c r="J66" i="4"/>
  <c r="J65" i="4"/>
  <c r="J64" i="4"/>
  <c r="J63" i="4"/>
  <c r="J62" i="4"/>
  <c r="J61" i="4"/>
  <c r="J60" i="4"/>
  <c r="J59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0" i="4"/>
  <c r="J9" i="4"/>
  <c r="I68" i="4"/>
  <c r="I67" i="4"/>
  <c r="I66" i="4"/>
  <c r="I65" i="4"/>
  <c r="I64" i="4"/>
  <c r="I63" i="4"/>
  <c r="I62" i="4"/>
  <c r="I61" i="4"/>
  <c r="I60" i="4"/>
  <c r="I59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0" i="4"/>
  <c r="I9" i="4"/>
  <c r="H68" i="4"/>
  <c r="H67" i="4"/>
  <c r="H66" i="4"/>
  <c r="H65" i="4"/>
  <c r="H64" i="4"/>
  <c r="H63" i="4"/>
  <c r="H62" i="4"/>
  <c r="H61" i="4"/>
  <c r="H60" i="4"/>
  <c r="H59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0" i="4"/>
  <c r="H9" i="4"/>
  <c r="G68" i="4"/>
  <c r="G67" i="4"/>
  <c r="G66" i="4"/>
  <c r="G65" i="4"/>
  <c r="G64" i="4"/>
  <c r="G63" i="4"/>
  <c r="G62" i="4"/>
  <c r="G61" i="4"/>
  <c r="G60" i="4"/>
  <c r="G59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0" i="4"/>
  <c r="G9" i="4"/>
  <c r="F68" i="4"/>
  <c r="F67" i="4"/>
  <c r="F66" i="4"/>
  <c r="F65" i="4"/>
  <c r="F64" i="4"/>
  <c r="F63" i="4"/>
  <c r="F62" i="4"/>
  <c r="F61" i="4"/>
  <c r="F60" i="4"/>
  <c r="F59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0" i="4"/>
  <c r="F9" i="4"/>
  <c r="BS4" i="1"/>
  <c r="BS5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4" i="1"/>
  <c r="BS55" i="1"/>
  <c r="BS56" i="1"/>
  <c r="BS57" i="1"/>
  <c r="BS58" i="1"/>
  <c r="BS59" i="1"/>
  <c r="BS60" i="1"/>
  <c r="BS61" i="1"/>
  <c r="BS62" i="1"/>
  <c r="BS63" i="1"/>
  <c r="D67" i="4"/>
  <c r="D66" i="4"/>
  <c r="D65" i="4"/>
  <c r="D64" i="4"/>
  <c r="D63" i="4"/>
  <c r="D62" i="4"/>
  <c r="D61" i="4"/>
  <c r="D60" i="4"/>
  <c r="D59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0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BO53" i="3" l="1"/>
  <c r="BO39" i="3"/>
  <c r="DR24" i="3"/>
  <c r="DR38" i="3"/>
  <c r="DR53" i="3"/>
  <c r="DG53" i="3"/>
  <c r="DR39" i="3"/>
  <c r="L38" i="3"/>
  <c r="L23" i="3"/>
  <c r="AS4" i="3"/>
  <c r="AS53" i="3" s="1"/>
  <c r="GU53" i="3"/>
  <c r="GU6" i="3"/>
  <c r="GU24" i="3"/>
  <c r="GU39" i="3"/>
  <c r="DG6" i="3"/>
  <c r="DG39" i="3"/>
  <c r="DG24" i="3"/>
  <c r="L5" i="3"/>
  <c r="L52" i="3"/>
  <c r="W52" i="3"/>
  <c r="BD4" i="3"/>
  <c r="BD53" i="3" s="1"/>
  <c r="I67" i="7"/>
  <c r="I66" i="7"/>
  <c r="I65" i="7"/>
  <c r="I64" i="7"/>
  <c r="I63" i="7"/>
  <c r="I62" i="7"/>
  <c r="I61" i="7"/>
  <c r="I60" i="7"/>
  <c r="I59" i="7"/>
  <c r="I58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9" i="7"/>
  <c r="I8" i="7"/>
  <c r="G67" i="7"/>
  <c r="G66" i="7"/>
  <c r="G65" i="7"/>
  <c r="G64" i="7"/>
  <c r="G63" i="7"/>
  <c r="G62" i="7"/>
  <c r="G61" i="7"/>
  <c r="G60" i="7"/>
  <c r="G59" i="7"/>
  <c r="G58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9" i="7"/>
  <c r="G8" i="7"/>
  <c r="F67" i="7"/>
  <c r="F66" i="7"/>
  <c r="F65" i="7"/>
  <c r="F64" i="7"/>
  <c r="F63" i="7"/>
  <c r="F62" i="7"/>
  <c r="F61" i="7"/>
  <c r="F60" i="7"/>
  <c r="F59" i="7"/>
  <c r="F58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9" i="7"/>
  <c r="F8" i="7"/>
  <c r="D66" i="7"/>
  <c r="D65" i="7"/>
  <c r="D64" i="7"/>
  <c r="D63" i="7"/>
  <c r="D62" i="7"/>
  <c r="D61" i="7"/>
  <c r="D60" i="7"/>
  <c r="D59" i="7"/>
  <c r="D58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9" i="7"/>
  <c r="C66" i="7"/>
  <c r="C65" i="7"/>
  <c r="C64" i="7"/>
  <c r="C63" i="7"/>
  <c r="C62" i="7"/>
  <c r="C61" i="7"/>
  <c r="C60" i="7"/>
  <c r="C59" i="7"/>
  <c r="C58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9" i="7"/>
  <c r="FG4" i="1"/>
  <c r="FI4" i="1" s="1"/>
  <c r="FG5" i="1"/>
  <c r="HW5" i="1" s="1"/>
  <c r="FG7" i="1"/>
  <c r="HW7" i="1" s="1"/>
  <c r="FG8" i="1"/>
  <c r="HW8" i="1" s="1"/>
  <c r="FG9" i="1"/>
  <c r="HW9" i="1" s="1"/>
  <c r="FG10" i="1"/>
  <c r="HW10" i="1" s="1"/>
  <c r="FG11" i="1"/>
  <c r="HW11" i="1" s="1"/>
  <c r="FG12" i="1"/>
  <c r="HW12" i="1" s="1"/>
  <c r="FG13" i="1"/>
  <c r="HW13" i="1" s="1"/>
  <c r="FG14" i="1"/>
  <c r="HW14" i="1" s="1"/>
  <c r="FG15" i="1"/>
  <c r="HW15" i="1" s="1"/>
  <c r="FG16" i="1"/>
  <c r="FI16" i="1" s="1"/>
  <c r="FG17" i="1"/>
  <c r="HW17" i="1" s="1"/>
  <c r="FG18" i="1"/>
  <c r="HW18" i="1" s="1"/>
  <c r="FG19" i="1"/>
  <c r="HW19" i="1" s="1"/>
  <c r="FG20" i="1"/>
  <c r="HW20" i="1" s="1"/>
  <c r="FG21" i="1"/>
  <c r="HW21" i="1" s="1"/>
  <c r="FG22" i="1"/>
  <c r="HW22" i="1" s="1"/>
  <c r="FG23" i="1"/>
  <c r="HW23" i="1" s="1"/>
  <c r="FG25" i="1"/>
  <c r="FI25" i="1" s="1"/>
  <c r="FG26" i="1"/>
  <c r="HW26" i="1" s="1"/>
  <c r="FG27" i="1"/>
  <c r="HW27" i="1" s="1"/>
  <c r="FG28" i="1"/>
  <c r="FI28" i="1" s="1"/>
  <c r="FG29" i="1"/>
  <c r="FI29" i="1" s="1"/>
  <c r="FG30" i="1"/>
  <c r="HW30" i="1" s="1"/>
  <c r="FG31" i="1"/>
  <c r="HW31" i="1" s="1"/>
  <c r="FG32" i="1"/>
  <c r="HW32" i="1" s="1"/>
  <c r="FG33" i="1"/>
  <c r="HW33" i="1" s="1"/>
  <c r="FG34" i="1"/>
  <c r="HW34" i="1" s="1"/>
  <c r="FG35" i="1"/>
  <c r="HW35" i="1" s="1"/>
  <c r="FG36" i="1"/>
  <c r="HW36" i="1" s="1"/>
  <c r="FG37" i="1"/>
  <c r="HW37" i="1" s="1"/>
  <c r="FG38" i="1"/>
  <c r="HW38" i="1" s="1"/>
  <c r="FG40" i="1"/>
  <c r="HW40" i="1" s="1"/>
  <c r="FG41" i="1"/>
  <c r="HW41" i="1" s="1"/>
  <c r="FG42" i="1"/>
  <c r="FI42" i="1" s="1"/>
  <c r="FG43" i="1"/>
  <c r="HW43" i="1" s="1"/>
  <c r="FG44" i="1"/>
  <c r="HW44" i="1" s="1"/>
  <c r="FG45" i="1"/>
  <c r="HW45" i="1" s="1"/>
  <c r="FG46" i="1"/>
  <c r="FI46" i="1" s="1"/>
  <c r="FG47" i="1"/>
  <c r="HW47" i="1" s="1"/>
  <c r="FG48" i="1"/>
  <c r="HW48" i="1" s="1"/>
  <c r="FG49" i="1"/>
  <c r="HW49" i="1" s="1"/>
  <c r="FG50" i="1"/>
  <c r="HW50" i="1" s="1"/>
  <c r="FG51" i="1"/>
  <c r="HW51" i="1" s="1"/>
  <c r="FG52" i="1"/>
  <c r="HW52" i="1" s="1"/>
  <c r="FG54" i="1"/>
  <c r="HW54" i="1" s="1"/>
  <c r="FG55" i="1"/>
  <c r="HW55" i="1" s="1"/>
  <c r="FG56" i="1"/>
  <c r="HW56" i="1" s="1"/>
  <c r="FG57" i="1"/>
  <c r="HW57" i="1" s="1"/>
  <c r="FG58" i="1"/>
  <c r="HW58" i="1" s="1"/>
  <c r="FG59" i="1"/>
  <c r="HW59" i="1" s="1"/>
  <c r="FG60" i="1"/>
  <c r="HW60" i="1" s="1"/>
  <c r="FG61" i="1"/>
  <c r="HW61" i="1" s="1"/>
  <c r="FG62" i="1"/>
  <c r="FI62" i="1" s="1"/>
  <c r="FG63" i="1"/>
  <c r="FI63" i="1" s="1"/>
  <c r="FE4" i="1"/>
  <c r="FE5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4" i="1"/>
  <c r="FE55" i="1"/>
  <c r="FE56" i="1"/>
  <c r="FE57" i="1"/>
  <c r="FE58" i="1"/>
  <c r="FE59" i="1"/>
  <c r="FE60" i="1"/>
  <c r="FE61" i="1"/>
  <c r="FE62" i="1"/>
  <c r="FE63" i="1"/>
  <c r="FA4" i="1"/>
  <c r="FA5" i="1"/>
  <c r="FA7" i="1"/>
  <c r="FA8" i="1"/>
  <c r="FA9" i="1"/>
  <c r="FA10" i="1"/>
  <c r="FA11" i="1"/>
  <c r="FA12" i="1"/>
  <c r="FA13" i="1"/>
  <c r="FA14" i="1"/>
  <c r="FA15" i="1"/>
  <c r="FA16" i="1"/>
  <c r="FA17" i="1"/>
  <c r="FA18" i="1"/>
  <c r="FA19" i="1"/>
  <c r="FA20" i="1"/>
  <c r="FA21" i="1"/>
  <c r="FA22" i="1"/>
  <c r="FA23" i="1"/>
  <c r="FA25" i="1"/>
  <c r="FA26" i="1"/>
  <c r="FA27" i="1"/>
  <c r="FA28" i="1"/>
  <c r="FA29" i="1"/>
  <c r="FA30" i="1"/>
  <c r="FA31" i="1"/>
  <c r="FA32" i="1"/>
  <c r="FA33" i="1"/>
  <c r="FA34" i="1"/>
  <c r="FA35" i="1"/>
  <c r="FA36" i="1"/>
  <c r="FA37" i="1"/>
  <c r="FA38" i="1"/>
  <c r="FA40" i="1"/>
  <c r="FA41" i="1"/>
  <c r="FA42" i="1"/>
  <c r="FA43" i="1"/>
  <c r="FA44" i="1"/>
  <c r="FA45" i="1"/>
  <c r="FA46" i="1"/>
  <c r="FA47" i="1"/>
  <c r="FA48" i="1"/>
  <c r="FA49" i="1"/>
  <c r="FA50" i="1"/>
  <c r="FA51" i="1"/>
  <c r="FA52" i="1"/>
  <c r="FA54" i="1"/>
  <c r="FA55" i="1"/>
  <c r="FA56" i="1"/>
  <c r="FA57" i="1"/>
  <c r="FA58" i="1"/>
  <c r="FA59" i="1"/>
  <c r="FA60" i="1"/>
  <c r="FA61" i="1"/>
  <c r="FA62" i="1"/>
  <c r="FA63" i="1"/>
  <c r="EY4" i="1"/>
  <c r="EY5" i="1"/>
  <c r="EY7" i="1"/>
  <c r="EY8" i="1"/>
  <c r="EY9" i="1"/>
  <c r="EY10" i="1"/>
  <c r="FC10" i="1" s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4" i="1"/>
  <c r="EY55" i="1"/>
  <c r="EY56" i="1"/>
  <c r="EY57" i="1"/>
  <c r="EY58" i="1"/>
  <c r="EY59" i="1"/>
  <c r="EY60" i="1"/>
  <c r="EY61" i="1"/>
  <c r="EY62" i="1"/>
  <c r="EY63" i="1"/>
  <c r="EU4" i="1"/>
  <c r="EU5" i="1"/>
  <c r="EU7" i="1"/>
  <c r="EU8" i="1"/>
  <c r="EU9" i="1"/>
  <c r="EU10" i="1"/>
  <c r="EU11" i="1"/>
  <c r="EU12" i="1"/>
  <c r="EU13" i="1"/>
  <c r="EU14" i="1"/>
  <c r="EU15" i="1"/>
  <c r="EU16" i="1"/>
  <c r="EU17" i="1"/>
  <c r="EU18" i="1"/>
  <c r="EU19" i="1"/>
  <c r="EU20" i="1"/>
  <c r="EU21" i="1"/>
  <c r="EU22" i="1"/>
  <c r="EU23" i="1"/>
  <c r="EU25" i="1"/>
  <c r="EU26" i="1"/>
  <c r="EU27" i="1"/>
  <c r="EU28" i="1"/>
  <c r="EU29" i="1"/>
  <c r="EU30" i="1"/>
  <c r="EU31" i="1"/>
  <c r="EU32" i="1"/>
  <c r="EU33" i="1"/>
  <c r="EU34" i="1"/>
  <c r="EU35" i="1"/>
  <c r="EU36" i="1"/>
  <c r="EU37" i="1"/>
  <c r="EU38" i="1"/>
  <c r="EU40" i="1"/>
  <c r="EU41" i="1"/>
  <c r="EU42" i="1"/>
  <c r="EU43" i="1"/>
  <c r="EU44" i="1"/>
  <c r="EU45" i="1"/>
  <c r="EU46" i="1"/>
  <c r="EU47" i="1"/>
  <c r="EU48" i="1"/>
  <c r="EU49" i="1"/>
  <c r="EU50" i="1"/>
  <c r="EU51" i="1"/>
  <c r="EU52" i="1"/>
  <c r="EU54" i="1"/>
  <c r="EU55" i="1"/>
  <c r="EU56" i="1"/>
  <c r="EU57" i="1"/>
  <c r="EU58" i="1"/>
  <c r="EU59" i="1"/>
  <c r="EU60" i="1"/>
  <c r="EU61" i="1"/>
  <c r="EU62" i="1"/>
  <c r="EU63" i="1"/>
  <c r="ES4" i="1"/>
  <c r="ES5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5" i="1"/>
  <c r="ES26" i="1"/>
  <c r="ES27" i="1"/>
  <c r="EW27" i="1" s="1"/>
  <c r="ES28" i="1"/>
  <c r="EW28" i="1" s="1"/>
  <c r="ES29" i="1"/>
  <c r="ES30" i="1"/>
  <c r="ES31" i="1"/>
  <c r="ES32" i="1"/>
  <c r="ES33" i="1"/>
  <c r="ES34" i="1"/>
  <c r="ES35" i="1"/>
  <c r="ES36" i="1"/>
  <c r="ES37" i="1"/>
  <c r="EW37" i="1" s="1"/>
  <c r="ES38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4" i="1"/>
  <c r="ES55" i="1"/>
  <c r="ES56" i="1"/>
  <c r="ES57" i="1"/>
  <c r="ES58" i="1"/>
  <c r="ES59" i="1"/>
  <c r="ES60" i="1"/>
  <c r="ES61" i="1"/>
  <c r="ES62" i="1"/>
  <c r="ES63" i="1"/>
  <c r="EO4" i="1"/>
  <c r="EO5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4" i="1"/>
  <c r="EO55" i="1"/>
  <c r="EO56" i="1"/>
  <c r="EO57" i="1"/>
  <c r="EO58" i="1"/>
  <c r="EO59" i="1"/>
  <c r="EO60" i="1"/>
  <c r="EO61" i="1"/>
  <c r="EO62" i="1"/>
  <c r="EO63" i="1"/>
  <c r="EM4" i="1"/>
  <c r="EM5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Q18" i="1" s="1"/>
  <c r="EM19" i="1"/>
  <c r="EQ19" i="1" s="1"/>
  <c r="EM20" i="1"/>
  <c r="EQ20" i="1" s="1"/>
  <c r="EM21" i="1"/>
  <c r="EM22" i="1"/>
  <c r="EM23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4" i="1"/>
  <c r="EM55" i="1"/>
  <c r="EM56" i="1"/>
  <c r="EM57" i="1"/>
  <c r="EM58" i="1"/>
  <c r="EM59" i="1"/>
  <c r="EM60" i="1"/>
  <c r="EM61" i="1"/>
  <c r="EM62" i="1"/>
  <c r="EM63" i="1"/>
  <c r="EI4" i="1"/>
  <c r="EI5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40" i="1"/>
  <c r="EI41" i="1"/>
  <c r="EI42" i="1"/>
  <c r="EI43" i="1"/>
  <c r="EI44" i="1"/>
  <c r="EI45" i="1"/>
  <c r="EI46" i="1"/>
  <c r="EI47" i="1"/>
  <c r="EI48" i="1"/>
  <c r="EI49" i="1"/>
  <c r="EI50" i="1"/>
  <c r="EI51" i="1"/>
  <c r="EI52" i="1"/>
  <c r="EI54" i="1"/>
  <c r="EI55" i="1"/>
  <c r="EI56" i="1"/>
  <c r="EI57" i="1"/>
  <c r="EI58" i="1"/>
  <c r="EI59" i="1"/>
  <c r="EI60" i="1"/>
  <c r="EI61" i="1"/>
  <c r="EI62" i="1"/>
  <c r="EI63" i="1"/>
  <c r="EG4" i="1"/>
  <c r="EG5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K20" i="1" s="1"/>
  <c r="EG21" i="1"/>
  <c r="EG22" i="1"/>
  <c r="EG23" i="1"/>
  <c r="EG25" i="1"/>
  <c r="EG26" i="1"/>
  <c r="EG27" i="1"/>
  <c r="EK27" i="1" s="1"/>
  <c r="EG28" i="1"/>
  <c r="EK28" i="1" s="1"/>
  <c r="EG29" i="1"/>
  <c r="EK29" i="1" s="1"/>
  <c r="EG30" i="1"/>
  <c r="EG31" i="1"/>
  <c r="EG32" i="1"/>
  <c r="EG33" i="1"/>
  <c r="EG34" i="1"/>
  <c r="EG35" i="1"/>
  <c r="EG36" i="1"/>
  <c r="EG37" i="1"/>
  <c r="EG38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4" i="1"/>
  <c r="EG55" i="1"/>
  <c r="EG56" i="1"/>
  <c r="EG57" i="1"/>
  <c r="EG58" i="1"/>
  <c r="EG59" i="1"/>
  <c r="EG60" i="1"/>
  <c r="EG61" i="1"/>
  <c r="EG62" i="1"/>
  <c r="EG63" i="1"/>
  <c r="EC4" i="1"/>
  <c r="EC5" i="1"/>
  <c r="EC7" i="1"/>
  <c r="EC8" i="1"/>
  <c r="EC9" i="1"/>
  <c r="EC10" i="1"/>
  <c r="EC11" i="1"/>
  <c r="EC12" i="1"/>
  <c r="EC13" i="1"/>
  <c r="EC14" i="1"/>
  <c r="EC15" i="1"/>
  <c r="EC16" i="1"/>
  <c r="EC17" i="1"/>
  <c r="EC18" i="1"/>
  <c r="EC19" i="1"/>
  <c r="EC20" i="1"/>
  <c r="EC21" i="1"/>
  <c r="EC22" i="1"/>
  <c r="EC23" i="1"/>
  <c r="EC25" i="1"/>
  <c r="EC26" i="1"/>
  <c r="EC27" i="1"/>
  <c r="EC28" i="1"/>
  <c r="EC29" i="1"/>
  <c r="EC30" i="1"/>
  <c r="EC31" i="1"/>
  <c r="EC32" i="1"/>
  <c r="EC33" i="1"/>
  <c r="EC34" i="1"/>
  <c r="EC35" i="1"/>
  <c r="EC36" i="1"/>
  <c r="EC37" i="1"/>
  <c r="EC38" i="1"/>
  <c r="EC40" i="1"/>
  <c r="EC41" i="1"/>
  <c r="EC42" i="1"/>
  <c r="EC43" i="1"/>
  <c r="EC44" i="1"/>
  <c r="EC45" i="1"/>
  <c r="EC46" i="1"/>
  <c r="EC47" i="1"/>
  <c r="EC48" i="1"/>
  <c r="EC49" i="1"/>
  <c r="EC50" i="1"/>
  <c r="EC51" i="1"/>
  <c r="EC52" i="1"/>
  <c r="EC54" i="1"/>
  <c r="EC55" i="1"/>
  <c r="EC56" i="1"/>
  <c r="EC57" i="1"/>
  <c r="EC58" i="1"/>
  <c r="EC59" i="1"/>
  <c r="EC60" i="1"/>
  <c r="EC61" i="1"/>
  <c r="EC62" i="1"/>
  <c r="EC63" i="1"/>
  <c r="EA4" i="1"/>
  <c r="EA5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4" i="1"/>
  <c r="EA55" i="1"/>
  <c r="EA56" i="1"/>
  <c r="EA57" i="1"/>
  <c r="EA58" i="1"/>
  <c r="EA59" i="1"/>
  <c r="EA60" i="1"/>
  <c r="EA61" i="1"/>
  <c r="EA62" i="1"/>
  <c r="EA63" i="1"/>
  <c r="DW4" i="1"/>
  <c r="DW5" i="1"/>
  <c r="DW7" i="1"/>
  <c r="DW8" i="1"/>
  <c r="DW9" i="1"/>
  <c r="DW10" i="1"/>
  <c r="DW11" i="1"/>
  <c r="DW12" i="1"/>
  <c r="DW13" i="1"/>
  <c r="DW14" i="1"/>
  <c r="DW15" i="1"/>
  <c r="DW16" i="1"/>
  <c r="DW17" i="1"/>
  <c r="DW18" i="1"/>
  <c r="DW19" i="1"/>
  <c r="DW20" i="1"/>
  <c r="DW21" i="1"/>
  <c r="DW22" i="1"/>
  <c r="DW23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40" i="1"/>
  <c r="DW41" i="1"/>
  <c r="DW42" i="1"/>
  <c r="DW43" i="1"/>
  <c r="DW44" i="1"/>
  <c r="DW45" i="1"/>
  <c r="DW46" i="1"/>
  <c r="DW47" i="1"/>
  <c r="DW48" i="1"/>
  <c r="DW49" i="1"/>
  <c r="DW50" i="1"/>
  <c r="DW51" i="1"/>
  <c r="DW52" i="1"/>
  <c r="DW54" i="1"/>
  <c r="DW55" i="1"/>
  <c r="DW56" i="1"/>
  <c r="DW57" i="1"/>
  <c r="DW58" i="1"/>
  <c r="DW59" i="1"/>
  <c r="DW60" i="1"/>
  <c r="DW61" i="1"/>
  <c r="DW62" i="1"/>
  <c r="DW63" i="1"/>
  <c r="DU4" i="1"/>
  <c r="DU5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4" i="1"/>
  <c r="DU55" i="1"/>
  <c r="DU56" i="1"/>
  <c r="DU57" i="1"/>
  <c r="DU58" i="1"/>
  <c r="DU59" i="1"/>
  <c r="DU60" i="1"/>
  <c r="DU61" i="1"/>
  <c r="DU62" i="1"/>
  <c r="DU63" i="1"/>
  <c r="DQ4" i="1"/>
  <c r="DQ5" i="1"/>
  <c r="DQ7" i="1"/>
  <c r="DQ8" i="1"/>
  <c r="DQ9" i="1"/>
  <c r="DQ10" i="1"/>
  <c r="DQ11" i="1"/>
  <c r="DQ12" i="1"/>
  <c r="DQ13" i="1"/>
  <c r="DQ14" i="1"/>
  <c r="DQ15" i="1"/>
  <c r="DQ16" i="1"/>
  <c r="DQ17" i="1"/>
  <c r="DQ18" i="1"/>
  <c r="DQ19" i="1"/>
  <c r="DQ20" i="1"/>
  <c r="DQ21" i="1"/>
  <c r="DQ22" i="1"/>
  <c r="DQ23" i="1"/>
  <c r="DQ25" i="1"/>
  <c r="DQ26" i="1"/>
  <c r="DQ27" i="1"/>
  <c r="DQ28" i="1"/>
  <c r="DQ29" i="1"/>
  <c r="DQ30" i="1"/>
  <c r="DQ31" i="1"/>
  <c r="DQ32" i="1"/>
  <c r="DQ33" i="1"/>
  <c r="DQ34" i="1"/>
  <c r="DQ35" i="1"/>
  <c r="DQ36" i="1"/>
  <c r="DQ37" i="1"/>
  <c r="DQ38" i="1"/>
  <c r="DQ40" i="1"/>
  <c r="DQ41" i="1"/>
  <c r="DQ42" i="1"/>
  <c r="DQ43" i="1"/>
  <c r="DQ44" i="1"/>
  <c r="DQ45" i="1"/>
  <c r="DQ46" i="1"/>
  <c r="DQ47" i="1"/>
  <c r="DQ48" i="1"/>
  <c r="DQ49" i="1"/>
  <c r="DQ50" i="1"/>
  <c r="DQ51" i="1"/>
  <c r="DQ52" i="1"/>
  <c r="DQ54" i="1"/>
  <c r="DQ55" i="1"/>
  <c r="DQ56" i="1"/>
  <c r="DQ57" i="1"/>
  <c r="DQ58" i="1"/>
  <c r="DQ59" i="1"/>
  <c r="DQ60" i="1"/>
  <c r="DQ61" i="1"/>
  <c r="DQ62" i="1"/>
  <c r="DQ63" i="1"/>
  <c r="DO4" i="1"/>
  <c r="DO5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4" i="1"/>
  <c r="DO55" i="1"/>
  <c r="DO56" i="1"/>
  <c r="DO57" i="1"/>
  <c r="DO58" i="1"/>
  <c r="DO59" i="1"/>
  <c r="DO60" i="1"/>
  <c r="DO61" i="1"/>
  <c r="DO62" i="1"/>
  <c r="DO63" i="1"/>
  <c r="DK4" i="1"/>
  <c r="DK5" i="1"/>
  <c r="DK7" i="1"/>
  <c r="DK8" i="1"/>
  <c r="DK9" i="1"/>
  <c r="DK10" i="1"/>
  <c r="DK11" i="1"/>
  <c r="DK12" i="1"/>
  <c r="DK13" i="1"/>
  <c r="DK14" i="1"/>
  <c r="DK15" i="1"/>
  <c r="DK16" i="1"/>
  <c r="DK17" i="1"/>
  <c r="DK18" i="1"/>
  <c r="DK19" i="1"/>
  <c r="DK20" i="1"/>
  <c r="DK21" i="1"/>
  <c r="DK22" i="1"/>
  <c r="DK23" i="1"/>
  <c r="DK25" i="1"/>
  <c r="DK26" i="1"/>
  <c r="DK27" i="1"/>
  <c r="DK28" i="1"/>
  <c r="DK29" i="1"/>
  <c r="DK30" i="1"/>
  <c r="DK31" i="1"/>
  <c r="DK32" i="1"/>
  <c r="DK33" i="1"/>
  <c r="DK34" i="1"/>
  <c r="DK35" i="1"/>
  <c r="DK36" i="1"/>
  <c r="DK37" i="1"/>
  <c r="DK38" i="1"/>
  <c r="DK40" i="1"/>
  <c r="DK41" i="1"/>
  <c r="DK42" i="1"/>
  <c r="DK43" i="1"/>
  <c r="DK44" i="1"/>
  <c r="DK45" i="1"/>
  <c r="DK46" i="1"/>
  <c r="DK47" i="1"/>
  <c r="DK48" i="1"/>
  <c r="DK49" i="1"/>
  <c r="DK50" i="1"/>
  <c r="DK51" i="1"/>
  <c r="DK52" i="1"/>
  <c r="DK54" i="1"/>
  <c r="DK55" i="1"/>
  <c r="DK56" i="1"/>
  <c r="DK57" i="1"/>
  <c r="DK58" i="1"/>
  <c r="DK59" i="1"/>
  <c r="DK60" i="1"/>
  <c r="DK61" i="1"/>
  <c r="DK62" i="1"/>
  <c r="DK63" i="1"/>
  <c r="DI4" i="1"/>
  <c r="DI5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4" i="1"/>
  <c r="DI55" i="1"/>
  <c r="DI56" i="1"/>
  <c r="DI57" i="1"/>
  <c r="DI58" i="1"/>
  <c r="DI59" i="1"/>
  <c r="DI60" i="1"/>
  <c r="DI61" i="1"/>
  <c r="DI62" i="1"/>
  <c r="DI63" i="1"/>
  <c r="DE4" i="1"/>
  <c r="DE5" i="1"/>
  <c r="DE7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4" i="1"/>
  <c r="DE55" i="1"/>
  <c r="DE56" i="1"/>
  <c r="DE57" i="1"/>
  <c r="DE58" i="1"/>
  <c r="DE59" i="1"/>
  <c r="DE60" i="1"/>
  <c r="DE61" i="1"/>
  <c r="DE62" i="1"/>
  <c r="DE63" i="1"/>
  <c r="DC4" i="1"/>
  <c r="DC5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G37" i="1" s="1"/>
  <c r="DC38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4" i="1"/>
  <c r="DC55" i="1"/>
  <c r="DC56" i="1"/>
  <c r="DC57" i="1"/>
  <c r="DC58" i="1"/>
  <c r="DC59" i="1"/>
  <c r="DC60" i="1"/>
  <c r="DC61" i="1"/>
  <c r="DC62" i="1"/>
  <c r="DC63" i="1"/>
  <c r="DA24" i="1"/>
  <c r="DA39" i="1"/>
  <c r="DA53" i="1"/>
  <c r="CY4" i="1"/>
  <c r="CY5" i="1"/>
  <c r="CY7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4" i="1"/>
  <c r="CY55" i="1"/>
  <c r="CY56" i="1"/>
  <c r="CY57" i="1"/>
  <c r="CY58" i="1"/>
  <c r="CY59" i="1"/>
  <c r="CY60" i="1"/>
  <c r="CY61" i="1"/>
  <c r="CY62" i="1"/>
  <c r="CY63" i="1"/>
  <c r="CW4" i="1"/>
  <c r="CW5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5" i="1"/>
  <c r="CW26" i="1"/>
  <c r="DA26" i="1" s="1"/>
  <c r="CW27" i="1"/>
  <c r="CW28" i="1"/>
  <c r="CW29" i="1"/>
  <c r="CW30" i="1"/>
  <c r="CW31" i="1"/>
  <c r="CW32" i="1"/>
  <c r="CW33" i="1"/>
  <c r="CW34" i="1"/>
  <c r="DA34" i="1" s="1"/>
  <c r="CW35" i="1"/>
  <c r="CW36" i="1"/>
  <c r="CW37" i="1"/>
  <c r="CW38" i="1"/>
  <c r="CW40" i="1"/>
  <c r="CW41" i="1"/>
  <c r="CW42" i="1"/>
  <c r="CW43" i="1"/>
  <c r="DA43" i="1" s="1"/>
  <c r="CW44" i="1"/>
  <c r="CW45" i="1"/>
  <c r="CW46" i="1"/>
  <c r="CW47" i="1"/>
  <c r="CW48" i="1"/>
  <c r="CW49" i="1"/>
  <c r="CW50" i="1"/>
  <c r="CW51" i="1"/>
  <c r="CW52" i="1"/>
  <c r="CW54" i="1"/>
  <c r="CW55" i="1"/>
  <c r="CW56" i="1"/>
  <c r="CW57" i="1"/>
  <c r="CW58" i="1"/>
  <c r="CW59" i="1"/>
  <c r="CW60" i="1"/>
  <c r="CW61" i="1"/>
  <c r="CW62" i="1"/>
  <c r="CW63" i="1"/>
  <c r="CS4" i="1"/>
  <c r="CS5" i="1"/>
  <c r="CS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4" i="1"/>
  <c r="CS55" i="1"/>
  <c r="CS56" i="1"/>
  <c r="CS57" i="1"/>
  <c r="CS58" i="1"/>
  <c r="CS59" i="1"/>
  <c r="CS60" i="1"/>
  <c r="CS61" i="1"/>
  <c r="CS62" i="1"/>
  <c r="CS63" i="1"/>
  <c r="CQ4" i="1"/>
  <c r="CQ5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U19" i="1" s="1"/>
  <c r="CQ20" i="1"/>
  <c r="CQ21" i="1"/>
  <c r="CQ22" i="1"/>
  <c r="CQ23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4" i="1"/>
  <c r="CQ55" i="1"/>
  <c r="CQ56" i="1"/>
  <c r="CQ57" i="1"/>
  <c r="CQ58" i="1"/>
  <c r="CQ59" i="1"/>
  <c r="CQ60" i="1"/>
  <c r="CQ61" i="1"/>
  <c r="CQ62" i="1"/>
  <c r="CQ63" i="1"/>
  <c r="BQ4" i="1"/>
  <c r="BQ5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4" i="1"/>
  <c r="BQ55" i="1"/>
  <c r="BQ56" i="1"/>
  <c r="BQ57" i="1"/>
  <c r="BQ58" i="1"/>
  <c r="BQ59" i="1"/>
  <c r="BQ60" i="1"/>
  <c r="BQ61" i="1"/>
  <c r="BQ62" i="1"/>
  <c r="BQ63" i="1"/>
  <c r="AS4" i="1"/>
  <c r="AS5" i="1"/>
  <c r="AS7" i="1"/>
  <c r="AS8" i="1"/>
  <c r="AS9" i="1"/>
  <c r="AS10" i="1"/>
  <c r="AS11" i="1"/>
  <c r="AS12" i="1"/>
  <c r="AS13" i="1"/>
  <c r="AS14" i="1"/>
  <c r="AS15" i="1"/>
  <c r="AS16" i="1"/>
  <c r="AS17" i="1"/>
  <c r="CO17" i="1" s="1"/>
  <c r="AS18" i="1"/>
  <c r="CO18" i="1" s="1"/>
  <c r="AS19" i="1"/>
  <c r="CO19" i="1" s="1"/>
  <c r="AS20" i="1"/>
  <c r="AS21" i="1"/>
  <c r="AS22" i="1"/>
  <c r="AS23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4" i="1"/>
  <c r="AS55" i="1"/>
  <c r="AS56" i="1"/>
  <c r="AS57" i="1"/>
  <c r="AS58" i="1"/>
  <c r="AS59" i="1"/>
  <c r="AS60" i="1"/>
  <c r="AS61" i="1"/>
  <c r="AS62" i="1"/>
  <c r="AS63" i="1"/>
  <c r="AH4" i="1"/>
  <c r="CD4" i="1" s="1"/>
  <c r="AH5" i="1"/>
  <c r="CD5" i="1" s="1"/>
  <c r="AH7" i="1"/>
  <c r="CD7" i="1" s="1"/>
  <c r="AH8" i="1"/>
  <c r="CD8" i="1" s="1"/>
  <c r="AH9" i="1"/>
  <c r="CD9" i="1" s="1"/>
  <c r="AH10" i="1"/>
  <c r="CD10" i="1" s="1"/>
  <c r="AH11" i="1"/>
  <c r="CD11" i="1" s="1"/>
  <c r="AH12" i="1"/>
  <c r="CD12" i="1" s="1"/>
  <c r="AH13" i="1"/>
  <c r="CD13" i="1" s="1"/>
  <c r="AH14" i="1"/>
  <c r="CD14" i="1" s="1"/>
  <c r="AH15" i="1"/>
  <c r="CD15" i="1" s="1"/>
  <c r="AH16" i="1"/>
  <c r="CD16" i="1" s="1"/>
  <c r="AH17" i="1"/>
  <c r="CD17" i="1" s="1"/>
  <c r="AH18" i="1"/>
  <c r="CD18" i="1" s="1"/>
  <c r="AH19" i="1"/>
  <c r="CD19" i="1" s="1"/>
  <c r="AH20" i="1"/>
  <c r="AU20" i="1" s="1"/>
  <c r="E25" i="4" s="1"/>
  <c r="AH21" i="1"/>
  <c r="CD21" i="1" s="1"/>
  <c r="AH22" i="1"/>
  <c r="CD22" i="1" s="1"/>
  <c r="AH23" i="1"/>
  <c r="CD23" i="1" s="1"/>
  <c r="AH25" i="1"/>
  <c r="CD25" i="1" s="1"/>
  <c r="AH26" i="1"/>
  <c r="CD26" i="1" s="1"/>
  <c r="AH27" i="1"/>
  <c r="CD27" i="1" s="1"/>
  <c r="AH28" i="1"/>
  <c r="CD28" i="1" s="1"/>
  <c r="AH29" i="1"/>
  <c r="CD29" i="1" s="1"/>
  <c r="AH30" i="1"/>
  <c r="CD30" i="1" s="1"/>
  <c r="AH31" i="1"/>
  <c r="CD31" i="1" s="1"/>
  <c r="AH32" i="1"/>
  <c r="CD32" i="1" s="1"/>
  <c r="AH33" i="1"/>
  <c r="CD33" i="1" s="1"/>
  <c r="AH34" i="1"/>
  <c r="CD34" i="1" s="1"/>
  <c r="AH35" i="1"/>
  <c r="CD35" i="1" s="1"/>
  <c r="AH36" i="1"/>
  <c r="CD36" i="1" s="1"/>
  <c r="AH37" i="1"/>
  <c r="CD37" i="1" s="1"/>
  <c r="AH38" i="1"/>
  <c r="CD38" i="1" s="1"/>
  <c r="AH40" i="1"/>
  <c r="CD40" i="1" s="1"/>
  <c r="AH41" i="1"/>
  <c r="CD41" i="1" s="1"/>
  <c r="AH42" i="1"/>
  <c r="CD42" i="1" s="1"/>
  <c r="AH43" i="1"/>
  <c r="CD43" i="1" s="1"/>
  <c r="AH44" i="1"/>
  <c r="CD44" i="1" s="1"/>
  <c r="AH45" i="1"/>
  <c r="CD45" i="1" s="1"/>
  <c r="AH46" i="1"/>
  <c r="CD46" i="1" s="1"/>
  <c r="AH47" i="1"/>
  <c r="CD47" i="1" s="1"/>
  <c r="AH48" i="1"/>
  <c r="CD48" i="1" s="1"/>
  <c r="AH49" i="1"/>
  <c r="CD49" i="1" s="1"/>
  <c r="AH50" i="1"/>
  <c r="CD50" i="1" s="1"/>
  <c r="AH51" i="1"/>
  <c r="CD51" i="1" s="1"/>
  <c r="AH52" i="1"/>
  <c r="CD52" i="1" s="1"/>
  <c r="AH54" i="1"/>
  <c r="CD54" i="1" s="1"/>
  <c r="AH55" i="1"/>
  <c r="CD55" i="1" s="1"/>
  <c r="AH56" i="1"/>
  <c r="CD56" i="1" s="1"/>
  <c r="AH57" i="1"/>
  <c r="CD57" i="1" s="1"/>
  <c r="AH58" i="1"/>
  <c r="CD58" i="1" s="1"/>
  <c r="AH59" i="1"/>
  <c r="CD59" i="1" s="1"/>
  <c r="AH60" i="1"/>
  <c r="CD60" i="1" s="1"/>
  <c r="AH61" i="1"/>
  <c r="CD61" i="1" s="1"/>
  <c r="AH62" i="1"/>
  <c r="CD62" i="1" s="1"/>
  <c r="AH63" i="1"/>
  <c r="CD63" i="1" s="1"/>
  <c r="W4" i="1"/>
  <c r="W5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4" i="1"/>
  <c r="W55" i="1"/>
  <c r="W56" i="1"/>
  <c r="W57" i="1"/>
  <c r="W58" i="1"/>
  <c r="W59" i="1"/>
  <c r="W60" i="1"/>
  <c r="W61" i="1"/>
  <c r="W62" i="1"/>
  <c r="W63" i="1"/>
  <c r="L4" i="1"/>
  <c r="L5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4" i="1"/>
  <c r="L55" i="1"/>
  <c r="L56" i="1"/>
  <c r="L57" i="1"/>
  <c r="L58" i="1"/>
  <c r="L59" i="1"/>
  <c r="L60" i="1"/>
  <c r="L61" i="1"/>
  <c r="L62" i="1"/>
  <c r="L63" i="1"/>
  <c r="AH63" i="3"/>
  <c r="GL4" i="3"/>
  <c r="GL5" i="3"/>
  <c r="GL6" i="3"/>
  <c r="GL7" i="3"/>
  <c r="GL8" i="3"/>
  <c r="GL9" i="3"/>
  <c r="GL10" i="3"/>
  <c r="GL11" i="3"/>
  <c r="GL12" i="3"/>
  <c r="GL13" i="3"/>
  <c r="GL14" i="3"/>
  <c r="GL15" i="3"/>
  <c r="GL16" i="3"/>
  <c r="GL17" i="3"/>
  <c r="GL18" i="3"/>
  <c r="GL19" i="3"/>
  <c r="GL20" i="3"/>
  <c r="GL21" i="3"/>
  <c r="GL22" i="3"/>
  <c r="GL23" i="3"/>
  <c r="GL24" i="3" s="1"/>
  <c r="GL25" i="3"/>
  <c r="GL26" i="3"/>
  <c r="GL27" i="3"/>
  <c r="GL28" i="3"/>
  <c r="GL29" i="3"/>
  <c r="GL30" i="3"/>
  <c r="GL31" i="3"/>
  <c r="GL32" i="3"/>
  <c r="GL33" i="3"/>
  <c r="GL34" i="3"/>
  <c r="GL35" i="3"/>
  <c r="GL36" i="3"/>
  <c r="GL37" i="3"/>
  <c r="GL38" i="3"/>
  <c r="GL39" i="3"/>
  <c r="GL40" i="3"/>
  <c r="GL41" i="3"/>
  <c r="GL42" i="3"/>
  <c r="GL43" i="3"/>
  <c r="GL44" i="3"/>
  <c r="GL45" i="3"/>
  <c r="GL46" i="3"/>
  <c r="GL47" i="3"/>
  <c r="GL48" i="3"/>
  <c r="GL49" i="3"/>
  <c r="GL50" i="3"/>
  <c r="GL51" i="3"/>
  <c r="GL52" i="3"/>
  <c r="GL53" i="3"/>
  <c r="GL54" i="3"/>
  <c r="GL55" i="3"/>
  <c r="GL56" i="3"/>
  <c r="GL57" i="3"/>
  <c r="GL58" i="3"/>
  <c r="GL59" i="3"/>
  <c r="GL60" i="3"/>
  <c r="GL61" i="3"/>
  <c r="GL62" i="3"/>
  <c r="GL63" i="3"/>
  <c r="GJ5" i="3"/>
  <c r="GJ4" i="3" s="1"/>
  <c r="GJ23" i="3"/>
  <c r="GJ38" i="3"/>
  <c r="GJ52" i="3"/>
  <c r="GH5" i="3"/>
  <c r="GH4" i="3" s="1"/>
  <c r="GH23" i="3"/>
  <c r="GH38" i="3"/>
  <c r="GH52" i="3"/>
  <c r="GF4" i="3"/>
  <c r="GF24" i="3" s="1"/>
  <c r="GF5" i="3"/>
  <c r="GF6" i="3"/>
  <c r="GF7" i="3"/>
  <c r="GF8" i="3"/>
  <c r="GF9" i="3"/>
  <c r="GF10" i="3"/>
  <c r="GF11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39" i="3" s="1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D5" i="3"/>
  <c r="GD4" i="3" s="1"/>
  <c r="GD23" i="3"/>
  <c r="GD38" i="3"/>
  <c r="GD52" i="3"/>
  <c r="GB5" i="3"/>
  <c r="GB4" i="3" s="1"/>
  <c r="GB23" i="3"/>
  <c r="GB38" i="3"/>
  <c r="GB52" i="3"/>
  <c r="FZ4" i="3"/>
  <c r="FZ5" i="3"/>
  <c r="FZ6" i="3"/>
  <c r="FZ7" i="3"/>
  <c r="FZ8" i="3"/>
  <c r="FZ9" i="3"/>
  <c r="FZ10" i="3"/>
  <c r="FZ11" i="3"/>
  <c r="FZ12" i="3"/>
  <c r="FZ13" i="3"/>
  <c r="FZ14" i="3"/>
  <c r="FZ15" i="3"/>
  <c r="FZ16" i="3"/>
  <c r="FZ17" i="3"/>
  <c r="FZ18" i="3"/>
  <c r="FZ19" i="3"/>
  <c r="FZ20" i="3"/>
  <c r="FZ21" i="3"/>
  <c r="FZ22" i="3"/>
  <c r="FZ23" i="3"/>
  <c r="FZ24" i="3" s="1"/>
  <c r="FZ25" i="3"/>
  <c r="FZ26" i="3"/>
  <c r="FZ27" i="3"/>
  <c r="FZ28" i="3"/>
  <c r="FZ29" i="3"/>
  <c r="FZ30" i="3"/>
  <c r="FZ31" i="3"/>
  <c r="FZ32" i="3"/>
  <c r="FZ33" i="3"/>
  <c r="FZ34" i="3"/>
  <c r="FZ35" i="3"/>
  <c r="FZ36" i="3"/>
  <c r="FZ37" i="3"/>
  <c r="FZ38" i="3"/>
  <c r="FZ39" i="3"/>
  <c r="FZ40" i="3"/>
  <c r="FZ41" i="3"/>
  <c r="FZ42" i="3"/>
  <c r="FZ43" i="3"/>
  <c r="FZ44" i="3"/>
  <c r="FZ45" i="3"/>
  <c r="FZ46" i="3"/>
  <c r="FZ47" i="3"/>
  <c r="FZ48" i="3"/>
  <c r="FZ49" i="3"/>
  <c r="FZ50" i="3"/>
  <c r="FZ51" i="3"/>
  <c r="FZ52" i="3"/>
  <c r="FZ53" i="3" s="1"/>
  <c r="FZ54" i="3"/>
  <c r="FZ55" i="3"/>
  <c r="FZ56" i="3"/>
  <c r="FZ57" i="3"/>
  <c r="FZ58" i="3"/>
  <c r="FZ59" i="3"/>
  <c r="FZ60" i="3"/>
  <c r="FZ61" i="3"/>
  <c r="FZ62" i="3"/>
  <c r="FZ63" i="3"/>
  <c r="FX5" i="3"/>
  <c r="FX4" i="3" s="1"/>
  <c r="FX23" i="3"/>
  <c r="FX38" i="3"/>
  <c r="FX52" i="3"/>
  <c r="FV5" i="3"/>
  <c r="FV4" i="3" s="1"/>
  <c r="FV23" i="3"/>
  <c r="FV38" i="3"/>
  <c r="FV52" i="3"/>
  <c r="FT4" i="3"/>
  <c r="FT5" i="3"/>
  <c r="FT6" i="3"/>
  <c r="FT7" i="3"/>
  <c r="FT8" i="3"/>
  <c r="FT9" i="3"/>
  <c r="FT10" i="3"/>
  <c r="FT11" i="3"/>
  <c r="FT12" i="3"/>
  <c r="FT13" i="3"/>
  <c r="FT14" i="3"/>
  <c r="FT15" i="3"/>
  <c r="FT16" i="3"/>
  <c r="FT17" i="3"/>
  <c r="FT18" i="3"/>
  <c r="FT19" i="3"/>
  <c r="FT20" i="3"/>
  <c r="FT21" i="3"/>
  <c r="FT22" i="3"/>
  <c r="FT23" i="3"/>
  <c r="FT24" i="3"/>
  <c r="FT25" i="3"/>
  <c r="FT26" i="3"/>
  <c r="FT27" i="3"/>
  <c r="FT28" i="3"/>
  <c r="FT29" i="3"/>
  <c r="FT30" i="3"/>
  <c r="FT31" i="3"/>
  <c r="FT32" i="3"/>
  <c r="FT33" i="3"/>
  <c r="FT34" i="3"/>
  <c r="FT35" i="3"/>
  <c r="FT36" i="3"/>
  <c r="FT37" i="3"/>
  <c r="FT38" i="3"/>
  <c r="FT39" i="3" s="1"/>
  <c r="FT40" i="3"/>
  <c r="FT41" i="3"/>
  <c r="FT42" i="3"/>
  <c r="FT43" i="3"/>
  <c r="FT44" i="3"/>
  <c r="FT45" i="3"/>
  <c r="FT46" i="3"/>
  <c r="FT47" i="3"/>
  <c r="FT48" i="3"/>
  <c r="FT49" i="3"/>
  <c r="FT50" i="3"/>
  <c r="FT51" i="3"/>
  <c r="FT52" i="3"/>
  <c r="FT53" i="3" s="1"/>
  <c r="FT54" i="3"/>
  <c r="FT55" i="3"/>
  <c r="FT56" i="3"/>
  <c r="FT57" i="3"/>
  <c r="FT58" i="3"/>
  <c r="FT59" i="3"/>
  <c r="FT60" i="3"/>
  <c r="FT61" i="3"/>
  <c r="FT62" i="3"/>
  <c r="FT63" i="3"/>
  <c r="FR4" i="3"/>
  <c r="FR5" i="3"/>
  <c r="FR6" i="3"/>
  <c r="FR23" i="3"/>
  <c r="FR24" i="3"/>
  <c r="FR38" i="3"/>
  <c r="FR39" i="3"/>
  <c r="FR52" i="3"/>
  <c r="FR53" i="3" s="1"/>
  <c r="FP4" i="3"/>
  <c r="FP5" i="3"/>
  <c r="FP6" i="3"/>
  <c r="FP23" i="3"/>
  <c r="FP24" i="3"/>
  <c r="FP38" i="3"/>
  <c r="FP39" i="3" s="1"/>
  <c r="FP52" i="3"/>
  <c r="FP53" i="3" s="1"/>
  <c r="FN4" i="3"/>
  <c r="FN5" i="3"/>
  <c r="FN6" i="3"/>
  <c r="FN7" i="3"/>
  <c r="FN8" i="3"/>
  <c r="FN9" i="3"/>
  <c r="FN10" i="3"/>
  <c r="FN11" i="3"/>
  <c r="FN12" i="3"/>
  <c r="FN13" i="3"/>
  <c r="FN14" i="3"/>
  <c r="FN15" i="3"/>
  <c r="FN16" i="3"/>
  <c r="FN17" i="3"/>
  <c r="FN18" i="3"/>
  <c r="FN19" i="3"/>
  <c r="FN20" i="3"/>
  <c r="FN21" i="3"/>
  <c r="FN22" i="3"/>
  <c r="FN23" i="3"/>
  <c r="FN24" i="3" s="1"/>
  <c r="FN25" i="3"/>
  <c r="FN26" i="3"/>
  <c r="FN27" i="3"/>
  <c r="FN28" i="3"/>
  <c r="FN29" i="3"/>
  <c r="FN30" i="3"/>
  <c r="FN31" i="3"/>
  <c r="FN32" i="3"/>
  <c r="FN33" i="3"/>
  <c r="FN34" i="3"/>
  <c r="FN35" i="3"/>
  <c r="FN36" i="3"/>
  <c r="FN37" i="3"/>
  <c r="FN38" i="3"/>
  <c r="FN39" i="3"/>
  <c r="FN40" i="3"/>
  <c r="FN41" i="3"/>
  <c r="FN42" i="3"/>
  <c r="FN43" i="3"/>
  <c r="FN44" i="3"/>
  <c r="FN45" i="3"/>
  <c r="FN46" i="3"/>
  <c r="FN47" i="3"/>
  <c r="FN48" i="3"/>
  <c r="FN49" i="3"/>
  <c r="FN50" i="3"/>
  <c r="FN51" i="3"/>
  <c r="FN52" i="3"/>
  <c r="FN53" i="3" s="1"/>
  <c r="FN54" i="3"/>
  <c r="FN55" i="3"/>
  <c r="FN56" i="3"/>
  <c r="FN57" i="3"/>
  <c r="FN58" i="3"/>
  <c r="FN59" i="3"/>
  <c r="FN60" i="3"/>
  <c r="FN61" i="3"/>
  <c r="FN62" i="3"/>
  <c r="FN63" i="3"/>
  <c r="FL5" i="3"/>
  <c r="FL4" i="3" s="1"/>
  <c r="FL23" i="3"/>
  <c r="FL38" i="3"/>
  <c r="FL52" i="3"/>
  <c r="FJ5" i="3"/>
  <c r="FJ4" i="3" s="1"/>
  <c r="FJ6" i="3" s="1"/>
  <c r="FJ23" i="3"/>
  <c r="FJ38" i="3"/>
  <c r="FJ52" i="3"/>
  <c r="FH7" i="3"/>
  <c r="FH8" i="3"/>
  <c r="FH9" i="3"/>
  <c r="FH10" i="3"/>
  <c r="FH11" i="3"/>
  <c r="FH12" i="3"/>
  <c r="FH13" i="3"/>
  <c r="FH14" i="3"/>
  <c r="FH15" i="3"/>
  <c r="FH16" i="3"/>
  <c r="FH17" i="3"/>
  <c r="FH18" i="3"/>
  <c r="FH19" i="3"/>
  <c r="FH20" i="3"/>
  <c r="FH21" i="3"/>
  <c r="FH22" i="3"/>
  <c r="FH25" i="3"/>
  <c r="FH26" i="3"/>
  <c r="FH27" i="3"/>
  <c r="FH28" i="3"/>
  <c r="FH29" i="3"/>
  <c r="FH30" i="3"/>
  <c r="FH31" i="3"/>
  <c r="FH32" i="3"/>
  <c r="FH33" i="3"/>
  <c r="FH34" i="3"/>
  <c r="FH35" i="3"/>
  <c r="FH36" i="3"/>
  <c r="FH37" i="3"/>
  <c r="FH40" i="3"/>
  <c r="FH41" i="3"/>
  <c r="FH42" i="3"/>
  <c r="FH43" i="3"/>
  <c r="FH44" i="3"/>
  <c r="FH45" i="3"/>
  <c r="FH46" i="3"/>
  <c r="FH47" i="3"/>
  <c r="FH48" i="3"/>
  <c r="FH49" i="3"/>
  <c r="FH50" i="3"/>
  <c r="FH51" i="3"/>
  <c r="FH54" i="3"/>
  <c r="FH55" i="3"/>
  <c r="FH56" i="3"/>
  <c r="FH57" i="3"/>
  <c r="FH58" i="3"/>
  <c r="FH59" i="3"/>
  <c r="FH60" i="3"/>
  <c r="FH61" i="3"/>
  <c r="FH62" i="3"/>
  <c r="FH63" i="3"/>
  <c r="FF5" i="3"/>
  <c r="FF23" i="3"/>
  <c r="FH23" i="3" s="1"/>
  <c r="FF38" i="3"/>
  <c r="FF52" i="3"/>
  <c r="FH52" i="3" s="1"/>
  <c r="FD5" i="3"/>
  <c r="FD23" i="3"/>
  <c r="FD38" i="3"/>
  <c r="FD52" i="3"/>
  <c r="FB7" i="3"/>
  <c r="FB8" i="3"/>
  <c r="FB9" i="3"/>
  <c r="FB10" i="3"/>
  <c r="FB11" i="3"/>
  <c r="FB12" i="3"/>
  <c r="FB13" i="3"/>
  <c r="FB14" i="3"/>
  <c r="FB15" i="3"/>
  <c r="FB16" i="3"/>
  <c r="FB17" i="3"/>
  <c r="FB18" i="3"/>
  <c r="FB19" i="3"/>
  <c r="FB20" i="3"/>
  <c r="FB21" i="3"/>
  <c r="FB22" i="3"/>
  <c r="FB25" i="3"/>
  <c r="FB26" i="3"/>
  <c r="FB27" i="3"/>
  <c r="FB28" i="3"/>
  <c r="FB29" i="3"/>
  <c r="FB30" i="3"/>
  <c r="FB31" i="3"/>
  <c r="FB32" i="3"/>
  <c r="FB33" i="3"/>
  <c r="FB34" i="3"/>
  <c r="FB35" i="3"/>
  <c r="FB36" i="3"/>
  <c r="FB37" i="3"/>
  <c r="FB40" i="3"/>
  <c r="FB41" i="3"/>
  <c r="FB42" i="3"/>
  <c r="FB43" i="3"/>
  <c r="FB44" i="3"/>
  <c r="FB45" i="3"/>
  <c r="FB46" i="3"/>
  <c r="FB47" i="3"/>
  <c r="FB48" i="3"/>
  <c r="FB49" i="3"/>
  <c r="FB50" i="3"/>
  <c r="FB51" i="3"/>
  <c r="FB54" i="3"/>
  <c r="FB55" i="3"/>
  <c r="FB56" i="3"/>
  <c r="FB57" i="3"/>
  <c r="FB58" i="3"/>
  <c r="FB59" i="3"/>
  <c r="FB60" i="3"/>
  <c r="FB61" i="3"/>
  <c r="FB62" i="3"/>
  <c r="FB63" i="3"/>
  <c r="EZ5" i="3"/>
  <c r="EZ23" i="3"/>
  <c r="EZ38" i="3"/>
  <c r="EZ52" i="3"/>
  <c r="EX5" i="3"/>
  <c r="EX23" i="3"/>
  <c r="EX38" i="3"/>
  <c r="EX52" i="3"/>
  <c r="EV7" i="3"/>
  <c r="EV8" i="3"/>
  <c r="EV9" i="3"/>
  <c r="EV10" i="3"/>
  <c r="EV11" i="3"/>
  <c r="EV12" i="3"/>
  <c r="EV13" i="3"/>
  <c r="EV14" i="3"/>
  <c r="EV15" i="3"/>
  <c r="EV16" i="3"/>
  <c r="EV17" i="3"/>
  <c r="EV18" i="3"/>
  <c r="EV19" i="3"/>
  <c r="EV20" i="3"/>
  <c r="EV21" i="3"/>
  <c r="EV22" i="3"/>
  <c r="EV25" i="3"/>
  <c r="EV26" i="3"/>
  <c r="EV27" i="3"/>
  <c r="EV28" i="3"/>
  <c r="EV29" i="3"/>
  <c r="EV30" i="3"/>
  <c r="EV31" i="3"/>
  <c r="EV32" i="3"/>
  <c r="EV33" i="3"/>
  <c r="EV34" i="3"/>
  <c r="EV35" i="3"/>
  <c r="EV36" i="3"/>
  <c r="EV37" i="3"/>
  <c r="EV40" i="3"/>
  <c r="EV41" i="3"/>
  <c r="EV42" i="3"/>
  <c r="EV43" i="3"/>
  <c r="EV44" i="3"/>
  <c r="EV45" i="3"/>
  <c r="EV46" i="3"/>
  <c r="EV47" i="3"/>
  <c r="EV48" i="3"/>
  <c r="EV49" i="3"/>
  <c r="EV50" i="3"/>
  <c r="EV51" i="3"/>
  <c r="EV54" i="3"/>
  <c r="EV55" i="3"/>
  <c r="EV56" i="3"/>
  <c r="EV57" i="3"/>
  <c r="EV58" i="3"/>
  <c r="EV59" i="3"/>
  <c r="EV60" i="3"/>
  <c r="EV61" i="3"/>
  <c r="EV62" i="3"/>
  <c r="EV63" i="3"/>
  <c r="ET5" i="3"/>
  <c r="ET23" i="3"/>
  <c r="ET38" i="3"/>
  <c r="ET52" i="3"/>
  <c r="EV52" i="3" s="1"/>
  <c r="ER5" i="3"/>
  <c r="ER23" i="3"/>
  <c r="ER38" i="3"/>
  <c r="ER52" i="3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25" i="3"/>
  <c r="EP26" i="3"/>
  <c r="EP27" i="3"/>
  <c r="EP28" i="3"/>
  <c r="EP29" i="3"/>
  <c r="EP30" i="3"/>
  <c r="EP31" i="3"/>
  <c r="EP32" i="3"/>
  <c r="EP33" i="3"/>
  <c r="EP34" i="3"/>
  <c r="EP35" i="3"/>
  <c r="EP36" i="3"/>
  <c r="EP37" i="3"/>
  <c r="EP40" i="3"/>
  <c r="EP41" i="3"/>
  <c r="EP42" i="3"/>
  <c r="EP43" i="3"/>
  <c r="EP44" i="3"/>
  <c r="EP45" i="3"/>
  <c r="EP46" i="3"/>
  <c r="EP47" i="3"/>
  <c r="EP48" i="3"/>
  <c r="EP49" i="3"/>
  <c r="EP50" i="3"/>
  <c r="EP51" i="3"/>
  <c r="EP54" i="3"/>
  <c r="EP55" i="3"/>
  <c r="EP56" i="3"/>
  <c r="EP57" i="3"/>
  <c r="EP58" i="3"/>
  <c r="EP59" i="3"/>
  <c r="EP60" i="3"/>
  <c r="EP61" i="3"/>
  <c r="EP62" i="3"/>
  <c r="EP63" i="3"/>
  <c r="EN5" i="3"/>
  <c r="W5" i="3" s="1"/>
  <c r="EN23" i="3"/>
  <c r="EP23" i="3" s="1"/>
  <c r="EN38" i="3"/>
  <c r="EP38" i="3" s="1"/>
  <c r="EN52" i="3"/>
  <c r="EL5" i="3"/>
  <c r="EL23" i="3"/>
  <c r="EL38" i="3"/>
  <c r="EL52" i="3"/>
  <c r="EP52" i="3" s="1"/>
  <c r="EJ7" i="3"/>
  <c r="EJ8" i="3"/>
  <c r="EJ9" i="3"/>
  <c r="EJ10" i="3"/>
  <c r="EJ11" i="3"/>
  <c r="EJ12" i="3"/>
  <c r="EJ13" i="3"/>
  <c r="EJ14" i="3"/>
  <c r="EJ15" i="3"/>
  <c r="EJ16" i="3"/>
  <c r="EJ17" i="3"/>
  <c r="EJ18" i="3"/>
  <c r="EJ19" i="3"/>
  <c r="EJ20" i="3"/>
  <c r="EJ21" i="3"/>
  <c r="EJ22" i="3"/>
  <c r="EJ25" i="3"/>
  <c r="EJ26" i="3"/>
  <c r="EJ27" i="3"/>
  <c r="EJ28" i="3"/>
  <c r="EJ29" i="3"/>
  <c r="EJ30" i="3"/>
  <c r="EJ31" i="3"/>
  <c r="EJ32" i="3"/>
  <c r="EJ33" i="3"/>
  <c r="EJ34" i="3"/>
  <c r="EJ35" i="3"/>
  <c r="EJ36" i="3"/>
  <c r="EJ37" i="3"/>
  <c r="EJ40" i="3"/>
  <c r="EJ41" i="3"/>
  <c r="EJ42" i="3"/>
  <c r="EJ43" i="3"/>
  <c r="EJ44" i="3"/>
  <c r="EJ45" i="3"/>
  <c r="EJ46" i="3"/>
  <c r="EJ47" i="3"/>
  <c r="EJ48" i="3"/>
  <c r="EJ49" i="3"/>
  <c r="EJ50" i="3"/>
  <c r="EJ51" i="3"/>
  <c r="EJ52" i="3"/>
  <c r="EJ54" i="3"/>
  <c r="EJ55" i="3"/>
  <c r="EJ56" i="3"/>
  <c r="EJ57" i="3"/>
  <c r="EJ58" i="3"/>
  <c r="EJ59" i="3"/>
  <c r="EJ60" i="3"/>
  <c r="EJ61" i="3"/>
  <c r="EJ62" i="3"/>
  <c r="EJ63" i="3"/>
  <c r="EH5" i="3"/>
  <c r="EH23" i="3"/>
  <c r="EH38" i="3"/>
  <c r="EH52" i="3"/>
  <c r="EF5" i="3"/>
  <c r="EF23" i="3"/>
  <c r="EF38" i="3"/>
  <c r="EF52" i="3"/>
  <c r="ED7" i="3"/>
  <c r="ED8" i="3"/>
  <c r="ED9" i="3"/>
  <c r="ED10" i="3"/>
  <c r="ED11" i="3"/>
  <c r="ED12" i="3"/>
  <c r="ED13" i="3"/>
  <c r="ED14" i="3"/>
  <c r="ED15" i="3"/>
  <c r="ED16" i="3"/>
  <c r="ED17" i="3"/>
  <c r="ED18" i="3"/>
  <c r="ED19" i="3"/>
  <c r="ED20" i="3"/>
  <c r="ED21" i="3"/>
  <c r="ED22" i="3"/>
  <c r="ED25" i="3"/>
  <c r="ED26" i="3"/>
  <c r="ED27" i="3"/>
  <c r="ED28" i="3"/>
  <c r="ED29" i="3"/>
  <c r="ED30" i="3"/>
  <c r="ED31" i="3"/>
  <c r="ED32" i="3"/>
  <c r="ED33" i="3"/>
  <c r="ED34" i="3"/>
  <c r="ED35" i="3"/>
  <c r="ED36" i="3"/>
  <c r="ED37" i="3"/>
  <c r="ED40" i="3"/>
  <c r="ED41" i="3"/>
  <c r="ED42" i="3"/>
  <c r="ED43" i="3"/>
  <c r="ED44" i="3"/>
  <c r="ED45" i="3"/>
  <c r="ED46" i="3"/>
  <c r="ED47" i="3"/>
  <c r="ED48" i="3"/>
  <c r="ED49" i="3"/>
  <c r="ED50" i="3"/>
  <c r="ED51" i="3"/>
  <c r="ED54" i="3"/>
  <c r="ED55" i="3"/>
  <c r="ED56" i="3"/>
  <c r="ED57" i="3"/>
  <c r="ED58" i="3"/>
  <c r="ED59" i="3"/>
  <c r="ED60" i="3"/>
  <c r="ED61" i="3"/>
  <c r="ED62" i="3"/>
  <c r="ED63" i="3"/>
  <c r="EB5" i="3"/>
  <c r="EB23" i="3"/>
  <c r="ED23" i="3" s="1"/>
  <c r="EB38" i="3"/>
  <c r="EB52" i="3"/>
  <c r="ED52" i="3" s="1"/>
  <c r="DZ5" i="3"/>
  <c r="DZ23" i="3"/>
  <c r="DZ38" i="3"/>
  <c r="DZ52" i="3"/>
  <c r="DV5" i="3"/>
  <c r="DV23" i="3"/>
  <c r="DV38" i="3"/>
  <c r="DV52" i="3"/>
  <c r="DT5" i="3"/>
  <c r="DT23" i="3"/>
  <c r="DT38" i="3"/>
  <c r="DT52" i="3"/>
  <c r="CV6" i="3"/>
  <c r="CV24" i="3"/>
  <c r="CV39" i="3"/>
  <c r="CV53" i="3"/>
  <c r="AH4" i="2"/>
  <c r="AH5" i="2"/>
  <c r="AH6" i="2"/>
  <c r="AH7" i="2"/>
  <c r="AH8" i="2"/>
  <c r="AH9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 s="1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 s="1"/>
  <c r="AH54" i="2"/>
  <c r="AH55" i="2"/>
  <c r="AH56" i="2"/>
  <c r="AH57" i="2"/>
  <c r="AH58" i="2"/>
  <c r="AH59" i="2"/>
  <c r="AH60" i="2"/>
  <c r="AH61" i="2"/>
  <c r="AH62" i="2"/>
  <c r="AH63" i="2"/>
  <c r="W4" i="2"/>
  <c r="W5" i="2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 s="1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 s="1"/>
  <c r="W54" i="2"/>
  <c r="W55" i="2"/>
  <c r="W56" i="2"/>
  <c r="W57" i="2"/>
  <c r="W58" i="2"/>
  <c r="W59" i="2"/>
  <c r="W60" i="2"/>
  <c r="W61" i="2"/>
  <c r="W62" i="2"/>
  <c r="W6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 s="1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 s="1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GW4" i="2"/>
  <c r="GW5" i="2"/>
  <c r="GW6" i="2"/>
  <c r="GW7" i="2"/>
  <c r="GW8" i="2"/>
  <c r="GW9" i="2"/>
  <c r="GW10" i="2"/>
  <c r="GW11" i="2"/>
  <c r="GW12" i="2"/>
  <c r="GW13" i="2"/>
  <c r="GW14" i="2"/>
  <c r="GW15" i="2"/>
  <c r="GW16" i="2"/>
  <c r="GW17" i="2"/>
  <c r="GW18" i="2"/>
  <c r="GW19" i="2"/>
  <c r="GW20" i="2"/>
  <c r="GW21" i="2"/>
  <c r="GW22" i="2"/>
  <c r="GW23" i="2"/>
  <c r="GW24" i="2" s="1"/>
  <c r="GW25" i="2"/>
  <c r="GW26" i="2"/>
  <c r="GW27" i="2"/>
  <c r="GW28" i="2"/>
  <c r="GW29" i="2"/>
  <c r="GW30" i="2"/>
  <c r="GW31" i="2"/>
  <c r="GW32" i="2"/>
  <c r="GW33" i="2"/>
  <c r="GW34" i="2"/>
  <c r="GW35" i="2"/>
  <c r="GW36" i="2"/>
  <c r="GW37" i="2"/>
  <c r="GW38" i="2"/>
  <c r="GW39" i="2"/>
  <c r="GW40" i="2"/>
  <c r="GW41" i="2"/>
  <c r="GW42" i="2"/>
  <c r="GW43" i="2"/>
  <c r="GW44" i="2"/>
  <c r="GW45" i="2"/>
  <c r="GW46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U5" i="2"/>
  <c r="GU4" i="2" s="1"/>
  <c r="GU23" i="2"/>
  <c r="GU38" i="2"/>
  <c r="GU52" i="2"/>
  <c r="GS5" i="2"/>
  <c r="GS4" i="2" s="1"/>
  <c r="GS23" i="2"/>
  <c r="GS38" i="2"/>
  <c r="GS52" i="2"/>
  <c r="GQ4" i="2"/>
  <c r="GQ24" i="2" s="1"/>
  <c r="GQ5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 s="1"/>
  <c r="GQ40" i="2"/>
  <c r="GQ41" i="2"/>
  <c r="GQ42" i="2"/>
  <c r="GQ43" i="2"/>
  <c r="GQ44" i="2"/>
  <c r="GQ45" i="2"/>
  <c r="GQ46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O5" i="2"/>
  <c r="GO4" i="2" s="1"/>
  <c r="GO23" i="2"/>
  <c r="GO38" i="2"/>
  <c r="GO52" i="2"/>
  <c r="GM5" i="2"/>
  <c r="GM4" i="2" s="1"/>
  <c r="GM23" i="2"/>
  <c r="GM38" i="2"/>
  <c r="GM52" i="2"/>
  <c r="GK4" i="2"/>
  <c r="GK5" i="2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29" i="2"/>
  <c r="GK30" i="2"/>
  <c r="GK31" i="2"/>
  <c r="GK32" i="2"/>
  <c r="GK33" i="2"/>
  <c r="GK34" i="2"/>
  <c r="GK35" i="2"/>
  <c r="GK36" i="2"/>
  <c r="GK37" i="2"/>
  <c r="GK38" i="2"/>
  <c r="GK39" i="2" s="1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 s="1"/>
  <c r="GK54" i="2"/>
  <c r="GK55" i="2"/>
  <c r="GK56" i="2"/>
  <c r="GK57" i="2"/>
  <c r="GK58" i="2"/>
  <c r="GK59" i="2"/>
  <c r="GK60" i="2"/>
  <c r="GK61" i="2"/>
  <c r="GK62" i="2"/>
  <c r="GK63" i="2"/>
  <c r="GI5" i="2"/>
  <c r="GI4" i="2" s="1"/>
  <c r="GI23" i="2"/>
  <c r="GI38" i="2"/>
  <c r="GI52" i="2"/>
  <c r="GG4" i="2"/>
  <c r="GG5" i="2"/>
  <c r="GG6" i="2" s="1"/>
  <c r="GG23" i="2"/>
  <c r="GG24" i="2"/>
  <c r="GG38" i="2"/>
  <c r="GG39" i="2"/>
  <c r="GG52" i="2"/>
  <c r="GG53" i="2" s="1"/>
  <c r="GE4" i="2"/>
  <c r="GE39" i="2" s="1"/>
  <c r="GE5" i="2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 s="1"/>
  <c r="GE54" i="2"/>
  <c r="GE55" i="2"/>
  <c r="GE56" i="2"/>
  <c r="GE57" i="2"/>
  <c r="GE58" i="2"/>
  <c r="GE59" i="2"/>
  <c r="GE60" i="2"/>
  <c r="GE61" i="2"/>
  <c r="GE62" i="2"/>
  <c r="GE63" i="2"/>
  <c r="GC5" i="2"/>
  <c r="GC23" i="2"/>
  <c r="GC38" i="2"/>
  <c r="GC52" i="2"/>
  <c r="GA5" i="2"/>
  <c r="GA4" i="2" s="1"/>
  <c r="GA23" i="2"/>
  <c r="GA38" i="2"/>
  <c r="GA52" i="2"/>
  <c r="FY4" i="2"/>
  <c r="FY5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 s="1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 s="1"/>
  <c r="FY54" i="2"/>
  <c r="FY55" i="2"/>
  <c r="FY56" i="2"/>
  <c r="FY57" i="2"/>
  <c r="FY58" i="2"/>
  <c r="FY59" i="2"/>
  <c r="FY60" i="2"/>
  <c r="FY61" i="2"/>
  <c r="FY62" i="2"/>
  <c r="FY63" i="2"/>
  <c r="FW5" i="2"/>
  <c r="FW4" i="2" s="1"/>
  <c r="FW23" i="2"/>
  <c r="FW38" i="2"/>
  <c r="FW52" i="2"/>
  <c r="FU5" i="2"/>
  <c r="FU4" i="2" s="1"/>
  <c r="FU23" i="2"/>
  <c r="FU38" i="2"/>
  <c r="FU52" i="2"/>
  <c r="FS4" i="2"/>
  <c r="FS5" i="2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 s="1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 s="1"/>
  <c r="FS54" i="2"/>
  <c r="FS55" i="2"/>
  <c r="FS56" i="2"/>
  <c r="FS57" i="2"/>
  <c r="FS58" i="2"/>
  <c r="FS59" i="2"/>
  <c r="FS60" i="2"/>
  <c r="FS61" i="2"/>
  <c r="FS62" i="2"/>
  <c r="FS63" i="2"/>
  <c r="FQ5" i="2"/>
  <c r="FQ4" i="2" s="1"/>
  <c r="FQ23" i="2"/>
  <c r="FQ38" i="2"/>
  <c r="FQ52" i="2"/>
  <c r="FO5" i="2"/>
  <c r="FO4" i="2" s="1"/>
  <c r="FO23" i="2"/>
  <c r="FO38" i="2"/>
  <c r="FO52" i="2"/>
  <c r="FM4" i="2"/>
  <c r="FM5" i="2"/>
  <c r="FM6" i="2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1" i="2"/>
  <c r="FM22" i="2"/>
  <c r="FM23" i="2"/>
  <c r="FM24" i="2" s="1"/>
  <c r="FM25" i="2"/>
  <c r="FM26" i="2"/>
  <c r="FM27" i="2"/>
  <c r="FM28" i="2"/>
  <c r="FM29" i="2"/>
  <c r="FM30" i="2"/>
  <c r="FM31" i="2"/>
  <c r="FM32" i="2"/>
  <c r="FM33" i="2"/>
  <c r="FM34" i="2"/>
  <c r="FM35" i="2"/>
  <c r="FM36" i="2"/>
  <c r="FM37" i="2"/>
  <c r="FM38" i="2"/>
  <c r="FM39" i="2" s="1"/>
  <c r="FM40" i="2"/>
  <c r="FM41" i="2"/>
  <c r="FM42" i="2"/>
  <c r="FM43" i="2"/>
  <c r="FM44" i="2"/>
  <c r="FM45" i="2"/>
  <c r="FM46" i="2"/>
  <c r="FM47" i="2"/>
  <c r="FM48" i="2"/>
  <c r="FM49" i="2"/>
  <c r="FM50" i="2"/>
  <c r="FM51" i="2"/>
  <c r="FM52" i="2"/>
  <c r="FM53" i="2" s="1"/>
  <c r="FM54" i="2"/>
  <c r="FM55" i="2"/>
  <c r="FM56" i="2"/>
  <c r="FM57" i="2"/>
  <c r="FM58" i="2"/>
  <c r="FM59" i="2"/>
  <c r="FM60" i="2"/>
  <c r="FM61" i="2"/>
  <c r="FM62" i="2"/>
  <c r="FM63" i="2"/>
  <c r="FK52" i="2"/>
  <c r="FK38" i="2"/>
  <c r="FK23" i="2"/>
  <c r="FK5" i="2"/>
  <c r="FI4" i="2"/>
  <c r="FI39" i="2" s="1"/>
  <c r="FI5" i="2"/>
  <c r="FI6" i="2"/>
  <c r="FI23" i="2"/>
  <c r="FI24" i="2"/>
  <c r="FI38" i="2"/>
  <c r="FI52" i="2"/>
  <c r="FI53" i="2" s="1"/>
  <c r="FG4" i="2"/>
  <c r="FG5" i="2"/>
  <c r="FG6" i="2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29" i="2"/>
  <c r="FG30" i="2"/>
  <c r="FG31" i="2"/>
  <c r="FG32" i="2"/>
  <c r="FG33" i="2"/>
  <c r="FG34" i="2"/>
  <c r="FG35" i="2"/>
  <c r="FG36" i="2"/>
  <c r="FG37" i="2"/>
  <c r="FG38" i="2"/>
  <c r="FG39" i="2" s="1"/>
  <c r="FG40" i="2"/>
  <c r="FG41" i="2"/>
  <c r="FG42" i="2"/>
  <c r="FG43" i="2"/>
  <c r="FG44" i="2"/>
  <c r="FG45" i="2"/>
  <c r="FG46" i="2"/>
  <c r="FG47" i="2"/>
  <c r="FG48" i="2"/>
  <c r="FG49" i="2"/>
  <c r="FG50" i="2"/>
  <c r="FG51" i="2"/>
  <c r="FG52" i="2"/>
  <c r="FG53" i="2" s="1"/>
  <c r="FG54" i="2"/>
  <c r="FG55" i="2"/>
  <c r="FG56" i="2"/>
  <c r="FG57" i="2"/>
  <c r="FG58" i="2"/>
  <c r="FG59" i="2"/>
  <c r="FG60" i="2"/>
  <c r="FG61" i="2"/>
  <c r="FG62" i="2"/>
  <c r="FG63" i="2"/>
  <c r="FE5" i="2"/>
  <c r="FE4" i="2" s="1"/>
  <c r="FE23" i="2"/>
  <c r="FE38" i="2"/>
  <c r="FE52" i="2"/>
  <c r="FC5" i="2"/>
  <c r="FC4" i="2" s="1"/>
  <c r="FC23" i="2"/>
  <c r="FC38" i="2"/>
  <c r="FC52" i="2"/>
  <c r="FA4" i="2"/>
  <c r="FA39" i="2" s="1"/>
  <c r="FA5" i="2"/>
  <c r="FA6" i="2" s="1"/>
  <c r="FA7" i="2"/>
  <c r="FA8" i="2"/>
  <c r="FA9" i="2"/>
  <c r="FA10" i="2"/>
  <c r="FA11" i="2"/>
  <c r="FA12" i="2"/>
  <c r="FA13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29" i="2"/>
  <c r="FA30" i="2"/>
  <c r="FA31" i="2"/>
  <c r="FA32" i="2"/>
  <c r="FA33" i="2"/>
  <c r="FA34" i="2"/>
  <c r="FA35" i="2"/>
  <c r="FA36" i="2"/>
  <c r="FA37" i="2"/>
  <c r="FA38" i="2"/>
  <c r="FA40" i="2"/>
  <c r="FA41" i="2"/>
  <c r="FA42" i="2"/>
  <c r="FA43" i="2"/>
  <c r="FA44" i="2"/>
  <c r="FA45" i="2"/>
  <c r="FA46" i="2"/>
  <c r="FA47" i="2"/>
  <c r="FA48" i="2"/>
  <c r="FA49" i="2"/>
  <c r="FA50" i="2"/>
  <c r="FA51" i="2"/>
  <c r="FA52" i="2"/>
  <c r="FA53" i="2" s="1"/>
  <c r="FA54" i="2"/>
  <c r="FA55" i="2"/>
  <c r="FA56" i="2"/>
  <c r="FA57" i="2"/>
  <c r="FA58" i="2"/>
  <c r="FA59" i="2"/>
  <c r="FA60" i="2"/>
  <c r="FA61" i="2"/>
  <c r="FA62" i="2"/>
  <c r="FA63" i="2"/>
  <c r="EY5" i="2"/>
  <c r="EY4" i="2" s="1"/>
  <c r="EY23" i="2"/>
  <c r="EY38" i="2"/>
  <c r="EY52" i="2"/>
  <c r="EW5" i="2"/>
  <c r="EW4" i="2" s="1"/>
  <c r="EW39" i="2" s="1"/>
  <c r="EW23" i="2"/>
  <c r="EW38" i="2"/>
  <c r="EW52" i="2"/>
  <c r="CK4" i="2"/>
  <c r="CK5" i="2"/>
  <c r="BZ4" i="2"/>
  <c r="BZ5" i="2"/>
  <c r="BO5" i="2" s="1"/>
  <c r="BZ6" i="2"/>
  <c r="BZ7" i="2"/>
  <c r="BZ8" i="2"/>
  <c r="BO8" i="2" s="1"/>
  <c r="CK8" i="2" s="1"/>
  <c r="BZ9" i="2"/>
  <c r="BZ10" i="2"/>
  <c r="BO10" i="2" s="1"/>
  <c r="CK10" i="2" s="1"/>
  <c r="BZ11" i="2"/>
  <c r="BO11" i="2" s="1"/>
  <c r="BZ12" i="2"/>
  <c r="BO12" i="2" s="1"/>
  <c r="BZ13" i="2"/>
  <c r="BO13" i="2" s="1"/>
  <c r="BZ14" i="2"/>
  <c r="BO14" i="2" s="1"/>
  <c r="BZ15" i="2"/>
  <c r="BO15" i="2" s="1"/>
  <c r="BZ16" i="2"/>
  <c r="BO16" i="2" s="1"/>
  <c r="CK16" i="2" s="1"/>
  <c r="BZ17" i="2"/>
  <c r="BO17" i="2" s="1"/>
  <c r="BZ18" i="2"/>
  <c r="BO18" i="2" s="1"/>
  <c r="CK18" i="2" s="1"/>
  <c r="BZ19" i="2"/>
  <c r="BO19" i="2" s="1"/>
  <c r="BZ20" i="2"/>
  <c r="BO20" i="2" s="1"/>
  <c r="BZ21" i="2"/>
  <c r="BO21" i="2" s="1"/>
  <c r="BZ22" i="2"/>
  <c r="BO22" i="2" s="1"/>
  <c r="BZ23" i="2"/>
  <c r="BO23" i="2" s="1"/>
  <c r="BZ25" i="2"/>
  <c r="BO25" i="2" s="1"/>
  <c r="CK25" i="2" s="1"/>
  <c r="BZ26" i="2"/>
  <c r="BZ27" i="2"/>
  <c r="BO27" i="2" s="1"/>
  <c r="CK27" i="2" s="1"/>
  <c r="BZ28" i="2"/>
  <c r="BO28" i="2" s="1"/>
  <c r="BZ29" i="2"/>
  <c r="BO29" i="2" s="1"/>
  <c r="BZ30" i="2"/>
  <c r="BO30" i="2" s="1"/>
  <c r="BZ31" i="2"/>
  <c r="BO31" i="2" s="1"/>
  <c r="BZ32" i="2"/>
  <c r="BO32" i="2" s="1"/>
  <c r="BZ33" i="2"/>
  <c r="BO33" i="2" s="1"/>
  <c r="BZ34" i="2"/>
  <c r="BZ35" i="2"/>
  <c r="BO35" i="2" s="1"/>
  <c r="CK35" i="2" s="1"/>
  <c r="BZ36" i="2"/>
  <c r="BO36" i="2" s="1"/>
  <c r="BZ37" i="2"/>
  <c r="BO37" i="2" s="1"/>
  <c r="BZ38" i="2"/>
  <c r="BZ39" i="2" s="1"/>
  <c r="BZ40" i="2"/>
  <c r="BO40" i="2" s="1"/>
  <c r="BZ41" i="2"/>
  <c r="BO41" i="2" s="1"/>
  <c r="BZ42" i="2"/>
  <c r="BO42" i="2" s="1"/>
  <c r="BZ43" i="2"/>
  <c r="BZ44" i="2"/>
  <c r="BO44" i="2" s="1"/>
  <c r="BZ45" i="2"/>
  <c r="BO45" i="2" s="1"/>
  <c r="BZ46" i="2"/>
  <c r="BO46" i="2" s="1"/>
  <c r="BZ47" i="2"/>
  <c r="BO47" i="2" s="1"/>
  <c r="BZ48" i="2"/>
  <c r="BO48" i="2" s="1"/>
  <c r="BZ49" i="2"/>
  <c r="BO49" i="2" s="1"/>
  <c r="BZ50" i="2"/>
  <c r="BO50" i="2" s="1"/>
  <c r="BZ51" i="2"/>
  <c r="BO51" i="2" s="1"/>
  <c r="BZ52" i="2"/>
  <c r="BO52" i="2" s="1"/>
  <c r="BZ54" i="2"/>
  <c r="BO54" i="2" s="1"/>
  <c r="BZ55" i="2"/>
  <c r="BO55" i="2" s="1"/>
  <c r="BZ56" i="2"/>
  <c r="BO56" i="2" s="1"/>
  <c r="BZ57" i="2"/>
  <c r="BO57" i="2" s="1"/>
  <c r="BZ58" i="2"/>
  <c r="BO58" i="2" s="1"/>
  <c r="CK58" i="2" s="1"/>
  <c r="BZ59" i="2"/>
  <c r="BO59" i="2" s="1"/>
  <c r="CK59" i="2" s="1"/>
  <c r="BZ60" i="2"/>
  <c r="BO60" i="2" s="1"/>
  <c r="CK60" i="2" s="1"/>
  <c r="BZ61" i="2"/>
  <c r="BO61" i="2" s="1"/>
  <c r="BZ62" i="2"/>
  <c r="BO62" i="2" s="1"/>
  <c r="BZ63" i="2"/>
  <c r="EU4" i="2"/>
  <c r="EU5" i="2"/>
  <c r="EU6" i="2"/>
  <c r="EU7" i="2"/>
  <c r="EU8" i="2"/>
  <c r="EU9" i="2"/>
  <c r="EU10" i="2"/>
  <c r="EU11" i="2"/>
  <c r="EU12" i="2"/>
  <c r="EU13" i="2"/>
  <c r="EU14" i="2"/>
  <c r="EU15" i="2"/>
  <c r="EU16" i="2"/>
  <c r="EU17" i="2"/>
  <c r="EU18" i="2"/>
  <c r="EU19" i="2"/>
  <c r="EU20" i="2"/>
  <c r="EU21" i="2"/>
  <c r="EU22" i="2"/>
  <c r="EU23" i="2"/>
  <c r="EU24" i="2" s="1"/>
  <c r="EU25" i="2"/>
  <c r="EU26" i="2"/>
  <c r="EU27" i="2"/>
  <c r="EU28" i="2"/>
  <c r="EU29" i="2"/>
  <c r="EU30" i="2"/>
  <c r="EU31" i="2"/>
  <c r="EU32" i="2"/>
  <c r="EU33" i="2"/>
  <c r="EU34" i="2"/>
  <c r="EU35" i="2"/>
  <c r="EU36" i="2"/>
  <c r="EU37" i="2"/>
  <c r="EU38" i="2"/>
  <c r="EU39" i="2"/>
  <c r="EU40" i="2"/>
  <c r="EU41" i="2"/>
  <c r="EU42" i="2"/>
  <c r="EU43" i="2"/>
  <c r="EU44" i="2"/>
  <c r="EU45" i="2"/>
  <c r="EU46" i="2"/>
  <c r="EU47" i="2"/>
  <c r="EU48" i="2"/>
  <c r="EU49" i="2"/>
  <c r="EU50" i="2"/>
  <c r="EU51" i="2"/>
  <c r="EU52" i="2"/>
  <c r="EU53" i="2" s="1"/>
  <c r="EU54" i="2"/>
  <c r="EU55" i="2"/>
  <c r="EU56" i="2"/>
  <c r="EU57" i="2"/>
  <c r="EU58" i="2"/>
  <c r="EU59" i="2"/>
  <c r="EU60" i="2"/>
  <c r="EU61" i="2"/>
  <c r="EU62" i="2"/>
  <c r="EU63" i="2"/>
  <c r="ES5" i="2"/>
  <c r="ES4" i="2" s="1"/>
  <c r="ES23" i="2"/>
  <c r="ES38" i="2"/>
  <c r="ES52" i="2"/>
  <c r="EQ5" i="2"/>
  <c r="EQ4" i="2" s="1"/>
  <c r="EQ23" i="2"/>
  <c r="EQ38" i="2"/>
  <c r="EQ52" i="2"/>
  <c r="EO4" i="2"/>
  <c r="EO5" i="2"/>
  <c r="EO6" i="2"/>
  <c r="EO7" i="2"/>
  <c r="EO8" i="2"/>
  <c r="EO9" i="2"/>
  <c r="EO10" i="2"/>
  <c r="EO11" i="2"/>
  <c r="EO12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 s="1"/>
  <c r="EO54" i="2"/>
  <c r="EO55" i="2"/>
  <c r="EO56" i="2"/>
  <c r="EO57" i="2"/>
  <c r="EO58" i="2"/>
  <c r="EO59" i="2"/>
  <c r="EO60" i="2"/>
  <c r="EO61" i="2"/>
  <c r="EO62" i="2"/>
  <c r="EO63" i="2"/>
  <c r="EM5" i="2"/>
  <c r="EM23" i="2"/>
  <c r="EM38" i="2"/>
  <c r="EM52" i="2"/>
  <c r="EK5" i="2"/>
  <c r="EK4" i="2" s="1"/>
  <c r="EK23" i="2"/>
  <c r="EK38" i="2"/>
  <c r="EK52" i="2"/>
  <c r="L63" i="5" l="1"/>
  <c r="AH63" i="5"/>
  <c r="BQ63" i="5"/>
  <c r="BS63" i="5" s="1"/>
  <c r="W63" i="5"/>
  <c r="AS63" i="5"/>
  <c r="EE63" i="5"/>
  <c r="CY63" i="5"/>
  <c r="CI63" i="5"/>
  <c r="CS63" i="5"/>
  <c r="DA63" i="5"/>
  <c r="EC63" i="5"/>
  <c r="DM63" i="5"/>
  <c r="CG63" i="5"/>
  <c r="DG63" i="5"/>
  <c r="EK63" i="5"/>
  <c r="EM63" i="5" s="1"/>
  <c r="DE63" i="5"/>
  <c r="DS63" i="5"/>
  <c r="DU63" i="5" s="1"/>
  <c r="BW63" i="5"/>
  <c r="DK63" i="5"/>
  <c r="CU63" i="5"/>
  <c r="DY63" i="5"/>
  <c r="CC63" i="5"/>
  <c r="DW63" i="5"/>
  <c r="CA63" i="5"/>
  <c r="CO63" i="5"/>
  <c r="EI63" i="5"/>
  <c r="CM63" i="5"/>
  <c r="DQ63" i="5"/>
  <c r="BU63" i="5"/>
  <c r="L4" i="3"/>
  <c r="L6" i="3" s="1"/>
  <c r="AS24" i="3"/>
  <c r="AS6" i="3"/>
  <c r="AS39" i="3"/>
  <c r="L39" i="3"/>
  <c r="C68" i="6"/>
  <c r="D68" i="6" s="1"/>
  <c r="J67" i="7"/>
  <c r="L24" i="3"/>
  <c r="L53" i="3"/>
  <c r="BD6" i="3"/>
  <c r="BD39" i="3"/>
  <c r="BD24" i="3"/>
  <c r="FI47" i="1"/>
  <c r="FI13" i="1"/>
  <c r="HW4" i="1"/>
  <c r="FC37" i="1"/>
  <c r="FI55" i="1"/>
  <c r="FI37" i="1"/>
  <c r="FI20" i="1"/>
  <c r="HW46" i="1"/>
  <c r="FI54" i="1"/>
  <c r="FI36" i="1"/>
  <c r="FI19" i="1"/>
  <c r="HW28" i="1"/>
  <c r="FI61" i="1"/>
  <c r="FI52" i="1"/>
  <c r="FI44" i="1"/>
  <c r="FI35" i="1"/>
  <c r="FI27" i="1"/>
  <c r="FI18" i="1"/>
  <c r="FI10" i="1"/>
  <c r="FI60" i="1"/>
  <c r="FI51" i="1"/>
  <c r="FI43" i="1"/>
  <c r="FI34" i="1"/>
  <c r="FI26" i="1"/>
  <c r="FI17" i="1"/>
  <c r="FI9" i="1"/>
  <c r="FI38" i="1"/>
  <c r="FI30" i="1"/>
  <c r="FI21" i="1"/>
  <c r="HW63" i="1"/>
  <c r="HW29" i="1"/>
  <c r="HW62" i="1"/>
  <c r="FI59" i="1"/>
  <c r="HW42" i="1"/>
  <c r="HW25" i="1"/>
  <c r="HW16" i="1"/>
  <c r="FI58" i="1"/>
  <c r="FI49" i="1"/>
  <c r="FI41" i="1"/>
  <c r="FI32" i="1"/>
  <c r="FI23" i="1"/>
  <c r="FI15" i="1"/>
  <c r="FI7" i="1"/>
  <c r="FI56" i="1"/>
  <c r="FI12" i="1"/>
  <c r="FI45" i="1"/>
  <c r="FI11" i="1"/>
  <c r="FI50" i="1"/>
  <c r="FI33" i="1"/>
  <c r="FI8" i="1"/>
  <c r="FI57" i="1"/>
  <c r="FI48" i="1"/>
  <c r="FI40" i="1"/>
  <c r="FI31" i="1"/>
  <c r="FI22" i="1"/>
  <c r="FI14" i="1"/>
  <c r="FI5" i="1"/>
  <c r="FC29" i="1"/>
  <c r="FC12" i="1"/>
  <c r="FC61" i="1"/>
  <c r="FC52" i="1"/>
  <c r="FC44" i="1"/>
  <c r="FC35" i="1"/>
  <c r="FC27" i="1"/>
  <c r="FC18" i="1"/>
  <c r="FC60" i="1"/>
  <c r="FC51" i="1"/>
  <c r="FC43" i="1"/>
  <c r="FC34" i="1"/>
  <c r="FC26" i="1"/>
  <c r="FC17" i="1"/>
  <c r="FC9" i="1"/>
  <c r="FC59" i="1"/>
  <c r="FC50" i="1"/>
  <c r="FC42" i="1"/>
  <c r="FC33" i="1"/>
  <c r="FC25" i="1"/>
  <c r="FC16" i="1"/>
  <c r="FC8" i="1"/>
  <c r="FC49" i="1"/>
  <c r="FC41" i="1"/>
  <c r="FC32" i="1"/>
  <c r="FC23" i="1"/>
  <c r="FC7" i="1"/>
  <c r="FC57" i="1"/>
  <c r="FC40" i="1"/>
  <c r="FC31" i="1"/>
  <c r="FC22" i="1"/>
  <c r="FC5" i="1"/>
  <c r="FC47" i="1"/>
  <c r="FC30" i="1"/>
  <c r="FC4" i="1"/>
  <c r="FC63" i="1"/>
  <c r="FC55" i="1"/>
  <c r="FC46" i="1"/>
  <c r="FC20" i="1"/>
  <c r="FC58" i="1"/>
  <c r="FC15" i="1"/>
  <c r="FC48" i="1"/>
  <c r="FC14" i="1"/>
  <c r="FC56" i="1"/>
  <c r="FC38" i="1"/>
  <c r="FC21" i="1"/>
  <c r="FC13" i="1"/>
  <c r="FC62" i="1"/>
  <c r="FC54" i="1"/>
  <c r="FC45" i="1"/>
  <c r="FC36" i="1"/>
  <c r="FC28" i="1"/>
  <c r="FC19" i="1"/>
  <c r="FC11" i="1"/>
  <c r="EW18" i="1"/>
  <c r="EW19" i="1"/>
  <c r="EW43" i="1"/>
  <c r="EW26" i="1"/>
  <c r="EW9" i="1"/>
  <c r="EW23" i="1"/>
  <c r="EW15" i="1"/>
  <c r="EW12" i="1"/>
  <c r="EW59" i="1"/>
  <c r="EW50" i="1"/>
  <c r="EW42" i="1"/>
  <c r="EW33" i="1"/>
  <c r="EW8" i="1"/>
  <c r="EW58" i="1"/>
  <c r="EW49" i="1"/>
  <c r="EW41" i="1"/>
  <c r="EW32" i="1"/>
  <c r="EW7" i="1"/>
  <c r="EW57" i="1"/>
  <c r="EW48" i="1"/>
  <c r="EW40" i="1"/>
  <c r="EW31" i="1"/>
  <c r="EW22" i="1"/>
  <c r="EW14" i="1"/>
  <c r="EW5" i="1"/>
  <c r="EW56" i="1"/>
  <c r="EW47" i="1"/>
  <c r="EW38" i="1"/>
  <c r="EW30" i="1"/>
  <c r="EW21" i="1"/>
  <c r="EW13" i="1"/>
  <c r="EW4" i="1"/>
  <c r="EW60" i="1"/>
  <c r="EW51" i="1"/>
  <c r="EW34" i="1"/>
  <c r="EW17" i="1"/>
  <c r="EW25" i="1"/>
  <c r="EW63" i="1"/>
  <c r="EW46" i="1"/>
  <c r="EW29" i="1"/>
  <c r="EW20" i="1"/>
  <c r="EW62" i="1"/>
  <c r="EW54" i="1"/>
  <c r="EW45" i="1"/>
  <c r="EW36" i="1"/>
  <c r="EW11" i="1"/>
  <c r="EW16" i="1"/>
  <c r="EW55" i="1"/>
  <c r="EW61" i="1"/>
  <c r="EW52" i="1"/>
  <c r="EW44" i="1"/>
  <c r="EW35" i="1"/>
  <c r="EW10" i="1"/>
  <c r="CO16" i="1"/>
  <c r="EQ28" i="1"/>
  <c r="EQ29" i="1"/>
  <c r="EQ36" i="1"/>
  <c r="EQ61" i="1"/>
  <c r="EQ52" i="1"/>
  <c r="EQ44" i="1"/>
  <c r="EQ35" i="1"/>
  <c r="EQ27" i="1"/>
  <c r="EQ10" i="1"/>
  <c r="EQ60" i="1"/>
  <c r="EQ51" i="1"/>
  <c r="EQ43" i="1"/>
  <c r="EQ34" i="1"/>
  <c r="EQ26" i="1"/>
  <c r="EQ17" i="1"/>
  <c r="EQ9" i="1"/>
  <c r="EQ55" i="1"/>
  <c r="EQ46" i="1"/>
  <c r="EQ12" i="1"/>
  <c r="EQ62" i="1"/>
  <c r="EQ54" i="1"/>
  <c r="EQ45" i="1"/>
  <c r="EQ11" i="1"/>
  <c r="EQ42" i="1"/>
  <c r="EQ8" i="1"/>
  <c r="EQ58" i="1"/>
  <c r="EQ49" i="1"/>
  <c r="EQ41" i="1"/>
  <c r="EQ32" i="1"/>
  <c r="EQ23" i="1"/>
  <c r="EQ15" i="1"/>
  <c r="EQ7" i="1"/>
  <c r="EQ63" i="1"/>
  <c r="EQ59" i="1"/>
  <c r="EQ33" i="1"/>
  <c r="EQ16" i="1"/>
  <c r="EQ57" i="1"/>
  <c r="EQ48" i="1"/>
  <c r="EQ40" i="1"/>
  <c r="EQ31" i="1"/>
  <c r="EQ22" i="1"/>
  <c r="EQ14" i="1"/>
  <c r="EQ5" i="1"/>
  <c r="EQ37" i="1"/>
  <c r="EQ50" i="1"/>
  <c r="EQ25" i="1"/>
  <c r="EQ56" i="1"/>
  <c r="EQ47" i="1"/>
  <c r="EQ38" i="1"/>
  <c r="EQ30" i="1"/>
  <c r="EQ21" i="1"/>
  <c r="EQ13" i="1"/>
  <c r="EQ4" i="1"/>
  <c r="EK37" i="1"/>
  <c r="EK36" i="1"/>
  <c r="EK61" i="1"/>
  <c r="EK52" i="1"/>
  <c r="EK44" i="1"/>
  <c r="EK35" i="1"/>
  <c r="EK18" i="1"/>
  <c r="EK10" i="1"/>
  <c r="EK60" i="1"/>
  <c r="EK51" i="1"/>
  <c r="EK43" i="1"/>
  <c r="EK34" i="1"/>
  <c r="EK26" i="1"/>
  <c r="EK17" i="1"/>
  <c r="EK9" i="1"/>
  <c r="EK42" i="1"/>
  <c r="EK8" i="1"/>
  <c r="EK58" i="1"/>
  <c r="EK49" i="1"/>
  <c r="EK41" i="1"/>
  <c r="EK32" i="1"/>
  <c r="EK23" i="1"/>
  <c r="EK15" i="1"/>
  <c r="EK7" i="1"/>
  <c r="EK63" i="1"/>
  <c r="EK55" i="1"/>
  <c r="EK46" i="1"/>
  <c r="EK12" i="1"/>
  <c r="EK19" i="1"/>
  <c r="EK54" i="1"/>
  <c r="EK45" i="1"/>
  <c r="EK11" i="1"/>
  <c r="EK59" i="1"/>
  <c r="EK33" i="1"/>
  <c r="EK16" i="1"/>
  <c r="EK57" i="1"/>
  <c r="EK48" i="1"/>
  <c r="EK40" i="1"/>
  <c r="EK31" i="1"/>
  <c r="EK22" i="1"/>
  <c r="EK14" i="1"/>
  <c r="EK5" i="1"/>
  <c r="EK62" i="1"/>
  <c r="EK50" i="1"/>
  <c r="EK25" i="1"/>
  <c r="EK56" i="1"/>
  <c r="EK47" i="1"/>
  <c r="EK38" i="1"/>
  <c r="EK30" i="1"/>
  <c r="EK21" i="1"/>
  <c r="EK13" i="1"/>
  <c r="EK4" i="1"/>
  <c r="EE26" i="1"/>
  <c r="EE29" i="1"/>
  <c r="EE28" i="1"/>
  <c r="EE27" i="1"/>
  <c r="EE50" i="1"/>
  <c r="EE42" i="1"/>
  <c r="EE33" i="1"/>
  <c r="EE25" i="1"/>
  <c r="EE8" i="1"/>
  <c r="EE58" i="1"/>
  <c r="EE49" i="1"/>
  <c r="EE41" i="1"/>
  <c r="EE32" i="1"/>
  <c r="EE23" i="1"/>
  <c r="EE15" i="1"/>
  <c r="EE7" i="1"/>
  <c r="EE57" i="1"/>
  <c r="EE48" i="1"/>
  <c r="EE40" i="1"/>
  <c r="EE31" i="1"/>
  <c r="EE22" i="1"/>
  <c r="EE14" i="1"/>
  <c r="EE5" i="1"/>
  <c r="EE59" i="1"/>
  <c r="EE16" i="1"/>
  <c r="EE56" i="1"/>
  <c r="EE47" i="1"/>
  <c r="EE38" i="1"/>
  <c r="EE30" i="1"/>
  <c r="EE21" i="1"/>
  <c r="EE13" i="1"/>
  <c r="EE4" i="1"/>
  <c r="EE63" i="1"/>
  <c r="EE55" i="1"/>
  <c r="EE46" i="1"/>
  <c r="EE37" i="1"/>
  <c r="EE20" i="1"/>
  <c r="EE12" i="1"/>
  <c r="EE62" i="1"/>
  <c r="EE54" i="1"/>
  <c r="EE45" i="1"/>
  <c r="EE36" i="1"/>
  <c r="EE19" i="1"/>
  <c r="EE11" i="1"/>
  <c r="EE61" i="1"/>
  <c r="EE52" i="1"/>
  <c r="EE44" i="1"/>
  <c r="EE35" i="1"/>
  <c r="EE18" i="1"/>
  <c r="EE10" i="1"/>
  <c r="EE60" i="1"/>
  <c r="EE51" i="1"/>
  <c r="EE43" i="1"/>
  <c r="EE34" i="1"/>
  <c r="EE17" i="1"/>
  <c r="EE9" i="1"/>
  <c r="DY29" i="1"/>
  <c r="DY62" i="1"/>
  <c r="DY54" i="1"/>
  <c r="DY45" i="1"/>
  <c r="DY36" i="1"/>
  <c r="DY28" i="1"/>
  <c r="DY19" i="1"/>
  <c r="DY11" i="1"/>
  <c r="DY61" i="1"/>
  <c r="DY52" i="1"/>
  <c r="DY44" i="1"/>
  <c r="DY35" i="1"/>
  <c r="DY27" i="1"/>
  <c r="DY18" i="1"/>
  <c r="DY10" i="1"/>
  <c r="DY60" i="1"/>
  <c r="DY51" i="1"/>
  <c r="DY43" i="1"/>
  <c r="DY34" i="1"/>
  <c r="DY26" i="1"/>
  <c r="DY17" i="1"/>
  <c r="DY9" i="1"/>
  <c r="DY63" i="1"/>
  <c r="DY55" i="1"/>
  <c r="DY46" i="1"/>
  <c r="DY37" i="1"/>
  <c r="DY12" i="1"/>
  <c r="DY59" i="1"/>
  <c r="DY50" i="1"/>
  <c r="DY42" i="1"/>
  <c r="DY33" i="1"/>
  <c r="DY25" i="1"/>
  <c r="DY8" i="1"/>
  <c r="DY49" i="1"/>
  <c r="DY32" i="1"/>
  <c r="DY7" i="1"/>
  <c r="DY57" i="1"/>
  <c r="DY48" i="1"/>
  <c r="DY40" i="1"/>
  <c r="DY31" i="1"/>
  <c r="DY22" i="1"/>
  <c r="DY14" i="1"/>
  <c r="DY5" i="1"/>
  <c r="DY20" i="1"/>
  <c r="DY16" i="1"/>
  <c r="DY58" i="1"/>
  <c r="DY41" i="1"/>
  <c r="DY23" i="1"/>
  <c r="DY15" i="1"/>
  <c r="DY56" i="1"/>
  <c r="DY47" i="1"/>
  <c r="DY38" i="1"/>
  <c r="DY30" i="1"/>
  <c r="DY21" i="1"/>
  <c r="DY13" i="1"/>
  <c r="DY4" i="1"/>
  <c r="DS50" i="1"/>
  <c r="DS55" i="1"/>
  <c r="DS12" i="1"/>
  <c r="DS45" i="1"/>
  <c r="DS11" i="1"/>
  <c r="DS52" i="1"/>
  <c r="DS10" i="1"/>
  <c r="DS43" i="1"/>
  <c r="DS9" i="1"/>
  <c r="DS16" i="1"/>
  <c r="DS58" i="1"/>
  <c r="DS49" i="1"/>
  <c r="DS41" i="1"/>
  <c r="DS32" i="1"/>
  <c r="DS23" i="1"/>
  <c r="DS15" i="1"/>
  <c r="DS7" i="1"/>
  <c r="DS63" i="1"/>
  <c r="DS37" i="1"/>
  <c r="DS20" i="1"/>
  <c r="DS62" i="1"/>
  <c r="DS36" i="1"/>
  <c r="DS19" i="1"/>
  <c r="DS61" i="1"/>
  <c r="DS35" i="1"/>
  <c r="DS18" i="1"/>
  <c r="DS60" i="1"/>
  <c r="DS34" i="1"/>
  <c r="DS17" i="1"/>
  <c r="DS59" i="1"/>
  <c r="DS42" i="1"/>
  <c r="DS33" i="1"/>
  <c r="DS25" i="1"/>
  <c r="DS8" i="1"/>
  <c r="DS57" i="1"/>
  <c r="DS48" i="1"/>
  <c r="DS40" i="1"/>
  <c r="DS31" i="1"/>
  <c r="DS22" i="1"/>
  <c r="DS14" i="1"/>
  <c r="DS5" i="1"/>
  <c r="DS46" i="1"/>
  <c r="DS29" i="1"/>
  <c r="DS54" i="1"/>
  <c r="DS28" i="1"/>
  <c r="DS44" i="1"/>
  <c r="DS27" i="1"/>
  <c r="DS51" i="1"/>
  <c r="DS26" i="1"/>
  <c r="DS56" i="1"/>
  <c r="DS47" i="1"/>
  <c r="DS38" i="1"/>
  <c r="DS30" i="1"/>
  <c r="DS21" i="1"/>
  <c r="DS13" i="1"/>
  <c r="DS4" i="1"/>
  <c r="DM29" i="1"/>
  <c r="DA52" i="1"/>
  <c r="DM28" i="1"/>
  <c r="DM37" i="1"/>
  <c r="DM36" i="1"/>
  <c r="DM50" i="1"/>
  <c r="DM33" i="1"/>
  <c r="DM8" i="1"/>
  <c r="DM58" i="1"/>
  <c r="DM32" i="1"/>
  <c r="DM7" i="1"/>
  <c r="DM57" i="1"/>
  <c r="DM31" i="1"/>
  <c r="DM5" i="1"/>
  <c r="DA51" i="1"/>
  <c r="DM56" i="1"/>
  <c r="DM30" i="1"/>
  <c r="DM4" i="1"/>
  <c r="DM55" i="1"/>
  <c r="DM62" i="1"/>
  <c r="DM54" i="1"/>
  <c r="DM45" i="1"/>
  <c r="DM19" i="1"/>
  <c r="DM11" i="1"/>
  <c r="DM42" i="1"/>
  <c r="DM16" i="1"/>
  <c r="DM41" i="1"/>
  <c r="DM15" i="1"/>
  <c r="DM48" i="1"/>
  <c r="DM22" i="1"/>
  <c r="DM47" i="1"/>
  <c r="DM21" i="1"/>
  <c r="DM63" i="1"/>
  <c r="DM12" i="1"/>
  <c r="DM61" i="1"/>
  <c r="DM52" i="1"/>
  <c r="DM44" i="1"/>
  <c r="DM35" i="1"/>
  <c r="DM27" i="1"/>
  <c r="DM18" i="1"/>
  <c r="DM10" i="1"/>
  <c r="DM59" i="1"/>
  <c r="DM25" i="1"/>
  <c r="DM49" i="1"/>
  <c r="DM23" i="1"/>
  <c r="DM40" i="1"/>
  <c r="DM14" i="1"/>
  <c r="DM38" i="1"/>
  <c r="DM13" i="1"/>
  <c r="DM46" i="1"/>
  <c r="DM20" i="1"/>
  <c r="DM60" i="1"/>
  <c r="DM51" i="1"/>
  <c r="DM43" i="1"/>
  <c r="DM34" i="1"/>
  <c r="DM26" i="1"/>
  <c r="DM17" i="1"/>
  <c r="DM9" i="1"/>
  <c r="DA17" i="1"/>
  <c r="DG30" i="1"/>
  <c r="DG21" i="1"/>
  <c r="DG27" i="1"/>
  <c r="DA19" i="1"/>
  <c r="DG60" i="1"/>
  <c r="DG51" i="1"/>
  <c r="DG43" i="1"/>
  <c r="DG34" i="1"/>
  <c r="DG26" i="1"/>
  <c r="DG17" i="1"/>
  <c r="DG9" i="1"/>
  <c r="DA18" i="1"/>
  <c r="DG59" i="1"/>
  <c r="DG50" i="1"/>
  <c r="DG42" i="1"/>
  <c r="DG33" i="1"/>
  <c r="DG25" i="1"/>
  <c r="DG16" i="1"/>
  <c r="DG8" i="1"/>
  <c r="DG58" i="1"/>
  <c r="DG49" i="1"/>
  <c r="DG41" i="1"/>
  <c r="DG32" i="1"/>
  <c r="DG23" i="1"/>
  <c r="DG15" i="1"/>
  <c r="DG7" i="1"/>
  <c r="DG61" i="1"/>
  <c r="DG52" i="1"/>
  <c r="DG44" i="1"/>
  <c r="DG35" i="1"/>
  <c r="DG10" i="1"/>
  <c r="DG48" i="1"/>
  <c r="DG40" i="1"/>
  <c r="DG31" i="1"/>
  <c r="DG22" i="1"/>
  <c r="DG5" i="1"/>
  <c r="DG56" i="1"/>
  <c r="DG38" i="1"/>
  <c r="DG4" i="1"/>
  <c r="DG63" i="1"/>
  <c r="DG55" i="1"/>
  <c r="DG46" i="1"/>
  <c r="DG29" i="1"/>
  <c r="DG20" i="1"/>
  <c r="DG12" i="1"/>
  <c r="DG18" i="1"/>
  <c r="DG57" i="1"/>
  <c r="DG14" i="1"/>
  <c r="DG47" i="1"/>
  <c r="DG13" i="1"/>
  <c r="DG62" i="1"/>
  <c r="DG54" i="1"/>
  <c r="DG45" i="1"/>
  <c r="DG36" i="1"/>
  <c r="DG28" i="1"/>
  <c r="DG19" i="1"/>
  <c r="DG11" i="1"/>
  <c r="DA35" i="1"/>
  <c r="DA9" i="1"/>
  <c r="DA31" i="1"/>
  <c r="DA47" i="1"/>
  <c r="DA38" i="1"/>
  <c r="DA30" i="1"/>
  <c r="DA4" i="1"/>
  <c r="DA11" i="1"/>
  <c r="DA27" i="1"/>
  <c r="DA44" i="1"/>
  <c r="DA10" i="1"/>
  <c r="DA13" i="1"/>
  <c r="DA63" i="1"/>
  <c r="DA55" i="1"/>
  <c r="DA20" i="1"/>
  <c r="DA62" i="1"/>
  <c r="DA54" i="1"/>
  <c r="DA28" i="1"/>
  <c r="DA61" i="1"/>
  <c r="DA60" i="1"/>
  <c r="DA21" i="1"/>
  <c r="DA46" i="1"/>
  <c r="DA29" i="1"/>
  <c r="DA36" i="1"/>
  <c r="DA42" i="1"/>
  <c r="DA25" i="1"/>
  <c r="DA8" i="1"/>
  <c r="DA58" i="1"/>
  <c r="DA49" i="1"/>
  <c r="DA41" i="1"/>
  <c r="DA32" i="1"/>
  <c r="DA23" i="1"/>
  <c r="DA15" i="1"/>
  <c r="DA7" i="1"/>
  <c r="DA56" i="1"/>
  <c r="DA37" i="1"/>
  <c r="DA12" i="1"/>
  <c r="DA45" i="1"/>
  <c r="DA59" i="1"/>
  <c r="DA50" i="1"/>
  <c r="DA33" i="1"/>
  <c r="DA16" i="1"/>
  <c r="DA57" i="1"/>
  <c r="DA48" i="1"/>
  <c r="DA40" i="1"/>
  <c r="DA22" i="1"/>
  <c r="DA14" i="1"/>
  <c r="DA5" i="1"/>
  <c r="CU20" i="1"/>
  <c r="CU28" i="1"/>
  <c r="CU63" i="1"/>
  <c r="CU55" i="1"/>
  <c r="CU46" i="1"/>
  <c r="CU37" i="1"/>
  <c r="CU12" i="1"/>
  <c r="CU62" i="1"/>
  <c r="CU54" i="1"/>
  <c r="CU45" i="1"/>
  <c r="CU36" i="1"/>
  <c r="CU11" i="1"/>
  <c r="CU61" i="1"/>
  <c r="CU52" i="1"/>
  <c r="CU44" i="1"/>
  <c r="CU35" i="1"/>
  <c r="CU10" i="1"/>
  <c r="CU60" i="1"/>
  <c r="CU51" i="1"/>
  <c r="CU43" i="1"/>
  <c r="CU34" i="1"/>
  <c r="CU9" i="1"/>
  <c r="CU50" i="1"/>
  <c r="CU8" i="1"/>
  <c r="CU58" i="1"/>
  <c r="CU49" i="1"/>
  <c r="CU41" i="1"/>
  <c r="CU32" i="1"/>
  <c r="CU23" i="1"/>
  <c r="CU15" i="1"/>
  <c r="CU7" i="1"/>
  <c r="CU18" i="1"/>
  <c r="CU17" i="1"/>
  <c r="CU42" i="1"/>
  <c r="CU25" i="1"/>
  <c r="CU57" i="1"/>
  <c r="CU48" i="1"/>
  <c r="CU40" i="1"/>
  <c r="CU31" i="1"/>
  <c r="CU22" i="1"/>
  <c r="CU14" i="1"/>
  <c r="CU5" i="1"/>
  <c r="CU29" i="1"/>
  <c r="CU27" i="1"/>
  <c r="CU26" i="1"/>
  <c r="CU59" i="1"/>
  <c r="CU33" i="1"/>
  <c r="CU16" i="1"/>
  <c r="CU56" i="1"/>
  <c r="CU47" i="1"/>
  <c r="CU38" i="1"/>
  <c r="CU30" i="1"/>
  <c r="CU21" i="1"/>
  <c r="CU13" i="1"/>
  <c r="CU4" i="1"/>
  <c r="CO20" i="1"/>
  <c r="CO63" i="1"/>
  <c r="CO55" i="1"/>
  <c r="CO46" i="1"/>
  <c r="CO37" i="1"/>
  <c r="CO12" i="1"/>
  <c r="CO45" i="1"/>
  <c r="CO36" i="1"/>
  <c r="CO11" i="1"/>
  <c r="CO52" i="1"/>
  <c r="CO35" i="1"/>
  <c r="CO10" i="1"/>
  <c r="CO60" i="1"/>
  <c r="CO51" i="1"/>
  <c r="CO43" i="1"/>
  <c r="CO34" i="1"/>
  <c r="CO26" i="1"/>
  <c r="CO9" i="1"/>
  <c r="CO59" i="1"/>
  <c r="CO50" i="1"/>
  <c r="CO42" i="1"/>
  <c r="CO33" i="1"/>
  <c r="CO25" i="1"/>
  <c r="CO8" i="1"/>
  <c r="CO29" i="1"/>
  <c r="CO54" i="1"/>
  <c r="CO61" i="1"/>
  <c r="CO27" i="1"/>
  <c r="CO49" i="1"/>
  <c r="CO23" i="1"/>
  <c r="CO7" i="1"/>
  <c r="CO57" i="1"/>
  <c r="CO48" i="1"/>
  <c r="CO40" i="1"/>
  <c r="CO31" i="1"/>
  <c r="CO22" i="1"/>
  <c r="CO14" i="1"/>
  <c r="CO5" i="1"/>
  <c r="CO62" i="1"/>
  <c r="CO28" i="1"/>
  <c r="CO44" i="1"/>
  <c r="CO58" i="1"/>
  <c r="CO41" i="1"/>
  <c r="CO32" i="1"/>
  <c r="CO15" i="1"/>
  <c r="CO56" i="1"/>
  <c r="CO47" i="1"/>
  <c r="CO38" i="1"/>
  <c r="CO30" i="1"/>
  <c r="CO21" i="1"/>
  <c r="CO13" i="1"/>
  <c r="CO4" i="1"/>
  <c r="CD20" i="1"/>
  <c r="AU63" i="1"/>
  <c r="E68" i="4" s="1"/>
  <c r="AU46" i="1"/>
  <c r="E51" i="4" s="1"/>
  <c r="AU12" i="1"/>
  <c r="E17" i="4" s="1"/>
  <c r="AU62" i="1"/>
  <c r="E67" i="4" s="1"/>
  <c r="AU54" i="1"/>
  <c r="E59" i="4" s="1"/>
  <c r="AU45" i="1"/>
  <c r="E50" i="4" s="1"/>
  <c r="AU36" i="1"/>
  <c r="E41" i="4" s="1"/>
  <c r="AU28" i="1"/>
  <c r="E33" i="4" s="1"/>
  <c r="AU19" i="1"/>
  <c r="E24" i="4" s="1"/>
  <c r="AU11" i="1"/>
  <c r="E16" i="4" s="1"/>
  <c r="AU61" i="1"/>
  <c r="E66" i="4" s="1"/>
  <c r="AU52" i="1"/>
  <c r="E57" i="4" s="1"/>
  <c r="AU44" i="1"/>
  <c r="E49" i="4" s="1"/>
  <c r="AU35" i="1"/>
  <c r="E40" i="4" s="1"/>
  <c r="AU27" i="1"/>
  <c r="E32" i="4" s="1"/>
  <c r="AU18" i="1"/>
  <c r="E23" i="4" s="1"/>
  <c r="AU10" i="1"/>
  <c r="E15" i="4" s="1"/>
  <c r="AU60" i="1"/>
  <c r="E65" i="4" s="1"/>
  <c r="AU51" i="1"/>
  <c r="E56" i="4" s="1"/>
  <c r="AU43" i="1"/>
  <c r="E48" i="4" s="1"/>
  <c r="AU34" i="1"/>
  <c r="E39" i="4" s="1"/>
  <c r="AU26" i="1"/>
  <c r="E31" i="4" s="1"/>
  <c r="AU17" i="1"/>
  <c r="E22" i="4" s="1"/>
  <c r="AU9" i="1"/>
  <c r="E14" i="4" s="1"/>
  <c r="AU29" i="1"/>
  <c r="E34" i="4" s="1"/>
  <c r="AU55" i="1"/>
  <c r="E60" i="4" s="1"/>
  <c r="AU37" i="1"/>
  <c r="E42" i="4" s="1"/>
  <c r="AU50" i="1"/>
  <c r="E55" i="4" s="1"/>
  <c r="AU42" i="1"/>
  <c r="E47" i="4" s="1"/>
  <c r="AU33" i="1"/>
  <c r="E38" i="4" s="1"/>
  <c r="AU25" i="1"/>
  <c r="E30" i="4" s="1"/>
  <c r="AU8" i="1"/>
  <c r="E13" i="4" s="1"/>
  <c r="AU41" i="1"/>
  <c r="E46" i="4" s="1"/>
  <c r="AU23" i="1"/>
  <c r="E28" i="4" s="1"/>
  <c r="AU7" i="1"/>
  <c r="E12" i="4" s="1"/>
  <c r="AU57" i="1"/>
  <c r="E62" i="4" s="1"/>
  <c r="AU48" i="1"/>
  <c r="E53" i="4" s="1"/>
  <c r="AU40" i="1"/>
  <c r="E45" i="4" s="1"/>
  <c r="AU31" i="1"/>
  <c r="E36" i="4" s="1"/>
  <c r="AU22" i="1"/>
  <c r="E27" i="4" s="1"/>
  <c r="AU14" i="1"/>
  <c r="E19" i="4" s="1"/>
  <c r="AU5" i="1"/>
  <c r="E10" i="4" s="1"/>
  <c r="AU59" i="1"/>
  <c r="E64" i="4" s="1"/>
  <c r="AU16" i="1"/>
  <c r="E21" i="4" s="1"/>
  <c r="AU58" i="1"/>
  <c r="E63" i="4" s="1"/>
  <c r="AU49" i="1"/>
  <c r="E54" i="4" s="1"/>
  <c r="AU32" i="1"/>
  <c r="E37" i="4" s="1"/>
  <c r="AU15" i="1"/>
  <c r="E20" i="4" s="1"/>
  <c r="AU56" i="1"/>
  <c r="E61" i="4" s="1"/>
  <c r="AU47" i="1"/>
  <c r="E52" i="4" s="1"/>
  <c r="AU38" i="1"/>
  <c r="E43" i="4" s="1"/>
  <c r="AU30" i="1"/>
  <c r="E35" i="4" s="1"/>
  <c r="AU21" i="1"/>
  <c r="E26" i="4" s="1"/>
  <c r="AU13" i="1"/>
  <c r="E18" i="4" s="1"/>
  <c r="AU4" i="1"/>
  <c r="E9" i="4" s="1"/>
  <c r="GJ53" i="3"/>
  <c r="GJ6" i="3"/>
  <c r="GJ24" i="3"/>
  <c r="GJ39" i="3"/>
  <c r="GH6" i="3"/>
  <c r="GH39" i="3"/>
  <c r="GH24" i="3"/>
  <c r="GH53" i="3"/>
  <c r="GD53" i="3"/>
  <c r="GD6" i="3"/>
  <c r="GD39" i="3"/>
  <c r="GD24" i="3"/>
  <c r="GB53" i="3"/>
  <c r="GB6" i="3"/>
  <c r="GB24" i="3"/>
  <c r="GB39" i="3"/>
  <c r="FX6" i="3"/>
  <c r="FX24" i="3"/>
  <c r="FX53" i="3"/>
  <c r="FX39" i="3"/>
  <c r="FV6" i="3"/>
  <c r="FV24" i="3"/>
  <c r="FV39" i="3"/>
  <c r="FV53" i="3"/>
  <c r="FL53" i="3"/>
  <c r="FL6" i="3"/>
  <c r="FL24" i="3"/>
  <c r="FL39" i="3"/>
  <c r="FJ53" i="3"/>
  <c r="FJ39" i="3"/>
  <c r="FJ24" i="3"/>
  <c r="EV38" i="3"/>
  <c r="ED38" i="3"/>
  <c r="ER4" i="3"/>
  <c r="FF4" i="3"/>
  <c r="FF53" i="3" s="1"/>
  <c r="EJ23" i="3"/>
  <c r="EV23" i="3"/>
  <c r="EX4" i="3"/>
  <c r="EX39" i="3" s="1"/>
  <c r="EB4" i="3"/>
  <c r="EB6" i="3" s="1"/>
  <c r="EH4" i="3"/>
  <c r="EV5" i="3"/>
  <c r="FB52" i="3"/>
  <c r="FH38" i="3"/>
  <c r="EN4" i="3"/>
  <c r="EN53" i="3" s="1"/>
  <c r="DT4" i="3"/>
  <c r="DT6" i="3" s="1"/>
  <c r="FB38" i="3"/>
  <c r="EJ38" i="3"/>
  <c r="FB23" i="3"/>
  <c r="DV4" i="3"/>
  <c r="EL4" i="3"/>
  <c r="EL24" i="3" s="1"/>
  <c r="EZ4" i="3"/>
  <c r="EZ39" i="3" s="1"/>
  <c r="DZ4" i="3"/>
  <c r="DZ53" i="3" s="1"/>
  <c r="ET4" i="3"/>
  <c r="EV4" i="3" s="1"/>
  <c r="FD4" i="3"/>
  <c r="FH4" i="3" s="1"/>
  <c r="FH24" i="3" s="1"/>
  <c r="ED5" i="3"/>
  <c r="FB5" i="3"/>
  <c r="EP5" i="3"/>
  <c r="EF4" i="3"/>
  <c r="EJ4" i="3" s="1"/>
  <c r="EJ24" i="3" s="1"/>
  <c r="EJ5" i="3"/>
  <c r="FH5" i="3"/>
  <c r="FF6" i="3"/>
  <c r="FF24" i="3"/>
  <c r="FF39" i="3"/>
  <c r="EX53" i="3"/>
  <c r="EX6" i="3"/>
  <c r="EX24" i="3"/>
  <c r="ER6" i="3"/>
  <c r="ER24" i="3"/>
  <c r="ER39" i="3"/>
  <c r="ER53" i="3"/>
  <c r="EL39" i="3"/>
  <c r="EL6" i="3"/>
  <c r="EH53" i="3"/>
  <c r="EH6" i="3"/>
  <c r="EH39" i="3"/>
  <c r="EH24" i="3"/>
  <c r="EF24" i="3"/>
  <c r="EB39" i="3"/>
  <c r="DV6" i="3"/>
  <c r="DV24" i="3"/>
  <c r="DV39" i="3"/>
  <c r="DV53" i="3"/>
  <c r="GU6" i="2"/>
  <c r="GU39" i="2"/>
  <c r="GU53" i="2"/>
  <c r="GU24" i="2"/>
  <c r="GS53" i="2"/>
  <c r="GS6" i="2"/>
  <c r="GS39" i="2"/>
  <c r="GS24" i="2"/>
  <c r="GO53" i="2"/>
  <c r="GO39" i="2"/>
  <c r="GO6" i="2"/>
  <c r="GO24" i="2"/>
  <c r="GM6" i="2"/>
  <c r="GM24" i="2"/>
  <c r="GM53" i="2"/>
  <c r="GM39" i="2"/>
  <c r="GI6" i="2"/>
  <c r="GI24" i="2"/>
  <c r="GI39" i="2"/>
  <c r="GI53" i="2"/>
  <c r="GC4" i="2"/>
  <c r="GC39" i="2" s="1"/>
  <c r="GC6" i="2"/>
  <c r="GC53" i="2"/>
  <c r="GA53" i="2"/>
  <c r="GA6" i="2"/>
  <c r="GA24" i="2"/>
  <c r="GA39" i="2"/>
  <c r="FW53" i="2"/>
  <c r="FW6" i="2"/>
  <c r="FW39" i="2"/>
  <c r="FW24" i="2"/>
  <c r="FU53" i="2"/>
  <c r="FU6" i="2"/>
  <c r="FU39" i="2"/>
  <c r="FU24" i="2"/>
  <c r="FQ6" i="2"/>
  <c r="FQ53" i="2"/>
  <c r="FQ24" i="2"/>
  <c r="FQ39" i="2"/>
  <c r="FO6" i="2"/>
  <c r="FO39" i="2"/>
  <c r="FO24" i="2"/>
  <c r="FO53" i="2"/>
  <c r="FK4" i="2"/>
  <c r="FK6" i="2" s="1"/>
  <c r="FK24" i="2"/>
  <c r="FE6" i="2"/>
  <c r="FE24" i="2"/>
  <c r="FE39" i="2"/>
  <c r="FE53" i="2"/>
  <c r="FC6" i="2"/>
  <c r="FC39" i="2"/>
  <c r="FC53" i="2"/>
  <c r="FC24" i="2"/>
  <c r="EY6" i="2"/>
  <c r="EY24" i="2"/>
  <c r="EY39" i="2"/>
  <c r="EY53" i="2"/>
  <c r="EW24" i="2"/>
  <c r="EW53" i="2"/>
  <c r="EW6" i="2"/>
  <c r="CK40" i="2"/>
  <c r="CK50" i="2"/>
  <c r="CK52" i="2"/>
  <c r="CK44" i="2"/>
  <c r="CK42" i="2"/>
  <c r="CK33" i="2"/>
  <c r="CK51" i="2"/>
  <c r="CK17" i="2"/>
  <c r="BO34" i="2"/>
  <c r="CK34" i="2" s="1"/>
  <c r="BO63" i="2"/>
  <c r="CK63" i="2" s="1"/>
  <c r="CK61" i="2"/>
  <c r="BO7" i="2"/>
  <c r="CK7" i="2" s="1"/>
  <c r="CK49" i="2"/>
  <c r="CK32" i="2"/>
  <c r="CK23" i="2"/>
  <c r="CK57" i="2"/>
  <c r="CK48" i="2"/>
  <c r="CK31" i="2"/>
  <c r="CK22" i="2"/>
  <c r="BZ24" i="2"/>
  <c r="CK47" i="2"/>
  <c r="CK30" i="2"/>
  <c r="CK21" i="2"/>
  <c r="BZ53" i="2"/>
  <c r="CK55" i="2"/>
  <c r="CK46" i="2"/>
  <c r="CK37" i="2"/>
  <c r="CK29" i="2"/>
  <c r="CK20" i="2"/>
  <c r="CK12" i="2"/>
  <c r="CK41" i="2"/>
  <c r="CK15" i="2"/>
  <c r="CK14" i="2"/>
  <c r="CK56" i="2"/>
  <c r="CK13" i="2"/>
  <c r="BO43" i="2"/>
  <c r="CK43" i="2" s="1"/>
  <c r="CK62" i="2"/>
  <c r="CK54" i="2"/>
  <c r="CK45" i="2"/>
  <c r="CK36" i="2"/>
  <c r="CK28" i="2"/>
  <c r="CK19" i="2"/>
  <c r="CK11" i="2"/>
  <c r="BO26" i="2"/>
  <c r="CK26" i="2" s="1"/>
  <c r="BO9" i="2"/>
  <c r="CK9" i="2" s="1"/>
  <c r="BO6" i="2"/>
  <c r="BO53" i="2"/>
  <c r="BO24" i="2"/>
  <c r="BO38" i="2"/>
  <c r="CK38" i="2" s="1"/>
  <c r="BO4" i="2"/>
  <c r="ES24" i="2"/>
  <c r="ES39" i="2"/>
  <c r="ES53" i="2"/>
  <c r="ES6" i="2"/>
  <c r="EQ6" i="2"/>
  <c r="EQ24" i="2"/>
  <c r="EQ39" i="2"/>
  <c r="EQ53" i="2"/>
  <c r="EM4" i="2"/>
  <c r="EM24" i="2" s="1"/>
  <c r="EM53" i="2"/>
  <c r="EM39" i="2"/>
  <c r="EK53" i="2"/>
  <c r="EK6" i="2"/>
  <c r="EK24" i="2"/>
  <c r="EK39" i="2"/>
  <c r="CW63" i="5" l="1"/>
  <c r="DC63" i="5"/>
  <c r="W4" i="3"/>
  <c r="EN24" i="3"/>
  <c r="CE63" i="5"/>
  <c r="EA63" i="5"/>
  <c r="DI63" i="5"/>
  <c r="AU63" i="5"/>
  <c r="CK63" i="5"/>
  <c r="BY63" i="5"/>
  <c r="DO63" i="5"/>
  <c r="CQ63" i="5"/>
  <c r="EG63" i="5"/>
  <c r="HA63" i="5"/>
  <c r="EN6" i="3"/>
  <c r="DZ39" i="3"/>
  <c r="EN39" i="3"/>
  <c r="EZ24" i="3"/>
  <c r="DZ24" i="3"/>
  <c r="DZ6" i="3"/>
  <c r="EB24" i="3"/>
  <c r="EL53" i="3"/>
  <c r="EV24" i="3"/>
  <c r="FH6" i="3"/>
  <c r="DT53" i="3"/>
  <c r="EF39" i="3"/>
  <c r="EJ6" i="3"/>
  <c r="EB53" i="3"/>
  <c r="DT39" i="3"/>
  <c r="FD24" i="3"/>
  <c r="FB4" i="3"/>
  <c r="FB39" i="3" s="1"/>
  <c r="DT24" i="3"/>
  <c r="EF6" i="3"/>
  <c r="FD53" i="3"/>
  <c r="EP4" i="3"/>
  <c r="EP24" i="3" s="1"/>
  <c r="ED4" i="3"/>
  <c r="ED6" i="3" s="1"/>
  <c r="EJ39" i="3"/>
  <c r="EF53" i="3"/>
  <c r="ET39" i="3"/>
  <c r="EJ53" i="3"/>
  <c r="ET24" i="3"/>
  <c r="EV6" i="3"/>
  <c r="EV53" i="3"/>
  <c r="ET6" i="3"/>
  <c r="EZ6" i="3"/>
  <c r="ET53" i="3"/>
  <c r="EZ53" i="3"/>
  <c r="EV39" i="3"/>
  <c r="FD39" i="3"/>
  <c r="FD6" i="3"/>
  <c r="FH53" i="3"/>
  <c r="FH39" i="3"/>
  <c r="GC24" i="2"/>
  <c r="FK53" i="2"/>
  <c r="FK39" i="2"/>
  <c r="BO39" i="2"/>
  <c r="EM6" i="2"/>
  <c r="W53" i="3" l="1"/>
  <c r="W6" i="3"/>
  <c r="W39" i="3"/>
  <c r="W24" i="3"/>
  <c r="EP6" i="3"/>
  <c r="FB6" i="3"/>
  <c r="ED24" i="3"/>
  <c r="ED53" i="3"/>
  <c r="EP39" i="3"/>
  <c r="ED39" i="3"/>
  <c r="EP53" i="3"/>
  <c r="FB53" i="3"/>
  <c r="FB24" i="3"/>
  <c r="EI4" i="2" l="1"/>
  <c r="EI5" i="2"/>
  <c r="EI6" i="2"/>
  <c r="EI7" i="2"/>
  <c r="EI8" i="2"/>
  <c r="EI9" i="2"/>
  <c r="EI10" i="2"/>
  <c r="EI11" i="2"/>
  <c r="EI12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 s="1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 s="1"/>
  <c r="EI54" i="2"/>
  <c r="EI55" i="2"/>
  <c r="EI56" i="2"/>
  <c r="EI57" i="2"/>
  <c r="EI58" i="2"/>
  <c r="EI59" i="2"/>
  <c r="EI60" i="2"/>
  <c r="EI61" i="2"/>
  <c r="EI62" i="2"/>
  <c r="EI63" i="2"/>
  <c r="EG5" i="2"/>
  <c r="EG4" i="2" s="1"/>
  <c r="EG23" i="2"/>
  <c r="EG38" i="2"/>
  <c r="EG52" i="2"/>
  <c r="EE5" i="2"/>
  <c r="EE4" i="2" s="1"/>
  <c r="EE24" i="2" s="1"/>
  <c r="EE23" i="2"/>
  <c r="EE38" i="2"/>
  <c r="EE52" i="2"/>
  <c r="EC4" i="2"/>
  <c r="EC6" i="2" s="1"/>
  <c r="EC5" i="2"/>
  <c r="EC7" i="2"/>
  <c r="EC8" i="2"/>
  <c r="EC9" i="2"/>
  <c r="EC10" i="2"/>
  <c r="EC11" i="2"/>
  <c r="EC12" i="2"/>
  <c r="EC13" i="2"/>
  <c r="EC14" i="2"/>
  <c r="EC15" i="2"/>
  <c r="EC16" i="2"/>
  <c r="EC17" i="2"/>
  <c r="EC18" i="2"/>
  <c r="EC19" i="2"/>
  <c r="EC20" i="2"/>
  <c r="EC21" i="2"/>
  <c r="EC22" i="2"/>
  <c r="EC23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 s="1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 s="1"/>
  <c r="EC54" i="2"/>
  <c r="EC55" i="2"/>
  <c r="EC56" i="2"/>
  <c r="EC57" i="2"/>
  <c r="EC58" i="2"/>
  <c r="EC59" i="2"/>
  <c r="EC60" i="2"/>
  <c r="EC61" i="2"/>
  <c r="EC62" i="2"/>
  <c r="EC63" i="2"/>
  <c r="DR5" i="2"/>
  <c r="DR4" i="2" s="1"/>
  <c r="DR23" i="2"/>
  <c r="DR38" i="2"/>
  <c r="DR52" i="2"/>
  <c r="BD5" i="2"/>
  <c r="BD23" i="2"/>
  <c r="BD38" i="2"/>
  <c r="BD52" i="2"/>
  <c r="AS5" i="2"/>
  <c r="AS23" i="2"/>
  <c r="AS38" i="2"/>
  <c r="AS52" i="2"/>
  <c r="EG53" i="2" l="1"/>
  <c r="EG6" i="2"/>
  <c r="EG39" i="2"/>
  <c r="EG24" i="2"/>
  <c r="EE53" i="2"/>
  <c r="EE39" i="2"/>
  <c r="EE6" i="2"/>
  <c r="EC24" i="2"/>
  <c r="DR24" i="2"/>
  <c r="DR39" i="2"/>
  <c r="DR6" i="2"/>
  <c r="DR53" i="2"/>
  <c r="AS4" i="2"/>
  <c r="AS24" i="2" s="1"/>
  <c r="BD4" i="2"/>
  <c r="BD6" i="2" s="1"/>
  <c r="AS6" i="2"/>
  <c r="CZ53" i="1"/>
  <c r="CZ39" i="1"/>
  <c r="CZ24" i="1"/>
  <c r="AS39" i="2" l="1"/>
  <c r="AS53" i="2"/>
  <c r="BD53" i="2"/>
  <c r="BD24" i="2"/>
  <c r="BD39" i="2"/>
  <c r="V63" i="3"/>
  <c r="V62" i="3"/>
  <c r="V61" i="3"/>
  <c r="V60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4" i="3"/>
  <c r="V43" i="3"/>
  <c r="V42" i="3"/>
  <c r="V41" i="3"/>
  <c r="V40" i="3"/>
  <c r="V37" i="3"/>
  <c r="V36" i="3"/>
  <c r="V35" i="3"/>
  <c r="V34" i="3"/>
  <c r="V33" i="3"/>
  <c r="V32" i="3"/>
  <c r="V31" i="3"/>
  <c r="V30" i="3"/>
  <c r="V29" i="3"/>
  <c r="V28" i="3"/>
  <c r="V26" i="3"/>
  <c r="V25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K63" i="3"/>
  <c r="K62" i="3"/>
  <c r="K61" i="3"/>
  <c r="K60" i="3"/>
  <c r="K59" i="3"/>
  <c r="K58" i="3"/>
  <c r="K57" i="3"/>
  <c r="K56" i="3"/>
  <c r="K55" i="3"/>
  <c r="K54" i="3"/>
  <c r="K51" i="3"/>
  <c r="K50" i="3"/>
  <c r="K49" i="3"/>
  <c r="K48" i="3"/>
  <c r="K47" i="3"/>
  <c r="K46" i="3"/>
  <c r="K45" i="3"/>
  <c r="K44" i="3"/>
  <c r="K43" i="3"/>
  <c r="K42" i="3"/>
  <c r="K41" i="3"/>
  <c r="K40" i="3"/>
  <c r="K37" i="3"/>
  <c r="K36" i="3"/>
  <c r="K35" i="3"/>
  <c r="K34" i="3"/>
  <c r="K33" i="3"/>
  <c r="K32" i="3"/>
  <c r="K31" i="3"/>
  <c r="K30" i="3"/>
  <c r="K29" i="3"/>
  <c r="K28" i="3"/>
  <c r="K26" i="3"/>
  <c r="K25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BN35" i="3"/>
  <c r="BN58" i="3"/>
  <c r="BY7" i="3"/>
  <c r="BN7" i="3" s="1"/>
  <c r="BY8" i="3"/>
  <c r="BN8" i="3" s="1"/>
  <c r="BY9" i="3"/>
  <c r="BN9" i="3" s="1"/>
  <c r="BY10" i="3"/>
  <c r="CJ10" i="3" s="1"/>
  <c r="BY11" i="3"/>
  <c r="BN11" i="3" s="1"/>
  <c r="BY12" i="3"/>
  <c r="CJ12" i="3" s="1"/>
  <c r="BY13" i="3"/>
  <c r="BN13" i="3" s="1"/>
  <c r="BY14" i="3"/>
  <c r="CJ14" i="3" s="1"/>
  <c r="BY15" i="3"/>
  <c r="BY16" i="3"/>
  <c r="BN16" i="3" s="1"/>
  <c r="BY17" i="3"/>
  <c r="BN17" i="3" s="1"/>
  <c r="BY18" i="3"/>
  <c r="CJ18" i="3" s="1"/>
  <c r="BY19" i="3"/>
  <c r="BN19" i="3" s="1"/>
  <c r="BY20" i="3"/>
  <c r="CJ20" i="3" s="1"/>
  <c r="BY21" i="3"/>
  <c r="BY22" i="3"/>
  <c r="BN22" i="3" s="1"/>
  <c r="BY25" i="3"/>
  <c r="BN25" i="3" s="1"/>
  <c r="BY26" i="3"/>
  <c r="CJ26" i="3" s="1"/>
  <c r="BY27" i="3"/>
  <c r="CJ27" i="3" s="1"/>
  <c r="BY28" i="3"/>
  <c r="CJ28" i="3" s="1"/>
  <c r="BY29" i="3"/>
  <c r="BY30" i="3"/>
  <c r="BY31" i="3"/>
  <c r="BY32" i="3"/>
  <c r="CJ32" i="3" s="1"/>
  <c r="BY33" i="3"/>
  <c r="BN33" i="3" s="1"/>
  <c r="BY34" i="3"/>
  <c r="CJ34" i="3" s="1"/>
  <c r="BY35" i="3"/>
  <c r="CJ35" i="3" s="1"/>
  <c r="BY36" i="3"/>
  <c r="CJ36" i="3" s="1"/>
  <c r="BY37" i="3"/>
  <c r="BN37" i="3" s="1"/>
  <c r="BY40" i="3"/>
  <c r="BN40" i="3" s="1"/>
  <c r="BY41" i="3"/>
  <c r="BN41" i="3" s="1"/>
  <c r="BY42" i="3"/>
  <c r="BN42" i="3" s="1"/>
  <c r="BY43" i="3"/>
  <c r="CJ43" i="3" s="1"/>
  <c r="BY44" i="3"/>
  <c r="CJ44" i="3" s="1"/>
  <c r="BY45" i="3"/>
  <c r="BN45" i="3" s="1"/>
  <c r="BY46" i="3"/>
  <c r="CJ46" i="3" s="1"/>
  <c r="BY47" i="3"/>
  <c r="BY48" i="3"/>
  <c r="CJ48" i="3" s="1"/>
  <c r="BY49" i="3"/>
  <c r="BN49" i="3" s="1"/>
  <c r="BY50" i="3"/>
  <c r="BN50" i="3" s="1"/>
  <c r="BY51" i="3"/>
  <c r="CJ51" i="3" s="1"/>
  <c r="BY54" i="3"/>
  <c r="BY55" i="3"/>
  <c r="BN55" i="3" s="1"/>
  <c r="BY56" i="3"/>
  <c r="CJ56" i="3" s="1"/>
  <c r="BY57" i="3"/>
  <c r="BN57" i="3" s="1"/>
  <c r="BY58" i="3"/>
  <c r="CJ58" i="3" s="1"/>
  <c r="BY59" i="3"/>
  <c r="BN59" i="3" s="1"/>
  <c r="BY60" i="3"/>
  <c r="CJ60" i="3" s="1"/>
  <c r="BY61" i="3"/>
  <c r="BY62" i="3"/>
  <c r="BY63" i="3"/>
  <c r="CJ63" i="3" s="1"/>
  <c r="BC52" i="3"/>
  <c r="BC38" i="3"/>
  <c r="BC23" i="3"/>
  <c r="BC5" i="3"/>
  <c r="AR52" i="3"/>
  <c r="AR38" i="3"/>
  <c r="AR23" i="3"/>
  <c r="AR5" i="3"/>
  <c r="DQ7" i="3"/>
  <c r="DQ8" i="3"/>
  <c r="DQ9" i="3"/>
  <c r="DQ10" i="3"/>
  <c r="DQ11" i="3"/>
  <c r="DQ12" i="3"/>
  <c r="DQ13" i="3"/>
  <c r="DQ14" i="3"/>
  <c r="DQ15" i="3"/>
  <c r="DQ16" i="3"/>
  <c r="DQ17" i="3"/>
  <c r="DQ18" i="3"/>
  <c r="DQ19" i="3"/>
  <c r="DQ20" i="3"/>
  <c r="DQ21" i="3"/>
  <c r="DQ22" i="3"/>
  <c r="DQ25" i="3"/>
  <c r="DQ26" i="3"/>
  <c r="DQ27" i="3"/>
  <c r="DQ28" i="3"/>
  <c r="DQ29" i="3"/>
  <c r="DQ30" i="3"/>
  <c r="DQ31" i="3"/>
  <c r="DQ32" i="3"/>
  <c r="DQ33" i="3"/>
  <c r="DQ34" i="3"/>
  <c r="DQ35" i="3"/>
  <c r="DQ36" i="3"/>
  <c r="DQ37" i="3"/>
  <c r="DQ40" i="3"/>
  <c r="DQ41" i="3"/>
  <c r="DQ42" i="3"/>
  <c r="DQ43" i="3"/>
  <c r="DQ44" i="3"/>
  <c r="DQ45" i="3"/>
  <c r="DQ46" i="3"/>
  <c r="DQ47" i="3"/>
  <c r="DQ48" i="3"/>
  <c r="DQ49" i="3"/>
  <c r="DQ50" i="3"/>
  <c r="DQ51" i="3"/>
  <c r="DQ54" i="3"/>
  <c r="DQ55" i="3"/>
  <c r="DQ56" i="3"/>
  <c r="DQ57" i="3"/>
  <c r="DQ58" i="3"/>
  <c r="DQ59" i="3"/>
  <c r="DQ60" i="3"/>
  <c r="DQ61" i="3"/>
  <c r="DQ62" i="3"/>
  <c r="DQ63" i="3"/>
  <c r="DF52" i="3"/>
  <c r="DF38" i="3"/>
  <c r="DF23" i="3"/>
  <c r="DF5" i="3"/>
  <c r="CU53" i="3"/>
  <c r="CU39" i="3"/>
  <c r="CU24" i="3"/>
  <c r="CU6" i="3"/>
  <c r="GK63" i="3"/>
  <c r="GE63" i="3"/>
  <c r="FY63" i="3"/>
  <c r="FS63" i="3"/>
  <c r="FM63" i="3"/>
  <c r="FG63" i="3"/>
  <c r="FA63" i="3"/>
  <c r="EU63" i="3"/>
  <c r="EO63" i="3"/>
  <c r="EI63" i="3"/>
  <c r="EC63" i="3"/>
  <c r="DW63" i="3"/>
  <c r="GK62" i="3"/>
  <c r="GE62" i="3"/>
  <c r="FY62" i="3"/>
  <c r="FS62" i="3"/>
  <c r="FM62" i="3"/>
  <c r="FG62" i="3"/>
  <c r="FA62" i="3"/>
  <c r="EU62" i="3"/>
  <c r="EO62" i="3"/>
  <c r="EI62" i="3"/>
  <c r="EC62" i="3"/>
  <c r="DW62" i="3"/>
  <c r="GK61" i="3"/>
  <c r="GE61" i="3"/>
  <c r="FY61" i="3"/>
  <c r="FS61" i="3"/>
  <c r="FM61" i="3"/>
  <c r="FG61" i="3"/>
  <c r="FA61" i="3"/>
  <c r="EU61" i="3"/>
  <c r="EO61" i="3"/>
  <c r="EI61" i="3"/>
  <c r="EC61" i="3"/>
  <c r="DW61" i="3"/>
  <c r="GK60" i="3"/>
  <c r="GE60" i="3"/>
  <c r="FY60" i="3"/>
  <c r="FS60" i="3"/>
  <c r="FM60" i="3"/>
  <c r="FG60" i="3"/>
  <c r="FA60" i="3"/>
  <c r="EU60" i="3"/>
  <c r="EO60" i="3"/>
  <c r="EI60" i="3"/>
  <c r="EC60" i="3"/>
  <c r="DW60" i="3"/>
  <c r="GK59" i="3"/>
  <c r="GE59" i="3"/>
  <c r="FY59" i="3"/>
  <c r="FS59" i="3"/>
  <c r="FM59" i="3"/>
  <c r="FG59" i="3"/>
  <c r="FA59" i="3"/>
  <c r="EU59" i="3"/>
  <c r="EO59" i="3"/>
  <c r="EI59" i="3"/>
  <c r="EC59" i="3"/>
  <c r="DW59" i="3"/>
  <c r="GK58" i="3"/>
  <c r="GE58" i="3"/>
  <c r="FY58" i="3"/>
  <c r="FS58" i="3"/>
  <c r="FM58" i="3"/>
  <c r="FG58" i="3"/>
  <c r="FA58" i="3"/>
  <c r="EU58" i="3"/>
  <c r="EO58" i="3"/>
  <c r="EI58" i="3"/>
  <c r="EC58" i="3"/>
  <c r="DW58" i="3"/>
  <c r="GK57" i="3"/>
  <c r="GE57" i="3"/>
  <c r="FY57" i="3"/>
  <c r="FS57" i="3"/>
  <c r="FM57" i="3"/>
  <c r="FG57" i="3"/>
  <c r="FA57" i="3"/>
  <c r="EU57" i="3"/>
  <c r="EO57" i="3"/>
  <c r="EI57" i="3"/>
  <c r="EC57" i="3"/>
  <c r="DW57" i="3"/>
  <c r="GK56" i="3"/>
  <c r="GE56" i="3"/>
  <c r="FY56" i="3"/>
  <c r="FS56" i="3"/>
  <c r="FM56" i="3"/>
  <c r="FG56" i="3"/>
  <c r="FA56" i="3"/>
  <c r="EU56" i="3"/>
  <c r="EO56" i="3"/>
  <c r="EI56" i="3"/>
  <c r="EC56" i="3"/>
  <c r="DW56" i="3"/>
  <c r="GK55" i="3"/>
  <c r="GE55" i="3"/>
  <c r="FY55" i="3"/>
  <c r="FS55" i="3"/>
  <c r="FM55" i="3"/>
  <c r="FG55" i="3"/>
  <c r="FA55" i="3"/>
  <c r="EU55" i="3"/>
  <c r="EO55" i="3"/>
  <c r="EI55" i="3"/>
  <c r="EC55" i="3"/>
  <c r="DW55" i="3"/>
  <c r="GK54" i="3"/>
  <c r="GE54" i="3"/>
  <c r="FY54" i="3"/>
  <c r="FS54" i="3"/>
  <c r="FM54" i="3"/>
  <c r="FG54" i="3"/>
  <c r="FA54" i="3"/>
  <c r="EU54" i="3"/>
  <c r="EO54" i="3"/>
  <c r="EI54" i="3"/>
  <c r="EC54" i="3"/>
  <c r="DW54" i="3"/>
  <c r="GI52" i="3"/>
  <c r="GG52" i="3"/>
  <c r="GC52" i="3"/>
  <c r="GA52" i="3"/>
  <c r="FW52" i="3"/>
  <c r="FU52" i="3"/>
  <c r="FQ52" i="3"/>
  <c r="FO52" i="3"/>
  <c r="FK52" i="3"/>
  <c r="FI52" i="3"/>
  <c r="FE52" i="3"/>
  <c r="FC52" i="3"/>
  <c r="EY52" i="3"/>
  <c r="EW52" i="3"/>
  <c r="ES52" i="3"/>
  <c r="EQ52" i="3"/>
  <c r="EM52" i="3"/>
  <c r="EK52" i="3"/>
  <c r="EG52" i="3"/>
  <c r="EE52" i="3"/>
  <c r="EA52" i="3"/>
  <c r="DY52" i="3"/>
  <c r="DU52" i="3"/>
  <c r="DS52" i="3"/>
  <c r="GK51" i="3"/>
  <c r="GE51" i="3"/>
  <c r="FY51" i="3"/>
  <c r="FS51" i="3"/>
  <c r="FM51" i="3"/>
  <c r="FG51" i="3"/>
  <c r="FA51" i="3"/>
  <c r="EU51" i="3"/>
  <c r="EO51" i="3"/>
  <c r="EI51" i="3"/>
  <c r="EC51" i="3"/>
  <c r="DW51" i="3"/>
  <c r="GK50" i="3"/>
  <c r="GE50" i="3"/>
  <c r="FY50" i="3"/>
  <c r="FS50" i="3"/>
  <c r="FM50" i="3"/>
  <c r="FG50" i="3"/>
  <c r="FA50" i="3"/>
  <c r="EU50" i="3"/>
  <c r="EO50" i="3"/>
  <c r="EI50" i="3"/>
  <c r="EC50" i="3"/>
  <c r="DW50" i="3"/>
  <c r="GK49" i="3"/>
  <c r="GE49" i="3"/>
  <c r="FY49" i="3"/>
  <c r="FS49" i="3"/>
  <c r="FM49" i="3"/>
  <c r="FG49" i="3"/>
  <c r="FA49" i="3"/>
  <c r="EU49" i="3"/>
  <c r="EO49" i="3"/>
  <c r="EI49" i="3"/>
  <c r="EC49" i="3"/>
  <c r="DW49" i="3"/>
  <c r="GK48" i="3"/>
  <c r="GE48" i="3"/>
  <c r="FY48" i="3"/>
  <c r="FS48" i="3"/>
  <c r="FM48" i="3"/>
  <c r="FG48" i="3"/>
  <c r="FA48" i="3"/>
  <c r="EU48" i="3"/>
  <c r="EO48" i="3"/>
  <c r="EI48" i="3"/>
  <c r="EC48" i="3"/>
  <c r="DW48" i="3"/>
  <c r="GK47" i="3"/>
  <c r="GE47" i="3"/>
  <c r="FY47" i="3"/>
  <c r="FS47" i="3"/>
  <c r="FM47" i="3"/>
  <c r="FG47" i="3"/>
  <c r="FA47" i="3"/>
  <c r="EU47" i="3"/>
  <c r="EO47" i="3"/>
  <c r="EI47" i="3"/>
  <c r="EC47" i="3"/>
  <c r="DW47" i="3"/>
  <c r="GK46" i="3"/>
  <c r="GE46" i="3"/>
  <c r="FY46" i="3"/>
  <c r="FS46" i="3"/>
  <c r="FM46" i="3"/>
  <c r="FG46" i="3"/>
  <c r="FA46" i="3"/>
  <c r="EU46" i="3"/>
  <c r="EO46" i="3"/>
  <c r="EI46" i="3"/>
  <c r="EC46" i="3"/>
  <c r="DW46" i="3"/>
  <c r="GK45" i="3"/>
  <c r="GE45" i="3"/>
  <c r="FY45" i="3"/>
  <c r="FS45" i="3"/>
  <c r="FM45" i="3"/>
  <c r="FG45" i="3"/>
  <c r="FA45" i="3"/>
  <c r="EU45" i="3"/>
  <c r="EO45" i="3"/>
  <c r="EI45" i="3"/>
  <c r="EC45" i="3"/>
  <c r="DW45" i="3"/>
  <c r="GK44" i="3"/>
  <c r="GE44" i="3"/>
  <c r="FY44" i="3"/>
  <c r="FS44" i="3"/>
  <c r="FM44" i="3"/>
  <c r="FG44" i="3"/>
  <c r="FA44" i="3"/>
  <c r="EU44" i="3"/>
  <c r="EO44" i="3"/>
  <c r="EI44" i="3"/>
  <c r="EC44" i="3"/>
  <c r="DW44" i="3"/>
  <c r="GK43" i="3"/>
  <c r="GE43" i="3"/>
  <c r="FY43" i="3"/>
  <c r="FS43" i="3"/>
  <c r="FM43" i="3"/>
  <c r="FG43" i="3"/>
  <c r="FA43" i="3"/>
  <c r="EU43" i="3"/>
  <c r="EO43" i="3"/>
  <c r="EI43" i="3"/>
  <c r="EC43" i="3"/>
  <c r="DW43" i="3"/>
  <c r="GK42" i="3"/>
  <c r="GE42" i="3"/>
  <c r="FY42" i="3"/>
  <c r="FS42" i="3"/>
  <c r="FM42" i="3"/>
  <c r="FG42" i="3"/>
  <c r="FA42" i="3"/>
  <c r="EU42" i="3"/>
  <c r="EO42" i="3"/>
  <c r="EI42" i="3"/>
  <c r="EC42" i="3"/>
  <c r="DW42" i="3"/>
  <c r="GK41" i="3"/>
  <c r="GE41" i="3"/>
  <c r="FY41" i="3"/>
  <c r="FS41" i="3"/>
  <c r="FM41" i="3"/>
  <c r="FG41" i="3"/>
  <c r="FA41" i="3"/>
  <c r="EU41" i="3"/>
  <c r="EO41" i="3"/>
  <c r="EI41" i="3"/>
  <c r="EC41" i="3"/>
  <c r="DW41" i="3"/>
  <c r="GK40" i="3"/>
  <c r="GE40" i="3"/>
  <c r="FY40" i="3"/>
  <c r="FS40" i="3"/>
  <c r="FM40" i="3"/>
  <c r="FG40" i="3"/>
  <c r="FA40" i="3"/>
  <c r="EU40" i="3"/>
  <c r="EO40" i="3"/>
  <c r="EI40" i="3"/>
  <c r="EC40" i="3"/>
  <c r="DW40" i="3"/>
  <c r="GI38" i="3"/>
  <c r="GG38" i="3"/>
  <c r="GC38" i="3"/>
  <c r="GA38" i="3"/>
  <c r="FW38" i="3"/>
  <c r="FU38" i="3"/>
  <c r="FQ38" i="3"/>
  <c r="FO38" i="3"/>
  <c r="FK38" i="3"/>
  <c r="FI38" i="3"/>
  <c r="FE38" i="3"/>
  <c r="FC38" i="3"/>
  <c r="EY38" i="3"/>
  <c r="EW38" i="3"/>
  <c r="ES38" i="3"/>
  <c r="EQ38" i="3"/>
  <c r="EM38" i="3"/>
  <c r="EK38" i="3"/>
  <c r="EG38" i="3"/>
  <c r="EE38" i="3"/>
  <c r="EA38" i="3"/>
  <c r="DY38" i="3"/>
  <c r="DU38" i="3"/>
  <c r="DS38" i="3"/>
  <c r="GK37" i="3"/>
  <c r="GE37" i="3"/>
  <c r="FY37" i="3"/>
  <c r="FS37" i="3"/>
  <c r="FM37" i="3"/>
  <c r="FG37" i="3"/>
  <c r="FA37" i="3"/>
  <c r="EU37" i="3"/>
  <c r="EO37" i="3"/>
  <c r="EI37" i="3"/>
  <c r="EC37" i="3"/>
  <c r="DW37" i="3"/>
  <c r="GK36" i="3"/>
  <c r="GE36" i="3"/>
  <c r="FY36" i="3"/>
  <c r="FS36" i="3"/>
  <c r="FM36" i="3"/>
  <c r="FG36" i="3"/>
  <c r="FA36" i="3"/>
  <c r="EU36" i="3"/>
  <c r="EO36" i="3"/>
  <c r="EI36" i="3"/>
  <c r="EC36" i="3"/>
  <c r="DW36" i="3"/>
  <c r="GK35" i="3"/>
  <c r="GE35" i="3"/>
  <c r="FY35" i="3"/>
  <c r="FS35" i="3"/>
  <c r="FM35" i="3"/>
  <c r="FG35" i="3"/>
  <c r="FA35" i="3"/>
  <c r="EU35" i="3"/>
  <c r="EO35" i="3"/>
  <c r="EI35" i="3"/>
  <c r="EC35" i="3"/>
  <c r="DW35" i="3"/>
  <c r="GK34" i="3"/>
  <c r="GE34" i="3"/>
  <c r="FY34" i="3"/>
  <c r="FS34" i="3"/>
  <c r="FM34" i="3"/>
  <c r="FG34" i="3"/>
  <c r="FA34" i="3"/>
  <c r="EU34" i="3"/>
  <c r="EO34" i="3"/>
  <c r="EI34" i="3"/>
  <c r="EC34" i="3"/>
  <c r="DW34" i="3"/>
  <c r="GK33" i="3"/>
  <c r="GE33" i="3"/>
  <c r="FY33" i="3"/>
  <c r="FS33" i="3"/>
  <c r="FM33" i="3"/>
  <c r="FG33" i="3"/>
  <c r="FA33" i="3"/>
  <c r="EU33" i="3"/>
  <c r="EO33" i="3"/>
  <c r="EI33" i="3"/>
  <c r="EC33" i="3"/>
  <c r="DW33" i="3"/>
  <c r="GK32" i="3"/>
  <c r="GE32" i="3"/>
  <c r="FY32" i="3"/>
  <c r="FS32" i="3"/>
  <c r="FM32" i="3"/>
  <c r="FG32" i="3"/>
  <c r="FA32" i="3"/>
  <c r="EU32" i="3"/>
  <c r="EO32" i="3"/>
  <c r="EI32" i="3"/>
  <c r="EC32" i="3"/>
  <c r="DW32" i="3"/>
  <c r="GK31" i="3"/>
  <c r="GE31" i="3"/>
  <c r="FY31" i="3"/>
  <c r="FS31" i="3"/>
  <c r="FM31" i="3"/>
  <c r="FG31" i="3"/>
  <c r="FA31" i="3"/>
  <c r="EU31" i="3"/>
  <c r="EO31" i="3"/>
  <c r="EI31" i="3"/>
  <c r="EC31" i="3"/>
  <c r="DW31" i="3"/>
  <c r="GK30" i="3"/>
  <c r="GE30" i="3"/>
  <c r="FY30" i="3"/>
  <c r="FS30" i="3"/>
  <c r="FM30" i="3"/>
  <c r="FG30" i="3"/>
  <c r="FA30" i="3"/>
  <c r="EU30" i="3"/>
  <c r="EO30" i="3"/>
  <c r="EI30" i="3"/>
  <c r="EC30" i="3"/>
  <c r="DW30" i="3"/>
  <c r="GK29" i="3"/>
  <c r="GE29" i="3"/>
  <c r="FY29" i="3"/>
  <c r="FS29" i="3"/>
  <c r="FM29" i="3"/>
  <c r="FG29" i="3"/>
  <c r="FA29" i="3"/>
  <c r="EU29" i="3"/>
  <c r="EO29" i="3"/>
  <c r="EI29" i="3"/>
  <c r="EC29" i="3"/>
  <c r="DW29" i="3"/>
  <c r="GK28" i="3"/>
  <c r="GE28" i="3"/>
  <c r="FY28" i="3"/>
  <c r="FS28" i="3"/>
  <c r="FM28" i="3"/>
  <c r="FG28" i="3"/>
  <c r="FA28" i="3"/>
  <c r="EU28" i="3"/>
  <c r="EO28" i="3"/>
  <c r="EI28" i="3"/>
  <c r="EC28" i="3"/>
  <c r="DW28" i="3"/>
  <c r="GK27" i="3"/>
  <c r="GE27" i="3"/>
  <c r="FY27" i="3"/>
  <c r="FS27" i="3"/>
  <c r="FM27" i="3"/>
  <c r="FG27" i="3"/>
  <c r="FA27" i="3"/>
  <c r="EU27" i="3"/>
  <c r="EO27" i="3"/>
  <c r="EI27" i="3"/>
  <c r="EC27" i="3"/>
  <c r="DW27" i="3"/>
  <c r="GK26" i="3"/>
  <c r="GE26" i="3"/>
  <c r="FY26" i="3"/>
  <c r="FS26" i="3"/>
  <c r="FM26" i="3"/>
  <c r="FG26" i="3"/>
  <c r="FA26" i="3"/>
  <c r="EU26" i="3"/>
  <c r="EO26" i="3"/>
  <c r="EI26" i="3"/>
  <c r="EC26" i="3"/>
  <c r="DW26" i="3"/>
  <c r="GK25" i="3"/>
  <c r="GE25" i="3"/>
  <c r="FY25" i="3"/>
  <c r="FS25" i="3"/>
  <c r="FM25" i="3"/>
  <c r="FG25" i="3"/>
  <c r="FA25" i="3"/>
  <c r="EU25" i="3"/>
  <c r="EO25" i="3"/>
  <c r="EI25" i="3"/>
  <c r="EC25" i="3"/>
  <c r="DW25" i="3"/>
  <c r="GI23" i="3"/>
  <c r="GG23" i="3"/>
  <c r="GC23" i="3"/>
  <c r="GA23" i="3"/>
  <c r="FW23" i="3"/>
  <c r="FU23" i="3"/>
  <c r="FQ23" i="3"/>
  <c r="FO23" i="3"/>
  <c r="FK23" i="3"/>
  <c r="FI23" i="3"/>
  <c r="FE23" i="3"/>
  <c r="FC23" i="3"/>
  <c r="EY23" i="3"/>
  <c r="EW23" i="3"/>
  <c r="ES23" i="3"/>
  <c r="EQ23" i="3"/>
  <c r="EM23" i="3"/>
  <c r="EK23" i="3"/>
  <c r="EG23" i="3"/>
  <c r="EE23" i="3"/>
  <c r="EA23" i="3"/>
  <c r="DY23" i="3"/>
  <c r="DU23" i="3"/>
  <c r="DS23" i="3"/>
  <c r="GK22" i="3"/>
  <c r="GE22" i="3"/>
  <c r="FY22" i="3"/>
  <c r="FS22" i="3"/>
  <c r="FM22" i="3"/>
  <c r="FG22" i="3"/>
  <c r="FA22" i="3"/>
  <c r="EU22" i="3"/>
  <c r="EO22" i="3"/>
  <c r="EI22" i="3"/>
  <c r="EC22" i="3"/>
  <c r="DW22" i="3"/>
  <c r="GK21" i="3"/>
  <c r="GE21" i="3"/>
  <c r="FY21" i="3"/>
  <c r="FS21" i="3"/>
  <c r="FM21" i="3"/>
  <c r="FG21" i="3"/>
  <c r="FA21" i="3"/>
  <c r="EU21" i="3"/>
  <c r="EO21" i="3"/>
  <c r="EI21" i="3"/>
  <c r="EC21" i="3"/>
  <c r="DW21" i="3"/>
  <c r="GK20" i="3"/>
  <c r="GE20" i="3"/>
  <c r="FY20" i="3"/>
  <c r="FS20" i="3"/>
  <c r="FM20" i="3"/>
  <c r="FG20" i="3"/>
  <c r="FA20" i="3"/>
  <c r="EU20" i="3"/>
  <c r="EO20" i="3"/>
  <c r="EI20" i="3"/>
  <c r="EC20" i="3"/>
  <c r="DW20" i="3"/>
  <c r="GK19" i="3"/>
  <c r="GE19" i="3"/>
  <c r="FY19" i="3"/>
  <c r="FS19" i="3"/>
  <c r="FM19" i="3"/>
  <c r="FG19" i="3"/>
  <c r="FA19" i="3"/>
  <c r="EU19" i="3"/>
  <c r="EO19" i="3"/>
  <c r="EI19" i="3"/>
  <c r="EC19" i="3"/>
  <c r="DW19" i="3"/>
  <c r="GK18" i="3"/>
  <c r="GE18" i="3"/>
  <c r="FY18" i="3"/>
  <c r="FS18" i="3"/>
  <c r="FM18" i="3"/>
  <c r="FG18" i="3"/>
  <c r="FA18" i="3"/>
  <c r="EU18" i="3"/>
  <c r="EO18" i="3"/>
  <c r="EI18" i="3"/>
  <c r="EC18" i="3"/>
  <c r="DW18" i="3"/>
  <c r="GK17" i="3"/>
  <c r="GE17" i="3"/>
  <c r="FY17" i="3"/>
  <c r="FS17" i="3"/>
  <c r="FM17" i="3"/>
  <c r="FG17" i="3"/>
  <c r="FA17" i="3"/>
  <c r="EU17" i="3"/>
  <c r="EO17" i="3"/>
  <c r="EI17" i="3"/>
  <c r="EC17" i="3"/>
  <c r="DW17" i="3"/>
  <c r="GK16" i="3"/>
  <c r="GE16" i="3"/>
  <c r="FY16" i="3"/>
  <c r="FS16" i="3"/>
  <c r="FM16" i="3"/>
  <c r="FG16" i="3"/>
  <c r="FA16" i="3"/>
  <c r="EU16" i="3"/>
  <c r="EO16" i="3"/>
  <c r="EI16" i="3"/>
  <c r="EC16" i="3"/>
  <c r="DW16" i="3"/>
  <c r="GK15" i="3"/>
  <c r="GE15" i="3"/>
  <c r="FY15" i="3"/>
  <c r="FS15" i="3"/>
  <c r="FM15" i="3"/>
  <c r="FG15" i="3"/>
  <c r="FA15" i="3"/>
  <c r="EU15" i="3"/>
  <c r="EO15" i="3"/>
  <c r="EI15" i="3"/>
  <c r="EC15" i="3"/>
  <c r="DW15" i="3"/>
  <c r="GK14" i="3"/>
  <c r="GE14" i="3"/>
  <c r="FY14" i="3"/>
  <c r="FS14" i="3"/>
  <c r="FM14" i="3"/>
  <c r="FG14" i="3"/>
  <c r="FA14" i="3"/>
  <c r="EU14" i="3"/>
  <c r="EO14" i="3"/>
  <c r="EI14" i="3"/>
  <c r="EC14" i="3"/>
  <c r="DW14" i="3"/>
  <c r="GK13" i="3"/>
  <c r="GE13" i="3"/>
  <c r="FY13" i="3"/>
  <c r="FS13" i="3"/>
  <c r="FM13" i="3"/>
  <c r="FG13" i="3"/>
  <c r="FA13" i="3"/>
  <c r="EU13" i="3"/>
  <c r="EO13" i="3"/>
  <c r="EI13" i="3"/>
  <c r="EC13" i="3"/>
  <c r="DW13" i="3"/>
  <c r="GK12" i="3"/>
  <c r="GE12" i="3"/>
  <c r="FY12" i="3"/>
  <c r="FS12" i="3"/>
  <c r="FM12" i="3"/>
  <c r="FG12" i="3"/>
  <c r="FA12" i="3"/>
  <c r="EU12" i="3"/>
  <c r="EO12" i="3"/>
  <c r="EI12" i="3"/>
  <c r="EC12" i="3"/>
  <c r="DW12" i="3"/>
  <c r="GK11" i="3"/>
  <c r="GE11" i="3"/>
  <c r="FY11" i="3"/>
  <c r="FS11" i="3"/>
  <c r="FM11" i="3"/>
  <c r="FG11" i="3"/>
  <c r="FA11" i="3"/>
  <c r="EU11" i="3"/>
  <c r="EO11" i="3"/>
  <c r="EI11" i="3"/>
  <c r="EC11" i="3"/>
  <c r="DW11" i="3"/>
  <c r="GK10" i="3"/>
  <c r="GE10" i="3"/>
  <c r="FY10" i="3"/>
  <c r="FS10" i="3"/>
  <c r="FM10" i="3"/>
  <c r="FG10" i="3"/>
  <c r="FA10" i="3"/>
  <c r="EU10" i="3"/>
  <c r="EO10" i="3"/>
  <c r="EI10" i="3"/>
  <c r="EC10" i="3"/>
  <c r="DW10" i="3"/>
  <c r="GK9" i="3"/>
  <c r="GE9" i="3"/>
  <c r="FY9" i="3"/>
  <c r="FS9" i="3"/>
  <c r="FM9" i="3"/>
  <c r="FG9" i="3"/>
  <c r="FA9" i="3"/>
  <c r="EU9" i="3"/>
  <c r="EO9" i="3"/>
  <c r="EI9" i="3"/>
  <c r="EC9" i="3"/>
  <c r="DW9" i="3"/>
  <c r="GK8" i="3"/>
  <c r="GE8" i="3"/>
  <c r="FY8" i="3"/>
  <c r="FS8" i="3"/>
  <c r="FM8" i="3"/>
  <c r="FG8" i="3"/>
  <c r="FA8" i="3"/>
  <c r="EU8" i="3"/>
  <c r="EO8" i="3"/>
  <c r="EI8" i="3"/>
  <c r="EC8" i="3"/>
  <c r="DW8" i="3"/>
  <c r="GK7" i="3"/>
  <c r="GE7" i="3"/>
  <c r="FY7" i="3"/>
  <c r="FS7" i="3"/>
  <c r="FM7" i="3"/>
  <c r="FG7" i="3"/>
  <c r="FA7" i="3"/>
  <c r="EU7" i="3"/>
  <c r="EO7" i="3"/>
  <c r="EI7" i="3"/>
  <c r="EC7" i="3"/>
  <c r="DW7" i="3"/>
  <c r="GI5" i="3"/>
  <c r="GG5" i="3"/>
  <c r="GC5" i="3"/>
  <c r="GA5" i="3"/>
  <c r="FW5" i="3"/>
  <c r="FU5" i="3"/>
  <c r="FQ5" i="3"/>
  <c r="FO5" i="3"/>
  <c r="FK5" i="3"/>
  <c r="FI5" i="3"/>
  <c r="FE5" i="3"/>
  <c r="FC5" i="3"/>
  <c r="EY5" i="3"/>
  <c r="EW5" i="3"/>
  <c r="ES5" i="3"/>
  <c r="EQ5" i="3"/>
  <c r="EM5" i="3"/>
  <c r="EK5" i="3"/>
  <c r="EG5" i="3"/>
  <c r="EE5" i="3"/>
  <c r="EA5" i="3"/>
  <c r="DY5" i="3"/>
  <c r="DU5" i="3"/>
  <c r="DS5" i="3"/>
  <c r="V63" i="2"/>
  <c r="V62" i="2"/>
  <c r="V61" i="2"/>
  <c r="V60" i="2"/>
  <c r="V59" i="2"/>
  <c r="V58" i="2"/>
  <c r="V57" i="2"/>
  <c r="V56" i="2"/>
  <c r="V55" i="2"/>
  <c r="V54" i="2"/>
  <c r="V51" i="2"/>
  <c r="V50" i="2"/>
  <c r="V49" i="2"/>
  <c r="V48" i="2"/>
  <c r="V47" i="2"/>
  <c r="V46" i="2"/>
  <c r="V45" i="2"/>
  <c r="V44" i="2"/>
  <c r="V43" i="2"/>
  <c r="V42" i="2"/>
  <c r="V41" i="2"/>
  <c r="V40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K63" i="2"/>
  <c r="K62" i="2"/>
  <c r="K61" i="2"/>
  <c r="K60" i="2"/>
  <c r="K59" i="2"/>
  <c r="K58" i="2"/>
  <c r="K57" i="2"/>
  <c r="K56" i="2"/>
  <c r="K55" i="2"/>
  <c r="K54" i="2"/>
  <c r="K51" i="2"/>
  <c r="K50" i="2"/>
  <c r="K49" i="2"/>
  <c r="K48" i="2"/>
  <c r="K47" i="2"/>
  <c r="K46" i="2"/>
  <c r="K45" i="2"/>
  <c r="K44" i="2"/>
  <c r="K43" i="2"/>
  <c r="K42" i="2"/>
  <c r="K41" i="2"/>
  <c r="K40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BY7" i="2"/>
  <c r="CU7" i="2" s="1"/>
  <c r="BY8" i="2"/>
  <c r="BN8" i="2" s="1"/>
  <c r="BY9" i="2"/>
  <c r="CU9" i="2" s="1"/>
  <c r="BY10" i="2"/>
  <c r="CU10" i="2" s="1"/>
  <c r="BY11" i="2"/>
  <c r="CU11" i="2" s="1"/>
  <c r="BY12" i="2"/>
  <c r="BY13" i="2"/>
  <c r="CU13" i="2" s="1"/>
  <c r="BY14" i="2"/>
  <c r="CU14" i="2" s="1"/>
  <c r="BY15" i="2"/>
  <c r="CU15" i="2" s="1"/>
  <c r="BY16" i="2"/>
  <c r="BN16" i="2" s="1"/>
  <c r="BY17" i="2"/>
  <c r="CU17" i="2" s="1"/>
  <c r="BY18" i="2"/>
  <c r="CU18" i="2" s="1"/>
  <c r="BY19" i="2"/>
  <c r="CU19" i="2" s="1"/>
  <c r="BY20" i="2"/>
  <c r="BY21" i="2"/>
  <c r="CU21" i="2" s="1"/>
  <c r="BY22" i="2"/>
  <c r="CU22" i="2" s="1"/>
  <c r="BY25" i="2"/>
  <c r="BN25" i="2" s="1"/>
  <c r="BY26" i="2"/>
  <c r="BN26" i="2" s="1"/>
  <c r="BY27" i="2"/>
  <c r="CU27" i="2" s="1"/>
  <c r="BY28" i="2"/>
  <c r="BY29" i="2"/>
  <c r="CU29" i="2" s="1"/>
  <c r="BY30" i="2"/>
  <c r="CU30" i="2" s="1"/>
  <c r="BY31" i="2"/>
  <c r="CU31" i="2" s="1"/>
  <c r="BY32" i="2"/>
  <c r="BN32" i="2" s="1"/>
  <c r="BY33" i="2"/>
  <c r="BN33" i="2" s="1"/>
  <c r="BY34" i="2"/>
  <c r="BN34" i="2" s="1"/>
  <c r="BY35" i="2"/>
  <c r="CU35" i="2" s="1"/>
  <c r="BY36" i="2"/>
  <c r="BY37" i="2"/>
  <c r="CU37" i="2" s="1"/>
  <c r="BY40" i="2"/>
  <c r="CU40" i="2" s="1"/>
  <c r="BY41" i="2"/>
  <c r="BN41" i="2" s="1"/>
  <c r="BY42" i="2"/>
  <c r="BN42" i="2" s="1"/>
  <c r="BY43" i="2"/>
  <c r="BN43" i="2" s="1"/>
  <c r="BY44" i="2"/>
  <c r="BY45" i="2"/>
  <c r="CU45" i="2" s="1"/>
  <c r="BY46" i="2"/>
  <c r="BN46" i="2" s="1"/>
  <c r="BY47" i="2"/>
  <c r="CU47" i="2" s="1"/>
  <c r="BY48" i="2"/>
  <c r="CU48" i="2" s="1"/>
  <c r="BY49" i="2"/>
  <c r="BN49" i="2" s="1"/>
  <c r="BY50" i="2"/>
  <c r="BN50" i="2" s="1"/>
  <c r="BY51" i="2"/>
  <c r="BN51" i="2" s="1"/>
  <c r="BY54" i="2"/>
  <c r="CU54" i="2" s="1"/>
  <c r="BY55" i="2"/>
  <c r="CU55" i="2" s="1"/>
  <c r="BY56" i="2"/>
  <c r="CU56" i="2" s="1"/>
  <c r="BY57" i="2"/>
  <c r="CU57" i="2" s="1"/>
  <c r="BY58" i="2"/>
  <c r="BN58" i="2" s="1"/>
  <c r="BY59" i="2"/>
  <c r="BN59" i="2" s="1"/>
  <c r="BY60" i="2"/>
  <c r="BN60" i="2" s="1"/>
  <c r="BY61" i="2"/>
  <c r="CU61" i="2" s="1"/>
  <c r="BY62" i="2"/>
  <c r="CU62" i="2" s="1"/>
  <c r="BY63" i="2"/>
  <c r="CU63" i="2" s="1"/>
  <c r="EB7" i="2"/>
  <c r="EB8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1" i="2"/>
  <c r="EB22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4" i="2"/>
  <c r="EB55" i="2"/>
  <c r="EB56" i="2"/>
  <c r="EB57" i="2"/>
  <c r="EB58" i="2"/>
  <c r="EB59" i="2"/>
  <c r="EB60" i="2"/>
  <c r="EB61" i="2"/>
  <c r="EB62" i="2"/>
  <c r="EB63" i="2"/>
  <c r="DQ52" i="2"/>
  <c r="EB52" i="2" s="1"/>
  <c r="DQ38" i="2"/>
  <c r="DQ23" i="2"/>
  <c r="DQ5" i="2"/>
  <c r="BC52" i="2"/>
  <c r="BC38" i="2"/>
  <c r="BC23" i="2"/>
  <c r="BC5" i="2"/>
  <c r="AR52" i="2"/>
  <c r="AR38" i="2"/>
  <c r="AR23" i="2"/>
  <c r="AR5" i="2"/>
  <c r="GV63" i="2"/>
  <c r="GP63" i="2"/>
  <c r="GJ63" i="2"/>
  <c r="GD63" i="2"/>
  <c r="FX63" i="2"/>
  <c r="FR63" i="2"/>
  <c r="FL63" i="2"/>
  <c r="FF63" i="2"/>
  <c r="EZ63" i="2"/>
  <c r="ET63" i="2"/>
  <c r="EN63" i="2"/>
  <c r="EH63" i="2"/>
  <c r="GV62" i="2"/>
  <c r="GP62" i="2"/>
  <c r="GJ62" i="2"/>
  <c r="GD62" i="2"/>
  <c r="FX62" i="2"/>
  <c r="FR62" i="2"/>
  <c r="FL62" i="2"/>
  <c r="FF62" i="2"/>
  <c r="EZ62" i="2"/>
  <c r="ET62" i="2"/>
  <c r="EN62" i="2"/>
  <c r="EH62" i="2"/>
  <c r="GV61" i="2"/>
  <c r="GP61" i="2"/>
  <c r="GJ61" i="2"/>
  <c r="GD61" i="2"/>
  <c r="FX61" i="2"/>
  <c r="FR61" i="2"/>
  <c r="FL61" i="2"/>
  <c r="FF61" i="2"/>
  <c r="EZ61" i="2"/>
  <c r="ET61" i="2"/>
  <c r="EN61" i="2"/>
  <c r="EH61" i="2"/>
  <c r="GV60" i="2"/>
  <c r="GP60" i="2"/>
  <c r="GJ60" i="2"/>
  <c r="GD60" i="2"/>
  <c r="FX60" i="2"/>
  <c r="FR60" i="2"/>
  <c r="FL60" i="2"/>
  <c r="FF60" i="2"/>
  <c r="EZ60" i="2"/>
  <c r="ET60" i="2"/>
  <c r="EN60" i="2"/>
  <c r="EH60" i="2"/>
  <c r="GV59" i="2"/>
  <c r="GP59" i="2"/>
  <c r="GJ59" i="2"/>
  <c r="GD59" i="2"/>
  <c r="FX59" i="2"/>
  <c r="FR59" i="2"/>
  <c r="FL59" i="2"/>
  <c r="FF59" i="2"/>
  <c r="EZ59" i="2"/>
  <c r="ET59" i="2"/>
  <c r="EN59" i="2"/>
  <c r="EH59" i="2"/>
  <c r="GV58" i="2"/>
  <c r="GP58" i="2"/>
  <c r="GJ58" i="2"/>
  <c r="GD58" i="2"/>
  <c r="FX58" i="2"/>
  <c r="FR58" i="2"/>
  <c r="FL58" i="2"/>
  <c r="FF58" i="2"/>
  <c r="EZ58" i="2"/>
  <c r="ET58" i="2"/>
  <c r="EN58" i="2"/>
  <c r="EH58" i="2"/>
  <c r="GV57" i="2"/>
  <c r="GP57" i="2"/>
  <c r="GJ57" i="2"/>
  <c r="GD57" i="2"/>
  <c r="FX57" i="2"/>
  <c r="FR57" i="2"/>
  <c r="FL57" i="2"/>
  <c r="FF57" i="2"/>
  <c r="EZ57" i="2"/>
  <c r="ET57" i="2"/>
  <c r="EN57" i="2"/>
  <c r="EH57" i="2"/>
  <c r="GV56" i="2"/>
  <c r="GP56" i="2"/>
  <c r="GJ56" i="2"/>
  <c r="GD56" i="2"/>
  <c r="FX56" i="2"/>
  <c r="FR56" i="2"/>
  <c r="FL56" i="2"/>
  <c r="FF56" i="2"/>
  <c r="EZ56" i="2"/>
  <c r="ET56" i="2"/>
  <c r="EN56" i="2"/>
  <c r="EH56" i="2"/>
  <c r="GV55" i="2"/>
  <c r="GP55" i="2"/>
  <c r="GJ55" i="2"/>
  <c r="GD55" i="2"/>
  <c r="FX55" i="2"/>
  <c r="FR55" i="2"/>
  <c r="FL55" i="2"/>
  <c r="FF55" i="2"/>
  <c r="EZ55" i="2"/>
  <c r="ET55" i="2"/>
  <c r="EN55" i="2"/>
  <c r="EH55" i="2"/>
  <c r="GV54" i="2"/>
  <c r="GP54" i="2"/>
  <c r="GJ54" i="2"/>
  <c r="GD54" i="2"/>
  <c r="FX54" i="2"/>
  <c r="FR54" i="2"/>
  <c r="FL54" i="2"/>
  <c r="FF54" i="2"/>
  <c r="EZ54" i="2"/>
  <c r="ET54" i="2"/>
  <c r="EN54" i="2"/>
  <c r="EH54" i="2"/>
  <c r="GT52" i="2"/>
  <c r="GR52" i="2"/>
  <c r="GN52" i="2"/>
  <c r="GL52" i="2"/>
  <c r="GH52" i="2"/>
  <c r="GF52" i="2"/>
  <c r="GB52" i="2"/>
  <c r="FZ52" i="2"/>
  <c r="FV52" i="2"/>
  <c r="FT52" i="2"/>
  <c r="FP52" i="2"/>
  <c r="FN52" i="2"/>
  <c r="FJ52" i="2"/>
  <c r="FH52" i="2"/>
  <c r="FD52" i="2"/>
  <c r="FB52" i="2"/>
  <c r="EX52" i="2"/>
  <c r="EV52" i="2"/>
  <c r="ER52" i="2"/>
  <c r="EP52" i="2"/>
  <c r="EL52" i="2"/>
  <c r="EJ52" i="2"/>
  <c r="EF52" i="2"/>
  <c r="ED52" i="2"/>
  <c r="GV51" i="2"/>
  <c r="GP51" i="2"/>
  <c r="GJ51" i="2"/>
  <c r="GD51" i="2"/>
  <c r="FX51" i="2"/>
  <c r="FR51" i="2"/>
  <c r="FL51" i="2"/>
  <c r="FF51" i="2"/>
  <c r="EZ51" i="2"/>
  <c r="ET51" i="2"/>
  <c r="EN51" i="2"/>
  <c r="EH51" i="2"/>
  <c r="GV50" i="2"/>
  <c r="GP50" i="2"/>
  <c r="GJ50" i="2"/>
  <c r="GD50" i="2"/>
  <c r="FX50" i="2"/>
  <c r="FR50" i="2"/>
  <c r="FL50" i="2"/>
  <c r="FF50" i="2"/>
  <c r="EZ50" i="2"/>
  <c r="ET50" i="2"/>
  <c r="EN50" i="2"/>
  <c r="EH50" i="2"/>
  <c r="GV49" i="2"/>
  <c r="GP49" i="2"/>
  <c r="GJ49" i="2"/>
  <c r="GD49" i="2"/>
  <c r="FX49" i="2"/>
  <c r="FR49" i="2"/>
  <c r="FL49" i="2"/>
  <c r="FF49" i="2"/>
  <c r="EZ49" i="2"/>
  <c r="ET49" i="2"/>
  <c r="EN49" i="2"/>
  <c r="EH49" i="2"/>
  <c r="GV48" i="2"/>
  <c r="GP48" i="2"/>
  <c r="GJ48" i="2"/>
  <c r="GD48" i="2"/>
  <c r="FX48" i="2"/>
  <c r="FR48" i="2"/>
  <c r="FL48" i="2"/>
  <c r="FF48" i="2"/>
  <c r="EZ48" i="2"/>
  <c r="ET48" i="2"/>
  <c r="EN48" i="2"/>
  <c r="EH48" i="2"/>
  <c r="GV47" i="2"/>
  <c r="GP47" i="2"/>
  <c r="GJ47" i="2"/>
  <c r="GD47" i="2"/>
  <c r="FX47" i="2"/>
  <c r="FR47" i="2"/>
  <c r="FL47" i="2"/>
  <c r="FF47" i="2"/>
  <c r="EZ47" i="2"/>
  <c r="ET47" i="2"/>
  <c r="EN47" i="2"/>
  <c r="EH47" i="2"/>
  <c r="GV46" i="2"/>
  <c r="GP46" i="2"/>
  <c r="GJ46" i="2"/>
  <c r="GD46" i="2"/>
  <c r="FX46" i="2"/>
  <c r="FR46" i="2"/>
  <c r="FL46" i="2"/>
  <c r="FF46" i="2"/>
  <c r="EZ46" i="2"/>
  <c r="ET46" i="2"/>
  <c r="EN46" i="2"/>
  <c r="EH46" i="2"/>
  <c r="GV45" i="2"/>
  <c r="GP45" i="2"/>
  <c r="GJ45" i="2"/>
  <c r="GD45" i="2"/>
  <c r="FX45" i="2"/>
  <c r="FR45" i="2"/>
  <c r="FL45" i="2"/>
  <c r="FF45" i="2"/>
  <c r="EZ45" i="2"/>
  <c r="ET45" i="2"/>
  <c r="EN45" i="2"/>
  <c r="EH45" i="2"/>
  <c r="GV44" i="2"/>
  <c r="GP44" i="2"/>
  <c r="GJ44" i="2"/>
  <c r="GD44" i="2"/>
  <c r="FX44" i="2"/>
  <c r="FR44" i="2"/>
  <c r="FL44" i="2"/>
  <c r="FF44" i="2"/>
  <c r="EZ44" i="2"/>
  <c r="ET44" i="2"/>
  <c r="EN44" i="2"/>
  <c r="EH44" i="2"/>
  <c r="GV43" i="2"/>
  <c r="GP43" i="2"/>
  <c r="GJ43" i="2"/>
  <c r="GD43" i="2"/>
  <c r="FX43" i="2"/>
  <c r="FR43" i="2"/>
  <c r="FL43" i="2"/>
  <c r="FF43" i="2"/>
  <c r="EZ43" i="2"/>
  <c r="ET43" i="2"/>
  <c r="EN43" i="2"/>
  <c r="EH43" i="2"/>
  <c r="GV42" i="2"/>
  <c r="GP42" i="2"/>
  <c r="GJ42" i="2"/>
  <c r="GD42" i="2"/>
  <c r="FX42" i="2"/>
  <c r="FR42" i="2"/>
  <c r="FL42" i="2"/>
  <c r="FF42" i="2"/>
  <c r="EZ42" i="2"/>
  <c r="ET42" i="2"/>
  <c r="EN42" i="2"/>
  <c r="EH42" i="2"/>
  <c r="GV41" i="2"/>
  <c r="GP41" i="2"/>
  <c r="GJ41" i="2"/>
  <c r="GD41" i="2"/>
  <c r="FX41" i="2"/>
  <c r="FR41" i="2"/>
  <c r="FL41" i="2"/>
  <c r="FF41" i="2"/>
  <c r="EZ41" i="2"/>
  <c r="ET41" i="2"/>
  <c r="EN41" i="2"/>
  <c r="EH41" i="2"/>
  <c r="GV40" i="2"/>
  <c r="GP40" i="2"/>
  <c r="GJ40" i="2"/>
  <c r="GD40" i="2"/>
  <c r="FX40" i="2"/>
  <c r="FR40" i="2"/>
  <c r="FL40" i="2"/>
  <c r="FF40" i="2"/>
  <c r="EZ40" i="2"/>
  <c r="ET40" i="2"/>
  <c r="EN40" i="2"/>
  <c r="EH40" i="2"/>
  <c r="GT38" i="2"/>
  <c r="GR38" i="2"/>
  <c r="GN38" i="2"/>
  <c r="GL38" i="2"/>
  <c r="GH38" i="2"/>
  <c r="GF38" i="2"/>
  <c r="GB38" i="2"/>
  <c r="FZ38" i="2"/>
  <c r="FV38" i="2"/>
  <c r="FT38" i="2"/>
  <c r="FP38" i="2"/>
  <c r="FN38" i="2"/>
  <c r="FJ38" i="2"/>
  <c r="FH38" i="2"/>
  <c r="FD38" i="2"/>
  <c r="FB38" i="2"/>
  <c r="EX38" i="2"/>
  <c r="EV38" i="2"/>
  <c r="ER38" i="2"/>
  <c r="EP38" i="2"/>
  <c r="EL38" i="2"/>
  <c r="EJ38" i="2"/>
  <c r="EF38" i="2"/>
  <c r="ED38" i="2"/>
  <c r="GV37" i="2"/>
  <c r="GP37" i="2"/>
  <c r="GJ37" i="2"/>
  <c r="GD37" i="2"/>
  <c r="FX37" i="2"/>
  <c r="FR37" i="2"/>
  <c r="FL37" i="2"/>
  <c r="FF37" i="2"/>
  <c r="EZ37" i="2"/>
  <c r="ET37" i="2"/>
  <c r="EN37" i="2"/>
  <c r="EH37" i="2"/>
  <c r="GV36" i="2"/>
  <c r="GP36" i="2"/>
  <c r="GJ36" i="2"/>
  <c r="GD36" i="2"/>
  <c r="FX36" i="2"/>
  <c r="FR36" i="2"/>
  <c r="FL36" i="2"/>
  <c r="FF36" i="2"/>
  <c r="EZ36" i="2"/>
  <c r="ET36" i="2"/>
  <c r="EN36" i="2"/>
  <c r="EH36" i="2"/>
  <c r="GV35" i="2"/>
  <c r="GP35" i="2"/>
  <c r="GJ35" i="2"/>
  <c r="GD35" i="2"/>
  <c r="FX35" i="2"/>
  <c r="FR35" i="2"/>
  <c r="FL35" i="2"/>
  <c r="FF35" i="2"/>
  <c r="EZ35" i="2"/>
  <c r="ET35" i="2"/>
  <c r="EN35" i="2"/>
  <c r="EH35" i="2"/>
  <c r="GV34" i="2"/>
  <c r="GP34" i="2"/>
  <c r="GJ34" i="2"/>
  <c r="GD34" i="2"/>
  <c r="FX34" i="2"/>
  <c r="FR34" i="2"/>
  <c r="FL34" i="2"/>
  <c r="FF34" i="2"/>
  <c r="EZ34" i="2"/>
  <c r="ET34" i="2"/>
  <c r="EN34" i="2"/>
  <c r="EH34" i="2"/>
  <c r="GV33" i="2"/>
  <c r="GP33" i="2"/>
  <c r="GJ33" i="2"/>
  <c r="GD33" i="2"/>
  <c r="FX33" i="2"/>
  <c r="FR33" i="2"/>
  <c r="FL33" i="2"/>
  <c r="FF33" i="2"/>
  <c r="EZ33" i="2"/>
  <c r="ET33" i="2"/>
  <c r="EN33" i="2"/>
  <c r="EH33" i="2"/>
  <c r="GV32" i="2"/>
  <c r="GP32" i="2"/>
  <c r="GJ32" i="2"/>
  <c r="GD32" i="2"/>
  <c r="FX32" i="2"/>
  <c r="FR32" i="2"/>
  <c r="FL32" i="2"/>
  <c r="FF32" i="2"/>
  <c r="EZ32" i="2"/>
  <c r="ET32" i="2"/>
  <c r="EN32" i="2"/>
  <c r="EH32" i="2"/>
  <c r="GV31" i="2"/>
  <c r="GP31" i="2"/>
  <c r="GJ31" i="2"/>
  <c r="GD31" i="2"/>
  <c r="FX31" i="2"/>
  <c r="FR31" i="2"/>
  <c r="FL31" i="2"/>
  <c r="FF31" i="2"/>
  <c r="EZ31" i="2"/>
  <c r="ET31" i="2"/>
  <c r="EN31" i="2"/>
  <c r="EH31" i="2"/>
  <c r="GV30" i="2"/>
  <c r="GP30" i="2"/>
  <c r="GJ30" i="2"/>
  <c r="GD30" i="2"/>
  <c r="FX30" i="2"/>
  <c r="FR30" i="2"/>
  <c r="FL30" i="2"/>
  <c r="FF30" i="2"/>
  <c r="EZ30" i="2"/>
  <c r="ET30" i="2"/>
  <c r="EN30" i="2"/>
  <c r="EH30" i="2"/>
  <c r="GV29" i="2"/>
  <c r="GP29" i="2"/>
  <c r="GJ29" i="2"/>
  <c r="GD29" i="2"/>
  <c r="FX29" i="2"/>
  <c r="FR29" i="2"/>
  <c r="FL29" i="2"/>
  <c r="FF29" i="2"/>
  <c r="EZ29" i="2"/>
  <c r="ET29" i="2"/>
  <c r="EN29" i="2"/>
  <c r="EH29" i="2"/>
  <c r="GV28" i="2"/>
  <c r="GP28" i="2"/>
  <c r="GJ28" i="2"/>
  <c r="GD28" i="2"/>
  <c r="FX28" i="2"/>
  <c r="FR28" i="2"/>
  <c r="FL28" i="2"/>
  <c r="FF28" i="2"/>
  <c r="EZ28" i="2"/>
  <c r="ET28" i="2"/>
  <c r="EN28" i="2"/>
  <c r="EH28" i="2"/>
  <c r="GV27" i="2"/>
  <c r="GP27" i="2"/>
  <c r="GJ27" i="2"/>
  <c r="GD27" i="2"/>
  <c r="FX27" i="2"/>
  <c r="FR27" i="2"/>
  <c r="FL27" i="2"/>
  <c r="FF27" i="2"/>
  <c r="EZ27" i="2"/>
  <c r="ET27" i="2"/>
  <c r="EN27" i="2"/>
  <c r="EH27" i="2"/>
  <c r="GV26" i="2"/>
  <c r="GP26" i="2"/>
  <c r="GJ26" i="2"/>
  <c r="GD26" i="2"/>
  <c r="FX26" i="2"/>
  <c r="FR26" i="2"/>
  <c r="FL26" i="2"/>
  <c r="FF26" i="2"/>
  <c r="EZ26" i="2"/>
  <c r="ET26" i="2"/>
  <c r="EN26" i="2"/>
  <c r="EH26" i="2"/>
  <c r="GV25" i="2"/>
  <c r="GP25" i="2"/>
  <c r="GJ25" i="2"/>
  <c r="GD25" i="2"/>
  <c r="FX25" i="2"/>
  <c r="FR25" i="2"/>
  <c r="FL25" i="2"/>
  <c r="FF25" i="2"/>
  <c r="EZ25" i="2"/>
  <c r="ET25" i="2"/>
  <c r="EN25" i="2"/>
  <c r="EH25" i="2"/>
  <c r="GT23" i="2"/>
  <c r="GR23" i="2"/>
  <c r="GN23" i="2"/>
  <c r="GL23" i="2"/>
  <c r="GH23" i="2"/>
  <c r="GF23" i="2"/>
  <c r="GB23" i="2"/>
  <c r="FZ23" i="2"/>
  <c r="FV23" i="2"/>
  <c r="FT23" i="2"/>
  <c r="FP23" i="2"/>
  <c r="FN23" i="2"/>
  <c r="FJ23" i="2"/>
  <c r="FH23" i="2"/>
  <c r="FD23" i="2"/>
  <c r="FB23" i="2"/>
  <c r="EX23" i="2"/>
  <c r="EV23" i="2"/>
  <c r="ER23" i="2"/>
  <c r="EP23" i="2"/>
  <c r="EL23" i="2"/>
  <c r="EJ23" i="2"/>
  <c r="EF23" i="2"/>
  <c r="ED23" i="2"/>
  <c r="GV22" i="2"/>
  <c r="GP22" i="2"/>
  <c r="GJ22" i="2"/>
  <c r="GD22" i="2"/>
  <c r="FX22" i="2"/>
  <c r="FR22" i="2"/>
  <c r="FL22" i="2"/>
  <c r="FF22" i="2"/>
  <c r="EZ22" i="2"/>
  <c r="ET22" i="2"/>
  <c r="EN22" i="2"/>
  <c r="EH22" i="2"/>
  <c r="GV21" i="2"/>
  <c r="GP21" i="2"/>
  <c r="GJ21" i="2"/>
  <c r="GD21" i="2"/>
  <c r="FX21" i="2"/>
  <c r="FR21" i="2"/>
  <c r="FL21" i="2"/>
  <c r="FF21" i="2"/>
  <c r="EZ21" i="2"/>
  <c r="ET21" i="2"/>
  <c r="EN21" i="2"/>
  <c r="EH21" i="2"/>
  <c r="GV20" i="2"/>
  <c r="GP20" i="2"/>
  <c r="GJ20" i="2"/>
  <c r="GD20" i="2"/>
  <c r="FX20" i="2"/>
  <c r="FR20" i="2"/>
  <c r="FL20" i="2"/>
  <c r="FF20" i="2"/>
  <c r="EZ20" i="2"/>
  <c r="ET20" i="2"/>
  <c r="EN20" i="2"/>
  <c r="EH20" i="2"/>
  <c r="GV19" i="2"/>
  <c r="GP19" i="2"/>
  <c r="GJ19" i="2"/>
  <c r="GD19" i="2"/>
  <c r="FX19" i="2"/>
  <c r="FR19" i="2"/>
  <c r="FL19" i="2"/>
  <c r="FF19" i="2"/>
  <c r="EZ19" i="2"/>
  <c r="ET19" i="2"/>
  <c r="EN19" i="2"/>
  <c r="EH19" i="2"/>
  <c r="GV18" i="2"/>
  <c r="GP18" i="2"/>
  <c r="GJ18" i="2"/>
  <c r="GD18" i="2"/>
  <c r="FX18" i="2"/>
  <c r="FR18" i="2"/>
  <c r="FL18" i="2"/>
  <c r="FF18" i="2"/>
  <c r="EZ18" i="2"/>
  <c r="ET18" i="2"/>
  <c r="EN18" i="2"/>
  <c r="EH18" i="2"/>
  <c r="GV17" i="2"/>
  <c r="GP17" i="2"/>
  <c r="GJ17" i="2"/>
  <c r="GD17" i="2"/>
  <c r="FX17" i="2"/>
  <c r="FR17" i="2"/>
  <c r="FL17" i="2"/>
  <c r="FF17" i="2"/>
  <c r="EZ17" i="2"/>
  <c r="ET17" i="2"/>
  <c r="EN17" i="2"/>
  <c r="EH17" i="2"/>
  <c r="GV16" i="2"/>
  <c r="GP16" i="2"/>
  <c r="GJ16" i="2"/>
  <c r="GD16" i="2"/>
  <c r="FX16" i="2"/>
  <c r="FR16" i="2"/>
  <c r="FL16" i="2"/>
  <c r="FF16" i="2"/>
  <c r="EZ16" i="2"/>
  <c r="ET16" i="2"/>
  <c r="EN16" i="2"/>
  <c r="EH16" i="2"/>
  <c r="GV15" i="2"/>
  <c r="GP15" i="2"/>
  <c r="GJ15" i="2"/>
  <c r="GD15" i="2"/>
  <c r="FX15" i="2"/>
  <c r="FR15" i="2"/>
  <c r="FL15" i="2"/>
  <c r="FF15" i="2"/>
  <c r="EZ15" i="2"/>
  <c r="ET15" i="2"/>
  <c r="EN15" i="2"/>
  <c r="EH15" i="2"/>
  <c r="GV14" i="2"/>
  <c r="GP14" i="2"/>
  <c r="GJ14" i="2"/>
  <c r="GD14" i="2"/>
  <c r="FX14" i="2"/>
  <c r="FR14" i="2"/>
  <c r="FL14" i="2"/>
  <c r="FF14" i="2"/>
  <c r="EZ14" i="2"/>
  <c r="ET14" i="2"/>
  <c r="EN14" i="2"/>
  <c r="EH14" i="2"/>
  <c r="GV13" i="2"/>
  <c r="GP13" i="2"/>
  <c r="GJ13" i="2"/>
  <c r="GD13" i="2"/>
  <c r="FX13" i="2"/>
  <c r="FR13" i="2"/>
  <c r="FL13" i="2"/>
  <c r="FF13" i="2"/>
  <c r="EZ13" i="2"/>
  <c r="ET13" i="2"/>
  <c r="EN13" i="2"/>
  <c r="EH13" i="2"/>
  <c r="GV12" i="2"/>
  <c r="GP12" i="2"/>
  <c r="GJ12" i="2"/>
  <c r="GD12" i="2"/>
  <c r="FX12" i="2"/>
  <c r="FR12" i="2"/>
  <c r="FL12" i="2"/>
  <c r="FF12" i="2"/>
  <c r="EZ12" i="2"/>
  <c r="ET12" i="2"/>
  <c r="EN12" i="2"/>
  <c r="EH12" i="2"/>
  <c r="GV11" i="2"/>
  <c r="GP11" i="2"/>
  <c r="GJ11" i="2"/>
  <c r="GD11" i="2"/>
  <c r="FX11" i="2"/>
  <c r="FR11" i="2"/>
  <c r="FL11" i="2"/>
  <c r="FF11" i="2"/>
  <c r="EZ11" i="2"/>
  <c r="ET11" i="2"/>
  <c r="EN11" i="2"/>
  <c r="EH11" i="2"/>
  <c r="GV10" i="2"/>
  <c r="GP10" i="2"/>
  <c r="GJ10" i="2"/>
  <c r="GD10" i="2"/>
  <c r="FX10" i="2"/>
  <c r="FR10" i="2"/>
  <c r="FL10" i="2"/>
  <c r="FF10" i="2"/>
  <c r="EZ10" i="2"/>
  <c r="ET10" i="2"/>
  <c r="EN10" i="2"/>
  <c r="EH10" i="2"/>
  <c r="GV9" i="2"/>
  <c r="GP9" i="2"/>
  <c r="GJ9" i="2"/>
  <c r="GD9" i="2"/>
  <c r="FX9" i="2"/>
  <c r="FR9" i="2"/>
  <c r="FL9" i="2"/>
  <c r="FF9" i="2"/>
  <c r="EZ9" i="2"/>
  <c r="ET9" i="2"/>
  <c r="EN9" i="2"/>
  <c r="EH9" i="2"/>
  <c r="GV8" i="2"/>
  <c r="GP8" i="2"/>
  <c r="GJ8" i="2"/>
  <c r="GD8" i="2"/>
  <c r="FX8" i="2"/>
  <c r="FR8" i="2"/>
  <c r="FL8" i="2"/>
  <c r="FF8" i="2"/>
  <c r="EZ8" i="2"/>
  <c r="ET8" i="2"/>
  <c r="EN8" i="2"/>
  <c r="EH8" i="2"/>
  <c r="GV7" i="2"/>
  <c r="GP7" i="2"/>
  <c r="GJ7" i="2"/>
  <c r="GD7" i="2"/>
  <c r="FX7" i="2"/>
  <c r="FR7" i="2"/>
  <c r="FL7" i="2"/>
  <c r="FF7" i="2"/>
  <c r="EZ7" i="2"/>
  <c r="ET7" i="2"/>
  <c r="EN7" i="2"/>
  <c r="EH7" i="2"/>
  <c r="GT5" i="2"/>
  <c r="GR5" i="2"/>
  <c r="GN5" i="2"/>
  <c r="GL5" i="2"/>
  <c r="GH5" i="2"/>
  <c r="GF5" i="2"/>
  <c r="GB5" i="2"/>
  <c r="FZ5" i="2"/>
  <c r="FV5" i="2"/>
  <c r="FT5" i="2"/>
  <c r="FP5" i="2"/>
  <c r="FN5" i="2"/>
  <c r="FJ5" i="2"/>
  <c r="FH5" i="2"/>
  <c r="FD5" i="2"/>
  <c r="FB5" i="2"/>
  <c r="EX5" i="2"/>
  <c r="EV5" i="2"/>
  <c r="ER5" i="2"/>
  <c r="EP5" i="2"/>
  <c r="EL5" i="2"/>
  <c r="EJ5" i="2"/>
  <c r="EF5" i="2"/>
  <c r="ED5" i="2"/>
  <c r="CJ11" i="3" l="1"/>
  <c r="FO4" i="3"/>
  <c r="GE38" i="3"/>
  <c r="CJ16" i="3"/>
  <c r="BN27" i="3"/>
  <c r="CJ9" i="3"/>
  <c r="CJ42" i="3"/>
  <c r="GG4" i="3"/>
  <c r="GG39" i="3" s="1"/>
  <c r="CJ41" i="3"/>
  <c r="DS4" i="3"/>
  <c r="DS39" i="3" s="1"/>
  <c r="AG16" i="3"/>
  <c r="ED16" i="5" s="1"/>
  <c r="AG8" i="3"/>
  <c r="DX8" i="5" s="1"/>
  <c r="DU4" i="3"/>
  <c r="AG49" i="3"/>
  <c r="ED49" i="5" s="1"/>
  <c r="AG40" i="3"/>
  <c r="DF40" i="5" s="1"/>
  <c r="AG57" i="3"/>
  <c r="DD57" i="5" s="1"/>
  <c r="AG19" i="3"/>
  <c r="BY5" i="3"/>
  <c r="BN5" i="3" s="1"/>
  <c r="BY52" i="3"/>
  <c r="CJ52" i="3" s="1"/>
  <c r="CJ33" i="3"/>
  <c r="BN32" i="3"/>
  <c r="CJ8" i="3"/>
  <c r="CJ25" i="3"/>
  <c r="CJ49" i="3"/>
  <c r="CJ19" i="3"/>
  <c r="FP4" i="2"/>
  <c r="FP53" i="2" s="1"/>
  <c r="FD4" i="2"/>
  <c r="BN63" i="2"/>
  <c r="AG63" i="2" s="1"/>
  <c r="EB63" i="1" s="1"/>
  <c r="BN57" i="2"/>
  <c r="CJ57" i="2" s="1"/>
  <c r="CU8" i="2"/>
  <c r="BN55" i="2"/>
  <c r="CJ55" i="2" s="1"/>
  <c r="BN47" i="2"/>
  <c r="CJ47" i="2" s="1"/>
  <c r="BN14" i="2"/>
  <c r="CJ14" i="2" s="1"/>
  <c r="CU26" i="2"/>
  <c r="CU58" i="2"/>
  <c r="ED4" i="2"/>
  <c r="ED39" i="2" s="1"/>
  <c r="CU33" i="2"/>
  <c r="CU25" i="2"/>
  <c r="CU51" i="2"/>
  <c r="BN48" i="2"/>
  <c r="CJ48" i="2" s="1"/>
  <c r="CU50" i="2"/>
  <c r="EL4" i="2"/>
  <c r="EL53" i="2" s="1"/>
  <c r="FJ4" i="2"/>
  <c r="FJ6" i="2" s="1"/>
  <c r="BN22" i="2"/>
  <c r="AG32" i="2"/>
  <c r="AG32" i="1" s="1"/>
  <c r="CC32" i="1" s="1"/>
  <c r="GJ38" i="2"/>
  <c r="CU42" i="2"/>
  <c r="AG16" i="2"/>
  <c r="EZ16" i="1" s="1"/>
  <c r="AG8" i="2"/>
  <c r="EZ8" i="1" s="1"/>
  <c r="BN15" i="2"/>
  <c r="CJ15" i="2" s="1"/>
  <c r="CU34" i="2"/>
  <c r="FL23" i="2"/>
  <c r="GV52" i="2"/>
  <c r="V23" i="2"/>
  <c r="BY5" i="2"/>
  <c r="BN5" i="2" s="1"/>
  <c r="CJ5" i="2" s="1"/>
  <c r="V52" i="2"/>
  <c r="V38" i="3"/>
  <c r="AG35" i="3"/>
  <c r="DP35" i="5" s="1"/>
  <c r="FZ4" i="2"/>
  <c r="FZ24" i="2" s="1"/>
  <c r="AG13" i="3"/>
  <c r="AG32" i="3"/>
  <c r="EH32" i="5" s="1"/>
  <c r="CU49" i="2"/>
  <c r="FK4" i="3"/>
  <c r="FK39" i="3" s="1"/>
  <c r="AG55" i="3"/>
  <c r="EB55" i="5" s="1"/>
  <c r="FB4" i="2"/>
  <c r="FB53" i="2" s="1"/>
  <c r="BN40" i="2"/>
  <c r="AG40" i="2" s="1"/>
  <c r="BN7" i="2"/>
  <c r="CU32" i="2"/>
  <c r="CU16" i="2"/>
  <c r="K23" i="3"/>
  <c r="AG45" i="3"/>
  <c r="ED45" i="5" s="1"/>
  <c r="BN56" i="3"/>
  <c r="AG22" i="3"/>
  <c r="DF22" i="5" s="1"/>
  <c r="K5" i="2"/>
  <c r="BY38" i="3"/>
  <c r="AG58" i="3"/>
  <c r="EH58" i="5" s="1"/>
  <c r="CJ57" i="3"/>
  <c r="V5" i="2"/>
  <c r="AG37" i="3"/>
  <c r="DX37" i="5" s="1"/>
  <c r="CJ40" i="3"/>
  <c r="CU59" i="2"/>
  <c r="CU43" i="2"/>
  <c r="CJ50" i="3"/>
  <c r="CJ17" i="3"/>
  <c r="BN31" i="2"/>
  <c r="K52" i="3"/>
  <c r="AG17" i="3"/>
  <c r="AG9" i="3"/>
  <c r="ED9" i="5" s="1"/>
  <c r="BN48" i="3"/>
  <c r="AG48" i="3" s="1"/>
  <c r="CX48" i="5" s="1"/>
  <c r="AG11" i="3"/>
  <c r="CH11" i="5" s="1"/>
  <c r="CU41" i="2"/>
  <c r="AG59" i="3"/>
  <c r="EB59" i="5" s="1"/>
  <c r="AG50" i="3"/>
  <c r="AG42" i="3"/>
  <c r="DP42" i="5" s="1"/>
  <c r="AG33" i="3"/>
  <c r="EJ33" i="5" s="1"/>
  <c r="AG25" i="3"/>
  <c r="CF25" i="5" s="1"/>
  <c r="AG41" i="3"/>
  <c r="DP41" i="5" s="1"/>
  <c r="K23" i="2"/>
  <c r="EZ52" i="2"/>
  <c r="V38" i="2"/>
  <c r="BN56" i="2"/>
  <c r="CJ56" i="2" s="1"/>
  <c r="V23" i="3"/>
  <c r="BY23" i="3"/>
  <c r="BN23" i="3" s="1"/>
  <c r="AG7" i="3"/>
  <c r="ED7" i="5" s="1"/>
  <c r="CJ59" i="3"/>
  <c r="AG46" i="2"/>
  <c r="K46" i="1" s="1"/>
  <c r="AG34" i="2"/>
  <c r="K34" i="1" s="1"/>
  <c r="AG51" i="2"/>
  <c r="V51" i="1" s="1"/>
  <c r="CJ33" i="2"/>
  <c r="AG33" i="2"/>
  <c r="V33" i="1" s="1"/>
  <c r="AG60" i="2"/>
  <c r="AG50" i="2"/>
  <c r="K50" i="1" s="1"/>
  <c r="CJ50" i="2"/>
  <c r="AG42" i="2"/>
  <c r="K42" i="1" s="1"/>
  <c r="CJ42" i="2"/>
  <c r="AG26" i="2"/>
  <c r="AG43" i="2"/>
  <c r="K43" i="1" s="1"/>
  <c r="AG49" i="2"/>
  <c r="V49" i="1" s="1"/>
  <c r="CJ49" i="2"/>
  <c r="CJ25" i="2"/>
  <c r="AG25" i="2"/>
  <c r="V25" i="1" s="1"/>
  <c r="CJ58" i="2"/>
  <c r="AG58" i="2"/>
  <c r="CJ59" i="2"/>
  <c r="AG59" i="2"/>
  <c r="V59" i="1" s="1"/>
  <c r="AG41" i="2"/>
  <c r="K41" i="1" s="1"/>
  <c r="CJ41" i="2"/>
  <c r="CJ8" i="2"/>
  <c r="FA5" i="3"/>
  <c r="AR4" i="3"/>
  <c r="AR24" i="3" s="1"/>
  <c r="FR38" i="2"/>
  <c r="GD52" i="2"/>
  <c r="EC23" i="3"/>
  <c r="DQ4" i="2"/>
  <c r="DQ53" i="2" s="1"/>
  <c r="BN30" i="2"/>
  <c r="CJ30" i="2" s="1"/>
  <c r="BN47" i="3"/>
  <c r="AG47" i="3" s="1"/>
  <c r="V47" i="5" s="1"/>
  <c r="FT4" i="2"/>
  <c r="FX5" i="2"/>
  <c r="EZ38" i="2"/>
  <c r="FF23" i="2"/>
  <c r="FD39" i="2"/>
  <c r="GH4" i="2"/>
  <c r="ET5" i="2"/>
  <c r="GD23" i="2"/>
  <c r="EH52" i="2"/>
  <c r="BN17" i="2"/>
  <c r="CJ17" i="2" s="1"/>
  <c r="BN9" i="2"/>
  <c r="CJ60" i="2"/>
  <c r="CJ51" i="2"/>
  <c r="CJ43" i="2"/>
  <c r="CJ34" i="2"/>
  <c r="CJ26" i="2"/>
  <c r="CU60" i="2"/>
  <c r="CU44" i="2"/>
  <c r="CU36" i="2"/>
  <c r="CU28" i="2"/>
  <c r="CU20" i="2"/>
  <c r="CU12" i="2"/>
  <c r="GK23" i="3"/>
  <c r="EC38" i="3"/>
  <c r="FO53" i="3"/>
  <c r="DQ52" i="3"/>
  <c r="FD24" i="2"/>
  <c r="FO6" i="3"/>
  <c r="EU52" i="3"/>
  <c r="GP5" i="2"/>
  <c r="EI38" i="3"/>
  <c r="BN62" i="2"/>
  <c r="CJ62" i="2" s="1"/>
  <c r="BN54" i="2"/>
  <c r="CJ54" i="2" s="1"/>
  <c r="BN45" i="2"/>
  <c r="CJ45" i="2" s="1"/>
  <c r="BN37" i="2"/>
  <c r="BN21" i="2"/>
  <c r="CJ21" i="2" s="1"/>
  <c r="BN13" i="2"/>
  <c r="CJ13" i="2" s="1"/>
  <c r="EE4" i="3"/>
  <c r="EE39" i="3" s="1"/>
  <c r="GA4" i="3"/>
  <c r="GA53" i="3" s="1"/>
  <c r="FG5" i="3"/>
  <c r="FY23" i="3"/>
  <c r="EO38" i="3"/>
  <c r="BN63" i="3"/>
  <c r="BN46" i="3"/>
  <c r="AG46" i="3" s="1"/>
  <c r="K46" i="5" s="1"/>
  <c r="BN29" i="3"/>
  <c r="AG29" i="3" s="1"/>
  <c r="K29" i="5" s="1"/>
  <c r="BN21" i="3"/>
  <c r="AG21" i="3" s="1"/>
  <c r="K5" i="3"/>
  <c r="K38" i="2"/>
  <c r="FY38" i="3"/>
  <c r="GL4" i="2"/>
  <c r="GL53" i="2" s="1"/>
  <c r="ET23" i="2"/>
  <c r="CJ32" i="2"/>
  <c r="EC52" i="3"/>
  <c r="BN31" i="3"/>
  <c r="AG31" i="3" s="1"/>
  <c r="K31" i="5" s="1"/>
  <c r="FR23" i="2"/>
  <c r="GP38" i="2"/>
  <c r="FL52" i="2"/>
  <c r="BY52" i="2"/>
  <c r="DY4" i="3"/>
  <c r="DY39" i="3" s="1"/>
  <c r="FU4" i="3"/>
  <c r="FU53" i="3" s="1"/>
  <c r="BN14" i="3"/>
  <c r="K38" i="3"/>
  <c r="EJ4" i="2"/>
  <c r="EJ53" i="2" s="1"/>
  <c r="GP23" i="2"/>
  <c r="BN29" i="2"/>
  <c r="CJ29" i="2" s="1"/>
  <c r="FV4" i="2"/>
  <c r="FH4" i="2"/>
  <c r="FH39" i="2" s="1"/>
  <c r="ET52" i="2"/>
  <c r="GJ52" i="2"/>
  <c r="EB23" i="2"/>
  <c r="BN61" i="2"/>
  <c r="CJ61" i="2" s="1"/>
  <c r="BN44" i="2"/>
  <c r="CJ44" i="2" s="1"/>
  <c r="BN36" i="2"/>
  <c r="CJ36" i="2" s="1"/>
  <c r="BN28" i="2"/>
  <c r="CJ28" i="2" s="1"/>
  <c r="BN20" i="2"/>
  <c r="CJ20" i="2" s="1"/>
  <c r="BN12" i="2"/>
  <c r="CJ46" i="2"/>
  <c r="EK4" i="3"/>
  <c r="EK39" i="3" s="1"/>
  <c r="EO5" i="3"/>
  <c r="FM5" i="3"/>
  <c r="FM38" i="3"/>
  <c r="GK38" i="3"/>
  <c r="EI52" i="3"/>
  <c r="DF4" i="3"/>
  <c r="DF53" i="3" s="1"/>
  <c r="BC4" i="3"/>
  <c r="BC39" i="3" s="1"/>
  <c r="BN62" i="3"/>
  <c r="AG62" i="3" s="1"/>
  <c r="BN54" i="3"/>
  <c r="AG54" i="3" s="1"/>
  <c r="BN36" i="3"/>
  <c r="BN28" i="3"/>
  <c r="AG28" i="3" s="1"/>
  <c r="V28" i="5" s="1"/>
  <c r="BN20" i="3"/>
  <c r="BN12" i="3"/>
  <c r="AG12" i="3" s="1"/>
  <c r="V12" i="5" s="1"/>
  <c r="CJ55" i="3"/>
  <c r="CJ47" i="3"/>
  <c r="CJ31" i="3"/>
  <c r="CJ15" i="3"/>
  <c r="CJ7" i="3"/>
  <c r="CJ16" i="2"/>
  <c r="DS6" i="3"/>
  <c r="FS23" i="3"/>
  <c r="FD53" i="2"/>
  <c r="FQ4" i="3"/>
  <c r="FQ53" i="3" s="1"/>
  <c r="AR4" i="2"/>
  <c r="AR6" i="2" s="1"/>
  <c r="FA23" i="3"/>
  <c r="FY52" i="3"/>
  <c r="V52" i="3"/>
  <c r="FF5" i="2"/>
  <c r="GD38" i="2"/>
  <c r="EB5" i="2"/>
  <c r="BN35" i="2"/>
  <c r="CJ35" i="2" s="1"/>
  <c r="BN27" i="2"/>
  <c r="BN19" i="2"/>
  <c r="CJ19" i="2" s="1"/>
  <c r="BN11" i="2"/>
  <c r="CJ11" i="2" s="1"/>
  <c r="CU46" i="2"/>
  <c r="K52" i="2"/>
  <c r="EY4" i="3"/>
  <c r="DW5" i="3"/>
  <c r="GK5" i="3"/>
  <c r="FG23" i="3"/>
  <c r="EU38" i="3"/>
  <c r="FO39" i="3"/>
  <c r="GE52" i="3"/>
  <c r="DQ23" i="3"/>
  <c r="BN61" i="3"/>
  <c r="AG61" i="3" s="1"/>
  <c r="BN44" i="3"/>
  <c r="AG44" i="3" s="1"/>
  <c r="V44" i="5" s="1"/>
  <c r="CJ62" i="3"/>
  <c r="CJ54" i="3"/>
  <c r="CJ30" i="3"/>
  <c r="CJ22" i="3"/>
  <c r="FR5" i="2"/>
  <c r="ET38" i="2"/>
  <c r="BY38" i="2"/>
  <c r="BN15" i="3"/>
  <c r="AG15" i="3" s="1"/>
  <c r="K15" i="5" s="1"/>
  <c r="EN52" i="2"/>
  <c r="BN30" i="3"/>
  <c r="AG30" i="3" s="1"/>
  <c r="K30" i="5" s="1"/>
  <c r="EH38" i="2"/>
  <c r="GD5" i="2"/>
  <c r="EH23" i="2"/>
  <c r="FX23" i="2"/>
  <c r="GV38" i="2"/>
  <c r="FR52" i="2"/>
  <c r="EP4" i="2"/>
  <c r="EP39" i="2" s="1"/>
  <c r="GF4" i="2"/>
  <c r="GF6" i="2" s="1"/>
  <c r="FL5" i="2"/>
  <c r="EN38" i="2"/>
  <c r="FL38" i="2"/>
  <c r="GP52" i="2"/>
  <c r="EB38" i="2"/>
  <c r="BY23" i="2"/>
  <c r="BN18" i="2"/>
  <c r="CJ18" i="2" s="1"/>
  <c r="BN10" i="2"/>
  <c r="FE4" i="3"/>
  <c r="FS5" i="3"/>
  <c r="DW23" i="3"/>
  <c r="EO23" i="3"/>
  <c r="FM52" i="3"/>
  <c r="GK52" i="3"/>
  <c r="DQ38" i="3"/>
  <c r="DQ5" i="3"/>
  <c r="BN60" i="3"/>
  <c r="BN51" i="3"/>
  <c r="AG51" i="3" s="1"/>
  <c r="K51" i="5" s="1"/>
  <c r="BN43" i="3"/>
  <c r="BN34" i="3"/>
  <c r="AG34" i="3" s="1"/>
  <c r="K34" i="5" s="1"/>
  <c r="BN26" i="3"/>
  <c r="AG26" i="3" s="1"/>
  <c r="K26" i="5" s="1"/>
  <c r="BN18" i="3"/>
  <c r="AG18" i="3" s="1"/>
  <c r="BN10" i="3"/>
  <c r="AG10" i="3" s="1"/>
  <c r="CJ61" i="3"/>
  <c r="CJ45" i="3"/>
  <c r="CJ37" i="3"/>
  <c r="CJ29" i="3"/>
  <c r="CJ21" i="3"/>
  <c r="CJ13" i="3"/>
  <c r="V5" i="3"/>
  <c r="EM4" i="3"/>
  <c r="EM24" i="3" s="1"/>
  <c r="FC4" i="3"/>
  <c r="FC24" i="3" s="1"/>
  <c r="GI4" i="3"/>
  <c r="EU5" i="3"/>
  <c r="GI6" i="3"/>
  <c r="EU23" i="3"/>
  <c r="DW38" i="3"/>
  <c r="FS38" i="3"/>
  <c r="DW52" i="3"/>
  <c r="FS52" i="3"/>
  <c r="FO24" i="3"/>
  <c r="EC5" i="3"/>
  <c r="FY5" i="3"/>
  <c r="FM23" i="3"/>
  <c r="EO52" i="3"/>
  <c r="EA4" i="3"/>
  <c r="FW4" i="3"/>
  <c r="FW6" i="3" s="1"/>
  <c r="EI5" i="3"/>
  <c r="GE5" i="3"/>
  <c r="GE23" i="3"/>
  <c r="FG52" i="3"/>
  <c r="ES4" i="3"/>
  <c r="FI4" i="3"/>
  <c r="FI6" i="3" s="1"/>
  <c r="FA38" i="3"/>
  <c r="FA52" i="3"/>
  <c r="EQ4" i="3"/>
  <c r="EQ24" i="3" s="1"/>
  <c r="EI23" i="3"/>
  <c r="FG38" i="3"/>
  <c r="EG4" i="3"/>
  <c r="EW4" i="3"/>
  <c r="GC4" i="3"/>
  <c r="BC4" i="2"/>
  <c r="BC24" i="2" s="1"/>
  <c r="EH5" i="2"/>
  <c r="ER4" i="2"/>
  <c r="ER6" i="2" s="1"/>
  <c r="FX38" i="2"/>
  <c r="FP39" i="2"/>
  <c r="FX52" i="2"/>
  <c r="FF38" i="2"/>
  <c r="FF52" i="2"/>
  <c r="EZ5" i="2"/>
  <c r="GV5" i="2"/>
  <c r="EF4" i="2"/>
  <c r="EF24" i="2" s="1"/>
  <c r="EV4" i="2"/>
  <c r="EV6" i="2" s="1"/>
  <c r="GB4" i="2"/>
  <c r="GB24" i="2" s="1"/>
  <c r="GR4" i="2"/>
  <c r="EN5" i="2"/>
  <c r="GJ5" i="2"/>
  <c r="EN23" i="2"/>
  <c r="GJ23" i="2"/>
  <c r="FD6" i="2"/>
  <c r="GN4" i="2"/>
  <c r="EZ23" i="2"/>
  <c r="GV23" i="2"/>
  <c r="EX4" i="2"/>
  <c r="FN4" i="2"/>
  <c r="GT4" i="2"/>
  <c r="FP24" i="2"/>
  <c r="FU24" i="3" l="1"/>
  <c r="FW24" i="3"/>
  <c r="EH16" i="5"/>
  <c r="FQ24" i="3"/>
  <c r="EJ16" i="5"/>
  <c r="GG24" i="3"/>
  <c r="EB27" i="5"/>
  <c r="DS24" i="3"/>
  <c r="FQ39" i="3"/>
  <c r="GA39" i="3"/>
  <c r="GG6" i="3"/>
  <c r="DS53" i="3"/>
  <c r="GG53" i="3"/>
  <c r="GA6" i="3"/>
  <c r="FS4" i="3"/>
  <c r="FS24" i="3" s="1"/>
  <c r="CT16" i="5"/>
  <c r="AR16" i="5"/>
  <c r="BP16" i="5"/>
  <c r="BR16" i="5" s="1"/>
  <c r="FC6" i="3"/>
  <c r="CH16" i="5"/>
  <c r="CX16" i="5"/>
  <c r="V16" i="5"/>
  <c r="K16" i="5"/>
  <c r="CL16" i="5"/>
  <c r="CZ16" i="5"/>
  <c r="CJ5" i="3"/>
  <c r="BT16" i="5"/>
  <c r="DJ16" i="5"/>
  <c r="CF8" i="5"/>
  <c r="BV16" i="5"/>
  <c r="DL16" i="5"/>
  <c r="V35" i="5"/>
  <c r="CB8" i="5"/>
  <c r="CR16" i="5"/>
  <c r="DR16" i="5"/>
  <c r="AG16" i="5"/>
  <c r="DV16" i="5"/>
  <c r="CH8" i="5"/>
  <c r="EK53" i="3"/>
  <c r="AG8" i="5"/>
  <c r="CF16" i="5"/>
  <c r="CB16" i="5"/>
  <c r="EB16" i="5"/>
  <c r="EF16" i="5" s="1"/>
  <c r="BZ16" i="5"/>
  <c r="DD16" i="5"/>
  <c r="EH8" i="5"/>
  <c r="CH50" i="5"/>
  <c r="ED40" i="5"/>
  <c r="K50" i="5"/>
  <c r="DL8" i="5"/>
  <c r="K8" i="5"/>
  <c r="CT8" i="5"/>
  <c r="CR49" i="5"/>
  <c r="CL49" i="5"/>
  <c r="CZ49" i="5"/>
  <c r="DJ8" i="5"/>
  <c r="EM6" i="3"/>
  <c r="DV50" i="5"/>
  <c r="EH49" i="5"/>
  <c r="DW4" i="3"/>
  <c r="DW6" i="3" s="1"/>
  <c r="CN49" i="5"/>
  <c r="EJ49" i="5"/>
  <c r="V49" i="5"/>
  <c r="CH40" i="5"/>
  <c r="CB49" i="5"/>
  <c r="DF49" i="5"/>
  <c r="CZ50" i="5"/>
  <c r="DR49" i="5"/>
  <c r="EJ40" i="5"/>
  <c r="CT49" i="5"/>
  <c r="DU39" i="3"/>
  <c r="DR50" i="5"/>
  <c r="DP16" i="5"/>
  <c r="BZ49" i="5"/>
  <c r="DP49" i="5"/>
  <c r="DD49" i="5"/>
  <c r="CF50" i="5"/>
  <c r="CN16" i="5"/>
  <c r="DX16" i="5"/>
  <c r="BT49" i="5"/>
  <c r="AR49" i="5"/>
  <c r="DX49" i="5"/>
  <c r="DL49" i="5"/>
  <c r="K49" i="5"/>
  <c r="BV50" i="5"/>
  <c r="BV49" i="5"/>
  <c r="DV49" i="5"/>
  <c r="AG50" i="5"/>
  <c r="CX49" i="5"/>
  <c r="BP49" i="5"/>
  <c r="BR49" i="5" s="1"/>
  <c r="EB49" i="5"/>
  <c r="EF49" i="5" s="1"/>
  <c r="DX50" i="5"/>
  <c r="AG49" i="5"/>
  <c r="DJ49" i="5"/>
  <c r="CN50" i="5"/>
  <c r="DF16" i="5"/>
  <c r="CF49" i="5"/>
  <c r="CH49" i="5"/>
  <c r="BV19" i="5"/>
  <c r="DV40" i="5"/>
  <c r="DD8" i="5"/>
  <c r="CL59" i="5"/>
  <c r="CZ8" i="5"/>
  <c r="EB8" i="5"/>
  <c r="CZ40" i="5"/>
  <c r="CN8" i="5"/>
  <c r="ED8" i="5"/>
  <c r="DV19" i="5"/>
  <c r="BV9" i="5"/>
  <c r="V40" i="5"/>
  <c r="BV40" i="5"/>
  <c r="BT8" i="5"/>
  <c r="DF8" i="5"/>
  <c r="EJ8" i="5"/>
  <c r="AG57" i="5"/>
  <c r="AR57" i="5"/>
  <c r="V42" i="5"/>
  <c r="BP40" i="5"/>
  <c r="BR40" i="5" s="1"/>
  <c r="AR8" i="5"/>
  <c r="DP8" i="5"/>
  <c r="CT42" i="5"/>
  <c r="DU53" i="3"/>
  <c r="V8" i="5"/>
  <c r="DL40" i="5"/>
  <c r="CR8" i="5"/>
  <c r="BP8" i="5"/>
  <c r="BR8" i="5" s="1"/>
  <c r="DR8" i="5"/>
  <c r="DF42" i="5"/>
  <c r="DX19" i="5"/>
  <c r="CB19" i="5"/>
  <c r="K40" i="5"/>
  <c r="CF40" i="5"/>
  <c r="DD40" i="5"/>
  <c r="DH40" i="5" s="1"/>
  <c r="DJ7" i="5"/>
  <c r="CF57" i="5"/>
  <c r="DJ32" i="5"/>
  <c r="CT19" i="5"/>
  <c r="AG45" i="5"/>
  <c r="V19" i="5"/>
  <c r="BZ19" i="5"/>
  <c r="K57" i="5"/>
  <c r="EH40" i="5"/>
  <c r="DX57" i="5"/>
  <c r="DU6" i="3"/>
  <c r="CN40" i="5"/>
  <c r="DR40" i="5"/>
  <c r="DF57" i="5"/>
  <c r="DH57" i="5" s="1"/>
  <c r="CZ19" i="5"/>
  <c r="CL40" i="5"/>
  <c r="AG40" i="5"/>
  <c r="DX40" i="5"/>
  <c r="CR57" i="5"/>
  <c r="DV57" i="5"/>
  <c r="BV8" i="5"/>
  <c r="CX8" i="5"/>
  <c r="DV8" i="5"/>
  <c r="DZ8" i="5" s="1"/>
  <c r="CR25" i="5"/>
  <c r="DD19" i="5"/>
  <c r="K17" i="5"/>
  <c r="BP57" i="5"/>
  <c r="BR57" i="5" s="1"/>
  <c r="EB19" i="5"/>
  <c r="CX40" i="5"/>
  <c r="EH7" i="5"/>
  <c r="CX19" i="5"/>
  <c r="CL45" i="5"/>
  <c r="DU24" i="3"/>
  <c r="CB40" i="5"/>
  <c r="EJ7" i="5"/>
  <c r="CL25" i="5"/>
  <c r="DF59" i="5"/>
  <c r="DJ45" i="5"/>
  <c r="BT40" i="5"/>
  <c r="AR40" i="5"/>
  <c r="DJ40" i="5"/>
  <c r="BV57" i="5"/>
  <c r="EB57" i="5"/>
  <c r="BZ8" i="5"/>
  <c r="CL8" i="5"/>
  <c r="DP33" i="5"/>
  <c r="BT9" i="5"/>
  <c r="BT19" i="5"/>
  <c r="DR19" i="5"/>
  <c r="ED13" i="5"/>
  <c r="CT40" i="5"/>
  <c r="BZ40" i="5"/>
  <c r="DP40" i="5"/>
  <c r="CN7" i="5"/>
  <c r="CZ57" i="5"/>
  <c r="DR57" i="5"/>
  <c r="CF19" i="5"/>
  <c r="CN19" i="5"/>
  <c r="DL19" i="5"/>
  <c r="EJ19" i="5"/>
  <c r="DY24" i="3"/>
  <c r="K19" i="5"/>
  <c r="BV7" i="5"/>
  <c r="EJ9" i="5"/>
  <c r="AR19" i="5"/>
  <c r="CH19" i="5"/>
  <c r="DF19" i="5"/>
  <c r="ED19" i="5"/>
  <c r="CT7" i="5"/>
  <c r="BZ57" i="5"/>
  <c r="EJ57" i="5"/>
  <c r="CT17" i="5"/>
  <c r="BP19" i="5"/>
  <c r="BR19" i="5" s="1"/>
  <c r="CL19" i="5"/>
  <c r="DJ19" i="5"/>
  <c r="EH19" i="5"/>
  <c r="BV35" i="5"/>
  <c r="CR40" i="5"/>
  <c r="EB40" i="5"/>
  <c r="DD7" i="5"/>
  <c r="CN57" i="5"/>
  <c r="DJ57" i="5"/>
  <c r="AG19" i="5"/>
  <c r="CR19" i="5"/>
  <c r="DP19" i="5"/>
  <c r="CF59" i="5"/>
  <c r="DJ13" i="5"/>
  <c r="DL59" i="5"/>
  <c r="V46" i="5"/>
  <c r="AG59" i="5"/>
  <c r="DP59" i="5"/>
  <c r="BV13" i="5"/>
  <c r="CB57" i="5"/>
  <c r="CL57" i="5"/>
  <c r="ED57" i="5"/>
  <c r="AR59" i="5"/>
  <c r="DV59" i="5"/>
  <c r="BT17" i="5"/>
  <c r="CF13" i="5"/>
  <c r="DJ59" i="5"/>
  <c r="BT59" i="5"/>
  <c r="DP13" i="5"/>
  <c r="V57" i="5"/>
  <c r="K45" i="5"/>
  <c r="K59" i="5"/>
  <c r="K35" i="5"/>
  <c r="CH57" i="5"/>
  <c r="CX57" i="5"/>
  <c r="DP57" i="5"/>
  <c r="EH57" i="5"/>
  <c r="CF41" i="5"/>
  <c r="BZ59" i="5"/>
  <c r="CX59" i="5"/>
  <c r="EH59" i="5"/>
  <c r="CT13" i="5"/>
  <c r="BP59" i="5"/>
  <c r="BR59" i="5" s="1"/>
  <c r="ED59" i="5"/>
  <c r="EF59" i="5" s="1"/>
  <c r="CN13" i="5"/>
  <c r="BT57" i="5"/>
  <c r="CT57" i="5"/>
  <c r="DL57" i="5"/>
  <c r="CZ59" i="5"/>
  <c r="CN59" i="5"/>
  <c r="EJ59" i="5"/>
  <c r="EJ22" i="5"/>
  <c r="EH13" i="5"/>
  <c r="BN52" i="3"/>
  <c r="BC6" i="3"/>
  <c r="BC53" i="3"/>
  <c r="CB35" i="5"/>
  <c r="K25" i="5"/>
  <c r="BZ7" i="5"/>
  <c r="DL7" i="5"/>
  <c r="DR25" i="5"/>
  <c r="BZ9" i="5"/>
  <c r="CT35" i="5"/>
  <c r="CF7" i="5"/>
  <c r="AR7" i="5"/>
  <c r="DR7" i="5"/>
  <c r="DF7" i="5"/>
  <c r="EJ41" i="5"/>
  <c r="DV25" i="5"/>
  <c r="CZ48" i="5"/>
  <c r="DB48" i="5" s="1"/>
  <c r="CN9" i="5"/>
  <c r="DV17" i="5"/>
  <c r="EH45" i="5"/>
  <c r="CX35" i="5"/>
  <c r="BZ22" i="5"/>
  <c r="DX22" i="5"/>
  <c r="V9" i="5"/>
  <c r="V25" i="5"/>
  <c r="BT7" i="5"/>
  <c r="BP7" i="5"/>
  <c r="BR7" i="5" s="1"/>
  <c r="DV7" i="5"/>
  <c r="CH25" i="5"/>
  <c r="CJ25" i="5" s="1"/>
  <c r="DX25" i="5"/>
  <c r="DR42" i="5"/>
  <c r="DT42" i="5" s="1"/>
  <c r="DF48" i="5"/>
  <c r="DD9" i="5"/>
  <c r="CZ35" i="5"/>
  <c r="CL22" i="5"/>
  <c r="DP22" i="5"/>
  <c r="DR37" i="5"/>
  <c r="DV13" i="5"/>
  <c r="DL22" i="5"/>
  <c r="AG7" i="5"/>
  <c r="CL48" i="5"/>
  <c r="EB22" i="5"/>
  <c r="K7" i="5"/>
  <c r="CX7" i="5"/>
  <c r="DX7" i="5"/>
  <c r="DL48" i="5"/>
  <c r="DL9" i="5"/>
  <c r="DF35" i="5"/>
  <c r="V41" i="5"/>
  <c r="CR7" i="5"/>
  <c r="CB7" i="5"/>
  <c r="EB7" i="5"/>
  <c r="EF7" i="5" s="1"/>
  <c r="AG41" i="5"/>
  <c r="AG25" i="5"/>
  <c r="CL33" i="5"/>
  <c r="EB48" i="5"/>
  <c r="DV9" i="5"/>
  <c r="CR32" i="5"/>
  <c r="AG35" i="5"/>
  <c r="DR35" i="5"/>
  <c r="DT35" i="5" s="1"/>
  <c r="BP22" i="5"/>
  <c r="BR22" i="5" s="1"/>
  <c r="ED41" i="5"/>
  <c r="BV22" i="5"/>
  <c r="DP7" i="5"/>
  <c r="EH41" i="5"/>
  <c r="CF22" i="5"/>
  <c r="CL7" i="5"/>
  <c r="CB41" i="5"/>
  <c r="BZ25" i="5"/>
  <c r="ED25" i="5"/>
  <c r="AG22" i="5"/>
  <c r="V7" i="5"/>
  <c r="CH7" i="5"/>
  <c r="CZ7" i="5"/>
  <c r="AR41" i="5"/>
  <c r="CH33" i="5"/>
  <c r="AR9" i="5"/>
  <c r="CX32" i="5"/>
  <c r="BT35" i="5"/>
  <c r="ED35" i="5"/>
  <c r="CL13" i="5"/>
  <c r="BZ55" i="5"/>
  <c r="CN33" i="5"/>
  <c r="BV17" i="5"/>
  <c r="CN45" i="5"/>
  <c r="DL45" i="5"/>
  <c r="CR45" i="5"/>
  <c r="V37" i="5"/>
  <c r="V17" i="5"/>
  <c r="BZ33" i="5"/>
  <c r="CT33" i="5"/>
  <c r="DX33" i="5"/>
  <c r="CN42" i="5"/>
  <c r="AR50" i="5"/>
  <c r="DD50" i="5"/>
  <c r="EB50" i="5"/>
  <c r="CB17" i="5"/>
  <c r="DD17" i="5"/>
  <c r="ED17" i="5"/>
  <c r="BP45" i="5"/>
  <c r="BR45" i="5" s="1"/>
  <c r="CT45" i="5"/>
  <c r="DR45" i="5"/>
  <c r="BT37" i="5"/>
  <c r="K55" i="5"/>
  <c r="CZ55" i="5"/>
  <c r="CX33" i="5"/>
  <c r="DD33" i="5"/>
  <c r="EB33" i="5"/>
  <c r="BV42" i="5"/>
  <c r="CB50" i="5"/>
  <c r="BP50" i="5"/>
  <c r="BR50" i="5" s="1"/>
  <c r="DF50" i="5"/>
  <c r="ED50" i="5"/>
  <c r="CT59" i="5"/>
  <c r="CB59" i="5"/>
  <c r="DR59" i="5"/>
  <c r="CF17" i="5"/>
  <c r="CH17" i="5"/>
  <c r="DF17" i="5"/>
  <c r="EH17" i="5"/>
  <c r="CZ32" i="5"/>
  <c r="CH45" i="5"/>
  <c r="CX45" i="5"/>
  <c r="DV45" i="5"/>
  <c r="CB37" i="5"/>
  <c r="V26" i="5"/>
  <c r="DR33" i="5"/>
  <c r="CX17" i="5"/>
  <c r="DF37" i="5"/>
  <c r="K33" i="5"/>
  <c r="CB55" i="5"/>
  <c r="CB33" i="5"/>
  <c r="CL42" i="5"/>
  <c r="CZ17" i="5"/>
  <c r="DP45" i="5"/>
  <c r="DL37" i="5"/>
  <c r="ED55" i="5"/>
  <c r="EF55" i="5" s="1"/>
  <c r="CF33" i="5"/>
  <c r="AG33" i="5"/>
  <c r="CR42" i="5"/>
  <c r="CT50" i="5"/>
  <c r="AG17" i="5"/>
  <c r="CL17" i="5"/>
  <c r="EJ17" i="5"/>
  <c r="CB45" i="5"/>
  <c r="CZ45" i="5"/>
  <c r="DX45" i="5"/>
  <c r="V59" i="5"/>
  <c r="DF55" i="5"/>
  <c r="CZ33" i="5"/>
  <c r="AR33" i="5"/>
  <c r="DJ33" i="5"/>
  <c r="EH33" i="5"/>
  <c r="EL33" i="5" s="1"/>
  <c r="CF42" i="5"/>
  <c r="CR50" i="5"/>
  <c r="BZ50" i="5"/>
  <c r="DL50" i="5"/>
  <c r="EJ50" i="5"/>
  <c r="BV59" i="5"/>
  <c r="CR59" i="5"/>
  <c r="DX59" i="5"/>
  <c r="AR17" i="5"/>
  <c r="CN17" i="5"/>
  <c r="DP17" i="5"/>
  <c r="DL17" i="5"/>
  <c r="DX32" i="5"/>
  <c r="BT45" i="5"/>
  <c r="DD45" i="5"/>
  <c r="EB45" i="5"/>
  <c r="EF45" i="5" s="1"/>
  <c r="CR37" i="5"/>
  <c r="BT33" i="5"/>
  <c r="DX17" i="5"/>
  <c r="BZ45" i="5"/>
  <c r="EJ45" i="5"/>
  <c r="BV33" i="5"/>
  <c r="DV33" i="5"/>
  <c r="ED42" i="5"/>
  <c r="BZ17" i="5"/>
  <c r="EB17" i="5"/>
  <c r="CF45" i="5"/>
  <c r="CX55" i="5"/>
  <c r="V31" i="5"/>
  <c r="DF33" i="5"/>
  <c r="ED33" i="5"/>
  <c r="CX50" i="5"/>
  <c r="DJ50" i="5"/>
  <c r="EH50" i="5"/>
  <c r="DJ17" i="5"/>
  <c r="CF37" i="5"/>
  <c r="V33" i="5"/>
  <c r="V45" i="5"/>
  <c r="V50" i="5"/>
  <c r="CH58" i="5"/>
  <c r="CR33" i="5"/>
  <c r="BP33" i="5"/>
  <c r="BR33" i="5" s="1"/>
  <c r="DL33" i="5"/>
  <c r="CX42" i="5"/>
  <c r="BT50" i="5"/>
  <c r="CL50" i="5"/>
  <c r="DP50" i="5"/>
  <c r="CH59" i="5"/>
  <c r="DD59" i="5"/>
  <c r="BP17" i="5"/>
  <c r="BR17" i="5" s="1"/>
  <c r="CR17" i="5"/>
  <c r="DR17" i="5"/>
  <c r="EB32" i="5"/>
  <c r="AR45" i="5"/>
  <c r="BV45" i="5"/>
  <c r="DF45" i="5"/>
  <c r="DD37" i="5"/>
  <c r="AR6" i="3"/>
  <c r="DX55" i="5"/>
  <c r="AG56" i="3"/>
  <c r="CT56" i="5" s="1"/>
  <c r="AG55" i="5"/>
  <c r="CH55" i="5"/>
  <c r="DL55" i="5"/>
  <c r="DR55" i="5"/>
  <c r="V55" i="5"/>
  <c r="AR55" i="5"/>
  <c r="CL55" i="5"/>
  <c r="DP55" i="5"/>
  <c r="DJ55" i="5"/>
  <c r="BP55" i="5"/>
  <c r="BR55" i="5" s="1"/>
  <c r="EJ55" i="5"/>
  <c r="BT55" i="5"/>
  <c r="CR55" i="5"/>
  <c r="DD55" i="5"/>
  <c r="CF55" i="5"/>
  <c r="DV55" i="5"/>
  <c r="CN55" i="5"/>
  <c r="EH55" i="5"/>
  <c r="BV55" i="5"/>
  <c r="CT55" i="5"/>
  <c r="FH6" i="2"/>
  <c r="FP6" i="2"/>
  <c r="FH53" i="2"/>
  <c r="CJ63" i="2"/>
  <c r="AG57" i="2"/>
  <c r="K57" i="1" s="1"/>
  <c r="CR16" i="1"/>
  <c r="ER16" i="1"/>
  <c r="DZ8" i="1"/>
  <c r="ER63" i="1"/>
  <c r="CU5" i="2"/>
  <c r="EN16" i="1"/>
  <c r="DB8" i="1"/>
  <c r="AG15" i="2"/>
  <c r="EZ15" i="1" s="1"/>
  <c r="AG47" i="2"/>
  <c r="DJ47" i="1" s="1"/>
  <c r="V63" i="1"/>
  <c r="FF16" i="1"/>
  <c r="AR16" i="1"/>
  <c r="CP8" i="1"/>
  <c r="DB16" i="1"/>
  <c r="FF8" i="1"/>
  <c r="CJ31" i="2"/>
  <c r="DV16" i="1"/>
  <c r="DP63" i="1"/>
  <c r="FD8" i="1"/>
  <c r="DP8" i="1"/>
  <c r="AG55" i="2"/>
  <c r="DH55" i="1" s="1"/>
  <c r="DT8" i="1"/>
  <c r="AG14" i="2"/>
  <c r="EH14" i="1" s="1"/>
  <c r="AG31" i="2"/>
  <c r="K31" i="1" s="1"/>
  <c r="ER8" i="1"/>
  <c r="K59" i="1"/>
  <c r="CP63" i="1"/>
  <c r="K63" i="1"/>
  <c r="EH16" i="1"/>
  <c r="DB63" i="1"/>
  <c r="ER24" i="2"/>
  <c r="DP16" i="1"/>
  <c r="EF63" i="1"/>
  <c r="EX63" i="1"/>
  <c r="DT16" i="1"/>
  <c r="K51" i="1"/>
  <c r="DJ16" i="1"/>
  <c r="BP16" i="1"/>
  <c r="BR16" i="1" s="1"/>
  <c r="DH63" i="1"/>
  <c r="V50" i="1"/>
  <c r="FD16" i="1"/>
  <c r="DZ16" i="1"/>
  <c r="DT63" i="1"/>
  <c r="FD63" i="1"/>
  <c r="V16" i="1"/>
  <c r="CV16" i="1"/>
  <c r="DD16" i="1"/>
  <c r="DV63" i="1"/>
  <c r="DN32" i="1"/>
  <c r="CV63" i="1"/>
  <c r="EZ63" i="1"/>
  <c r="CV8" i="1"/>
  <c r="DD8" i="1"/>
  <c r="V8" i="1"/>
  <c r="EH8" i="1"/>
  <c r="DV8" i="1"/>
  <c r="ER32" i="1"/>
  <c r="AR32" i="1"/>
  <c r="AT32" i="1" s="1"/>
  <c r="DN63" i="1"/>
  <c r="EH63" i="1"/>
  <c r="CR8" i="1"/>
  <c r="AR8" i="1"/>
  <c r="K32" i="1"/>
  <c r="AG63" i="1"/>
  <c r="CC63" i="1" s="1"/>
  <c r="EL63" i="1"/>
  <c r="DJ8" i="1"/>
  <c r="BP8" i="1"/>
  <c r="BR8" i="1" s="1"/>
  <c r="ED6" i="2"/>
  <c r="DP32" i="1"/>
  <c r="EH32" i="1"/>
  <c r="DV32" i="1"/>
  <c r="FJ24" i="2"/>
  <c r="FF32" i="1"/>
  <c r="DH32" i="1"/>
  <c r="ET32" i="1"/>
  <c r="EB32" i="1"/>
  <c r="ED24" i="2"/>
  <c r="EL24" i="2"/>
  <c r="DN16" i="1"/>
  <c r="CX16" i="1"/>
  <c r="EX16" i="1"/>
  <c r="FB16" i="1" s="1"/>
  <c r="CR32" i="1"/>
  <c r="EF32" i="1"/>
  <c r="DB32" i="1"/>
  <c r="EZ32" i="1"/>
  <c r="BP63" i="1"/>
  <c r="BR63" i="1" s="1"/>
  <c r="EN63" i="1"/>
  <c r="DZ63" i="1"/>
  <c r="ED63" i="1" s="1"/>
  <c r="DJ63" i="1"/>
  <c r="CX32" i="1"/>
  <c r="GL6" i="2"/>
  <c r="K49" i="1"/>
  <c r="CP32" i="1"/>
  <c r="DZ32" i="1"/>
  <c r="ED53" i="2"/>
  <c r="EL39" i="2"/>
  <c r="GL39" i="2"/>
  <c r="K16" i="1"/>
  <c r="AG48" i="2"/>
  <c r="DH48" i="1" s="1"/>
  <c r="CP16" i="1"/>
  <c r="DH16" i="1"/>
  <c r="ET16" i="1"/>
  <c r="EB16" i="1"/>
  <c r="EL32" i="1"/>
  <c r="CV32" i="1"/>
  <c r="EX32" i="1"/>
  <c r="CX63" i="1"/>
  <c r="CR63" i="1"/>
  <c r="DD63" i="1"/>
  <c r="FF63" i="1"/>
  <c r="BP32" i="1"/>
  <c r="EN32" i="1"/>
  <c r="DD32" i="1"/>
  <c r="K25" i="1"/>
  <c r="FD32" i="1"/>
  <c r="V32" i="1"/>
  <c r="FJ53" i="2"/>
  <c r="EL16" i="1"/>
  <c r="EF16" i="1"/>
  <c r="AG16" i="1"/>
  <c r="CC16" i="1" s="1"/>
  <c r="DJ32" i="1"/>
  <c r="DT32" i="1"/>
  <c r="AR63" i="1"/>
  <c r="ET63" i="1"/>
  <c r="V43" i="1"/>
  <c r="EL6" i="2"/>
  <c r="V34" i="1"/>
  <c r="FZ39" i="2"/>
  <c r="K33" i="1"/>
  <c r="CJ22" i="2"/>
  <c r="DN8" i="1"/>
  <c r="CX8" i="1"/>
  <c r="EX8" i="1"/>
  <c r="FB8" i="1" s="1"/>
  <c r="AG56" i="2"/>
  <c r="EX56" i="1" s="1"/>
  <c r="AG22" i="2"/>
  <c r="ET22" i="1" s="1"/>
  <c r="FJ39" i="2"/>
  <c r="EL8" i="1"/>
  <c r="DH8" i="1"/>
  <c r="ET8" i="1"/>
  <c r="EB8" i="1"/>
  <c r="FL4" i="2"/>
  <c r="FL6" i="2" s="1"/>
  <c r="FB24" i="2"/>
  <c r="K8" i="1"/>
  <c r="EN8" i="1"/>
  <c r="EF8" i="1"/>
  <c r="AG8" i="1"/>
  <c r="CC8" i="1" s="1"/>
  <c r="FZ6" i="2"/>
  <c r="FZ53" i="2"/>
  <c r="GB6" i="2"/>
  <c r="DQ6" i="2"/>
  <c r="FB6" i="2"/>
  <c r="DQ39" i="2"/>
  <c r="AR53" i="2"/>
  <c r="AR24" i="2"/>
  <c r="CJ23" i="3"/>
  <c r="FT39" i="2"/>
  <c r="FT6" i="2"/>
  <c r="V58" i="1"/>
  <c r="K58" i="1"/>
  <c r="GH24" i="2"/>
  <c r="GH6" i="2"/>
  <c r="GH53" i="2"/>
  <c r="BZ11" i="5"/>
  <c r="DX58" i="5"/>
  <c r="AG36" i="3"/>
  <c r="K36" i="5" s="1"/>
  <c r="EE6" i="3"/>
  <c r="EE53" i="3"/>
  <c r="CB58" i="5"/>
  <c r="DR11" i="5"/>
  <c r="CT11" i="5"/>
  <c r="CF11" i="5"/>
  <c r="CJ11" i="5" s="1"/>
  <c r="K11" i="5"/>
  <c r="DP11" i="5"/>
  <c r="CR11" i="5"/>
  <c r="AG11" i="5"/>
  <c r="EH11" i="5"/>
  <c r="DJ11" i="5"/>
  <c r="CL11" i="5"/>
  <c r="BP11" i="5"/>
  <c r="BR11" i="5" s="1"/>
  <c r="DL11" i="5"/>
  <c r="BV11" i="5"/>
  <c r="DD11" i="5"/>
  <c r="DF11" i="5"/>
  <c r="BT11" i="5"/>
  <c r="AR11" i="5"/>
  <c r="EB11" i="5"/>
  <c r="EJ11" i="5"/>
  <c r="CZ11" i="5"/>
  <c r="CB11" i="5"/>
  <c r="ED11" i="5"/>
  <c r="CX11" i="5"/>
  <c r="V11" i="5"/>
  <c r="CN11" i="5"/>
  <c r="BN38" i="3"/>
  <c r="CJ38" i="3"/>
  <c r="FI24" i="3"/>
  <c r="DR58" i="5"/>
  <c r="ES24" i="3"/>
  <c r="ES6" i="3"/>
  <c r="FK53" i="3"/>
  <c r="AG43" i="3"/>
  <c r="ED43" i="5" s="1"/>
  <c r="AG23" i="3"/>
  <c r="CR23" i="5" s="1"/>
  <c r="FT53" i="2"/>
  <c r="V58" i="5"/>
  <c r="GH39" i="2"/>
  <c r="DV11" i="5"/>
  <c r="K21" i="5"/>
  <c r="V21" i="5"/>
  <c r="ED58" i="5"/>
  <c r="CT58" i="5"/>
  <c r="CL58" i="5"/>
  <c r="EB58" i="5"/>
  <c r="BP58" i="5"/>
  <c r="BR58" i="5" s="1"/>
  <c r="CF58" i="5"/>
  <c r="DV58" i="5"/>
  <c r="AG58" i="5"/>
  <c r="CR58" i="5"/>
  <c r="K58" i="5"/>
  <c r="DP58" i="5"/>
  <c r="BZ58" i="5"/>
  <c r="DL58" i="5"/>
  <c r="BV58" i="5"/>
  <c r="DJ58" i="5"/>
  <c r="BT58" i="5"/>
  <c r="DD58" i="5"/>
  <c r="DF58" i="5"/>
  <c r="AR58" i="5"/>
  <c r="CZ58" i="5"/>
  <c r="EJ58" i="5"/>
  <c r="EL58" i="5" s="1"/>
  <c r="CN58" i="5"/>
  <c r="FK24" i="3"/>
  <c r="AG60" i="3"/>
  <c r="ED60" i="5" s="1"/>
  <c r="EY53" i="3"/>
  <c r="EY6" i="3"/>
  <c r="EN4" i="2"/>
  <c r="EN39" i="2" s="1"/>
  <c r="EJ6" i="2"/>
  <c r="DX11" i="5"/>
  <c r="BC53" i="2"/>
  <c r="BC6" i="2"/>
  <c r="FK6" i="3"/>
  <c r="AG14" i="3"/>
  <c r="CF14" i="5" s="1"/>
  <c r="CX58" i="5"/>
  <c r="EH48" i="5"/>
  <c r="ED48" i="5"/>
  <c r="CH48" i="5"/>
  <c r="CN48" i="5"/>
  <c r="EJ48" i="5"/>
  <c r="DP48" i="5"/>
  <c r="CT48" i="5"/>
  <c r="DR48" i="5"/>
  <c r="BP48" i="5"/>
  <c r="BR48" i="5" s="1"/>
  <c r="BZ48" i="5"/>
  <c r="V48" i="5"/>
  <c r="V30" i="5"/>
  <c r="DF24" i="3"/>
  <c r="DF6" i="3"/>
  <c r="V32" i="5"/>
  <c r="BV41" i="5"/>
  <c r="DD41" i="5"/>
  <c r="DJ41" i="5"/>
  <c r="CR48" i="5"/>
  <c r="DV48" i="5"/>
  <c r="V26" i="1"/>
  <c r="K26" i="1"/>
  <c r="CN32" i="5"/>
  <c r="ED32" i="5"/>
  <c r="CH37" i="5"/>
  <c r="EH37" i="5"/>
  <c r="EJ25" i="5"/>
  <c r="DL25" i="5"/>
  <c r="BP25" i="5"/>
  <c r="BR25" i="5" s="1"/>
  <c r="CB25" i="5"/>
  <c r="EH25" i="5"/>
  <c r="DJ25" i="5"/>
  <c r="AR25" i="5"/>
  <c r="CN25" i="5"/>
  <c r="EB25" i="5"/>
  <c r="DD25" i="5"/>
  <c r="CT25" i="5"/>
  <c r="EB9" i="5"/>
  <c r="EF9" i="5" s="1"/>
  <c r="CT9" i="5"/>
  <c r="CF9" i="5"/>
  <c r="DX9" i="5"/>
  <c r="CR9" i="5"/>
  <c r="BP9" i="5"/>
  <c r="BR9" i="5" s="1"/>
  <c r="K9" i="5"/>
  <c r="DJ9" i="5"/>
  <c r="DP9" i="5"/>
  <c r="CL9" i="5"/>
  <c r="AG9" i="5"/>
  <c r="DV22" i="5"/>
  <c r="CH22" i="5"/>
  <c r="CN22" i="5"/>
  <c r="V22" i="5"/>
  <c r="DD22" i="5"/>
  <c r="DH22" i="5" s="1"/>
  <c r="CX22" i="5"/>
  <c r="CB22" i="5"/>
  <c r="DJ22" i="5"/>
  <c r="AR22" i="5"/>
  <c r="CT22" i="5"/>
  <c r="CJ40" i="2"/>
  <c r="DF13" i="5"/>
  <c r="CZ13" i="5"/>
  <c r="BP13" i="5"/>
  <c r="BR13" i="5" s="1"/>
  <c r="DX13" i="5"/>
  <c r="CX13" i="5"/>
  <c r="AR13" i="5"/>
  <c r="EB13" i="5"/>
  <c r="DR13" i="5"/>
  <c r="CR13" i="5"/>
  <c r="BZ13" i="5"/>
  <c r="K13" i="5"/>
  <c r="V13" i="5"/>
  <c r="V42" i="1"/>
  <c r="CT41" i="5"/>
  <c r="DF41" i="5"/>
  <c r="CX25" i="5"/>
  <c r="CZ25" i="5"/>
  <c r="BT42" i="5"/>
  <c r="AG48" i="5"/>
  <c r="DJ48" i="5"/>
  <c r="CH9" i="5"/>
  <c r="EH9" i="5"/>
  <c r="BP32" i="5"/>
  <c r="BR32" i="5" s="1"/>
  <c r="BZ35" i="5"/>
  <c r="BT22" i="5"/>
  <c r="ED22" i="5"/>
  <c r="CL37" i="5"/>
  <c r="BT13" i="5"/>
  <c r="CH13" i="5"/>
  <c r="DD13" i="5"/>
  <c r="DP32" i="5"/>
  <c r="DV32" i="5"/>
  <c r="AR32" i="5"/>
  <c r="CF32" i="5"/>
  <c r="K32" i="5"/>
  <c r="DL32" i="5"/>
  <c r="DR32" i="5"/>
  <c r="AG32" i="5"/>
  <c r="BT32" i="5"/>
  <c r="EJ32" i="5"/>
  <c r="EL32" i="5" s="1"/>
  <c r="DD32" i="5"/>
  <c r="CH32" i="5"/>
  <c r="EK24" i="3"/>
  <c r="K40" i="1"/>
  <c r="V40" i="1"/>
  <c r="K48" i="5"/>
  <c r="AR48" i="5"/>
  <c r="DX48" i="5"/>
  <c r="CB32" i="5"/>
  <c r="DF32" i="5"/>
  <c r="EJ42" i="5"/>
  <c r="DL42" i="5"/>
  <c r="AR42" i="5"/>
  <c r="BZ42" i="5"/>
  <c r="EH42" i="5"/>
  <c r="DJ42" i="5"/>
  <c r="AG42" i="5"/>
  <c r="CH42" i="5"/>
  <c r="EB42" i="5"/>
  <c r="DD42" i="5"/>
  <c r="CB42" i="5"/>
  <c r="DV37" i="5"/>
  <c r="DZ37" i="5" s="1"/>
  <c r="CX37" i="5"/>
  <c r="BZ37" i="5"/>
  <c r="ED37" i="5"/>
  <c r="CT37" i="5"/>
  <c r="BV37" i="5"/>
  <c r="EB37" i="5"/>
  <c r="DP37" i="5"/>
  <c r="CN37" i="5"/>
  <c r="AG37" i="5"/>
  <c r="K37" i="5"/>
  <c r="EJ35" i="5"/>
  <c r="DL35" i="5"/>
  <c r="CN35" i="5"/>
  <c r="AR35" i="5"/>
  <c r="EH35" i="5"/>
  <c r="DJ35" i="5"/>
  <c r="CL35" i="5"/>
  <c r="BP35" i="5"/>
  <c r="BR35" i="5" s="1"/>
  <c r="EB35" i="5"/>
  <c r="DD35" i="5"/>
  <c r="CF35" i="5"/>
  <c r="AG20" i="3"/>
  <c r="DR20" i="5" s="1"/>
  <c r="BZ41" i="5"/>
  <c r="BT25" i="5"/>
  <c r="DF25" i="5"/>
  <c r="CZ42" i="5"/>
  <c r="DV42" i="5"/>
  <c r="BT48" i="5"/>
  <c r="CB48" i="5"/>
  <c r="CX9" i="5"/>
  <c r="DF9" i="5"/>
  <c r="BZ32" i="5"/>
  <c r="CT32" i="5"/>
  <c r="CH35" i="5"/>
  <c r="DV35" i="5"/>
  <c r="CZ22" i="5"/>
  <c r="DR22" i="5"/>
  <c r="AR37" i="5"/>
  <c r="CZ37" i="5"/>
  <c r="EJ37" i="5"/>
  <c r="AG13" i="5"/>
  <c r="DL13" i="5"/>
  <c r="EB41" i="5"/>
  <c r="CN41" i="5"/>
  <c r="CZ41" i="5"/>
  <c r="DX41" i="5"/>
  <c r="CX41" i="5"/>
  <c r="BT41" i="5"/>
  <c r="K41" i="5"/>
  <c r="DR41" i="5"/>
  <c r="DT41" i="5" s="1"/>
  <c r="BP41" i="5"/>
  <c r="BR41" i="5" s="1"/>
  <c r="CH41" i="5"/>
  <c r="AG7" i="2"/>
  <c r="DD7" i="1" s="1"/>
  <c r="CL41" i="5"/>
  <c r="DL41" i="5"/>
  <c r="BV48" i="5"/>
  <c r="FF4" i="2"/>
  <c r="K42" i="5"/>
  <c r="FB39" i="2"/>
  <c r="K22" i="5"/>
  <c r="CJ7" i="2"/>
  <c r="CR41" i="5"/>
  <c r="DV41" i="5"/>
  <c r="BV25" i="5"/>
  <c r="DP25" i="5"/>
  <c r="BP42" i="5"/>
  <c r="BR42" i="5" s="1"/>
  <c r="DX42" i="5"/>
  <c r="CF48" i="5"/>
  <c r="DD48" i="5"/>
  <c r="CB9" i="5"/>
  <c r="CZ9" i="5"/>
  <c r="DR9" i="5"/>
  <c r="BV32" i="5"/>
  <c r="CL32" i="5"/>
  <c r="CR35" i="5"/>
  <c r="DX35" i="5"/>
  <c r="CR22" i="5"/>
  <c r="EH22" i="5"/>
  <c r="BP37" i="5"/>
  <c r="BR37" i="5" s="1"/>
  <c r="DJ37" i="5"/>
  <c r="CB13" i="5"/>
  <c r="EJ13" i="5"/>
  <c r="FV6" i="2"/>
  <c r="EY24" i="3"/>
  <c r="FE53" i="3"/>
  <c r="AG45" i="2"/>
  <c r="EJ18" i="5"/>
  <c r="EH18" i="5"/>
  <c r="ED18" i="5"/>
  <c r="EB18" i="5"/>
  <c r="DX18" i="5"/>
  <c r="DV18" i="5"/>
  <c r="DR18" i="5"/>
  <c r="DP18" i="5"/>
  <c r="DL18" i="5"/>
  <c r="DJ18" i="5"/>
  <c r="DF18" i="5"/>
  <c r="DD18" i="5"/>
  <c r="CZ18" i="5"/>
  <c r="CX18" i="5"/>
  <c r="CT18" i="5"/>
  <c r="CR18" i="5"/>
  <c r="CN18" i="5"/>
  <c r="CL18" i="5"/>
  <c r="CF18" i="5"/>
  <c r="CB18" i="5"/>
  <c r="BZ18" i="5"/>
  <c r="BV18" i="5"/>
  <c r="BT18" i="5"/>
  <c r="CH18" i="5"/>
  <c r="AG18" i="5"/>
  <c r="BP18" i="5"/>
  <c r="BR18" i="5" s="1"/>
  <c r="AR18" i="5"/>
  <c r="EJ61" i="5"/>
  <c r="EH61" i="5"/>
  <c r="ED61" i="5"/>
  <c r="EB61" i="5"/>
  <c r="DX61" i="5"/>
  <c r="DV61" i="5"/>
  <c r="DR61" i="5"/>
  <c r="DP61" i="5"/>
  <c r="DL61" i="5"/>
  <c r="DJ61" i="5"/>
  <c r="DF61" i="5"/>
  <c r="DD61" i="5"/>
  <c r="CZ61" i="5"/>
  <c r="CX61" i="5"/>
  <c r="CT61" i="5"/>
  <c r="CR61" i="5"/>
  <c r="CN61" i="5"/>
  <c r="CL61" i="5"/>
  <c r="CH61" i="5"/>
  <c r="CF61" i="5"/>
  <c r="CB61" i="5"/>
  <c r="BZ61" i="5"/>
  <c r="BV61" i="5"/>
  <c r="BT61" i="5"/>
  <c r="BP61" i="5"/>
  <c r="BR61" i="5" s="1"/>
  <c r="AR61" i="5"/>
  <c r="AG61" i="5"/>
  <c r="EJ54" i="5"/>
  <c r="EH54" i="5"/>
  <c r="ED54" i="5"/>
  <c r="EB54" i="5"/>
  <c r="DX54" i="5"/>
  <c r="DV54" i="5"/>
  <c r="DR54" i="5"/>
  <c r="DP54" i="5"/>
  <c r="DL54" i="5"/>
  <c r="DJ54" i="5"/>
  <c r="DF54" i="5"/>
  <c r="DD54" i="5"/>
  <c r="CZ54" i="5"/>
  <c r="CX54" i="5"/>
  <c r="CT54" i="5"/>
  <c r="CR54" i="5"/>
  <c r="CN54" i="5"/>
  <c r="CL54" i="5"/>
  <c r="BV54" i="5"/>
  <c r="BT54" i="5"/>
  <c r="CF54" i="5"/>
  <c r="BZ54" i="5"/>
  <c r="AR54" i="5"/>
  <c r="AG54" i="5"/>
  <c r="CB54" i="5"/>
  <c r="BP54" i="5"/>
  <c r="BR54" i="5" s="1"/>
  <c r="CH54" i="5"/>
  <c r="DY53" i="3"/>
  <c r="AG54" i="2"/>
  <c r="FF60" i="1"/>
  <c r="EH60" i="1"/>
  <c r="DJ60" i="1"/>
  <c r="FD60" i="1"/>
  <c r="EF60" i="1"/>
  <c r="DH60" i="1"/>
  <c r="EZ60" i="1"/>
  <c r="EB60" i="1"/>
  <c r="DD60" i="1"/>
  <c r="EX60" i="1"/>
  <c r="DZ60" i="1"/>
  <c r="DB60" i="1"/>
  <c r="EL60" i="1"/>
  <c r="DN60" i="1"/>
  <c r="CP60" i="1"/>
  <c r="DP60" i="1"/>
  <c r="CX60" i="1"/>
  <c r="CV60" i="1"/>
  <c r="BP60" i="1"/>
  <c r="AR60" i="1"/>
  <c r="AG60" i="1"/>
  <c r="CC60" i="1" s="1"/>
  <c r="ET60" i="1"/>
  <c r="CR60" i="1"/>
  <c r="CT60" i="1" s="1"/>
  <c r="DT60" i="1"/>
  <c r="ER60" i="1"/>
  <c r="EN60" i="1"/>
  <c r="DV60" i="1"/>
  <c r="FV24" i="2"/>
  <c r="BC39" i="2"/>
  <c r="BY4" i="2"/>
  <c r="BY39" i="2" s="1"/>
  <c r="V4" i="2"/>
  <c r="EY39" i="3"/>
  <c r="AG19" i="2"/>
  <c r="GT6" i="2"/>
  <c r="FX4" i="2"/>
  <c r="FX6" i="2" s="1"/>
  <c r="EJ51" i="5"/>
  <c r="EH51" i="5"/>
  <c r="ED51" i="5"/>
  <c r="EB51" i="5"/>
  <c r="DX51" i="5"/>
  <c r="DV51" i="5"/>
  <c r="DR51" i="5"/>
  <c r="DJ51" i="5"/>
  <c r="DF51" i="5"/>
  <c r="DD51" i="5"/>
  <c r="DP51" i="5"/>
  <c r="DL51" i="5"/>
  <c r="CZ51" i="5"/>
  <c r="CX51" i="5"/>
  <c r="CT51" i="5"/>
  <c r="CR51" i="5"/>
  <c r="CN51" i="5"/>
  <c r="CL51" i="5"/>
  <c r="BZ51" i="5"/>
  <c r="CF51" i="5"/>
  <c r="BV51" i="5"/>
  <c r="BT51" i="5"/>
  <c r="BP51" i="5"/>
  <c r="BR51" i="5" s="1"/>
  <c r="AR51" i="5"/>
  <c r="AG51" i="5"/>
  <c r="CH51" i="5"/>
  <c r="CB51" i="5"/>
  <c r="GF39" i="2"/>
  <c r="EH30" i="5"/>
  <c r="EB30" i="5"/>
  <c r="DD30" i="5"/>
  <c r="EJ30" i="5"/>
  <c r="DL30" i="5"/>
  <c r="DF30" i="5"/>
  <c r="DX30" i="5"/>
  <c r="DJ30" i="5"/>
  <c r="DR30" i="5"/>
  <c r="DV30" i="5"/>
  <c r="ED30" i="5"/>
  <c r="DP30" i="5"/>
  <c r="CZ30" i="5"/>
  <c r="CX30" i="5"/>
  <c r="CT30" i="5"/>
  <c r="CR30" i="5"/>
  <c r="CN30" i="5"/>
  <c r="CL30" i="5"/>
  <c r="CH30" i="5"/>
  <c r="CF30" i="5"/>
  <c r="CB30" i="5"/>
  <c r="BP30" i="5"/>
  <c r="BR30" i="5" s="1"/>
  <c r="AR30" i="5"/>
  <c r="AG30" i="5"/>
  <c r="BT30" i="5"/>
  <c r="BZ30" i="5"/>
  <c r="BV30" i="5"/>
  <c r="AG27" i="2"/>
  <c r="DQ4" i="3"/>
  <c r="EP53" i="2"/>
  <c r="FF40" i="1"/>
  <c r="EH40" i="1"/>
  <c r="DJ40" i="1"/>
  <c r="FD40" i="1"/>
  <c r="EF40" i="1"/>
  <c r="DH40" i="1"/>
  <c r="EZ40" i="1"/>
  <c r="EB40" i="1"/>
  <c r="DD40" i="1"/>
  <c r="EX40" i="1"/>
  <c r="DZ40" i="1"/>
  <c r="DB40" i="1"/>
  <c r="EL40" i="1"/>
  <c r="DN40" i="1"/>
  <c r="CP40" i="1"/>
  <c r="EN40" i="1"/>
  <c r="DV40" i="1"/>
  <c r="DT40" i="1"/>
  <c r="DP40" i="1"/>
  <c r="ER40" i="1"/>
  <c r="BP40" i="1"/>
  <c r="AR40" i="1"/>
  <c r="AG40" i="1"/>
  <c r="CC40" i="1" s="1"/>
  <c r="ET40" i="1"/>
  <c r="CX40" i="1"/>
  <c r="CV40" i="1"/>
  <c r="CR40" i="1"/>
  <c r="AG13" i="2"/>
  <c r="FU39" i="3"/>
  <c r="FN24" i="2"/>
  <c r="EP24" i="2"/>
  <c r="FH24" i="2"/>
  <c r="DF39" i="3"/>
  <c r="CU38" i="2"/>
  <c r="BN38" i="2"/>
  <c r="CJ38" i="2" s="1"/>
  <c r="AG35" i="2"/>
  <c r="AR39" i="2"/>
  <c r="K4" i="2"/>
  <c r="FQ6" i="3"/>
  <c r="V29" i="5"/>
  <c r="AG21" i="2"/>
  <c r="K61" i="5"/>
  <c r="GJ4" i="2"/>
  <c r="GJ39" i="2" s="1"/>
  <c r="AG5" i="3"/>
  <c r="V5" i="5" s="1"/>
  <c r="AG30" i="2"/>
  <c r="FF50" i="1"/>
  <c r="EH50" i="1"/>
  <c r="DJ50" i="1"/>
  <c r="FD50" i="1"/>
  <c r="EF50" i="1"/>
  <c r="DH50" i="1"/>
  <c r="EZ50" i="1"/>
  <c r="EB50" i="1"/>
  <c r="DD50" i="1"/>
  <c r="EX50" i="1"/>
  <c r="DZ50" i="1"/>
  <c r="DB50" i="1"/>
  <c r="EL50" i="1"/>
  <c r="DN50" i="1"/>
  <c r="CP50" i="1"/>
  <c r="DT50" i="1"/>
  <c r="DP50" i="1"/>
  <c r="BP50" i="1"/>
  <c r="AR50" i="1"/>
  <c r="AG50" i="1"/>
  <c r="CC50" i="1" s="1"/>
  <c r="CX50" i="1"/>
  <c r="CV50" i="1"/>
  <c r="DV50" i="1"/>
  <c r="ER50" i="1"/>
  <c r="EN50" i="1"/>
  <c r="CR50" i="1"/>
  <c r="ET50" i="1"/>
  <c r="FF33" i="1"/>
  <c r="EH33" i="1"/>
  <c r="FD33" i="1"/>
  <c r="EZ33" i="1"/>
  <c r="EX33" i="1"/>
  <c r="EL33" i="1"/>
  <c r="EB33" i="1"/>
  <c r="DD33" i="1"/>
  <c r="DZ33" i="1"/>
  <c r="DB33" i="1"/>
  <c r="BP33" i="1"/>
  <c r="AR33" i="1"/>
  <c r="AG33" i="1"/>
  <c r="CC33" i="1" s="1"/>
  <c r="DV33" i="1"/>
  <c r="CX33" i="1"/>
  <c r="DT33" i="1"/>
  <c r="CV33" i="1"/>
  <c r="EF33" i="1"/>
  <c r="DH33" i="1"/>
  <c r="DP33" i="1"/>
  <c r="DN33" i="1"/>
  <c r="DJ33" i="1"/>
  <c r="CR33" i="1"/>
  <c r="EN33" i="1"/>
  <c r="ET33" i="1"/>
  <c r="ER33" i="1"/>
  <c r="CP33" i="1"/>
  <c r="FF34" i="1"/>
  <c r="EH34" i="1"/>
  <c r="DJ34" i="1"/>
  <c r="FD34" i="1"/>
  <c r="EF34" i="1"/>
  <c r="DH34" i="1"/>
  <c r="EZ34" i="1"/>
  <c r="EB34" i="1"/>
  <c r="DD34" i="1"/>
  <c r="EX34" i="1"/>
  <c r="DZ34" i="1"/>
  <c r="DB34" i="1"/>
  <c r="EL34" i="1"/>
  <c r="DN34" i="1"/>
  <c r="CP34" i="1"/>
  <c r="DP34" i="1"/>
  <c r="CX34" i="1"/>
  <c r="CV34" i="1"/>
  <c r="BP34" i="1"/>
  <c r="AR34" i="1"/>
  <c r="AG34" i="1"/>
  <c r="CC34" i="1" s="1"/>
  <c r="ET34" i="1"/>
  <c r="CR34" i="1"/>
  <c r="DT34" i="1"/>
  <c r="ER34" i="1"/>
  <c r="EN34" i="1"/>
  <c r="DV34" i="1"/>
  <c r="AG10" i="2"/>
  <c r="BN52" i="2"/>
  <c r="CU52" i="2"/>
  <c r="EJ10" i="5"/>
  <c r="EH10" i="5"/>
  <c r="ED10" i="5"/>
  <c r="EB10" i="5"/>
  <c r="DX10" i="5"/>
  <c r="DV10" i="5"/>
  <c r="DR10" i="5"/>
  <c r="DP10" i="5"/>
  <c r="DL10" i="5"/>
  <c r="DJ10" i="5"/>
  <c r="DF10" i="5"/>
  <c r="DD10" i="5"/>
  <c r="CZ10" i="5"/>
  <c r="CX10" i="5"/>
  <c r="CT10" i="5"/>
  <c r="CR10" i="5"/>
  <c r="CN10" i="5"/>
  <c r="CL10" i="5"/>
  <c r="CF10" i="5"/>
  <c r="CB10" i="5"/>
  <c r="CH10" i="5"/>
  <c r="BZ10" i="5"/>
  <c r="BV10" i="5"/>
  <c r="BT10" i="5"/>
  <c r="AR10" i="5"/>
  <c r="AG10" i="5"/>
  <c r="BP10" i="5"/>
  <c r="BR10" i="5" s="1"/>
  <c r="FE24" i="3"/>
  <c r="FE39" i="3"/>
  <c r="EJ62" i="5"/>
  <c r="EH62" i="5"/>
  <c r="ED62" i="5"/>
  <c r="EB62" i="5"/>
  <c r="DX62" i="5"/>
  <c r="DV62" i="5"/>
  <c r="DR62" i="5"/>
  <c r="DP62" i="5"/>
  <c r="DL62" i="5"/>
  <c r="DJ62" i="5"/>
  <c r="DF62" i="5"/>
  <c r="DD62" i="5"/>
  <c r="CZ62" i="5"/>
  <c r="CX62" i="5"/>
  <c r="CT62" i="5"/>
  <c r="CR62" i="5"/>
  <c r="CN62" i="5"/>
  <c r="CL62" i="5"/>
  <c r="CH62" i="5"/>
  <c r="BV62" i="5"/>
  <c r="BT62" i="5"/>
  <c r="BZ62" i="5"/>
  <c r="CF62" i="5"/>
  <c r="CB62" i="5"/>
  <c r="AG62" i="5"/>
  <c r="AR62" i="5"/>
  <c r="BP62" i="5"/>
  <c r="BR62" i="5" s="1"/>
  <c r="AG36" i="2"/>
  <c r="EJ24" i="2"/>
  <c r="AR39" i="3"/>
  <c r="GL24" i="2"/>
  <c r="V62" i="5"/>
  <c r="ED46" i="5"/>
  <c r="DR46" i="5"/>
  <c r="DP46" i="5"/>
  <c r="DD46" i="5"/>
  <c r="DX46" i="5"/>
  <c r="EH46" i="5"/>
  <c r="DJ46" i="5"/>
  <c r="EB46" i="5"/>
  <c r="DL46" i="5"/>
  <c r="DV46" i="5"/>
  <c r="DF46" i="5"/>
  <c r="EJ46" i="5"/>
  <c r="CZ46" i="5"/>
  <c r="CX46" i="5"/>
  <c r="CT46" i="5"/>
  <c r="CR46" i="5"/>
  <c r="CN46" i="5"/>
  <c r="CL46" i="5"/>
  <c r="CH46" i="5"/>
  <c r="CF46" i="5"/>
  <c r="CB46" i="5"/>
  <c r="BZ46" i="5"/>
  <c r="BV46" i="5"/>
  <c r="BT46" i="5"/>
  <c r="BP46" i="5"/>
  <c r="BR46" i="5" s="1"/>
  <c r="AR46" i="5"/>
  <c r="AG46" i="5"/>
  <c r="GA24" i="3"/>
  <c r="AG62" i="2"/>
  <c r="K54" i="5"/>
  <c r="K18" i="5"/>
  <c r="FV53" i="2"/>
  <c r="FT24" i="2"/>
  <c r="V51" i="5"/>
  <c r="FF42" i="1"/>
  <c r="EH42" i="1"/>
  <c r="DJ42" i="1"/>
  <c r="FD42" i="1"/>
  <c r="EF42" i="1"/>
  <c r="DH42" i="1"/>
  <c r="EZ42" i="1"/>
  <c r="EB42" i="1"/>
  <c r="DD42" i="1"/>
  <c r="EX42" i="1"/>
  <c r="DZ42" i="1"/>
  <c r="DB42" i="1"/>
  <c r="EL42" i="1"/>
  <c r="DN42" i="1"/>
  <c r="CP42" i="1"/>
  <c r="DT42" i="1"/>
  <c r="DP42" i="1"/>
  <c r="BP42" i="1"/>
  <c r="AR42" i="1"/>
  <c r="AG42" i="1"/>
  <c r="CC42" i="1" s="1"/>
  <c r="CX42" i="1"/>
  <c r="CV42" i="1"/>
  <c r="DV42" i="1"/>
  <c r="ET42" i="1"/>
  <c r="ER42" i="1"/>
  <c r="EN42" i="1"/>
  <c r="CR42" i="1"/>
  <c r="FF51" i="1"/>
  <c r="EH51" i="1"/>
  <c r="DJ51" i="1"/>
  <c r="FD51" i="1"/>
  <c r="EF51" i="1"/>
  <c r="DH51" i="1"/>
  <c r="EZ51" i="1"/>
  <c r="EB51" i="1"/>
  <c r="DD51" i="1"/>
  <c r="EX51" i="1"/>
  <c r="DZ51" i="1"/>
  <c r="DB51" i="1"/>
  <c r="EL51" i="1"/>
  <c r="DN51" i="1"/>
  <c r="CP51" i="1"/>
  <c r="DP51" i="1"/>
  <c r="CX51" i="1"/>
  <c r="CV51" i="1"/>
  <c r="BP51" i="1"/>
  <c r="AR51" i="1"/>
  <c r="AG51" i="1"/>
  <c r="CC51" i="1" s="1"/>
  <c r="ET51" i="1"/>
  <c r="CR51" i="1"/>
  <c r="DT51" i="1"/>
  <c r="DV51" i="1"/>
  <c r="EN51" i="1"/>
  <c r="ER51" i="1"/>
  <c r="EJ28" i="5"/>
  <c r="EH28" i="5"/>
  <c r="ED28" i="5"/>
  <c r="EB28" i="5"/>
  <c r="DX28" i="5"/>
  <c r="DV28" i="5"/>
  <c r="DR28" i="5"/>
  <c r="DP28" i="5"/>
  <c r="DL28" i="5"/>
  <c r="DJ28" i="5"/>
  <c r="DF28" i="5"/>
  <c r="DD28" i="5"/>
  <c r="CZ28" i="5"/>
  <c r="CX28" i="5"/>
  <c r="CT28" i="5"/>
  <c r="CR28" i="5"/>
  <c r="CN28" i="5"/>
  <c r="CL28" i="5"/>
  <c r="CF28" i="5"/>
  <c r="BZ28" i="5"/>
  <c r="BV28" i="5"/>
  <c r="BT28" i="5"/>
  <c r="CB28" i="5"/>
  <c r="BP28" i="5"/>
  <c r="BR28" i="5" s="1"/>
  <c r="CH28" i="5"/>
  <c r="AG28" i="5"/>
  <c r="AR28" i="5"/>
  <c r="AG12" i="2"/>
  <c r="FV39" i="2"/>
  <c r="AG37" i="2"/>
  <c r="K44" i="5"/>
  <c r="AG18" i="2"/>
  <c r="FF41" i="1"/>
  <c r="EH41" i="1"/>
  <c r="DJ41" i="1"/>
  <c r="FD41" i="1"/>
  <c r="EF41" i="1"/>
  <c r="DH41" i="1"/>
  <c r="EZ41" i="1"/>
  <c r="EB41" i="1"/>
  <c r="DD41" i="1"/>
  <c r="EX41" i="1"/>
  <c r="DZ41" i="1"/>
  <c r="DB41" i="1"/>
  <c r="EL41" i="1"/>
  <c r="DN41" i="1"/>
  <c r="CP41" i="1"/>
  <c r="DV41" i="1"/>
  <c r="BP41" i="1"/>
  <c r="AR41" i="1"/>
  <c r="AG41" i="1"/>
  <c r="CC41" i="1" s="1"/>
  <c r="DT41" i="1"/>
  <c r="DP41" i="1"/>
  <c r="CX41" i="1"/>
  <c r="EN41" i="1"/>
  <c r="CV41" i="1"/>
  <c r="CR41" i="1"/>
  <c r="ER41" i="1"/>
  <c r="ET41" i="1"/>
  <c r="BN23" i="2"/>
  <c r="CJ23" i="2" s="1"/>
  <c r="CU23" i="2"/>
  <c r="AG5" i="2"/>
  <c r="AG28" i="2"/>
  <c r="DX29" i="5"/>
  <c r="EH29" i="5"/>
  <c r="DR29" i="5"/>
  <c r="EB29" i="5"/>
  <c r="ED29" i="5"/>
  <c r="DP29" i="5"/>
  <c r="DJ29" i="5"/>
  <c r="DD29" i="5"/>
  <c r="EJ29" i="5"/>
  <c r="DL29" i="5"/>
  <c r="DV29" i="5"/>
  <c r="DF29" i="5"/>
  <c r="CZ29" i="5"/>
  <c r="CX29" i="5"/>
  <c r="CT29" i="5"/>
  <c r="CR29" i="5"/>
  <c r="CN29" i="5"/>
  <c r="CL29" i="5"/>
  <c r="CH29" i="5"/>
  <c r="CF29" i="5"/>
  <c r="CB29" i="5"/>
  <c r="BZ29" i="5"/>
  <c r="BV29" i="5"/>
  <c r="BT29" i="5"/>
  <c r="AR29" i="5"/>
  <c r="BP29" i="5"/>
  <c r="BR29" i="5" s="1"/>
  <c r="AG29" i="5"/>
  <c r="CJ12" i="2"/>
  <c r="FE6" i="3"/>
  <c r="DP26" i="5"/>
  <c r="DJ26" i="5"/>
  <c r="DF26" i="5"/>
  <c r="DD26" i="5"/>
  <c r="EJ26" i="5"/>
  <c r="EH26" i="5"/>
  <c r="ED26" i="5"/>
  <c r="EB26" i="5"/>
  <c r="DX26" i="5"/>
  <c r="DV26" i="5"/>
  <c r="DR26" i="5"/>
  <c r="DL26" i="5"/>
  <c r="CZ26" i="5"/>
  <c r="CX26" i="5"/>
  <c r="CT26" i="5"/>
  <c r="CR26" i="5"/>
  <c r="CN26" i="5"/>
  <c r="CL26" i="5"/>
  <c r="CF26" i="5"/>
  <c r="BZ26" i="5"/>
  <c r="BV26" i="5"/>
  <c r="BT26" i="5"/>
  <c r="BP26" i="5"/>
  <c r="BR26" i="5" s="1"/>
  <c r="AR26" i="5"/>
  <c r="AG26" i="5"/>
  <c r="CB26" i="5"/>
  <c r="CH26" i="5"/>
  <c r="DL34" i="5"/>
  <c r="EJ34" i="5"/>
  <c r="EH34" i="5"/>
  <c r="ED34" i="5"/>
  <c r="EB34" i="5"/>
  <c r="DX34" i="5"/>
  <c r="DV34" i="5"/>
  <c r="DR34" i="5"/>
  <c r="DP34" i="5"/>
  <c r="DJ34" i="5"/>
  <c r="DF34" i="5"/>
  <c r="DD34" i="5"/>
  <c r="CZ34" i="5"/>
  <c r="CX34" i="5"/>
  <c r="CT34" i="5"/>
  <c r="CR34" i="5"/>
  <c r="CN34" i="5"/>
  <c r="CL34" i="5"/>
  <c r="CH34" i="5"/>
  <c r="BZ34" i="5"/>
  <c r="BV34" i="5"/>
  <c r="BT34" i="5"/>
  <c r="CF34" i="5"/>
  <c r="BP34" i="5"/>
  <c r="BR34" i="5" s="1"/>
  <c r="AR34" i="5"/>
  <c r="AG34" i="5"/>
  <c r="CB34" i="5"/>
  <c r="DR15" i="5"/>
  <c r="DP15" i="5"/>
  <c r="DL15" i="5"/>
  <c r="DJ15" i="5"/>
  <c r="DF15" i="5"/>
  <c r="DD15" i="5"/>
  <c r="EJ15" i="5"/>
  <c r="EH15" i="5"/>
  <c r="ED15" i="5"/>
  <c r="EB15" i="5"/>
  <c r="DX15" i="5"/>
  <c r="DV15" i="5"/>
  <c r="CF15" i="5"/>
  <c r="CN15" i="5"/>
  <c r="BP15" i="5"/>
  <c r="BR15" i="5" s="1"/>
  <c r="AR15" i="5"/>
  <c r="AG15" i="5"/>
  <c r="CX15" i="5"/>
  <c r="CB15" i="5"/>
  <c r="CT15" i="5"/>
  <c r="CR15" i="5"/>
  <c r="BV15" i="5"/>
  <c r="CH15" i="5"/>
  <c r="CZ15" i="5"/>
  <c r="BZ15" i="5"/>
  <c r="CL15" i="5"/>
  <c r="BT15" i="5"/>
  <c r="AG11" i="2"/>
  <c r="BC24" i="3"/>
  <c r="V4" i="3"/>
  <c r="BY4" i="3"/>
  <c r="EK6" i="3"/>
  <c r="K60" i="1"/>
  <c r="CJ37" i="2"/>
  <c r="AG44" i="2"/>
  <c r="EJ39" i="2"/>
  <c r="V61" i="5"/>
  <c r="V54" i="5"/>
  <c r="AG63" i="3"/>
  <c r="EE24" i="3"/>
  <c r="K10" i="5"/>
  <c r="AG9" i="2"/>
  <c r="V41" i="1"/>
  <c r="DQ24" i="2"/>
  <c r="EB4" i="2"/>
  <c r="EB53" i="2" s="1"/>
  <c r="FF59" i="1"/>
  <c r="EH59" i="1"/>
  <c r="DJ59" i="1"/>
  <c r="FD59" i="1"/>
  <c r="EF59" i="1"/>
  <c r="DH59" i="1"/>
  <c r="EZ59" i="1"/>
  <c r="EB59" i="1"/>
  <c r="DD59" i="1"/>
  <c r="EX59" i="1"/>
  <c r="DZ59" i="1"/>
  <c r="DB59" i="1"/>
  <c r="EL59" i="1"/>
  <c r="DN59" i="1"/>
  <c r="CP59" i="1"/>
  <c r="DT59" i="1"/>
  <c r="DP59" i="1"/>
  <c r="BP59" i="1"/>
  <c r="AR59" i="1"/>
  <c r="AG59" i="1"/>
  <c r="CC59" i="1" s="1"/>
  <c r="CX59" i="1"/>
  <c r="CV59" i="1"/>
  <c r="DV59" i="1"/>
  <c r="CR59" i="1"/>
  <c r="ET59" i="1"/>
  <c r="ER59" i="1"/>
  <c r="EN59" i="1"/>
  <c r="FF58" i="1"/>
  <c r="EH58" i="1"/>
  <c r="DJ58" i="1"/>
  <c r="FD58" i="1"/>
  <c r="EF58" i="1"/>
  <c r="DH58" i="1"/>
  <c r="EZ58" i="1"/>
  <c r="EB58" i="1"/>
  <c r="DD58" i="1"/>
  <c r="EX58" i="1"/>
  <c r="DZ58" i="1"/>
  <c r="DB58" i="1"/>
  <c r="EL58" i="1"/>
  <c r="DN58" i="1"/>
  <c r="CP58" i="1"/>
  <c r="DV58" i="1"/>
  <c r="BP58" i="1"/>
  <c r="AR58" i="1"/>
  <c r="AG58" i="1"/>
  <c r="CC58" i="1" s="1"/>
  <c r="DT58" i="1"/>
  <c r="DP58" i="1"/>
  <c r="CX58" i="1"/>
  <c r="EN58" i="1"/>
  <c r="ET58" i="1"/>
  <c r="ER58" i="1"/>
  <c r="CV58" i="1"/>
  <c r="CR58" i="1"/>
  <c r="EZ25" i="1"/>
  <c r="EB25" i="1"/>
  <c r="DD25" i="1"/>
  <c r="EX25" i="1"/>
  <c r="DZ25" i="1"/>
  <c r="DB25" i="1"/>
  <c r="BP25" i="1"/>
  <c r="AR25" i="1"/>
  <c r="AG25" i="1"/>
  <c r="CC25" i="1" s="1"/>
  <c r="ET25" i="1"/>
  <c r="DV25" i="1"/>
  <c r="CX25" i="1"/>
  <c r="ER25" i="1"/>
  <c r="DT25" i="1"/>
  <c r="CV25" i="1"/>
  <c r="FD25" i="1"/>
  <c r="EF25" i="1"/>
  <c r="DH25" i="1"/>
  <c r="DP25" i="1"/>
  <c r="DN25" i="1"/>
  <c r="DJ25" i="1"/>
  <c r="CR25" i="1"/>
  <c r="EH25" i="1"/>
  <c r="CP25" i="1"/>
  <c r="EN25" i="1"/>
  <c r="FF25" i="1"/>
  <c r="EL25" i="1"/>
  <c r="FU6" i="3"/>
  <c r="EZ26" i="1"/>
  <c r="EB26" i="1"/>
  <c r="DD26" i="1"/>
  <c r="EX26" i="1"/>
  <c r="DZ26" i="1"/>
  <c r="DB26" i="1"/>
  <c r="ET26" i="1"/>
  <c r="DV26" i="1"/>
  <c r="CX26" i="1"/>
  <c r="BP26" i="1"/>
  <c r="AR26" i="1"/>
  <c r="AG26" i="1"/>
  <c r="CC26" i="1" s="1"/>
  <c r="ER26" i="1"/>
  <c r="DT26" i="1"/>
  <c r="CV26" i="1"/>
  <c r="FD26" i="1"/>
  <c r="EF26" i="1"/>
  <c r="DH26" i="1"/>
  <c r="DN26" i="1"/>
  <c r="DJ26" i="1"/>
  <c r="CR26" i="1"/>
  <c r="FF26" i="1"/>
  <c r="CP26" i="1"/>
  <c r="DP26" i="1"/>
  <c r="EN26" i="1"/>
  <c r="EL26" i="1"/>
  <c r="EH26" i="1"/>
  <c r="GF24" i="2"/>
  <c r="AG29" i="2"/>
  <c r="AR53" i="3"/>
  <c r="K4" i="3"/>
  <c r="K39" i="3" s="1"/>
  <c r="FF46" i="1"/>
  <c r="EH46" i="1"/>
  <c r="DJ46" i="1"/>
  <c r="FD46" i="1"/>
  <c r="EF46" i="1"/>
  <c r="DH46" i="1"/>
  <c r="EZ46" i="1"/>
  <c r="EB46" i="1"/>
  <c r="DD46" i="1"/>
  <c r="EX46" i="1"/>
  <c r="DZ46" i="1"/>
  <c r="DB46" i="1"/>
  <c r="EL46" i="1"/>
  <c r="DN46" i="1"/>
  <c r="CP46" i="1"/>
  <c r="ET46" i="1"/>
  <c r="CR46" i="1"/>
  <c r="ER46" i="1"/>
  <c r="EN46" i="1"/>
  <c r="DV46" i="1"/>
  <c r="CV46" i="1"/>
  <c r="CX46" i="1"/>
  <c r="AG46" i="1"/>
  <c r="CC46" i="1" s="1"/>
  <c r="AR46" i="1"/>
  <c r="DP46" i="1"/>
  <c r="BP46" i="1"/>
  <c r="DT46" i="1"/>
  <c r="FG4" i="3"/>
  <c r="FG6" i="3" s="1"/>
  <c r="V60" i="1"/>
  <c r="AG61" i="2"/>
  <c r="V18" i="5"/>
  <c r="K62" i="5"/>
  <c r="V34" i="5"/>
  <c r="V15" i="5"/>
  <c r="V46" i="1"/>
  <c r="AG17" i="2"/>
  <c r="V10" i="5"/>
  <c r="CJ27" i="2"/>
  <c r="FF43" i="1"/>
  <c r="EH43" i="1"/>
  <c r="DJ43" i="1"/>
  <c r="FD43" i="1"/>
  <c r="EF43" i="1"/>
  <c r="DH43" i="1"/>
  <c r="EZ43" i="1"/>
  <c r="EB43" i="1"/>
  <c r="DD43" i="1"/>
  <c r="EX43" i="1"/>
  <c r="DZ43" i="1"/>
  <c r="DB43" i="1"/>
  <c r="EL43" i="1"/>
  <c r="DN43" i="1"/>
  <c r="CP43" i="1"/>
  <c r="DP43" i="1"/>
  <c r="CX43" i="1"/>
  <c r="CV43" i="1"/>
  <c r="BP43" i="1"/>
  <c r="AR43" i="1"/>
  <c r="AG43" i="1"/>
  <c r="CC43" i="1" s="1"/>
  <c r="ET43" i="1"/>
  <c r="CR43" i="1"/>
  <c r="DT43" i="1"/>
  <c r="EN43" i="1"/>
  <c r="DV43" i="1"/>
  <c r="ER43" i="1"/>
  <c r="EJ44" i="5"/>
  <c r="EH44" i="5"/>
  <c r="ED44" i="5"/>
  <c r="EB44" i="5"/>
  <c r="DX44" i="5"/>
  <c r="DV44" i="5"/>
  <c r="DR44" i="5"/>
  <c r="DP44" i="5"/>
  <c r="DL44" i="5"/>
  <c r="DJ44" i="5"/>
  <c r="DF44" i="5"/>
  <c r="DD44" i="5"/>
  <c r="CZ44" i="5"/>
  <c r="CX44" i="5"/>
  <c r="CT44" i="5"/>
  <c r="CR44" i="5"/>
  <c r="CN44" i="5"/>
  <c r="CL44" i="5"/>
  <c r="CH44" i="5"/>
  <c r="CF44" i="5"/>
  <c r="CB44" i="5"/>
  <c r="BZ44" i="5"/>
  <c r="BV44" i="5"/>
  <c r="BT44" i="5"/>
  <c r="AG44" i="5"/>
  <c r="AR44" i="5"/>
  <c r="BP44" i="5"/>
  <c r="BR44" i="5" s="1"/>
  <c r="DP47" i="5"/>
  <c r="DX47" i="5"/>
  <c r="DL47" i="5"/>
  <c r="EH47" i="5"/>
  <c r="DJ47" i="5"/>
  <c r="DR47" i="5"/>
  <c r="EB47" i="5"/>
  <c r="EJ47" i="5"/>
  <c r="DV47" i="5"/>
  <c r="ED47" i="5"/>
  <c r="DF47" i="5"/>
  <c r="DD47" i="5"/>
  <c r="CZ47" i="5"/>
  <c r="CX47" i="5"/>
  <c r="CT47" i="5"/>
  <c r="CR47" i="5"/>
  <c r="CN47" i="5"/>
  <c r="CL47" i="5"/>
  <c r="CH47" i="5"/>
  <c r="CF47" i="5"/>
  <c r="CB47" i="5"/>
  <c r="BZ47" i="5"/>
  <c r="BP47" i="5"/>
  <c r="BR47" i="5" s="1"/>
  <c r="AR47" i="5"/>
  <c r="AG47" i="5"/>
  <c r="BT47" i="5"/>
  <c r="BV47" i="5"/>
  <c r="AG20" i="2"/>
  <c r="DY6" i="3"/>
  <c r="ED21" i="5"/>
  <c r="DP21" i="5"/>
  <c r="DD21" i="5"/>
  <c r="DL21" i="5"/>
  <c r="DX21" i="5"/>
  <c r="EH21" i="5"/>
  <c r="DR21" i="5"/>
  <c r="EJ21" i="5"/>
  <c r="DJ21" i="5"/>
  <c r="EB21" i="5"/>
  <c r="DV21" i="5"/>
  <c r="DF21" i="5"/>
  <c r="CH21" i="5"/>
  <c r="CZ21" i="5"/>
  <c r="CX21" i="5"/>
  <c r="CT21" i="5"/>
  <c r="CR21" i="5"/>
  <c r="CN21" i="5"/>
  <c r="CL21" i="5"/>
  <c r="CF21" i="5"/>
  <c r="CB21" i="5"/>
  <c r="BP21" i="5"/>
  <c r="BR21" i="5" s="1"/>
  <c r="AR21" i="5"/>
  <c r="AG21" i="5"/>
  <c r="BZ21" i="5"/>
  <c r="BT21" i="5"/>
  <c r="BV21" i="5"/>
  <c r="EP6" i="2"/>
  <c r="FF49" i="1"/>
  <c r="EH49" i="1"/>
  <c r="DJ49" i="1"/>
  <c r="FD49" i="1"/>
  <c r="EF49" i="1"/>
  <c r="DH49" i="1"/>
  <c r="EZ49" i="1"/>
  <c r="EB49" i="1"/>
  <c r="DD49" i="1"/>
  <c r="EX49" i="1"/>
  <c r="DZ49" i="1"/>
  <c r="DB49" i="1"/>
  <c r="EL49" i="1"/>
  <c r="DN49" i="1"/>
  <c r="CP49" i="1"/>
  <c r="DV49" i="1"/>
  <c r="BP49" i="1"/>
  <c r="AR49" i="1"/>
  <c r="AG49" i="1"/>
  <c r="CC49" i="1" s="1"/>
  <c r="DT49" i="1"/>
  <c r="DP49" i="1"/>
  <c r="CX49" i="1"/>
  <c r="EN49" i="1"/>
  <c r="ET49" i="1"/>
  <c r="CV49" i="1"/>
  <c r="CR49" i="1"/>
  <c r="ER49" i="1"/>
  <c r="EX6" i="2"/>
  <c r="EF6" i="2"/>
  <c r="GR24" i="2"/>
  <c r="EQ6" i="3"/>
  <c r="DR12" i="5"/>
  <c r="DF12" i="5"/>
  <c r="ED12" i="5"/>
  <c r="EJ12" i="5"/>
  <c r="DL12" i="5"/>
  <c r="DV12" i="5"/>
  <c r="DP12" i="5"/>
  <c r="EH12" i="5"/>
  <c r="DJ12" i="5"/>
  <c r="EB12" i="5"/>
  <c r="DD12" i="5"/>
  <c r="DX12" i="5"/>
  <c r="CZ12" i="5"/>
  <c r="CX12" i="5"/>
  <c r="CT12" i="5"/>
  <c r="CR12" i="5"/>
  <c r="CN12" i="5"/>
  <c r="CL12" i="5"/>
  <c r="CF12" i="5"/>
  <c r="CB12" i="5"/>
  <c r="CH12" i="5"/>
  <c r="BZ12" i="5"/>
  <c r="BV12" i="5"/>
  <c r="BT12" i="5"/>
  <c r="BP12" i="5"/>
  <c r="BR12" i="5" s="1"/>
  <c r="AR12" i="5"/>
  <c r="AG12" i="5"/>
  <c r="DR31" i="5"/>
  <c r="EB31" i="5"/>
  <c r="DD31" i="5"/>
  <c r="DP31" i="5"/>
  <c r="DX31" i="5"/>
  <c r="EJ31" i="5"/>
  <c r="DL31" i="5"/>
  <c r="DV31" i="5"/>
  <c r="DF31" i="5"/>
  <c r="EH31" i="5"/>
  <c r="DJ31" i="5"/>
  <c r="ED31" i="5"/>
  <c r="CZ31" i="5"/>
  <c r="BP31" i="5"/>
  <c r="BR31" i="5" s="1"/>
  <c r="AR31" i="5"/>
  <c r="AG31" i="5"/>
  <c r="CL31" i="5"/>
  <c r="CT31" i="5"/>
  <c r="CB31" i="5"/>
  <c r="CN31" i="5"/>
  <c r="CR31" i="5"/>
  <c r="CF31" i="5"/>
  <c r="CH31" i="5"/>
  <c r="BT31" i="5"/>
  <c r="BZ31" i="5"/>
  <c r="CX31" i="5"/>
  <c r="BV31" i="5"/>
  <c r="K47" i="5"/>
  <c r="GF53" i="2"/>
  <c r="K12" i="5"/>
  <c r="K28" i="5"/>
  <c r="CJ10" i="2"/>
  <c r="CJ9" i="2"/>
  <c r="EW53" i="3"/>
  <c r="EW39" i="3"/>
  <c r="EG53" i="3"/>
  <c r="EG39" i="3"/>
  <c r="EI4" i="3"/>
  <c r="EI6" i="3" s="1"/>
  <c r="EQ53" i="3"/>
  <c r="EQ39" i="3"/>
  <c r="FI53" i="3"/>
  <c r="FI39" i="3"/>
  <c r="EA53" i="3"/>
  <c r="EA39" i="3"/>
  <c r="EC4" i="3"/>
  <c r="EC6" i="3" s="1"/>
  <c r="FM4" i="3"/>
  <c r="FM24" i="3" s="1"/>
  <c r="EG6" i="3"/>
  <c r="ES39" i="3"/>
  <c r="EU4" i="3"/>
  <c r="EU6" i="3" s="1"/>
  <c r="ES53" i="3"/>
  <c r="FC53" i="3"/>
  <c r="FC39" i="3"/>
  <c r="EG24" i="3"/>
  <c r="EW24" i="3"/>
  <c r="FW53" i="3"/>
  <c r="FW39" i="3"/>
  <c r="FY4" i="3"/>
  <c r="FY6" i="3" s="1"/>
  <c r="GI53" i="3"/>
  <c r="GI39" i="3"/>
  <c r="GK4" i="3"/>
  <c r="EW6" i="3"/>
  <c r="GC53" i="3"/>
  <c r="GC39" i="3"/>
  <c r="GE4" i="3"/>
  <c r="EA24" i="3"/>
  <c r="FA4" i="3"/>
  <c r="FA53" i="3" s="1"/>
  <c r="GI24" i="3"/>
  <c r="EO4" i="3"/>
  <c r="EO53" i="3" s="1"/>
  <c r="EM53" i="3"/>
  <c r="EM39" i="3"/>
  <c r="GC24" i="3"/>
  <c r="GC6" i="3"/>
  <c r="EA6" i="3"/>
  <c r="GN53" i="2"/>
  <c r="GN39" i="2"/>
  <c r="GP4" i="2"/>
  <c r="GN6" i="2"/>
  <c r="FN6" i="2"/>
  <c r="GR53" i="2"/>
  <c r="GR39" i="2"/>
  <c r="EZ4" i="2"/>
  <c r="EZ6" i="2" s="1"/>
  <c r="EX53" i="2"/>
  <c r="EX39" i="2"/>
  <c r="EV53" i="2"/>
  <c r="EV39" i="2"/>
  <c r="ER53" i="2"/>
  <c r="ER39" i="2"/>
  <c r="ET4" i="2"/>
  <c r="GR6" i="2"/>
  <c r="FN39" i="2"/>
  <c r="FN53" i="2"/>
  <c r="GB53" i="2"/>
  <c r="GB39" i="2"/>
  <c r="GD4" i="2"/>
  <c r="EH4" i="2"/>
  <c r="EH6" i="2" s="1"/>
  <c r="EF53" i="2"/>
  <c r="EF39" i="2"/>
  <c r="FR4" i="2"/>
  <c r="GV4" i="2"/>
  <c r="GT39" i="2"/>
  <c r="GT53" i="2"/>
  <c r="GT24" i="2"/>
  <c r="GN24" i="2"/>
  <c r="EX24" i="2"/>
  <c r="EV24" i="2"/>
  <c r="EL16" i="5" l="1"/>
  <c r="DT8" i="5"/>
  <c r="CV55" i="5"/>
  <c r="DZ19" i="5"/>
  <c r="CT34" i="1"/>
  <c r="EL17" i="5"/>
  <c r="DP27" i="5"/>
  <c r="AG27" i="5"/>
  <c r="EH27" i="5"/>
  <c r="ED27" i="5"/>
  <c r="EF27" i="5" s="1"/>
  <c r="DB40" i="5"/>
  <c r="AR27" i="5"/>
  <c r="DR27" i="5"/>
  <c r="CJ26" i="5"/>
  <c r="CX27" i="5"/>
  <c r="BV27" i="5"/>
  <c r="BZ27" i="5"/>
  <c r="DH7" i="5"/>
  <c r="CJ32" i="5"/>
  <c r="BP27" i="5"/>
  <c r="BR27" i="5" s="1"/>
  <c r="K27" i="5"/>
  <c r="CB27" i="5"/>
  <c r="DF27" i="5"/>
  <c r="DD27" i="5"/>
  <c r="CP59" i="5"/>
  <c r="CZ27" i="5"/>
  <c r="DV27" i="5"/>
  <c r="CN27" i="5"/>
  <c r="CT27" i="5"/>
  <c r="EJ27" i="5"/>
  <c r="DZ40" i="5"/>
  <c r="CF27" i="5"/>
  <c r="DL27" i="5"/>
  <c r="CR27" i="5"/>
  <c r="DJ27" i="5"/>
  <c r="CP8" i="5"/>
  <c r="BT27" i="5"/>
  <c r="CL27" i="5"/>
  <c r="CH27" i="5"/>
  <c r="DX27" i="5"/>
  <c r="V27" i="5"/>
  <c r="FS6" i="3"/>
  <c r="FS39" i="3"/>
  <c r="FS53" i="3"/>
  <c r="AT16" i="5"/>
  <c r="CV16" i="5"/>
  <c r="DN16" i="5"/>
  <c r="CP16" i="5"/>
  <c r="FG53" i="3"/>
  <c r="DB8" i="5"/>
  <c r="BX17" i="5"/>
  <c r="EL8" i="5"/>
  <c r="CJ8" i="5"/>
  <c r="DB16" i="5"/>
  <c r="CD8" i="5"/>
  <c r="EL49" i="5"/>
  <c r="BX16" i="5"/>
  <c r="DT16" i="5"/>
  <c r="DZ16" i="5"/>
  <c r="CJ16" i="5"/>
  <c r="CD16" i="5"/>
  <c r="AT8" i="5"/>
  <c r="AT50" i="5"/>
  <c r="EF40" i="5"/>
  <c r="DN8" i="5"/>
  <c r="CN56" i="5"/>
  <c r="DT59" i="5"/>
  <c r="CJ50" i="5"/>
  <c r="EF8" i="5"/>
  <c r="DH49" i="5"/>
  <c r="DH16" i="5"/>
  <c r="DL20" i="5"/>
  <c r="DT49" i="5"/>
  <c r="DW39" i="3"/>
  <c r="CB60" i="5"/>
  <c r="CP50" i="5"/>
  <c r="DN40" i="5"/>
  <c r="DW24" i="3"/>
  <c r="DT57" i="5"/>
  <c r="BX49" i="5"/>
  <c r="DB49" i="5"/>
  <c r="BX47" i="5"/>
  <c r="ED56" i="5"/>
  <c r="DT13" i="5"/>
  <c r="BX40" i="5"/>
  <c r="DZ50" i="5"/>
  <c r="CV49" i="5"/>
  <c r="DN49" i="5"/>
  <c r="GZ16" i="5"/>
  <c r="GZ49" i="5"/>
  <c r="DW53" i="3"/>
  <c r="DB50" i="5"/>
  <c r="BX19" i="5"/>
  <c r="CP49" i="5"/>
  <c r="CJ49" i="5"/>
  <c r="CV40" i="5"/>
  <c r="CV8" i="5"/>
  <c r="CD51" i="5"/>
  <c r="DT50" i="5"/>
  <c r="AT57" i="5"/>
  <c r="AT45" i="5"/>
  <c r="EF57" i="5"/>
  <c r="BX8" i="5"/>
  <c r="DZ49" i="5"/>
  <c r="CD49" i="5"/>
  <c r="BX9" i="5"/>
  <c r="CD19" i="5"/>
  <c r="AT49" i="5"/>
  <c r="CJ40" i="5"/>
  <c r="DD60" i="5"/>
  <c r="EH60" i="5"/>
  <c r="EF19" i="5"/>
  <c r="DT40" i="5"/>
  <c r="EL7" i="5"/>
  <c r="CP40" i="5"/>
  <c r="DH8" i="5"/>
  <c r="DN19" i="5"/>
  <c r="EL19" i="5"/>
  <c r="DB57" i="5"/>
  <c r="DH19" i="5"/>
  <c r="BX50" i="5"/>
  <c r="CP45" i="5"/>
  <c r="CV19" i="5"/>
  <c r="CJ19" i="5"/>
  <c r="AT19" i="5"/>
  <c r="DZ17" i="5"/>
  <c r="AG52" i="3"/>
  <c r="DX52" i="5" s="1"/>
  <c r="CV57" i="5"/>
  <c r="DB19" i="5"/>
  <c r="AT40" i="5"/>
  <c r="DZ57" i="5"/>
  <c r="AT22" i="5"/>
  <c r="GZ40" i="5"/>
  <c r="DT33" i="5"/>
  <c r="DN7" i="5"/>
  <c r="CP57" i="5"/>
  <c r="CX56" i="5"/>
  <c r="EL57" i="5"/>
  <c r="CP19" i="5"/>
  <c r="CD40" i="5"/>
  <c r="DN13" i="5"/>
  <c r="CF56" i="5"/>
  <c r="CV42" i="5"/>
  <c r="DB59" i="5"/>
  <c r="EL40" i="5"/>
  <c r="DN45" i="5"/>
  <c r="CV35" i="5"/>
  <c r="DH42" i="5"/>
  <c r="DN57" i="5"/>
  <c r="EL59" i="5"/>
  <c r="GZ8" i="5"/>
  <c r="DT37" i="5"/>
  <c r="EH56" i="5"/>
  <c r="CH56" i="5"/>
  <c r="CV25" i="5"/>
  <c r="CV17" i="5"/>
  <c r="EL22" i="5"/>
  <c r="EB56" i="5"/>
  <c r="DT19" i="5"/>
  <c r="DR56" i="5"/>
  <c r="AR56" i="5"/>
  <c r="CJ57" i="5"/>
  <c r="CZ56" i="5"/>
  <c r="CJ41" i="5"/>
  <c r="CP25" i="5"/>
  <c r="CJ59" i="5"/>
  <c r="EL13" i="5"/>
  <c r="BV56" i="5"/>
  <c r="DN32" i="5"/>
  <c r="DH59" i="5"/>
  <c r="AG43" i="5"/>
  <c r="CR56" i="5"/>
  <c r="CV56" i="5" s="1"/>
  <c r="DD56" i="5"/>
  <c r="DV56" i="5"/>
  <c r="BX57" i="5"/>
  <c r="DN59" i="5"/>
  <c r="CJ7" i="5"/>
  <c r="GZ19" i="5"/>
  <c r="BX35" i="5"/>
  <c r="CR36" i="5"/>
  <c r="DB32" i="5"/>
  <c r="CV7" i="5"/>
  <c r="AT59" i="5"/>
  <c r="ED36" i="5"/>
  <c r="DZ7" i="5"/>
  <c r="BX7" i="5"/>
  <c r="GZ57" i="5"/>
  <c r="EF13" i="5"/>
  <c r="CH20" i="5"/>
  <c r="CP7" i="5"/>
  <c r="CD57" i="5"/>
  <c r="DX20" i="5"/>
  <c r="CL20" i="5"/>
  <c r="CN20" i="5"/>
  <c r="CD59" i="5"/>
  <c r="CF20" i="5"/>
  <c r="EH20" i="5"/>
  <c r="DD20" i="5"/>
  <c r="AR20" i="5"/>
  <c r="CX20" i="5"/>
  <c r="EB20" i="5"/>
  <c r="CV13" i="5"/>
  <c r="AG20" i="5"/>
  <c r="CZ20" i="5"/>
  <c r="DV20" i="5"/>
  <c r="BP20" i="5"/>
  <c r="BR20" i="5" s="1"/>
  <c r="DF20" i="5"/>
  <c r="CJ13" i="5"/>
  <c r="BX59" i="5"/>
  <c r="BZ20" i="5"/>
  <c r="ED20" i="5"/>
  <c r="DB9" i="5"/>
  <c r="BX13" i="5"/>
  <c r="CP13" i="5"/>
  <c r="BX55" i="5"/>
  <c r="DB7" i="5"/>
  <c r="CV37" i="5"/>
  <c r="CJ42" i="5"/>
  <c r="DZ9" i="5"/>
  <c r="CP17" i="5"/>
  <c r="DZ45" i="5"/>
  <c r="CJ37" i="5"/>
  <c r="CL23" i="5"/>
  <c r="DZ32" i="5"/>
  <c r="DH33" i="5"/>
  <c r="DH45" i="5"/>
  <c r="EF50" i="5"/>
  <c r="DB55" i="5"/>
  <c r="CD17" i="5"/>
  <c r="CD33" i="5"/>
  <c r="CD55" i="5"/>
  <c r="DB35" i="5"/>
  <c r="EL41" i="5"/>
  <c r="CJ17" i="5"/>
  <c r="AT7" i="5"/>
  <c r="CD7" i="5"/>
  <c r="DN22" i="5"/>
  <c r="CD35" i="5"/>
  <c r="AT25" i="5"/>
  <c r="DZ22" i="5"/>
  <c r="CP9" i="5"/>
  <c r="CD45" i="5"/>
  <c r="CX23" i="5"/>
  <c r="EL45" i="5"/>
  <c r="AT41" i="5"/>
  <c r="BX25" i="5"/>
  <c r="DZ25" i="5"/>
  <c r="AT9" i="5"/>
  <c r="DH48" i="5"/>
  <c r="CV32" i="5"/>
  <c r="DB42" i="5"/>
  <c r="DT45" i="5"/>
  <c r="BX48" i="5"/>
  <c r="CD25" i="5"/>
  <c r="CV50" i="5"/>
  <c r="CP42" i="5"/>
  <c r="CD22" i="5"/>
  <c r="CH23" i="5"/>
  <c r="CD41" i="5"/>
  <c r="EF35" i="5"/>
  <c r="EF22" i="5"/>
  <c r="ED23" i="5"/>
  <c r="DT25" i="5"/>
  <c r="BX22" i="5"/>
  <c r="DZ13" i="5"/>
  <c r="CJ22" i="5"/>
  <c r="EF25" i="5"/>
  <c r="EF33" i="5"/>
  <c r="GZ59" i="5"/>
  <c r="DB45" i="5"/>
  <c r="CJ33" i="5"/>
  <c r="DB33" i="5"/>
  <c r="CP33" i="5"/>
  <c r="DT7" i="5"/>
  <c r="GZ7" i="5"/>
  <c r="EF32" i="5"/>
  <c r="EH43" i="5"/>
  <c r="EJ23" i="5"/>
  <c r="DN37" i="5"/>
  <c r="DT22" i="5"/>
  <c r="DH9" i="5"/>
  <c r="AT35" i="5"/>
  <c r="CP55" i="5"/>
  <c r="CJ45" i="5"/>
  <c r="DN17" i="5"/>
  <c r="DN50" i="5"/>
  <c r="AT17" i="5"/>
  <c r="DB17" i="5"/>
  <c r="DH17" i="5"/>
  <c r="DH50" i="5"/>
  <c r="GZ45" i="5"/>
  <c r="CV33" i="5"/>
  <c r="EF17" i="5"/>
  <c r="BX33" i="5"/>
  <c r="EB23" i="5"/>
  <c r="CD9" i="5"/>
  <c r="DH35" i="5"/>
  <c r="DN48" i="5"/>
  <c r="DZ33" i="5"/>
  <c r="BP14" i="5"/>
  <c r="BR14" i="5" s="1"/>
  <c r="CP48" i="5"/>
  <c r="DN9" i="5"/>
  <c r="DT17" i="5"/>
  <c r="DV23" i="5"/>
  <c r="CP22" i="5"/>
  <c r="CD11" i="5"/>
  <c r="GZ33" i="5"/>
  <c r="DZ59" i="5"/>
  <c r="CV45" i="5"/>
  <c r="BX45" i="5"/>
  <c r="AT33" i="5"/>
  <c r="AT55" i="5"/>
  <c r="DH37" i="5"/>
  <c r="GZ50" i="5"/>
  <c r="CD37" i="5"/>
  <c r="CJ58" i="5"/>
  <c r="BT43" i="5"/>
  <c r="CT36" i="5"/>
  <c r="CR43" i="5"/>
  <c r="CB36" i="5"/>
  <c r="DF36" i="5"/>
  <c r="DN41" i="5"/>
  <c r="EL50" i="5"/>
  <c r="GZ17" i="5"/>
  <c r="AT62" i="5"/>
  <c r="CZ43" i="5"/>
  <c r="CF36" i="5"/>
  <c r="DL36" i="5"/>
  <c r="DF56" i="5"/>
  <c r="CJ9" i="5"/>
  <c r="DL56" i="5"/>
  <c r="DH55" i="5"/>
  <c r="AG36" i="5"/>
  <c r="BV43" i="5"/>
  <c r="AR36" i="5"/>
  <c r="BV36" i="5"/>
  <c r="DX14" i="5"/>
  <c r="DV43" i="5"/>
  <c r="CH36" i="5"/>
  <c r="DR36" i="5"/>
  <c r="BT56" i="5"/>
  <c r="BP56" i="5"/>
  <c r="BR56" i="5" s="1"/>
  <c r="EJ36" i="5"/>
  <c r="CD50" i="5"/>
  <c r="DD36" i="5"/>
  <c r="DJ43" i="5"/>
  <c r="DP36" i="5"/>
  <c r="CV59" i="5"/>
  <c r="K43" i="5"/>
  <c r="CN36" i="5"/>
  <c r="EB36" i="5"/>
  <c r="BX37" i="5"/>
  <c r="EF42" i="5"/>
  <c r="CL56" i="5"/>
  <c r="BX42" i="5"/>
  <c r="DN33" i="5"/>
  <c r="CJ55" i="5"/>
  <c r="BP23" i="5"/>
  <c r="BR23" i="5" s="1"/>
  <c r="DT9" i="5"/>
  <c r="CT23" i="5"/>
  <c r="CV23" i="5" s="1"/>
  <c r="CB23" i="5"/>
  <c r="CV48" i="5"/>
  <c r="GZ55" i="5"/>
  <c r="DD23" i="5"/>
  <c r="CN23" i="5"/>
  <c r="EL55" i="5"/>
  <c r="CF60" i="5"/>
  <c r="DF60" i="5"/>
  <c r="AG60" i="5"/>
  <c r="CL60" i="5"/>
  <c r="DP60" i="5"/>
  <c r="DJ60" i="5"/>
  <c r="DT55" i="5"/>
  <c r="AR60" i="5"/>
  <c r="CN60" i="5"/>
  <c r="DR60" i="5"/>
  <c r="DL60" i="5"/>
  <c r="DN55" i="5"/>
  <c r="CH60" i="5"/>
  <c r="BP60" i="5"/>
  <c r="BR60" i="5" s="1"/>
  <c r="DV60" i="5"/>
  <c r="CT60" i="5"/>
  <c r="DX60" i="5"/>
  <c r="DN42" i="5"/>
  <c r="BT60" i="5"/>
  <c r="CX60" i="5"/>
  <c r="EB60" i="5"/>
  <c r="EF60" i="5" s="1"/>
  <c r="EL37" i="5"/>
  <c r="EL42" i="5"/>
  <c r="EJ56" i="5"/>
  <c r="BZ56" i="5"/>
  <c r="V56" i="5"/>
  <c r="DX56" i="5"/>
  <c r="DJ56" i="5"/>
  <c r="AG56" i="5"/>
  <c r="DP56" i="5"/>
  <c r="CB56" i="5"/>
  <c r="K56" i="5"/>
  <c r="EJ60" i="5"/>
  <c r="CR60" i="5"/>
  <c r="BZ60" i="5"/>
  <c r="DT11" i="5"/>
  <c r="BV60" i="5"/>
  <c r="CZ60" i="5"/>
  <c r="CV22" i="5"/>
  <c r="DZ55" i="5"/>
  <c r="AG23" i="5"/>
  <c r="V23" i="5"/>
  <c r="BV23" i="5"/>
  <c r="DF23" i="5"/>
  <c r="DL23" i="5"/>
  <c r="CF23" i="5"/>
  <c r="DX23" i="5"/>
  <c r="EF37" i="5"/>
  <c r="EH23" i="5"/>
  <c r="K23" i="5"/>
  <c r="DP23" i="5"/>
  <c r="CP35" i="5"/>
  <c r="DR23" i="5"/>
  <c r="DJ23" i="5"/>
  <c r="BZ23" i="5"/>
  <c r="CV41" i="5"/>
  <c r="DN25" i="5"/>
  <c r="CD21" i="5"/>
  <c r="CJ21" i="5"/>
  <c r="DZ21" i="5"/>
  <c r="BT23" i="5"/>
  <c r="CZ23" i="5"/>
  <c r="AR23" i="5"/>
  <c r="CP31" i="5"/>
  <c r="DZ48" i="5"/>
  <c r="DH13" i="5"/>
  <c r="EL11" i="5"/>
  <c r="CD31" i="5"/>
  <c r="DZ30" i="5"/>
  <c r="CP32" i="5"/>
  <c r="AT48" i="5"/>
  <c r="DN58" i="5"/>
  <c r="CV9" i="5"/>
  <c r="CD12" i="5"/>
  <c r="AT13" i="5"/>
  <c r="DH11" i="5"/>
  <c r="DZ12" i="5"/>
  <c r="EF29" i="5"/>
  <c r="DH58" i="5"/>
  <c r="CD42" i="5"/>
  <c r="BX32" i="5"/>
  <c r="DH21" i="5"/>
  <c r="AT28" i="5"/>
  <c r="CV62" i="5"/>
  <c r="DT62" i="5"/>
  <c r="CD10" i="5"/>
  <c r="DB22" i="5"/>
  <c r="DB58" i="5"/>
  <c r="DZ11" i="5"/>
  <c r="AT58" i="5"/>
  <c r="CJ15" i="5"/>
  <c r="DZ41" i="5"/>
  <c r="DB37" i="5"/>
  <c r="CJ35" i="5"/>
  <c r="DN35" i="5"/>
  <c r="DH32" i="5"/>
  <c r="BX11" i="5"/>
  <c r="BX58" i="5"/>
  <c r="DZ35" i="5"/>
  <c r="DB41" i="5"/>
  <c r="AT37" i="5"/>
  <c r="EL35" i="5"/>
  <c r="DB25" i="5"/>
  <c r="EL25" i="5"/>
  <c r="DN11" i="5"/>
  <c r="EF34" i="5"/>
  <c r="CP41" i="5"/>
  <c r="DB11" i="5"/>
  <c r="CD61" i="5"/>
  <c r="DB61" i="5"/>
  <c r="DZ61" i="5"/>
  <c r="CD32" i="5"/>
  <c r="DH25" i="5"/>
  <c r="DB13" i="5"/>
  <c r="CD18" i="5"/>
  <c r="EL48" i="5"/>
  <c r="EF11" i="5"/>
  <c r="DN15" i="5"/>
  <c r="CJ46" i="5"/>
  <c r="DH46" i="5"/>
  <c r="AT32" i="5"/>
  <c r="CP37" i="5"/>
  <c r="BX41" i="5"/>
  <c r="CP58" i="5"/>
  <c r="AT11" i="5"/>
  <c r="CV11" i="5"/>
  <c r="CJ18" i="5"/>
  <c r="GZ58" i="5"/>
  <c r="CJ31" i="5"/>
  <c r="EF12" i="5"/>
  <c r="CJ48" i="5"/>
  <c r="CT43" i="1"/>
  <c r="BP57" i="1"/>
  <c r="BR57" i="1" s="1"/>
  <c r="EL57" i="1"/>
  <c r="EP57" i="1" s="1"/>
  <c r="EF57" i="1"/>
  <c r="ER57" i="1"/>
  <c r="DB57" i="1"/>
  <c r="FD57" i="1"/>
  <c r="ET57" i="1"/>
  <c r="DP57" i="1"/>
  <c r="DZ57" i="1"/>
  <c r="DJ57" i="1"/>
  <c r="DT57" i="1"/>
  <c r="EH57" i="1"/>
  <c r="CV57" i="1"/>
  <c r="DD57" i="1"/>
  <c r="CR57" i="1"/>
  <c r="EN57" i="1"/>
  <c r="EB57" i="1"/>
  <c r="CX57" i="1"/>
  <c r="EX57" i="1"/>
  <c r="DV57" i="1"/>
  <c r="FF57" i="1"/>
  <c r="V57" i="1"/>
  <c r="AG57" i="1"/>
  <c r="CC57" i="1" s="1"/>
  <c r="CP57" i="1"/>
  <c r="EZ57" i="1"/>
  <c r="AR57" i="1"/>
  <c r="DN57" i="1"/>
  <c r="DH57" i="1"/>
  <c r="FD47" i="1"/>
  <c r="FF15" i="1"/>
  <c r="CX15" i="1"/>
  <c r="FD15" i="1"/>
  <c r="CT8" i="1"/>
  <c r="V15" i="1"/>
  <c r="EV16" i="1"/>
  <c r="CT16" i="1"/>
  <c r="DB15" i="1"/>
  <c r="DV15" i="1"/>
  <c r="CV15" i="1"/>
  <c r="K15" i="1"/>
  <c r="DH47" i="1"/>
  <c r="DL47" i="1" s="1"/>
  <c r="EX47" i="1"/>
  <c r="ED8" i="1"/>
  <c r="EH15" i="1"/>
  <c r="DP15" i="1"/>
  <c r="AR15" i="1"/>
  <c r="EN15" i="1"/>
  <c r="ER15" i="1"/>
  <c r="CP15" i="1"/>
  <c r="EB15" i="1"/>
  <c r="DF16" i="1"/>
  <c r="DJ15" i="1"/>
  <c r="ET15" i="1"/>
  <c r="DT15" i="1"/>
  <c r="EX15" i="1"/>
  <c r="FB15" i="1" s="1"/>
  <c r="BP31" i="1"/>
  <c r="BR31" i="1" s="1"/>
  <c r="EF15" i="1"/>
  <c r="EV63" i="1"/>
  <c r="DF8" i="1"/>
  <c r="DR63" i="1"/>
  <c r="DV55" i="1"/>
  <c r="ET31" i="1"/>
  <c r="DR16" i="1"/>
  <c r="DH31" i="1"/>
  <c r="DB47" i="1"/>
  <c r="DD47" i="1"/>
  <c r="DT31" i="1"/>
  <c r="EF47" i="1"/>
  <c r="ER47" i="1"/>
  <c r="EB47" i="1"/>
  <c r="EP16" i="1"/>
  <c r="CZ16" i="1"/>
  <c r="CP31" i="1"/>
  <c r="DX16" i="1"/>
  <c r="DD31" i="1"/>
  <c r="DR8" i="1"/>
  <c r="CV47" i="1"/>
  <c r="EL31" i="1"/>
  <c r="EB31" i="1"/>
  <c r="AG15" i="1"/>
  <c r="CC15" i="1" s="1"/>
  <c r="DH15" i="1"/>
  <c r="EL47" i="1"/>
  <c r="DN15" i="1"/>
  <c r="FH16" i="1"/>
  <c r="EL15" i="1"/>
  <c r="EP15" i="1" s="1"/>
  <c r="EX31" i="1"/>
  <c r="DN47" i="1"/>
  <c r="FF31" i="1"/>
  <c r="AG47" i="1"/>
  <c r="CC47" i="1" s="1"/>
  <c r="AG31" i="1"/>
  <c r="CC31" i="1" s="1"/>
  <c r="DD15" i="1"/>
  <c r="DF15" i="1" s="1"/>
  <c r="BP47" i="1"/>
  <c r="BR47" i="1" s="1"/>
  <c r="CR15" i="1"/>
  <c r="BP15" i="1"/>
  <c r="BR15" i="1" s="1"/>
  <c r="FF47" i="1"/>
  <c r="DZ15" i="1"/>
  <c r="EH47" i="1"/>
  <c r="DL63" i="1"/>
  <c r="CX47" i="1"/>
  <c r="EB55" i="1"/>
  <c r="DZ47" i="1"/>
  <c r="CR47" i="1"/>
  <c r="ET47" i="1"/>
  <c r="DV47" i="1"/>
  <c r="EF55" i="1"/>
  <c r="DT47" i="1"/>
  <c r="V47" i="1"/>
  <c r="EZ47" i="1"/>
  <c r="CR55" i="1"/>
  <c r="FD55" i="1"/>
  <c r="AR47" i="1"/>
  <c r="K47" i="1"/>
  <c r="CP47" i="1"/>
  <c r="EN55" i="1"/>
  <c r="DP47" i="1"/>
  <c r="EN47" i="1"/>
  <c r="ED32" i="1"/>
  <c r="CR31" i="1"/>
  <c r="CV31" i="1"/>
  <c r="EN31" i="1"/>
  <c r="ER31" i="1"/>
  <c r="FH8" i="1"/>
  <c r="EH31" i="1"/>
  <c r="DV31" i="1"/>
  <c r="CT63" i="1"/>
  <c r="V14" i="1"/>
  <c r="ET55" i="1"/>
  <c r="FF14" i="1"/>
  <c r="AR55" i="1"/>
  <c r="FF55" i="1"/>
  <c r="CR14" i="1"/>
  <c r="EF14" i="1"/>
  <c r="EJ14" i="1" s="1"/>
  <c r="EL14" i="1"/>
  <c r="DP55" i="1"/>
  <c r="DB55" i="1"/>
  <c r="DP14" i="1"/>
  <c r="EN14" i="1"/>
  <c r="AR14" i="1"/>
  <c r="FD14" i="1"/>
  <c r="DB14" i="1"/>
  <c r="DT14" i="1"/>
  <c r="DL16" i="1"/>
  <c r="CX14" i="1"/>
  <c r="AG14" i="1"/>
  <c r="CC14" i="1" s="1"/>
  <c r="EX14" i="1"/>
  <c r="K14" i="1"/>
  <c r="DJ55" i="1"/>
  <c r="DL55" i="1" s="1"/>
  <c r="EL55" i="1"/>
  <c r="V55" i="1"/>
  <c r="AG55" i="1"/>
  <c r="CC55" i="1" s="1"/>
  <c r="DZ55" i="1"/>
  <c r="DZ14" i="1"/>
  <c r="ET14" i="1"/>
  <c r="DD14" i="1"/>
  <c r="EV8" i="1"/>
  <c r="EB14" i="1"/>
  <c r="DJ14" i="1"/>
  <c r="CV14" i="1"/>
  <c r="ER14" i="1"/>
  <c r="EF7" i="1"/>
  <c r="CP14" i="1"/>
  <c r="EZ14" i="1"/>
  <c r="DN14" i="1"/>
  <c r="CV55" i="1"/>
  <c r="DD55" i="1"/>
  <c r="DF55" i="1" s="1"/>
  <c r="DV14" i="1"/>
  <c r="BP14" i="1"/>
  <c r="BR14" i="1" s="1"/>
  <c r="DH14" i="1"/>
  <c r="CN32" i="1"/>
  <c r="FB63" i="1"/>
  <c r="DX63" i="1"/>
  <c r="DJ31" i="1"/>
  <c r="AR31" i="1"/>
  <c r="CX31" i="1"/>
  <c r="EZ31" i="1"/>
  <c r="K55" i="1"/>
  <c r="CX55" i="1"/>
  <c r="ER55" i="1"/>
  <c r="EX55" i="1"/>
  <c r="EH55" i="1"/>
  <c r="DN31" i="1"/>
  <c r="EF31" i="1"/>
  <c r="DB31" i="1"/>
  <c r="DT55" i="1"/>
  <c r="CP55" i="1"/>
  <c r="EZ55" i="1"/>
  <c r="V31" i="1"/>
  <c r="EJ16" i="1"/>
  <c r="CN8" i="1"/>
  <c r="DX8" i="1"/>
  <c r="DP31" i="1"/>
  <c r="FD31" i="1"/>
  <c r="DZ31" i="1"/>
  <c r="BP55" i="1"/>
  <c r="BR55" i="1" s="1"/>
  <c r="DN55" i="1"/>
  <c r="FH63" i="1"/>
  <c r="ER48" i="1"/>
  <c r="DF63" i="1"/>
  <c r="FD7" i="1"/>
  <c r="EL48" i="1"/>
  <c r="CZ8" i="1"/>
  <c r="EF48" i="1"/>
  <c r="DR32" i="1"/>
  <c r="FD48" i="1"/>
  <c r="EJ63" i="1"/>
  <c r="CX7" i="1"/>
  <c r="ED16" i="1"/>
  <c r="EP63" i="1"/>
  <c r="DJ56" i="1"/>
  <c r="CN16" i="1"/>
  <c r="DB22" i="1"/>
  <c r="DT22" i="1"/>
  <c r="DL8" i="1"/>
  <c r="EV32" i="1"/>
  <c r="V22" i="1"/>
  <c r="CZ63" i="1"/>
  <c r="CN63" i="1"/>
  <c r="EP32" i="1"/>
  <c r="DL32" i="1"/>
  <c r="EB22" i="1"/>
  <c r="DB48" i="1"/>
  <c r="ER7" i="1"/>
  <c r="DJ22" i="1"/>
  <c r="EH22" i="1"/>
  <c r="FF22" i="1"/>
  <c r="AR22" i="1"/>
  <c r="K22" i="1"/>
  <c r="EN22" i="1"/>
  <c r="CZ32" i="1"/>
  <c r="EX22" i="1"/>
  <c r="V48" i="1"/>
  <c r="DN22" i="1"/>
  <c r="EJ8" i="1"/>
  <c r="EL22" i="1"/>
  <c r="CX22" i="1"/>
  <c r="BP48" i="1"/>
  <c r="BR48" i="1" s="1"/>
  <c r="CP22" i="1"/>
  <c r="BP22" i="1"/>
  <c r="BR22" i="1" s="1"/>
  <c r="EF22" i="1"/>
  <c r="EN6" i="2"/>
  <c r="HV8" i="1"/>
  <c r="FB32" i="1"/>
  <c r="FH32" i="1"/>
  <c r="EJ32" i="1"/>
  <c r="CT32" i="1"/>
  <c r="DX32" i="1"/>
  <c r="DF32" i="1"/>
  <c r="HV16" i="1"/>
  <c r="ET48" i="1"/>
  <c r="DJ48" i="1"/>
  <c r="DL48" i="1" s="1"/>
  <c r="DT48" i="1"/>
  <c r="EX48" i="1"/>
  <c r="AT8" i="1"/>
  <c r="HV32" i="1"/>
  <c r="GJ6" i="2"/>
  <c r="AT16" i="1"/>
  <c r="BR32" i="1"/>
  <c r="K48" i="1"/>
  <c r="AT63" i="1"/>
  <c r="CV48" i="1"/>
  <c r="DV48" i="1"/>
  <c r="DD48" i="1"/>
  <c r="FF48" i="1"/>
  <c r="DB7" i="1"/>
  <c r="DF7" i="1" s="1"/>
  <c r="DV22" i="1"/>
  <c r="DD22" i="1"/>
  <c r="EZ22" i="1"/>
  <c r="FL39" i="2"/>
  <c r="FL53" i="2"/>
  <c r="EH48" i="1"/>
  <c r="EN48" i="1"/>
  <c r="BP7" i="1"/>
  <c r="BR7" i="1" s="1"/>
  <c r="HV63" i="1"/>
  <c r="AG48" i="1"/>
  <c r="CC48" i="1" s="1"/>
  <c r="CP48" i="1"/>
  <c r="EZ48" i="1"/>
  <c r="CP7" i="1"/>
  <c r="EB7" i="1"/>
  <c r="DZ22" i="1"/>
  <c r="CR22" i="1"/>
  <c r="DH22" i="1"/>
  <c r="DP48" i="1"/>
  <c r="DZ48" i="1"/>
  <c r="CR48" i="1"/>
  <c r="CX48" i="1"/>
  <c r="EB48" i="1"/>
  <c r="EN7" i="1"/>
  <c r="AR48" i="1"/>
  <c r="DN48" i="1"/>
  <c r="DN7" i="1"/>
  <c r="EZ7" i="1"/>
  <c r="DZ56" i="1"/>
  <c r="DP22" i="1"/>
  <c r="AG22" i="1"/>
  <c r="CC22" i="1" s="1"/>
  <c r="FD22" i="1"/>
  <c r="EP8" i="1"/>
  <c r="AR56" i="1"/>
  <c r="V56" i="1"/>
  <c r="BP56" i="1"/>
  <c r="BR56" i="1" s="1"/>
  <c r="CR56" i="1"/>
  <c r="DV56" i="1"/>
  <c r="V7" i="1"/>
  <c r="CR7" i="1"/>
  <c r="ET7" i="1"/>
  <c r="EL56" i="1"/>
  <c r="ER22" i="1"/>
  <c r="CV22" i="1"/>
  <c r="FD56" i="1"/>
  <c r="CP56" i="1"/>
  <c r="EZ56" i="1"/>
  <c r="FB56" i="1" s="1"/>
  <c r="EN56" i="1"/>
  <c r="ET56" i="1"/>
  <c r="FF56" i="1"/>
  <c r="DP56" i="1"/>
  <c r="K56" i="1"/>
  <c r="DH56" i="1"/>
  <c r="CX56" i="1"/>
  <c r="EB56" i="1"/>
  <c r="DD56" i="1"/>
  <c r="EF56" i="1"/>
  <c r="EH56" i="1"/>
  <c r="DP7" i="1"/>
  <c r="DZ7" i="1"/>
  <c r="DB56" i="1"/>
  <c r="AG56" i="1"/>
  <c r="CC56" i="1" s="1"/>
  <c r="DN56" i="1"/>
  <c r="DH7" i="1"/>
  <c r="AR7" i="1"/>
  <c r="CV56" i="1"/>
  <c r="DT56" i="1"/>
  <c r="ER56" i="1"/>
  <c r="FL24" i="2"/>
  <c r="EN53" i="2"/>
  <c r="EN24" i="2"/>
  <c r="FX53" i="2"/>
  <c r="FX39" i="2"/>
  <c r="EB6" i="2"/>
  <c r="DL26" i="1"/>
  <c r="AT46" i="1"/>
  <c r="DF60" i="1"/>
  <c r="DF34" i="1"/>
  <c r="EP25" i="1"/>
  <c r="DF59" i="1"/>
  <c r="CZ46" i="1"/>
  <c r="CZ26" i="1"/>
  <c r="CT59" i="1"/>
  <c r="EP26" i="1"/>
  <c r="FB26" i="1"/>
  <c r="DL58" i="1"/>
  <c r="ED59" i="1"/>
  <c r="EJ40" i="1"/>
  <c r="DR26" i="1"/>
  <c r="EV40" i="1"/>
  <c r="DL25" i="1"/>
  <c r="CZ25" i="1"/>
  <c r="DX42" i="1"/>
  <c r="FB42" i="1"/>
  <c r="DX34" i="1"/>
  <c r="DL34" i="1"/>
  <c r="CZ33" i="1"/>
  <c r="ED33" i="1"/>
  <c r="ED50" i="1"/>
  <c r="EP40" i="1"/>
  <c r="DR41" i="1"/>
  <c r="DL49" i="1"/>
  <c r="EV41" i="1"/>
  <c r="DL41" i="1"/>
  <c r="ED51" i="1"/>
  <c r="EP34" i="1"/>
  <c r="EJ34" i="1"/>
  <c r="DX43" i="1"/>
  <c r="CT41" i="1"/>
  <c r="EV51" i="1"/>
  <c r="DR34" i="1"/>
  <c r="DR33" i="1"/>
  <c r="AT33" i="1"/>
  <c r="FB33" i="1"/>
  <c r="DR59" i="1"/>
  <c r="DQ39" i="3"/>
  <c r="DQ53" i="3"/>
  <c r="DQ6" i="3"/>
  <c r="GZ32" i="5"/>
  <c r="GZ42" i="5"/>
  <c r="DZ42" i="5"/>
  <c r="FF24" i="2"/>
  <c r="FF6" i="2"/>
  <c r="FF39" i="2"/>
  <c r="FF53" i="2"/>
  <c r="DL14" i="5"/>
  <c r="CZ60" i="1"/>
  <c r="EP58" i="1"/>
  <c r="BX29" i="5"/>
  <c r="CV29" i="5"/>
  <c r="GZ25" i="5"/>
  <c r="BV14" i="5"/>
  <c r="EB43" i="5"/>
  <c r="EF43" i="5" s="1"/>
  <c r="CX43" i="5"/>
  <c r="BP43" i="5"/>
  <c r="BR43" i="5" s="1"/>
  <c r="DX43" i="5"/>
  <c r="CT43" i="5"/>
  <c r="AR43" i="5"/>
  <c r="V43" i="5"/>
  <c r="DF43" i="5"/>
  <c r="DR43" i="5"/>
  <c r="CN43" i="5"/>
  <c r="CF43" i="5"/>
  <c r="DL43" i="5"/>
  <c r="CB43" i="5"/>
  <c r="DD43" i="5"/>
  <c r="DP43" i="5"/>
  <c r="CL43" i="5"/>
  <c r="CH43" i="5"/>
  <c r="EJ43" i="5"/>
  <c r="BZ43" i="5"/>
  <c r="CP11" i="5"/>
  <c r="GZ37" i="5"/>
  <c r="BZ14" i="5"/>
  <c r="DP14" i="5"/>
  <c r="CD48" i="5"/>
  <c r="AT42" i="5"/>
  <c r="DN31" i="5"/>
  <c r="CZ43" i="1"/>
  <c r="DX58" i="1"/>
  <c r="GZ22" i="5"/>
  <c r="CR14" i="5"/>
  <c r="CT33" i="1"/>
  <c r="EF41" i="5"/>
  <c r="GZ41" i="5"/>
  <c r="EL9" i="5"/>
  <c r="GZ9" i="5"/>
  <c r="DH41" i="5"/>
  <c r="GZ11" i="5"/>
  <c r="GZ35" i="5"/>
  <c r="EF48" i="5"/>
  <c r="GZ48" i="5"/>
  <c r="V14" i="5"/>
  <c r="EH14" i="5"/>
  <c r="AR14" i="5"/>
  <c r="CB14" i="5"/>
  <c r="EJ14" i="5"/>
  <c r="DJ14" i="5"/>
  <c r="AG14" i="5"/>
  <c r="CZ14" i="5"/>
  <c r="DR14" i="5"/>
  <c r="DD14" i="5"/>
  <c r="CN14" i="5"/>
  <c r="BT14" i="5"/>
  <c r="DF14" i="5"/>
  <c r="CH14" i="5"/>
  <c r="CJ14" i="5" s="1"/>
  <c r="CL14" i="5"/>
  <c r="ED14" i="5"/>
  <c r="DV14" i="5"/>
  <c r="CX14" i="5"/>
  <c r="EV59" i="1"/>
  <c r="DH28" i="5"/>
  <c r="EF28" i="5"/>
  <c r="DQ24" i="3"/>
  <c r="K14" i="5"/>
  <c r="CT14" i="5"/>
  <c r="EP49" i="1"/>
  <c r="DN21" i="5"/>
  <c r="AG38" i="3"/>
  <c r="K38" i="5" s="1"/>
  <c r="DX26" i="1"/>
  <c r="EB14" i="5"/>
  <c r="ED40" i="1"/>
  <c r="DT58" i="5"/>
  <c r="CD58" i="5"/>
  <c r="DZ58" i="5"/>
  <c r="CV21" i="5"/>
  <c r="CJ47" i="5"/>
  <c r="DN47" i="5"/>
  <c r="CT58" i="1"/>
  <c r="CD28" i="5"/>
  <c r="AT40" i="1"/>
  <c r="DN51" i="5"/>
  <c r="DH61" i="5"/>
  <c r="DB31" i="5"/>
  <c r="DT12" i="5"/>
  <c r="CT49" i="1"/>
  <c r="EJ49" i="1"/>
  <c r="EF47" i="5"/>
  <c r="DZ47" i="5"/>
  <c r="CT25" i="1"/>
  <c r="EJ58" i="1"/>
  <c r="FB59" i="1"/>
  <c r="AT34" i="5"/>
  <c r="CP34" i="5"/>
  <c r="DN34" i="5"/>
  <c r="CT50" i="1"/>
  <c r="EJ50" i="1"/>
  <c r="BT20" i="5"/>
  <c r="CR20" i="5"/>
  <c r="EJ20" i="5"/>
  <c r="V36" i="5"/>
  <c r="DH30" i="5"/>
  <c r="EL7" i="1"/>
  <c r="CV7" i="1"/>
  <c r="EX7" i="1"/>
  <c r="GZ13" i="5"/>
  <c r="FB60" i="1"/>
  <c r="BZ36" i="5"/>
  <c r="CX36" i="5"/>
  <c r="DV36" i="5"/>
  <c r="CD13" i="5"/>
  <c r="DT48" i="5"/>
  <c r="V60" i="5"/>
  <c r="K60" i="5"/>
  <c r="CV58" i="5"/>
  <c r="DH47" i="5"/>
  <c r="CJ61" i="5"/>
  <c r="EF61" i="5"/>
  <c r="K5" i="5"/>
  <c r="DT32" i="5"/>
  <c r="FG39" i="3"/>
  <c r="EF31" i="5"/>
  <c r="AT44" i="5"/>
  <c r="EV43" i="1"/>
  <c r="K7" i="1"/>
  <c r="DX46" i="1"/>
  <c r="DF58" i="1"/>
  <c r="CD15" i="5"/>
  <c r="DZ15" i="5"/>
  <c r="DN26" i="5"/>
  <c r="DH29" i="5"/>
  <c r="EP33" i="1"/>
  <c r="DF33" i="1"/>
  <c r="EP50" i="1"/>
  <c r="DR50" i="1"/>
  <c r="DF50" i="1"/>
  <c r="BV20" i="5"/>
  <c r="CT20" i="5"/>
  <c r="DJ7" i="1"/>
  <c r="DT7" i="1"/>
  <c r="AG7" i="1"/>
  <c r="CC7" i="1" s="1"/>
  <c r="EV60" i="1"/>
  <c r="BT36" i="5"/>
  <c r="CZ36" i="5"/>
  <c r="DX36" i="5"/>
  <c r="EF58" i="5"/>
  <c r="DR51" i="1"/>
  <c r="DZ46" i="5"/>
  <c r="DL33" i="1"/>
  <c r="BX30" i="5"/>
  <c r="AT51" i="5"/>
  <c r="BX61" i="5"/>
  <c r="CV61" i="5"/>
  <c r="DT61" i="5"/>
  <c r="K20" i="5"/>
  <c r="V20" i="5"/>
  <c r="CJ12" i="5"/>
  <c r="DB12" i="5"/>
  <c r="DN12" i="5"/>
  <c r="BX21" i="5"/>
  <c r="BX44" i="5"/>
  <c r="CV44" i="5"/>
  <c r="DT44" i="5"/>
  <c r="CT46" i="1"/>
  <c r="EV26" i="1"/>
  <c r="CP26" i="5"/>
  <c r="DZ26" i="5"/>
  <c r="FB51" i="1"/>
  <c r="CB20" i="5"/>
  <c r="DJ20" i="5"/>
  <c r="DP20" i="5"/>
  <c r="DT20" i="5" s="1"/>
  <c r="DF40" i="1"/>
  <c r="FF7" i="1"/>
  <c r="EH7" i="1"/>
  <c r="DV7" i="1"/>
  <c r="DX60" i="1"/>
  <c r="BP36" i="5"/>
  <c r="BR36" i="5" s="1"/>
  <c r="CL36" i="5"/>
  <c r="DJ36" i="5"/>
  <c r="EH36" i="5"/>
  <c r="FF62" i="1"/>
  <c r="EH62" i="1"/>
  <c r="DJ62" i="1"/>
  <c r="FD62" i="1"/>
  <c r="EF62" i="1"/>
  <c r="DH62" i="1"/>
  <c r="EZ62" i="1"/>
  <c r="EB62" i="1"/>
  <c r="DD62" i="1"/>
  <c r="EX62" i="1"/>
  <c r="DZ62" i="1"/>
  <c r="DB62" i="1"/>
  <c r="EL62" i="1"/>
  <c r="DN62" i="1"/>
  <c r="CP62" i="1"/>
  <c r="CV62" i="1"/>
  <c r="ET62" i="1"/>
  <c r="CR62" i="1"/>
  <c r="ER62" i="1"/>
  <c r="EN62" i="1"/>
  <c r="CX62" i="1"/>
  <c r="AR62" i="1"/>
  <c r="DV62" i="1"/>
  <c r="BP62" i="1"/>
  <c r="DT62" i="1"/>
  <c r="DP62" i="1"/>
  <c r="AG62" i="1"/>
  <c r="CC62" i="1" s="1"/>
  <c r="V62" i="1"/>
  <c r="K62" i="1"/>
  <c r="BR34" i="1"/>
  <c r="CN34" i="1"/>
  <c r="EL12" i="5"/>
  <c r="GZ12" i="5"/>
  <c r="FF44" i="1"/>
  <c r="EH44" i="1"/>
  <c r="DJ44" i="1"/>
  <c r="FD44" i="1"/>
  <c r="EF44" i="1"/>
  <c r="DH44" i="1"/>
  <c r="EZ44" i="1"/>
  <c r="EB44" i="1"/>
  <c r="DD44" i="1"/>
  <c r="EX44" i="1"/>
  <c r="DZ44" i="1"/>
  <c r="DB44" i="1"/>
  <c r="EL44" i="1"/>
  <c r="DN44" i="1"/>
  <c r="CP44" i="1"/>
  <c r="CX44" i="1"/>
  <c r="CV44" i="1"/>
  <c r="ET44" i="1"/>
  <c r="CR44" i="1"/>
  <c r="ER44" i="1"/>
  <c r="BP44" i="1"/>
  <c r="AR44" i="1"/>
  <c r="AG44" i="1"/>
  <c r="CC44" i="1" s="1"/>
  <c r="DP44" i="1"/>
  <c r="DT44" i="1"/>
  <c r="DV44" i="1"/>
  <c r="EN44" i="1"/>
  <c r="V44" i="1"/>
  <c r="K44" i="1"/>
  <c r="EL26" i="5"/>
  <c r="GZ26" i="5"/>
  <c r="EZ28" i="1"/>
  <c r="EB28" i="1"/>
  <c r="DD28" i="1"/>
  <c r="EX28" i="1"/>
  <c r="DZ28" i="1"/>
  <c r="DB28" i="1"/>
  <c r="ET28" i="1"/>
  <c r="DV28" i="1"/>
  <c r="CX28" i="1"/>
  <c r="ER28" i="1"/>
  <c r="DT28" i="1"/>
  <c r="CV28" i="1"/>
  <c r="FD28" i="1"/>
  <c r="EF28" i="1"/>
  <c r="DH28" i="1"/>
  <c r="CR28" i="1"/>
  <c r="FF28" i="1"/>
  <c r="CP28" i="1"/>
  <c r="AG28" i="1"/>
  <c r="CC28" i="1" s="1"/>
  <c r="EN28" i="1"/>
  <c r="EL28" i="1"/>
  <c r="DJ28" i="1"/>
  <c r="BP28" i="1"/>
  <c r="AR28" i="1"/>
  <c r="EH28" i="1"/>
  <c r="DP28" i="1"/>
  <c r="DN28" i="1"/>
  <c r="V28" i="1"/>
  <c r="K28" i="1"/>
  <c r="DT28" i="5"/>
  <c r="FF36" i="1"/>
  <c r="EH36" i="1"/>
  <c r="DJ36" i="1"/>
  <c r="FD36" i="1"/>
  <c r="EF36" i="1"/>
  <c r="DH36" i="1"/>
  <c r="EZ36" i="1"/>
  <c r="EB36" i="1"/>
  <c r="DD36" i="1"/>
  <c r="EX36" i="1"/>
  <c r="DZ36" i="1"/>
  <c r="DB36" i="1"/>
  <c r="EL36" i="1"/>
  <c r="DN36" i="1"/>
  <c r="CP36" i="1"/>
  <c r="CV36" i="1"/>
  <c r="ET36" i="1"/>
  <c r="CR36" i="1"/>
  <c r="ER36" i="1"/>
  <c r="EN36" i="1"/>
  <c r="CX36" i="1"/>
  <c r="BP36" i="1"/>
  <c r="AR36" i="1"/>
  <c r="DP36" i="1"/>
  <c r="AG36" i="1"/>
  <c r="CC36" i="1" s="1"/>
  <c r="DT36" i="1"/>
  <c r="DV36" i="1"/>
  <c r="V36" i="1"/>
  <c r="K36" i="1"/>
  <c r="AG52" i="2"/>
  <c r="FH50" i="1"/>
  <c r="HV50" i="1"/>
  <c r="AG38" i="2"/>
  <c r="EZ13" i="1"/>
  <c r="EB13" i="1"/>
  <c r="DD13" i="1"/>
  <c r="EX13" i="1"/>
  <c r="DZ13" i="1"/>
  <c r="DB13" i="1"/>
  <c r="ET13" i="1"/>
  <c r="DV13" i="1"/>
  <c r="CX13" i="1"/>
  <c r="ER13" i="1"/>
  <c r="DT13" i="1"/>
  <c r="CV13" i="1"/>
  <c r="FD13" i="1"/>
  <c r="EF13" i="1"/>
  <c r="DH13" i="1"/>
  <c r="EN13" i="1"/>
  <c r="AR13" i="1"/>
  <c r="EL13" i="1"/>
  <c r="EH13" i="1"/>
  <c r="DP13" i="1"/>
  <c r="BP13" i="1"/>
  <c r="FF13" i="1"/>
  <c r="CP13" i="1"/>
  <c r="AG13" i="1"/>
  <c r="CC13" i="1" s="1"/>
  <c r="DN13" i="1"/>
  <c r="CR13" i="1"/>
  <c r="DJ13" i="1"/>
  <c r="K13" i="1"/>
  <c r="V13" i="1"/>
  <c r="FH40" i="1"/>
  <c r="HV40" i="1"/>
  <c r="CV30" i="5"/>
  <c r="BX51" i="5"/>
  <c r="CV18" i="5"/>
  <c r="AT49" i="1"/>
  <c r="DB44" i="5"/>
  <c r="AT43" i="1"/>
  <c r="DB62" i="5"/>
  <c r="BX18" i="5"/>
  <c r="DZ31" i="5"/>
  <c r="DF49" i="1"/>
  <c r="FB49" i="1"/>
  <c r="GJ53" i="2"/>
  <c r="EL21" i="5"/>
  <c r="GZ21" i="5"/>
  <c r="FH46" i="1"/>
  <c r="HV46" i="1"/>
  <c r="CV31" i="5"/>
  <c r="CV12" i="5"/>
  <c r="CZ49" i="1"/>
  <c r="AT21" i="5"/>
  <c r="DT21" i="5"/>
  <c r="CD47" i="5"/>
  <c r="DB47" i="5"/>
  <c r="CP44" i="5"/>
  <c r="EL44" i="5"/>
  <c r="GZ44" i="5"/>
  <c r="ED43" i="1"/>
  <c r="EV46" i="1"/>
  <c r="DH31" i="5"/>
  <c r="DT31" i="5"/>
  <c r="DR49" i="1"/>
  <c r="DB21" i="5"/>
  <c r="FB43" i="1"/>
  <c r="EZ17" i="1"/>
  <c r="EB17" i="1"/>
  <c r="DD17" i="1"/>
  <c r="EX17" i="1"/>
  <c r="DZ17" i="1"/>
  <c r="DB17" i="1"/>
  <c r="ET17" i="1"/>
  <c r="DV17" i="1"/>
  <c r="CX17" i="1"/>
  <c r="BP17" i="1"/>
  <c r="AR17" i="1"/>
  <c r="AG17" i="1"/>
  <c r="CC17" i="1" s="1"/>
  <c r="ER17" i="1"/>
  <c r="DT17" i="1"/>
  <c r="CV17" i="1"/>
  <c r="FD17" i="1"/>
  <c r="EF17" i="1"/>
  <c r="DH17" i="1"/>
  <c r="DN17" i="1"/>
  <c r="DJ17" i="1"/>
  <c r="CR17" i="1"/>
  <c r="FF17" i="1"/>
  <c r="CP17" i="1"/>
  <c r="DP17" i="1"/>
  <c r="EH17" i="1"/>
  <c r="EN17" i="1"/>
  <c r="EL17" i="1"/>
  <c r="V17" i="1"/>
  <c r="K17" i="1"/>
  <c r="FB46" i="1"/>
  <c r="BR26" i="1"/>
  <c r="CN26" i="1"/>
  <c r="ED26" i="1"/>
  <c r="EJ25" i="1"/>
  <c r="BR25" i="1"/>
  <c r="CN25" i="1"/>
  <c r="BR59" i="1"/>
  <c r="CN59" i="1"/>
  <c r="EJ59" i="1"/>
  <c r="CV15" i="5"/>
  <c r="EL34" i="5"/>
  <c r="GZ34" i="5"/>
  <c r="CV26" i="5"/>
  <c r="EF26" i="5"/>
  <c r="CZ41" i="1"/>
  <c r="CJ28" i="5"/>
  <c r="CP28" i="5"/>
  <c r="DN28" i="5"/>
  <c r="EL28" i="5"/>
  <c r="GZ28" i="5"/>
  <c r="DX51" i="1"/>
  <c r="CZ51" i="1"/>
  <c r="DF51" i="1"/>
  <c r="FH51" i="1"/>
  <c r="HV51" i="1"/>
  <c r="EV42" i="1"/>
  <c r="ED42" i="1"/>
  <c r="CP46" i="5"/>
  <c r="DN46" i="5"/>
  <c r="EF46" i="5"/>
  <c r="CD62" i="5"/>
  <c r="CJ10" i="5"/>
  <c r="DB10" i="5"/>
  <c r="DZ10" i="5"/>
  <c r="BY53" i="2"/>
  <c r="AT34" i="1"/>
  <c r="EV33" i="1"/>
  <c r="FH33" i="1"/>
  <c r="HV33" i="1"/>
  <c r="EV50" i="1"/>
  <c r="AT50" i="1"/>
  <c r="DL50" i="1"/>
  <c r="DD5" i="5"/>
  <c r="EH5" i="5"/>
  <c r="BP5" i="5"/>
  <c r="BR5" i="5" s="1"/>
  <c r="DL5" i="5"/>
  <c r="AG5" i="5"/>
  <c r="CH5" i="5"/>
  <c r="DP5" i="5"/>
  <c r="CZ5" i="5"/>
  <c r="EB5" i="5"/>
  <c r="AR5" i="5"/>
  <c r="EJ5" i="5"/>
  <c r="CL5" i="5"/>
  <c r="BZ5" i="5"/>
  <c r="CX5" i="5"/>
  <c r="CF5" i="5"/>
  <c r="DR5" i="5"/>
  <c r="DF5" i="5"/>
  <c r="DH5" i="5" s="1"/>
  <c r="BT5" i="5"/>
  <c r="CB5" i="5"/>
  <c r="BV5" i="5"/>
  <c r="DV5" i="5"/>
  <c r="DJ5" i="5"/>
  <c r="CR5" i="5"/>
  <c r="CT5" i="5"/>
  <c r="ED5" i="5"/>
  <c r="CN5" i="5"/>
  <c r="DX5" i="5"/>
  <c r="CT40" i="1"/>
  <c r="DR40" i="1"/>
  <c r="DL40" i="1"/>
  <c r="CP30" i="5"/>
  <c r="DT30" i="5"/>
  <c r="CV51" i="5"/>
  <c r="DT51" i="5"/>
  <c r="V53" i="2"/>
  <c r="V24" i="2"/>
  <c r="V6" i="2"/>
  <c r="V39" i="2"/>
  <c r="DR60" i="1"/>
  <c r="ED60" i="1"/>
  <c r="FF54" i="1"/>
  <c r="EH54" i="1"/>
  <c r="DJ54" i="1"/>
  <c r="FD54" i="1"/>
  <c r="EF54" i="1"/>
  <c r="DH54" i="1"/>
  <c r="EZ54" i="1"/>
  <c r="EB54" i="1"/>
  <c r="DD54" i="1"/>
  <c r="EX54" i="1"/>
  <c r="DZ54" i="1"/>
  <c r="DB54" i="1"/>
  <c r="EL54" i="1"/>
  <c r="DN54" i="1"/>
  <c r="CP54" i="1"/>
  <c r="CV54" i="1"/>
  <c r="ET54" i="1"/>
  <c r="CR54" i="1"/>
  <c r="ER54" i="1"/>
  <c r="EN54" i="1"/>
  <c r="CX54" i="1"/>
  <c r="DP54" i="1"/>
  <c r="BP54" i="1"/>
  <c r="AG54" i="1"/>
  <c r="CC54" i="1" s="1"/>
  <c r="DT54" i="1"/>
  <c r="DV54" i="1"/>
  <c r="AR54" i="1"/>
  <c r="V54" i="1"/>
  <c r="K54" i="1"/>
  <c r="AT54" i="5"/>
  <c r="CV54" i="5"/>
  <c r="DT54" i="5"/>
  <c r="CP18" i="5"/>
  <c r="DN18" i="5"/>
  <c r="EL18" i="5"/>
  <c r="GZ18" i="5"/>
  <c r="K6" i="3"/>
  <c r="AT31" i="5"/>
  <c r="EZ20" i="1"/>
  <c r="EB20" i="1"/>
  <c r="DD20" i="1"/>
  <c r="EX20" i="1"/>
  <c r="DZ20" i="1"/>
  <c r="DB20" i="1"/>
  <c r="ET20" i="1"/>
  <c r="DV20" i="1"/>
  <c r="CX20" i="1"/>
  <c r="ER20" i="1"/>
  <c r="DT20" i="1"/>
  <c r="CV20" i="1"/>
  <c r="FD20" i="1"/>
  <c r="EF20" i="1"/>
  <c r="DH20" i="1"/>
  <c r="FF20" i="1"/>
  <c r="CP20" i="1"/>
  <c r="EN20" i="1"/>
  <c r="EL20" i="1"/>
  <c r="AR20" i="1"/>
  <c r="EH20" i="1"/>
  <c r="CR20" i="1"/>
  <c r="AG20" i="1"/>
  <c r="CC20" i="1" s="1"/>
  <c r="BP20" i="1"/>
  <c r="DP20" i="1"/>
  <c r="DJ20" i="1"/>
  <c r="DN20" i="1"/>
  <c r="V20" i="1"/>
  <c r="K20" i="1"/>
  <c r="BX26" i="5"/>
  <c r="EZ27" i="1"/>
  <c r="EB27" i="1"/>
  <c r="DD27" i="1"/>
  <c r="EX27" i="1"/>
  <c r="DZ27" i="1"/>
  <c r="DB27" i="1"/>
  <c r="ET27" i="1"/>
  <c r="DV27" i="1"/>
  <c r="CX27" i="1"/>
  <c r="ER27" i="1"/>
  <c r="DT27" i="1"/>
  <c r="CV27" i="1"/>
  <c r="BP27" i="1"/>
  <c r="AR27" i="1"/>
  <c r="AG27" i="1"/>
  <c r="CC27" i="1" s="1"/>
  <c r="FD27" i="1"/>
  <c r="EF27" i="1"/>
  <c r="DH27" i="1"/>
  <c r="DJ27" i="1"/>
  <c r="CR27" i="1"/>
  <c r="FF27" i="1"/>
  <c r="CP27" i="1"/>
  <c r="EN27" i="1"/>
  <c r="DN27" i="1"/>
  <c r="DP27" i="1"/>
  <c r="EH27" i="1"/>
  <c r="EL27" i="1"/>
  <c r="V27" i="1"/>
  <c r="K27" i="1"/>
  <c r="DB54" i="5"/>
  <c r="CP47" i="5"/>
  <c r="FF61" i="1"/>
  <c r="EH61" i="1"/>
  <c r="DJ61" i="1"/>
  <c r="FD61" i="1"/>
  <c r="EF61" i="1"/>
  <c r="DH61" i="1"/>
  <c r="EZ61" i="1"/>
  <c r="EB61" i="1"/>
  <c r="DD61" i="1"/>
  <c r="EX61" i="1"/>
  <c r="DZ61" i="1"/>
  <c r="DB61" i="1"/>
  <c r="EL61" i="1"/>
  <c r="DN61" i="1"/>
  <c r="CP61" i="1"/>
  <c r="CX61" i="1"/>
  <c r="CV61" i="1"/>
  <c r="ET61" i="1"/>
  <c r="CR61" i="1"/>
  <c r="ER61" i="1"/>
  <c r="BP61" i="1"/>
  <c r="AR61" i="1"/>
  <c r="AG61" i="1"/>
  <c r="CC61" i="1" s="1"/>
  <c r="DP61" i="1"/>
  <c r="DT61" i="1"/>
  <c r="DV61" i="1"/>
  <c r="EN61" i="1"/>
  <c r="K61" i="1"/>
  <c r="V61" i="1"/>
  <c r="EF15" i="5"/>
  <c r="CD29" i="5"/>
  <c r="DZ62" i="5"/>
  <c r="EL61" i="5"/>
  <c r="GZ61" i="5"/>
  <c r="DH12" i="5"/>
  <c r="AT47" i="5"/>
  <c r="BR43" i="1"/>
  <c r="CN43" i="1"/>
  <c r="DL43" i="1"/>
  <c r="EP46" i="1"/>
  <c r="DL46" i="1"/>
  <c r="FH26" i="1"/>
  <c r="HV26" i="1"/>
  <c r="DR25" i="1"/>
  <c r="DX25" i="1"/>
  <c r="DF25" i="1"/>
  <c r="EV58" i="1"/>
  <c r="ED58" i="1"/>
  <c r="DB15" i="5"/>
  <c r="AT15" i="5"/>
  <c r="DZ34" i="5"/>
  <c r="DT26" i="5"/>
  <c r="DH26" i="5"/>
  <c r="AT41" i="1"/>
  <c r="EJ41" i="1"/>
  <c r="BX28" i="5"/>
  <c r="DB28" i="5"/>
  <c r="DZ28" i="5"/>
  <c r="CD46" i="5"/>
  <c r="DB46" i="5"/>
  <c r="BX62" i="5"/>
  <c r="AT10" i="5"/>
  <c r="CP10" i="5"/>
  <c r="DN10" i="5"/>
  <c r="EL10" i="5"/>
  <c r="GZ10" i="5"/>
  <c r="EZ10" i="1"/>
  <c r="EB10" i="1"/>
  <c r="DD10" i="1"/>
  <c r="EX10" i="1"/>
  <c r="DZ10" i="1"/>
  <c r="DB10" i="1"/>
  <c r="ET10" i="1"/>
  <c r="DV10" i="1"/>
  <c r="CX10" i="1"/>
  <c r="ER10" i="1"/>
  <c r="DT10" i="1"/>
  <c r="CV10" i="1"/>
  <c r="BP10" i="1"/>
  <c r="AR10" i="1"/>
  <c r="AG10" i="1"/>
  <c r="CC10" i="1" s="1"/>
  <c r="FD10" i="1"/>
  <c r="EF10" i="1"/>
  <c r="DH10" i="1"/>
  <c r="DJ10" i="1"/>
  <c r="CR10" i="1"/>
  <c r="FF10" i="1"/>
  <c r="CP10" i="1"/>
  <c r="EN10" i="1"/>
  <c r="DN10" i="1"/>
  <c r="EH10" i="1"/>
  <c r="DP10" i="1"/>
  <c r="EL10" i="1"/>
  <c r="V10" i="1"/>
  <c r="K10" i="1"/>
  <c r="ED34" i="1"/>
  <c r="DX50" i="1"/>
  <c r="FB50" i="1"/>
  <c r="FF35" i="1"/>
  <c r="EH35" i="1"/>
  <c r="DJ35" i="1"/>
  <c r="FD35" i="1"/>
  <c r="EF35" i="1"/>
  <c r="DH35" i="1"/>
  <c r="EZ35" i="1"/>
  <c r="EB35" i="1"/>
  <c r="DD35" i="1"/>
  <c r="EX35" i="1"/>
  <c r="DZ35" i="1"/>
  <c r="DB35" i="1"/>
  <c r="EL35" i="1"/>
  <c r="DN35" i="1"/>
  <c r="CP35" i="1"/>
  <c r="CX35" i="1"/>
  <c r="CV35" i="1"/>
  <c r="ET35" i="1"/>
  <c r="CR35" i="1"/>
  <c r="ER35" i="1"/>
  <c r="BP35" i="1"/>
  <c r="AR35" i="1"/>
  <c r="AG35" i="1"/>
  <c r="CC35" i="1" s="1"/>
  <c r="DP35" i="1"/>
  <c r="DV35" i="1"/>
  <c r="DT35" i="1"/>
  <c r="EN35" i="1"/>
  <c r="V35" i="1"/>
  <c r="K35" i="1"/>
  <c r="FB40" i="1"/>
  <c r="CD30" i="5"/>
  <c r="DB30" i="5"/>
  <c r="DN30" i="5"/>
  <c r="EF51" i="5"/>
  <c r="AT60" i="1"/>
  <c r="CJ54" i="5"/>
  <c r="BX54" i="5"/>
  <c r="DH54" i="5"/>
  <c r="EF54" i="5"/>
  <c r="DB18" i="5"/>
  <c r="DZ18" i="5"/>
  <c r="EZ24" i="2"/>
  <c r="CJ4" i="3"/>
  <c r="BY53" i="3"/>
  <c r="BY39" i="3"/>
  <c r="BN4" i="3"/>
  <c r="BY6" i="3"/>
  <c r="BY24" i="3"/>
  <c r="EZ18" i="1"/>
  <c r="EB18" i="1"/>
  <c r="DD18" i="1"/>
  <c r="EX18" i="1"/>
  <c r="DZ18" i="1"/>
  <c r="DB18" i="1"/>
  <c r="ET18" i="1"/>
  <c r="DV18" i="1"/>
  <c r="CX18" i="1"/>
  <c r="ER18" i="1"/>
  <c r="DT18" i="1"/>
  <c r="CV18" i="1"/>
  <c r="BP18" i="1"/>
  <c r="AR18" i="1"/>
  <c r="AG18" i="1"/>
  <c r="CC18" i="1" s="1"/>
  <c r="FD18" i="1"/>
  <c r="EF18" i="1"/>
  <c r="DH18" i="1"/>
  <c r="DJ18" i="1"/>
  <c r="CR18" i="1"/>
  <c r="FF18" i="1"/>
  <c r="CP18" i="1"/>
  <c r="EN18" i="1"/>
  <c r="DN18" i="1"/>
  <c r="EL18" i="1"/>
  <c r="EH18" i="1"/>
  <c r="DP18" i="1"/>
  <c r="K18" i="1"/>
  <c r="V18" i="1"/>
  <c r="AT58" i="1"/>
  <c r="V24" i="3"/>
  <c r="V39" i="3"/>
  <c r="DT34" i="5"/>
  <c r="CT51" i="1"/>
  <c r="BX46" i="5"/>
  <c r="EF10" i="5"/>
  <c r="CZ40" i="1"/>
  <c r="DZ51" i="5"/>
  <c r="DZ54" i="5"/>
  <c r="DZ44" i="5"/>
  <c r="FH58" i="1"/>
  <c r="HV58" i="1"/>
  <c r="DT15" i="5"/>
  <c r="EZ12" i="1"/>
  <c r="EB12" i="1"/>
  <c r="DD12" i="1"/>
  <c r="EX12" i="1"/>
  <c r="DZ12" i="1"/>
  <c r="DB12" i="1"/>
  <c r="ET12" i="1"/>
  <c r="DV12" i="1"/>
  <c r="CX12" i="1"/>
  <c r="ER12" i="1"/>
  <c r="DT12" i="1"/>
  <c r="CV12" i="1"/>
  <c r="FD12" i="1"/>
  <c r="EF12" i="1"/>
  <c r="DH12" i="1"/>
  <c r="FF12" i="1"/>
  <c r="CP12" i="1"/>
  <c r="EN12" i="1"/>
  <c r="EL12" i="1"/>
  <c r="BP12" i="1"/>
  <c r="EH12" i="1"/>
  <c r="CR12" i="1"/>
  <c r="AR12" i="1"/>
  <c r="DJ12" i="1"/>
  <c r="AG12" i="1"/>
  <c r="CC12" i="1" s="1"/>
  <c r="DN12" i="1"/>
  <c r="DP12" i="1"/>
  <c r="V12" i="1"/>
  <c r="K12" i="1"/>
  <c r="CZ42" i="1"/>
  <c r="CZ34" i="1"/>
  <c r="FH34" i="1"/>
  <c r="HV34" i="1"/>
  <c r="CP61" i="5"/>
  <c r="CP12" i="5"/>
  <c r="EV49" i="1"/>
  <c r="DX49" i="1"/>
  <c r="ED49" i="1"/>
  <c r="EF21" i="5"/>
  <c r="CV47" i="5"/>
  <c r="CJ44" i="5"/>
  <c r="DH44" i="5"/>
  <c r="EF44" i="5"/>
  <c r="EJ43" i="1"/>
  <c r="BR46" i="1"/>
  <c r="CN46" i="1"/>
  <c r="EJ46" i="1"/>
  <c r="EZ29" i="1"/>
  <c r="EB29" i="1"/>
  <c r="DD29" i="1"/>
  <c r="EX29" i="1"/>
  <c r="DZ29" i="1"/>
  <c r="DB29" i="1"/>
  <c r="ET29" i="1"/>
  <c r="DV29" i="1"/>
  <c r="CX29" i="1"/>
  <c r="ER29" i="1"/>
  <c r="DT29" i="1"/>
  <c r="CV29" i="1"/>
  <c r="FD29" i="1"/>
  <c r="EF29" i="1"/>
  <c r="DH29" i="1"/>
  <c r="FF29" i="1"/>
  <c r="CP29" i="1"/>
  <c r="BP29" i="1"/>
  <c r="EN29" i="1"/>
  <c r="EL29" i="1"/>
  <c r="AG29" i="1"/>
  <c r="CC29" i="1" s="1"/>
  <c r="EH29" i="1"/>
  <c r="CR29" i="1"/>
  <c r="DP29" i="1"/>
  <c r="DN29" i="1"/>
  <c r="DJ29" i="1"/>
  <c r="AR29" i="1"/>
  <c r="V29" i="1"/>
  <c r="K29" i="1"/>
  <c r="CT26" i="1"/>
  <c r="FH25" i="1"/>
  <c r="HV25" i="1"/>
  <c r="EV25" i="1"/>
  <c r="ED25" i="1"/>
  <c r="FB58" i="1"/>
  <c r="CZ59" i="1"/>
  <c r="EJ63" i="5"/>
  <c r="DL63" i="5"/>
  <c r="ED63" i="5"/>
  <c r="DF63" i="5"/>
  <c r="DP63" i="5"/>
  <c r="DR63" i="5"/>
  <c r="EB63" i="5"/>
  <c r="DD63" i="5"/>
  <c r="DV63" i="5"/>
  <c r="DX63" i="5"/>
  <c r="EH63" i="5"/>
  <c r="DJ63" i="5"/>
  <c r="CZ63" i="5"/>
  <c r="CX63" i="5"/>
  <c r="CT63" i="5"/>
  <c r="CR63" i="5"/>
  <c r="CN63" i="5"/>
  <c r="CL63" i="5"/>
  <c r="CH63" i="5"/>
  <c r="CF63" i="5"/>
  <c r="CB63" i="5"/>
  <c r="BZ63" i="5"/>
  <c r="BV63" i="5"/>
  <c r="BT63" i="5"/>
  <c r="AG63" i="5"/>
  <c r="AR63" i="5"/>
  <c r="BP63" i="5"/>
  <c r="BR63" i="5" s="1"/>
  <c r="K63" i="5"/>
  <c r="V63" i="5"/>
  <c r="EZ11" i="1"/>
  <c r="EB11" i="1"/>
  <c r="DD11" i="1"/>
  <c r="EX11" i="1"/>
  <c r="DZ11" i="1"/>
  <c r="DB11" i="1"/>
  <c r="ET11" i="1"/>
  <c r="DV11" i="1"/>
  <c r="CX11" i="1"/>
  <c r="ER11" i="1"/>
  <c r="DT11" i="1"/>
  <c r="CV11" i="1"/>
  <c r="FD11" i="1"/>
  <c r="EF11" i="1"/>
  <c r="DH11" i="1"/>
  <c r="CR11" i="1"/>
  <c r="FF11" i="1"/>
  <c r="CP11" i="1"/>
  <c r="BP11" i="1"/>
  <c r="EN11" i="1"/>
  <c r="EL11" i="1"/>
  <c r="AG11" i="1"/>
  <c r="CC11" i="1" s="1"/>
  <c r="DJ11" i="1"/>
  <c r="DL11" i="1" s="1"/>
  <c r="EH11" i="1"/>
  <c r="AR11" i="1"/>
  <c r="DP11" i="1"/>
  <c r="DN11" i="1"/>
  <c r="V11" i="1"/>
  <c r="K11" i="1"/>
  <c r="EL15" i="5"/>
  <c r="GZ15" i="5"/>
  <c r="BX34" i="5"/>
  <c r="DB34" i="5"/>
  <c r="CD26" i="5"/>
  <c r="CJ29" i="5"/>
  <c r="DT29" i="5"/>
  <c r="BR41" i="1"/>
  <c r="CN41" i="1"/>
  <c r="DF41" i="1"/>
  <c r="FH41" i="1"/>
  <c r="HV41" i="1"/>
  <c r="AT51" i="1"/>
  <c r="CT42" i="1"/>
  <c r="AT42" i="1"/>
  <c r="DL42" i="1"/>
  <c r="EL46" i="5"/>
  <c r="GZ46" i="5"/>
  <c r="CJ62" i="5"/>
  <c r="DH62" i="5"/>
  <c r="EF62" i="5"/>
  <c r="FB34" i="1"/>
  <c r="EZ30" i="1"/>
  <c r="EB30" i="1"/>
  <c r="DD30" i="1"/>
  <c r="EX30" i="1"/>
  <c r="DZ30" i="1"/>
  <c r="DB30" i="1"/>
  <c r="ET30" i="1"/>
  <c r="DV30" i="1"/>
  <c r="CX30" i="1"/>
  <c r="ER30" i="1"/>
  <c r="DT30" i="1"/>
  <c r="CV30" i="1"/>
  <c r="FD30" i="1"/>
  <c r="EF30" i="1"/>
  <c r="DH30" i="1"/>
  <c r="EN30" i="1"/>
  <c r="EL30" i="1"/>
  <c r="BP30" i="1"/>
  <c r="EH30" i="1"/>
  <c r="DP30" i="1"/>
  <c r="AG30" i="1"/>
  <c r="CC30" i="1" s="1"/>
  <c r="FF30" i="1"/>
  <c r="CP30" i="1"/>
  <c r="CR30" i="1"/>
  <c r="DN30" i="1"/>
  <c r="DJ30" i="1"/>
  <c r="AR30" i="1"/>
  <c r="K30" i="1"/>
  <c r="V30" i="1"/>
  <c r="EZ21" i="1"/>
  <c r="EB21" i="1"/>
  <c r="DD21" i="1"/>
  <c r="EX21" i="1"/>
  <c r="DZ21" i="1"/>
  <c r="DB21" i="1"/>
  <c r="ET21" i="1"/>
  <c r="DV21" i="1"/>
  <c r="CX21" i="1"/>
  <c r="ER21" i="1"/>
  <c r="DT21" i="1"/>
  <c r="CV21" i="1"/>
  <c r="FD21" i="1"/>
  <c r="EF21" i="1"/>
  <c r="DH21" i="1"/>
  <c r="EN21" i="1"/>
  <c r="AG21" i="1"/>
  <c r="CC21" i="1" s="1"/>
  <c r="EL21" i="1"/>
  <c r="EH21" i="1"/>
  <c r="DP21" i="1"/>
  <c r="AR21" i="1"/>
  <c r="FF21" i="1"/>
  <c r="CP21" i="1"/>
  <c r="DN21" i="1"/>
  <c r="DJ21" i="1"/>
  <c r="CR21" i="1"/>
  <c r="BP21" i="1"/>
  <c r="K21" i="1"/>
  <c r="V21" i="1"/>
  <c r="EL30" i="5"/>
  <c r="GZ30" i="5"/>
  <c r="CJ51" i="5"/>
  <c r="BR60" i="1"/>
  <c r="CN60" i="1"/>
  <c r="DL60" i="1"/>
  <c r="GJ24" i="2"/>
  <c r="FX24" i="2"/>
  <c r="CU4" i="2"/>
  <c r="CU6" i="2" s="1"/>
  <c r="BN4" i="2"/>
  <c r="BN39" i="2" s="1"/>
  <c r="BY6" i="2"/>
  <c r="DH10" i="5"/>
  <c r="EL31" i="5"/>
  <c r="GZ31" i="5"/>
  <c r="DX59" i="1"/>
  <c r="CV34" i="5"/>
  <c r="BY24" i="2"/>
  <c r="FF45" i="1"/>
  <c r="EH45" i="1"/>
  <c r="DJ45" i="1"/>
  <c r="FD45" i="1"/>
  <c r="EF45" i="1"/>
  <c r="DH45" i="1"/>
  <c r="EZ45" i="1"/>
  <c r="EB45" i="1"/>
  <c r="DD45" i="1"/>
  <c r="EX45" i="1"/>
  <c r="DZ45" i="1"/>
  <c r="DB45" i="1"/>
  <c r="EL45" i="1"/>
  <c r="DN45" i="1"/>
  <c r="CP45" i="1"/>
  <c r="CV45" i="1"/>
  <c r="ET45" i="1"/>
  <c r="CR45" i="1"/>
  <c r="ER45" i="1"/>
  <c r="EN45" i="1"/>
  <c r="CX45" i="1"/>
  <c r="DV45" i="1"/>
  <c r="DT45" i="1"/>
  <c r="AR45" i="1"/>
  <c r="DP45" i="1"/>
  <c r="AG45" i="1"/>
  <c r="CC45" i="1" s="1"/>
  <c r="BP45" i="1"/>
  <c r="V45" i="1"/>
  <c r="K45" i="1"/>
  <c r="AT12" i="5"/>
  <c r="BR49" i="1"/>
  <c r="CN49" i="1"/>
  <c r="CP21" i="5"/>
  <c r="EL47" i="5"/>
  <c r="GZ47" i="5"/>
  <c r="DT47" i="5"/>
  <c r="FH43" i="1"/>
  <c r="HV43" i="1"/>
  <c r="DF46" i="1"/>
  <c r="V53" i="3"/>
  <c r="FB25" i="1"/>
  <c r="CZ58" i="1"/>
  <c r="BX15" i="5"/>
  <c r="CP15" i="5"/>
  <c r="DN29" i="5"/>
  <c r="DV5" i="1"/>
  <c r="CX5" i="1"/>
  <c r="AR5" i="1"/>
  <c r="DH5" i="1"/>
  <c r="V5" i="1"/>
  <c r="FF5" i="1"/>
  <c r="DD5" i="1"/>
  <c r="DT5" i="1"/>
  <c r="DN5" i="1"/>
  <c r="EZ5" i="1"/>
  <c r="DZ5" i="1"/>
  <c r="FD5" i="1"/>
  <c r="EB5" i="1"/>
  <c r="EX5" i="1"/>
  <c r="DB5" i="1"/>
  <c r="K5" i="1"/>
  <c r="EF5" i="1"/>
  <c r="BP5" i="1"/>
  <c r="EL5" i="1"/>
  <c r="EN5" i="1"/>
  <c r="CR5" i="1"/>
  <c r="CV5" i="1"/>
  <c r="CP5" i="1"/>
  <c r="AG5" i="1"/>
  <c r="CC5" i="1" s="1"/>
  <c r="DJ5" i="1"/>
  <c r="ER5" i="1"/>
  <c r="ET5" i="1"/>
  <c r="EH5" i="1"/>
  <c r="DP5" i="1"/>
  <c r="DX41" i="1"/>
  <c r="ED41" i="1"/>
  <c r="BR51" i="1"/>
  <c r="CN51" i="1"/>
  <c r="DL51" i="1"/>
  <c r="EP42" i="1"/>
  <c r="BR42" i="1"/>
  <c r="CN42" i="1"/>
  <c r="EJ42" i="1"/>
  <c r="EB39" i="2"/>
  <c r="BX10" i="5"/>
  <c r="CV10" i="5"/>
  <c r="DT10" i="5"/>
  <c r="EV34" i="1"/>
  <c r="BR33" i="1"/>
  <c r="CN33" i="1"/>
  <c r="CZ50" i="1"/>
  <c r="BR40" i="1"/>
  <c r="CN40" i="1"/>
  <c r="CJ30" i="5"/>
  <c r="EF30" i="5"/>
  <c r="CP51" i="5"/>
  <c r="DH51" i="5"/>
  <c r="EL51" i="5"/>
  <c r="GZ51" i="5"/>
  <c r="EP60" i="1"/>
  <c r="EJ60" i="1"/>
  <c r="CD54" i="5"/>
  <c r="CP54" i="5"/>
  <c r="DN54" i="5"/>
  <c r="EL54" i="5"/>
  <c r="GZ54" i="5"/>
  <c r="AT18" i="5"/>
  <c r="DH18" i="5"/>
  <c r="EF18" i="5"/>
  <c r="FG24" i="3"/>
  <c r="FH59" i="1"/>
  <c r="HV59" i="1"/>
  <c r="AG23" i="2"/>
  <c r="BR50" i="1"/>
  <c r="CN50" i="1"/>
  <c r="K53" i="2"/>
  <c r="K39" i="2"/>
  <c r="K6" i="2"/>
  <c r="K24" i="2"/>
  <c r="K53" i="3"/>
  <c r="K24" i="3"/>
  <c r="DB26" i="5"/>
  <c r="CV28" i="5"/>
  <c r="CV46" i="5"/>
  <c r="DX40" i="1"/>
  <c r="AT30" i="5"/>
  <c r="DB51" i="5"/>
  <c r="AT61" i="5"/>
  <c r="DT18" i="5"/>
  <c r="CD44" i="5"/>
  <c r="BR58" i="1"/>
  <c r="CN58" i="1"/>
  <c r="EZ9" i="1"/>
  <c r="EB9" i="1"/>
  <c r="DD9" i="1"/>
  <c r="EX9" i="1"/>
  <c r="DZ9" i="1"/>
  <c r="DB9" i="1"/>
  <c r="ET9" i="1"/>
  <c r="DV9" i="1"/>
  <c r="CX9" i="1"/>
  <c r="BP9" i="1"/>
  <c r="AR9" i="1"/>
  <c r="AG9" i="1"/>
  <c r="CC9" i="1" s="1"/>
  <c r="ER9" i="1"/>
  <c r="DT9" i="1"/>
  <c r="CV9" i="1"/>
  <c r="FD9" i="1"/>
  <c r="EF9" i="1"/>
  <c r="DH9" i="1"/>
  <c r="DN9" i="1"/>
  <c r="DJ9" i="1"/>
  <c r="CR9" i="1"/>
  <c r="FF9" i="1"/>
  <c r="CP9" i="1"/>
  <c r="DP9" i="1"/>
  <c r="EL9" i="1"/>
  <c r="EH9" i="1"/>
  <c r="EN9" i="1"/>
  <c r="V9" i="1"/>
  <c r="K9" i="1"/>
  <c r="DB29" i="5"/>
  <c r="CJ52" i="2"/>
  <c r="DX33" i="1"/>
  <c r="DN61" i="5"/>
  <c r="FH49" i="1"/>
  <c r="HV49" i="1"/>
  <c r="BX31" i="5"/>
  <c r="EP43" i="1"/>
  <c r="DF43" i="1"/>
  <c r="DR46" i="1"/>
  <c r="BX12" i="5"/>
  <c r="DN44" i="5"/>
  <c r="DR43" i="1"/>
  <c r="ED46" i="1"/>
  <c r="EJ26" i="1"/>
  <c r="AT26" i="1"/>
  <c r="DF26" i="1"/>
  <c r="AT25" i="1"/>
  <c r="DR58" i="1"/>
  <c r="EP59" i="1"/>
  <c r="AT59" i="1"/>
  <c r="DL59" i="1"/>
  <c r="DH15" i="5"/>
  <c r="CD34" i="5"/>
  <c r="CJ34" i="5"/>
  <c r="DH34" i="5"/>
  <c r="AT26" i="5"/>
  <c r="AT29" i="5"/>
  <c r="CP29" i="5"/>
  <c r="EL29" i="5"/>
  <c r="GZ29" i="5"/>
  <c r="DZ29" i="5"/>
  <c r="EP41" i="1"/>
  <c r="FB41" i="1"/>
  <c r="FF37" i="1"/>
  <c r="EH37" i="1"/>
  <c r="DJ37" i="1"/>
  <c r="FD37" i="1"/>
  <c r="EF37" i="1"/>
  <c r="DH37" i="1"/>
  <c r="EZ37" i="1"/>
  <c r="EB37" i="1"/>
  <c r="DD37" i="1"/>
  <c r="EX37" i="1"/>
  <c r="DZ37" i="1"/>
  <c r="DB37" i="1"/>
  <c r="EL37" i="1"/>
  <c r="DN37" i="1"/>
  <c r="CP37" i="1"/>
  <c r="ET37" i="1"/>
  <c r="CR37" i="1"/>
  <c r="ER37" i="1"/>
  <c r="EN37" i="1"/>
  <c r="DV37" i="1"/>
  <c r="CV37" i="1"/>
  <c r="AR37" i="1"/>
  <c r="DT37" i="1"/>
  <c r="DP37" i="1"/>
  <c r="CX37" i="1"/>
  <c r="BP37" i="1"/>
  <c r="AG37" i="1"/>
  <c r="CC37" i="1" s="1"/>
  <c r="V37" i="1"/>
  <c r="K37" i="1"/>
  <c r="EP51" i="1"/>
  <c r="EJ51" i="1"/>
  <c r="DR42" i="1"/>
  <c r="DF42" i="1"/>
  <c r="FH42" i="1"/>
  <c r="HV42" i="1"/>
  <c r="AT46" i="5"/>
  <c r="DT46" i="5"/>
  <c r="CP62" i="5"/>
  <c r="DN62" i="5"/>
  <c r="EL62" i="5"/>
  <c r="GZ62" i="5"/>
  <c r="V6" i="3"/>
  <c r="EJ33" i="1"/>
  <c r="EB24" i="2"/>
  <c r="EZ19" i="1"/>
  <c r="EB19" i="1"/>
  <c r="DD19" i="1"/>
  <c r="EX19" i="1"/>
  <c r="DZ19" i="1"/>
  <c r="DB19" i="1"/>
  <c r="ET19" i="1"/>
  <c r="DV19" i="1"/>
  <c r="CX19" i="1"/>
  <c r="ER19" i="1"/>
  <c r="DT19" i="1"/>
  <c r="CV19" i="1"/>
  <c r="FD19" i="1"/>
  <c r="EF19" i="1"/>
  <c r="DH19" i="1"/>
  <c r="CR19" i="1"/>
  <c r="FF19" i="1"/>
  <c r="CP19" i="1"/>
  <c r="AR19" i="1"/>
  <c r="EN19" i="1"/>
  <c r="EL19" i="1"/>
  <c r="DJ19" i="1"/>
  <c r="DN19" i="1"/>
  <c r="BP19" i="1"/>
  <c r="AG19" i="1"/>
  <c r="CC19" i="1" s="1"/>
  <c r="DP19" i="1"/>
  <c r="EH19" i="1"/>
  <c r="V19" i="1"/>
  <c r="K19" i="1"/>
  <c r="FH60" i="1"/>
  <c r="HV60" i="1"/>
  <c r="GE53" i="3"/>
  <c r="GE39" i="3"/>
  <c r="EI53" i="3"/>
  <c r="EI39" i="3"/>
  <c r="FM39" i="3"/>
  <c r="FM53" i="3"/>
  <c r="FM6" i="3"/>
  <c r="EO24" i="3"/>
  <c r="EO39" i="3"/>
  <c r="EO6" i="3"/>
  <c r="EU39" i="3"/>
  <c r="EU53" i="3"/>
  <c r="GE6" i="3"/>
  <c r="EC24" i="3"/>
  <c r="EC53" i="3"/>
  <c r="EC39" i="3"/>
  <c r="EU24" i="3"/>
  <c r="GE24" i="3"/>
  <c r="GK39" i="3"/>
  <c r="GK53" i="3"/>
  <c r="GK6" i="3"/>
  <c r="GK24" i="3"/>
  <c r="FA24" i="3"/>
  <c r="FA6" i="3"/>
  <c r="EI24" i="3"/>
  <c r="FY24" i="3"/>
  <c r="FY39" i="3"/>
  <c r="FY53" i="3"/>
  <c r="FA39" i="3"/>
  <c r="GD6" i="2"/>
  <c r="GD53" i="2"/>
  <c r="GD39" i="2"/>
  <c r="GD24" i="2"/>
  <c r="GV53" i="2"/>
  <c r="GV39" i="2"/>
  <c r="FR6" i="2"/>
  <c r="FR24" i="2"/>
  <c r="FR39" i="2"/>
  <c r="FR53" i="2"/>
  <c r="GP6" i="2"/>
  <c r="GP24" i="2"/>
  <c r="GP53" i="2"/>
  <c r="GP39" i="2"/>
  <c r="EZ53" i="2"/>
  <c r="EZ39" i="2"/>
  <c r="GV6" i="2"/>
  <c r="EH24" i="2"/>
  <c r="EH39" i="2"/>
  <c r="EH53" i="2"/>
  <c r="ET6" i="2"/>
  <c r="ET24" i="2"/>
  <c r="ET39" i="2"/>
  <c r="ET53" i="2"/>
  <c r="GV24" i="2"/>
  <c r="DT27" i="5" l="1"/>
  <c r="BX20" i="5"/>
  <c r="CV20" i="5"/>
  <c r="ED15" i="1"/>
  <c r="DF57" i="1"/>
  <c r="FH57" i="1"/>
  <c r="FH15" i="1"/>
  <c r="AT27" i="5"/>
  <c r="EF5" i="5"/>
  <c r="CV27" i="5"/>
  <c r="EL27" i="5"/>
  <c r="DH27" i="5"/>
  <c r="BX27" i="5"/>
  <c r="DB27" i="5"/>
  <c r="DN27" i="5"/>
  <c r="CP27" i="5"/>
  <c r="CD27" i="5"/>
  <c r="DZ27" i="5"/>
  <c r="CJ27" i="5"/>
  <c r="DH60" i="5"/>
  <c r="GZ27" i="5"/>
  <c r="CR52" i="5"/>
  <c r="DP52" i="5"/>
  <c r="DN20" i="5"/>
  <c r="CH52" i="5"/>
  <c r="CP56" i="5"/>
  <c r="EF56" i="5"/>
  <c r="EL60" i="5"/>
  <c r="AG52" i="5"/>
  <c r="V52" i="5"/>
  <c r="DF52" i="5"/>
  <c r="CT52" i="5"/>
  <c r="AT56" i="5"/>
  <c r="DL52" i="5"/>
  <c r="DR52" i="5"/>
  <c r="BP52" i="5"/>
  <c r="BR52" i="5" s="1"/>
  <c r="DJ52" i="5"/>
  <c r="CF52" i="5"/>
  <c r="DD52" i="5"/>
  <c r="EJ52" i="5"/>
  <c r="AR52" i="5"/>
  <c r="K52" i="5"/>
  <c r="EB52" i="5"/>
  <c r="CB52" i="5"/>
  <c r="DV52" i="5"/>
  <c r="DZ52" i="5" s="1"/>
  <c r="CZ52" i="5"/>
  <c r="CD60" i="5"/>
  <c r="CV36" i="5"/>
  <c r="CP23" i="5"/>
  <c r="CJ56" i="5"/>
  <c r="CL52" i="5"/>
  <c r="BV52" i="5"/>
  <c r="BZ52" i="5"/>
  <c r="DT56" i="5"/>
  <c r="CJ20" i="5"/>
  <c r="CN52" i="5"/>
  <c r="EH52" i="5"/>
  <c r="BT52" i="5"/>
  <c r="ED52" i="5"/>
  <c r="CX52" i="5"/>
  <c r="CP20" i="5"/>
  <c r="BX56" i="5"/>
  <c r="DH56" i="5"/>
  <c r="EF20" i="5"/>
  <c r="DB56" i="5"/>
  <c r="EL56" i="5"/>
  <c r="AT20" i="5"/>
  <c r="DH20" i="5"/>
  <c r="BX36" i="5"/>
  <c r="AT43" i="5"/>
  <c r="DB20" i="5"/>
  <c r="DZ20" i="5"/>
  <c r="DZ56" i="5"/>
  <c r="EL20" i="5"/>
  <c r="CD20" i="5"/>
  <c r="EF36" i="5"/>
  <c r="CJ23" i="5"/>
  <c r="EF23" i="5"/>
  <c r="DB23" i="5"/>
  <c r="BX43" i="5"/>
  <c r="DB14" i="5"/>
  <c r="DT36" i="5"/>
  <c r="AT23" i="5"/>
  <c r="DZ23" i="5"/>
  <c r="DB60" i="5"/>
  <c r="EL36" i="5"/>
  <c r="AT36" i="5"/>
  <c r="EL43" i="5"/>
  <c r="EL23" i="5"/>
  <c r="DH36" i="5"/>
  <c r="DN56" i="5"/>
  <c r="DN36" i="5"/>
  <c r="DH23" i="5"/>
  <c r="CP60" i="5"/>
  <c r="CJ36" i="5"/>
  <c r="CP36" i="5"/>
  <c r="CV43" i="5"/>
  <c r="EJ38" i="5"/>
  <c r="DB43" i="5"/>
  <c r="DN60" i="5"/>
  <c r="DT60" i="5"/>
  <c r="CD36" i="5"/>
  <c r="DT63" i="5"/>
  <c r="DZ60" i="5"/>
  <c r="DN43" i="5"/>
  <c r="DZ43" i="5"/>
  <c r="DZ14" i="5"/>
  <c r="CJ60" i="5"/>
  <c r="ED38" i="5"/>
  <c r="GZ60" i="5"/>
  <c r="DX38" i="5"/>
  <c r="CD23" i="5"/>
  <c r="DT23" i="5"/>
  <c r="CV60" i="5"/>
  <c r="AT60" i="5"/>
  <c r="DN23" i="5"/>
  <c r="BX60" i="5"/>
  <c r="CD56" i="5"/>
  <c r="BT38" i="5"/>
  <c r="EB38" i="5"/>
  <c r="CX38" i="5"/>
  <c r="CT38" i="5"/>
  <c r="DL38" i="5"/>
  <c r="DJ38" i="5"/>
  <c r="DP38" i="5"/>
  <c r="CZ38" i="5"/>
  <c r="DV38" i="5"/>
  <c r="GZ56" i="5"/>
  <c r="DR38" i="5"/>
  <c r="BP38" i="5"/>
  <c r="BR38" i="5" s="1"/>
  <c r="V38" i="5"/>
  <c r="CH38" i="5"/>
  <c r="EL14" i="5"/>
  <c r="AR38" i="5"/>
  <c r="CN38" i="5"/>
  <c r="AG38" i="5"/>
  <c r="CF38" i="5"/>
  <c r="CR38" i="5"/>
  <c r="CL38" i="5"/>
  <c r="EH38" i="5"/>
  <c r="DF38" i="5"/>
  <c r="BV38" i="5"/>
  <c r="DD38" i="5"/>
  <c r="CB38" i="5"/>
  <c r="BZ38" i="5"/>
  <c r="BX23" i="5"/>
  <c r="GZ23" i="5"/>
  <c r="AT63" i="5"/>
  <c r="DZ63" i="5"/>
  <c r="DB36" i="5"/>
  <c r="DN14" i="5"/>
  <c r="DH43" i="5"/>
  <c r="GZ14" i="5"/>
  <c r="CJ63" i="5"/>
  <c r="CP14" i="5"/>
  <c r="AT14" i="5"/>
  <c r="DZ36" i="5"/>
  <c r="CD43" i="5"/>
  <c r="DT14" i="5"/>
  <c r="CV14" i="5"/>
  <c r="GZ36" i="5"/>
  <c r="BX5" i="5"/>
  <c r="CP43" i="5"/>
  <c r="CD14" i="5"/>
  <c r="DT43" i="5"/>
  <c r="DL31" i="1"/>
  <c r="DR57" i="1"/>
  <c r="ED57" i="1"/>
  <c r="FB57" i="1"/>
  <c r="DX57" i="1"/>
  <c r="CN57" i="1"/>
  <c r="CZ57" i="1"/>
  <c r="EJ57" i="1"/>
  <c r="CZ15" i="1"/>
  <c r="CT57" i="1"/>
  <c r="EV57" i="1"/>
  <c r="HV57" i="1"/>
  <c r="DL57" i="1"/>
  <c r="AT57" i="1"/>
  <c r="FH47" i="1"/>
  <c r="DX15" i="1"/>
  <c r="DR15" i="1"/>
  <c r="FB47" i="1"/>
  <c r="CN31" i="1"/>
  <c r="EJ15" i="1"/>
  <c r="CT15" i="1"/>
  <c r="EV15" i="1"/>
  <c r="ED55" i="1"/>
  <c r="CN47" i="1"/>
  <c r="ED47" i="1"/>
  <c r="DR47" i="1"/>
  <c r="CZ22" i="1"/>
  <c r="CT14" i="1"/>
  <c r="DF48" i="1"/>
  <c r="EV31" i="1"/>
  <c r="AT31" i="1"/>
  <c r="CT48" i="1"/>
  <c r="EJ31" i="1"/>
  <c r="CZ31" i="1"/>
  <c r="FH14" i="1"/>
  <c r="DL15" i="1"/>
  <c r="CT31" i="1"/>
  <c r="DF47" i="1"/>
  <c r="CZ14" i="1"/>
  <c r="AT47" i="1"/>
  <c r="CZ55" i="1"/>
  <c r="EV47" i="1"/>
  <c r="FH22" i="1"/>
  <c r="DR55" i="1"/>
  <c r="ED14" i="1"/>
  <c r="EP47" i="1"/>
  <c r="FH31" i="1"/>
  <c r="DX55" i="1"/>
  <c r="FH55" i="1"/>
  <c r="EJ47" i="1"/>
  <c r="AT15" i="1"/>
  <c r="ED31" i="1"/>
  <c r="DF22" i="1"/>
  <c r="FB31" i="1"/>
  <c r="EV14" i="1"/>
  <c r="EP14" i="1"/>
  <c r="AT55" i="1"/>
  <c r="CT47" i="1"/>
  <c r="DX47" i="1"/>
  <c r="CN15" i="1"/>
  <c r="DX31" i="1"/>
  <c r="CZ47" i="1"/>
  <c r="EJ48" i="1"/>
  <c r="CT55" i="1"/>
  <c r="DF31" i="1"/>
  <c r="DR14" i="1"/>
  <c r="EP31" i="1"/>
  <c r="HV15" i="1"/>
  <c r="DL14" i="1"/>
  <c r="DR31" i="1"/>
  <c r="EJ55" i="1"/>
  <c r="EJ7" i="1"/>
  <c r="HV47" i="1"/>
  <c r="FB55" i="1"/>
  <c r="EP55" i="1"/>
  <c r="AT14" i="1"/>
  <c r="DF14" i="1"/>
  <c r="HV14" i="1"/>
  <c r="EV48" i="1"/>
  <c r="FH48" i="1"/>
  <c r="EV55" i="1"/>
  <c r="FB14" i="1"/>
  <c r="DX14" i="1"/>
  <c r="CN14" i="1"/>
  <c r="FH7" i="1"/>
  <c r="HV55" i="1"/>
  <c r="CN55" i="1"/>
  <c r="CZ7" i="1"/>
  <c r="HV31" i="1"/>
  <c r="EJ17" i="1"/>
  <c r="DL56" i="1"/>
  <c r="DL22" i="1"/>
  <c r="CN22" i="1"/>
  <c r="EP48" i="1"/>
  <c r="ED22" i="1"/>
  <c r="EV7" i="1"/>
  <c r="EP22" i="1"/>
  <c r="EJ22" i="1"/>
  <c r="CT22" i="1"/>
  <c r="DR22" i="1"/>
  <c r="DX22" i="1"/>
  <c r="CN48" i="1"/>
  <c r="DR48" i="1"/>
  <c r="FB22" i="1"/>
  <c r="FB48" i="1"/>
  <c r="ED48" i="1"/>
  <c r="EJ56" i="1"/>
  <c r="ED7" i="1"/>
  <c r="CZ48" i="1"/>
  <c r="FB7" i="1"/>
  <c r="CN7" i="1"/>
  <c r="DX56" i="1"/>
  <c r="DR7" i="1"/>
  <c r="DX48" i="1"/>
  <c r="AT22" i="1"/>
  <c r="AT48" i="1"/>
  <c r="EP7" i="1"/>
  <c r="FH56" i="1"/>
  <c r="HV22" i="1"/>
  <c r="DR56" i="1"/>
  <c r="HV48" i="1"/>
  <c r="ED56" i="1"/>
  <c r="CT7" i="1"/>
  <c r="CZ56" i="1"/>
  <c r="CT56" i="1"/>
  <c r="EP56" i="1"/>
  <c r="HV56" i="1"/>
  <c r="AT56" i="1"/>
  <c r="DF56" i="1"/>
  <c r="DR27" i="1"/>
  <c r="EV56" i="1"/>
  <c r="DL7" i="1"/>
  <c r="CN56" i="1"/>
  <c r="EV22" i="1"/>
  <c r="EJ10" i="1"/>
  <c r="CT17" i="1"/>
  <c r="EV29" i="1"/>
  <c r="ED35" i="1"/>
  <c r="DX54" i="1"/>
  <c r="ED36" i="1"/>
  <c r="FB44" i="1"/>
  <c r="CT37" i="1"/>
  <c r="EJ9" i="1"/>
  <c r="CZ17" i="1"/>
  <c r="EP5" i="1"/>
  <c r="EJ27" i="1"/>
  <c r="DX7" i="1"/>
  <c r="EJ29" i="1"/>
  <c r="DX37" i="1"/>
  <c r="DF35" i="1"/>
  <c r="CT29" i="1"/>
  <c r="CZ45" i="1"/>
  <c r="DF11" i="1"/>
  <c r="CZ18" i="1"/>
  <c r="FB18" i="1"/>
  <c r="DR5" i="1"/>
  <c r="DX18" i="1"/>
  <c r="EV10" i="1"/>
  <c r="ED61" i="1"/>
  <c r="EP13" i="1"/>
  <c r="EJ5" i="1"/>
  <c r="FB11" i="1"/>
  <c r="EV13" i="1"/>
  <c r="CZ36" i="1"/>
  <c r="EV5" i="1"/>
  <c r="AT5" i="1"/>
  <c r="EJ11" i="1"/>
  <c r="DX21" i="1"/>
  <c r="AT11" i="1"/>
  <c r="CZ11" i="1"/>
  <c r="DR19" i="1"/>
  <c r="AT7" i="1"/>
  <c r="DR35" i="1"/>
  <c r="CT5" i="1"/>
  <c r="ED5" i="1"/>
  <c r="EV30" i="1"/>
  <c r="ED11" i="1"/>
  <c r="AT13" i="1"/>
  <c r="AT36" i="1"/>
  <c r="DL28" i="1"/>
  <c r="DX62" i="1"/>
  <c r="AT19" i="1"/>
  <c r="EP9" i="1"/>
  <c r="EV35" i="1"/>
  <c r="EJ35" i="1"/>
  <c r="DL10" i="1"/>
  <c r="CZ62" i="1"/>
  <c r="HV7" i="1"/>
  <c r="EP21" i="1"/>
  <c r="EV21" i="1"/>
  <c r="EV20" i="1"/>
  <c r="DR17" i="1"/>
  <c r="ED9" i="1"/>
  <c r="DX5" i="1"/>
  <c r="DR30" i="1"/>
  <c r="AT12" i="1"/>
  <c r="EV12" i="1"/>
  <c r="AT27" i="1"/>
  <c r="CT20" i="1"/>
  <c r="DR28" i="1"/>
  <c r="DF62" i="1"/>
  <c r="EP17" i="1"/>
  <c r="GZ43" i="5"/>
  <c r="DF9" i="1"/>
  <c r="EV18" i="1"/>
  <c r="EF14" i="5"/>
  <c r="CJ43" i="5"/>
  <c r="CZ9" i="1"/>
  <c r="FB9" i="1"/>
  <c r="FB45" i="1"/>
  <c r="AT21" i="1"/>
  <c r="CT12" i="1"/>
  <c r="DX61" i="1"/>
  <c r="EV61" i="1"/>
  <c r="EJ61" i="1"/>
  <c r="AT54" i="1"/>
  <c r="DR13" i="1"/>
  <c r="CT36" i="1"/>
  <c r="DF44" i="1"/>
  <c r="DN5" i="5"/>
  <c r="AT9" i="1"/>
  <c r="DX10" i="1"/>
  <c r="DF61" i="1"/>
  <c r="CT54" i="1"/>
  <c r="DB5" i="5"/>
  <c r="DL13" i="1"/>
  <c r="EJ13" i="1"/>
  <c r="DF13" i="1"/>
  <c r="AT28" i="1"/>
  <c r="DX28" i="1"/>
  <c r="FB62" i="1"/>
  <c r="DH14" i="5"/>
  <c r="EP12" i="1"/>
  <c r="GZ20" i="5"/>
  <c r="CZ54" i="1"/>
  <c r="AT37" i="1"/>
  <c r="DX9" i="1"/>
  <c r="DL19" i="1"/>
  <c r="EV9" i="1"/>
  <c r="DL18" i="1"/>
  <c r="EP10" i="1"/>
  <c r="DR61" i="1"/>
  <c r="DL17" i="1"/>
  <c r="AT62" i="1"/>
  <c r="BX14" i="5"/>
  <c r="DX45" i="1"/>
  <c r="FH30" i="1"/>
  <c r="HV30" i="1"/>
  <c r="DR11" i="1"/>
  <c r="BX63" i="5"/>
  <c r="FH27" i="1"/>
  <c r="HV27" i="1"/>
  <c r="EP19" i="1"/>
  <c r="FH21" i="1"/>
  <c r="HV21" i="1"/>
  <c r="FH11" i="1"/>
  <c r="HV11" i="1"/>
  <c r="CZ19" i="1"/>
  <c r="FH37" i="1"/>
  <c r="HV37" i="1"/>
  <c r="V23" i="1"/>
  <c r="DV23" i="1"/>
  <c r="EH23" i="1"/>
  <c r="AG23" i="1"/>
  <c r="CC23" i="1" s="1"/>
  <c r="CR23" i="1"/>
  <c r="BP23" i="1"/>
  <c r="FD23" i="1"/>
  <c r="CV23" i="1"/>
  <c r="ER23" i="1"/>
  <c r="EL23" i="1"/>
  <c r="EX23" i="1"/>
  <c r="AR23" i="1"/>
  <c r="AT23" i="1" s="1"/>
  <c r="DP23" i="1"/>
  <c r="EN23" i="1"/>
  <c r="DT23" i="1"/>
  <c r="K23" i="1"/>
  <c r="DJ23" i="1"/>
  <c r="CX23" i="1"/>
  <c r="DB23" i="1"/>
  <c r="EF23" i="1"/>
  <c r="EB23" i="1"/>
  <c r="DN23" i="1"/>
  <c r="FF23" i="1"/>
  <c r="DH23" i="1"/>
  <c r="DZ23" i="1"/>
  <c r="ET23" i="1"/>
  <c r="DD23" i="1"/>
  <c r="EZ23" i="1"/>
  <c r="CP23" i="1"/>
  <c r="EJ45" i="1"/>
  <c r="BR19" i="1"/>
  <c r="CN19" i="1"/>
  <c r="CT19" i="1"/>
  <c r="DX19" i="1"/>
  <c r="EV37" i="1"/>
  <c r="ED37" i="1"/>
  <c r="EV19" i="1"/>
  <c r="FB37" i="1"/>
  <c r="DL9" i="1"/>
  <c r="DF5" i="1"/>
  <c r="AT45" i="1"/>
  <c r="ED45" i="1"/>
  <c r="CU39" i="2"/>
  <c r="DL21" i="1"/>
  <c r="CZ21" i="1"/>
  <c r="FB21" i="1"/>
  <c r="CT30" i="1"/>
  <c r="EP30" i="1"/>
  <c r="DX30" i="1"/>
  <c r="EP11" i="1"/>
  <c r="CP63" i="5"/>
  <c r="GZ63" i="5"/>
  <c r="EL63" i="5"/>
  <c r="DR29" i="1"/>
  <c r="FH29" i="1"/>
  <c r="HV29" i="1"/>
  <c r="DX29" i="1"/>
  <c r="DL12" i="1"/>
  <c r="FH12" i="1"/>
  <c r="HV12" i="1"/>
  <c r="DX12" i="1"/>
  <c r="CU53" i="2"/>
  <c r="EJ18" i="1"/>
  <c r="ED18" i="1"/>
  <c r="EP35" i="1"/>
  <c r="CT35" i="1"/>
  <c r="DL35" i="1"/>
  <c r="CZ10" i="1"/>
  <c r="FB10" i="1"/>
  <c r="EP61" i="1"/>
  <c r="CT61" i="1"/>
  <c r="DL61" i="1"/>
  <c r="EP27" i="1"/>
  <c r="EV27" i="1"/>
  <c r="BR20" i="1"/>
  <c r="CN20" i="1"/>
  <c r="FH20" i="1"/>
  <c r="HV20" i="1"/>
  <c r="DX20" i="1"/>
  <c r="BR54" i="1"/>
  <c r="CN54" i="1"/>
  <c r="FB54" i="1"/>
  <c r="CJ5" i="5"/>
  <c r="CU24" i="2"/>
  <c r="EV17" i="1"/>
  <c r="FH13" i="1"/>
  <c r="HV13" i="1"/>
  <c r="FB36" i="1"/>
  <c r="BR28" i="1"/>
  <c r="CN28" i="1"/>
  <c r="EV28" i="1"/>
  <c r="DR44" i="1"/>
  <c r="CZ44" i="1"/>
  <c r="ED44" i="1"/>
  <c r="BR62" i="1"/>
  <c r="CN62" i="1"/>
  <c r="ED62" i="1"/>
  <c r="BR11" i="1"/>
  <c r="CN11" i="1"/>
  <c r="BR36" i="1"/>
  <c r="CN36" i="1"/>
  <c r="CV63" i="5"/>
  <c r="DX35" i="1"/>
  <c r="EJ12" i="1"/>
  <c r="AT10" i="1"/>
  <c r="EP37" i="1"/>
  <c r="EP45" i="1"/>
  <c r="CT11" i="1"/>
  <c r="DX11" i="1"/>
  <c r="CD63" i="5"/>
  <c r="DB63" i="5"/>
  <c r="BR12" i="1"/>
  <c r="CN12" i="1"/>
  <c r="AT18" i="1"/>
  <c r="AG4" i="3"/>
  <c r="BN24" i="3"/>
  <c r="BN53" i="3"/>
  <c r="BN6" i="3"/>
  <c r="BN39" i="3"/>
  <c r="FB35" i="1"/>
  <c r="FH10" i="1"/>
  <c r="HV10" i="1"/>
  <c r="BR10" i="1"/>
  <c r="CN10" i="1"/>
  <c r="FB61" i="1"/>
  <c r="DL27" i="1"/>
  <c r="DF27" i="1"/>
  <c r="AT20" i="1"/>
  <c r="DL54" i="1"/>
  <c r="CP5" i="5"/>
  <c r="AT5" i="5"/>
  <c r="AT17" i="1"/>
  <c r="DF17" i="1"/>
  <c r="CT13" i="1"/>
  <c r="ED13" i="1"/>
  <c r="DX36" i="1"/>
  <c r="DL36" i="1"/>
  <c r="DF28" i="1"/>
  <c r="EP62" i="1"/>
  <c r="FH5" i="1"/>
  <c r="HV5" i="1"/>
  <c r="AG4" i="2"/>
  <c r="AG39" i="2" s="1"/>
  <c r="BN6" i="2"/>
  <c r="FH17" i="1"/>
  <c r="HV17" i="1"/>
  <c r="BR27" i="1"/>
  <c r="CN27" i="1"/>
  <c r="AT44" i="1"/>
  <c r="EP18" i="1"/>
  <c r="CD5" i="5"/>
  <c r="EP36" i="1"/>
  <c r="DL37" i="1"/>
  <c r="DR9" i="1"/>
  <c r="ED19" i="1"/>
  <c r="BR37" i="1"/>
  <c r="CN37" i="1"/>
  <c r="EJ37" i="1"/>
  <c r="BN24" i="2"/>
  <c r="BR5" i="1"/>
  <c r="CN5" i="1"/>
  <c r="FB5" i="1"/>
  <c r="CZ5" i="1"/>
  <c r="BR45" i="1"/>
  <c r="CN45" i="1"/>
  <c r="DL45" i="1"/>
  <c r="DR21" i="1"/>
  <c r="AT30" i="1"/>
  <c r="EJ30" i="1"/>
  <c r="DF30" i="1"/>
  <c r="EV11" i="1"/>
  <c r="DH63" i="5"/>
  <c r="AT29" i="1"/>
  <c r="EP29" i="1"/>
  <c r="DF29" i="1"/>
  <c r="DR12" i="1"/>
  <c r="DF12" i="1"/>
  <c r="FH18" i="1"/>
  <c r="HV18" i="1"/>
  <c r="BR18" i="1"/>
  <c r="CN18" i="1"/>
  <c r="AT35" i="1"/>
  <c r="CT10" i="1"/>
  <c r="AT61" i="1"/>
  <c r="ED27" i="1"/>
  <c r="DF20" i="1"/>
  <c r="EJ54" i="1"/>
  <c r="BR17" i="1"/>
  <c r="CN17" i="1"/>
  <c r="ED17" i="1"/>
  <c r="CZ13" i="1"/>
  <c r="FB13" i="1"/>
  <c r="EJ36" i="1"/>
  <c r="ED28" i="1"/>
  <c r="EP44" i="1"/>
  <c r="CT44" i="1"/>
  <c r="DL44" i="1"/>
  <c r="DL62" i="1"/>
  <c r="BR13" i="1"/>
  <c r="CN13" i="1"/>
  <c r="BR9" i="1"/>
  <c r="CN9" i="1"/>
  <c r="FH35" i="1"/>
  <c r="HV35" i="1"/>
  <c r="EP54" i="1"/>
  <c r="DZ5" i="5"/>
  <c r="EP28" i="1"/>
  <c r="BR44" i="1"/>
  <c r="CN44" i="1"/>
  <c r="DF19" i="1"/>
  <c r="CT45" i="1"/>
  <c r="BR21" i="1"/>
  <c r="CN21" i="1"/>
  <c r="EJ21" i="1"/>
  <c r="DF21" i="1"/>
  <c r="DL30" i="1"/>
  <c r="BR30" i="1"/>
  <c r="CN30" i="1"/>
  <c r="ED30" i="1"/>
  <c r="EF63" i="5"/>
  <c r="DL29" i="1"/>
  <c r="BR29" i="1"/>
  <c r="CN29" i="1"/>
  <c r="ED29" i="1"/>
  <c r="ED12" i="1"/>
  <c r="CT18" i="1"/>
  <c r="BR35" i="1"/>
  <c r="CN35" i="1"/>
  <c r="DF10" i="1"/>
  <c r="BR61" i="1"/>
  <c r="CN61" i="1"/>
  <c r="CZ27" i="1"/>
  <c r="FB27" i="1"/>
  <c r="DL20" i="1"/>
  <c r="EP20" i="1"/>
  <c r="ED20" i="1"/>
  <c r="EV54" i="1"/>
  <c r="DF54" i="1"/>
  <c r="FH54" i="1"/>
  <c r="HV54" i="1"/>
  <c r="CV5" i="5"/>
  <c r="DT5" i="5"/>
  <c r="FB17" i="1"/>
  <c r="DX13" i="1"/>
  <c r="EZ52" i="1"/>
  <c r="CX52" i="1"/>
  <c r="V52" i="1"/>
  <c r="EN52" i="1"/>
  <c r="ER52" i="1"/>
  <c r="EL52" i="1"/>
  <c r="DB52" i="1"/>
  <c r="EH52" i="1"/>
  <c r="CR52" i="1"/>
  <c r="DD52" i="1"/>
  <c r="DH52" i="1"/>
  <c r="FD52" i="1"/>
  <c r="EF52" i="1"/>
  <c r="ET52" i="1"/>
  <c r="DZ52" i="1"/>
  <c r="DP52" i="1"/>
  <c r="AG52" i="1"/>
  <c r="CC52" i="1" s="1"/>
  <c r="EB52" i="1"/>
  <c r="CP52" i="1"/>
  <c r="BP52" i="1"/>
  <c r="DN52" i="1"/>
  <c r="CV52" i="1"/>
  <c r="DV52" i="1"/>
  <c r="DJ52" i="1"/>
  <c r="DT52" i="1"/>
  <c r="EX52" i="1"/>
  <c r="FF52" i="1"/>
  <c r="AR52" i="1"/>
  <c r="K52" i="1"/>
  <c r="EV36" i="1"/>
  <c r="DF36" i="1"/>
  <c r="FH36" i="1"/>
  <c r="HV36" i="1"/>
  <c r="EJ28" i="1"/>
  <c r="FH28" i="1"/>
  <c r="HV28" i="1"/>
  <c r="CZ28" i="1"/>
  <c r="FB28" i="1"/>
  <c r="DX44" i="1"/>
  <c r="EV44" i="1"/>
  <c r="EJ44" i="1"/>
  <c r="DR62" i="1"/>
  <c r="CT62" i="1"/>
  <c r="EJ62" i="1"/>
  <c r="DR54" i="1"/>
  <c r="ET38" i="1"/>
  <c r="ER38" i="1"/>
  <c r="FD38" i="1"/>
  <c r="DH38" i="1"/>
  <c r="CP38" i="1"/>
  <c r="EN38" i="1"/>
  <c r="DD38" i="1"/>
  <c r="EF38" i="1"/>
  <c r="DB38" i="1"/>
  <c r="DN38" i="1"/>
  <c r="V38" i="1"/>
  <c r="EZ38" i="1"/>
  <c r="CV38" i="1"/>
  <c r="EX38" i="1"/>
  <c r="DP38" i="1"/>
  <c r="DV38" i="1"/>
  <c r="BP38" i="1"/>
  <c r="EB38" i="1"/>
  <c r="DJ38" i="1"/>
  <c r="EH38" i="1"/>
  <c r="EL38" i="1"/>
  <c r="AR38" i="1"/>
  <c r="CR38" i="1"/>
  <c r="DT38" i="1"/>
  <c r="FF38" i="1"/>
  <c r="CX38" i="1"/>
  <c r="DZ38" i="1"/>
  <c r="AG38" i="1"/>
  <c r="CC38" i="1" s="1"/>
  <c r="K38" i="1"/>
  <c r="CJ4" i="2"/>
  <c r="FH61" i="1"/>
  <c r="HV61" i="1"/>
  <c r="CZ35" i="1"/>
  <c r="CZ61" i="1"/>
  <c r="CT27" i="1"/>
  <c r="EJ20" i="1"/>
  <c r="EL5" i="5"/>
  <c r="GZ5" i="5"/>
  <c r="EJ19" i="1"/>
  <c r="FH19" i="1"/>
  <c r="HV19" i="1"/>
  <c r="FB19" i="1"/>
  <c r="CZ37" i="1"/>
  <c r="DF37" i="1"/>
  <c r="FH9" i="1"/>
  <c r="HV9" i="1"/>
  <c r="DL5" i="1"/>
  <c r="DR37" i="1"/>
  <c r="CT9" i="1"/>
  <c r="DR45" i="1"/>
  <c r="EV45" i="1"/>
  <c r="DF45" i="1"/>
  <c r="FH45" i="1"/>
  <c r="HV45" i="1"/>
  <c r="CT21" i="1"/>
  <c r="ED21" i="1"/>
  <c r="CZ30" i="1"/>
  <c r="FB30" i="1"/>
  <c r="DN63" i="5"/>
  <c r="CZ29" i="1"/>
  <c r="FB29" i="1"/>
  <c r="CZ12" i="1"/>
  <c r="FB12" i="1"/>
  <c r="DR18" i="1"/>
  <c r="DF18" i="1"/>
  <c r="CJ53" i="3"/>
  <c r="CJ6" i="3"/>
  <c r="CJ24" i="3"/>
  <c r="CJ39" i="3"/>
  <c r="DR10" i="1"/>
  <c r="ED10" i="1"/>
  <c r="DX27" i="1"/>
  <c r="DR20" i="1"/>
  <c r="CZ20" i="1"/>
  <c r="FB20" i="1"/>
  <c r="ED54" i="1"/>
  <c r="DX17" i="1"/>
  <c r="BN53" i="2"/>
  <c r="DR36" i="1"/>
  <c r="CT28" i="1"/>
  <c r="FH44" i="1"/>
  <c r="HV44" i="1"/>
  <c r="EV62" i="1"/>
  <c r="FH62" i="1"/>
  <c r="HV62" i="1"/>
  <c r="BX7" i="3"/>
  <c r="CI7" i="3" s="1"/>
  <c r="BX8" i="3"/>
  <c r="CI8" i="3" s="1"/>
  <c r="BX9" i="3"/>
  <c r="CI9" i="3" s="1"/>
  <c r="BX10" i="3"/>
  <c r="BM10" i="3" s="1"/>
  <c r="BX11" i="3"/>
  <c r="CI11" i="3" s="1"/>
  <c r="BX12" i="3"/>
  <c r="BM12" i="3" s="1"/>
  <c r="BX13" i="3"/>
  <c r="BM13" i="3" s="1"/>
  <c r="BX14" i="3"/>
  <c r="CI14" i="3" s="1"/>
  <c r="BX15" i="3"/>
  <c r="CI15" i="3" s="1"/>
  <c r="BX16" i="3"/>
  <c r="CI16" i="3" s="1"/>
  <c r="BX17" i="3"/>
  <c r="CI17" i="3" s="1"/>
  <c r="BX18" i="3"/>
  <c r="BM18" i="3" s="1"/>
  <c r="BX19" i="3"/>
  <c r="CI19" i="3" s="1"/>
  <c r="BX20" i="3"/>
  <c r="BM20" i="3" s="1"/>
  <c r="BX21" i="3"/>
  <c r="CI21" i="3" s="1"/>
  <c r="BX22" i="3"/>
  <c r="CI22" i="3" s="1"/>
  <c r="BX25" i="3"/>
  <c r="CI25" i="3" s="1"/>
  <c r="BX26" i="3"/>
  <c r="BM26" i="3" s="1"/>
  <c r="BX27" i="3"/>
  <c r="CI27" i="3" s="1"/>
  <c r="BX28" i="3"/>
  <c r="BM28" i="3" s="1"/>
  <c r="BX29" i="3"/>
  <c r="BM29" i="3" s="1"/>
  <c r="BX30" i="3"/>
  <c r="BM30" i="3" s="1"/>
  <c r="BX31" i="3"/>
  <c r="BX32" i="3"/>
  <c r="CI32" i="3" s="1"/>
  <c r="BX33" i="3"/>
  <c r="CI33" i="3" s="1"/>
  <c r="BX34" i="3"/>
  <c r="BM34" i="3" s="1"/>
  <c r="BX35" i="3"/>
  <c r="CI35" i="3" s="1"/>
  <c r="BX36" i="3"/>
  <c r="BM36" i="3" s="1"/>
  <c r="BX37" i="3"/>
  <c r="CI37" i="3" s="1"/>
  <c r="BX40" i="3"/>
  <c r="BX41" i="3"/>
  <c r="CI41" i="3" s="1"/>
  <c r="BX42" i="3"/>
  <c r="BM42" i="3" s="1"/>
  <c r="BX43" i="3"/>
  <c r="CI43" i="3" s="1"/>
  <c r="BX44" i="3"/>
  <c r="CI44" i="3" s="1"/>
  <c r="BX45" i="3"/>
  <c r="BM45" i="3" s="1"/>
  <c r="BX46" i="3"/>
  <c r="BX47" i="3"/>
  <c r="CI47" i="3" s="1"/>
  <c r="BX48" i="3"/>
  <c r="BX49" i="3"/>
  <c r="CI49" i="3" s="1"/>
  <c r="BX50" i="3"/>
  <c r="CI50" i="3" s="1"/>
  <c r="BX51" i="3"/>
  <c r="CI51" i="3" s="1"/>
  <c r="BX54" i="3"/>
  <c r="BM54" i="3" s="1"/>
  <c r="BX55" i="3"/>
  <c r="BM55" i="3" s="1"/>
  <c r="BX56" i="3"/>
  <c r="CI56" i="3" s="1"/>
  <c r="BX57" i="3"/>
  <c r="CI57" i="3" s="1"/>
  <c r="BX58" i="3"/>
  <c r="BM58" i="3" s="1"/>
  <c r="BX59" i="3"/>
  <c r="CI59" i="3" s="1"/>
  <c r="BX60" i="3"/>
  <c r="BM60" i="3" s="1"/>
  <c r="BX61" i="3"/>
  <c r="BM61" i="3" s="1"/>
  <c r="BX62" i="3"/>
  <c r="BM62" i="3" s="1"/>
  <c r="BX63" i="3"/>
  <c r="BM63" i="3" s="1"/>
  <c r="CI36" i="3"/>
  <c r="DP7" i="3"/>
  <c r="DP8" i="3"/>
  <c r="DP9" i="3"/>
  <c r="DP10" i="3"/>
  <c r="DP11" i="3"/>
  <c r="DP12" i="3"/>
  <c r="DP13" i="3"/>
  <c r="DP14" i="3"/>
  <c r="DP15" i="3"/>
  <c r="DP16" i="3"/>
  <c r="DP17" i="3"/>
  <c r="DP18" i="3"/>
  <c r="DP19" i="3"/>
  <c r="DP20" i="3"/>
  <c r="DP21" i="3"/>
  <c r="DP22" i="3"/>
  <c r="DP25" i="3"/>
  <c r="DP26" i="3"/>
  <c r="DP27" i="3"/>
  <c r="DP28" i="3"/>
  <c r="DP29" i="3"/>
  <c r="DP30" i="3"/>
  <c r="DP31" i="3"/>
  <c r="DP32" i="3"/>
  <c r="DP33" i="3"/>
  <c r="DP34" i="3"/>
  <c r="DP35" i="3"/>
  <c r="DP36" i="3"/>
  <c r="DP37" i="3"/>
  <c r="DP40" i="3"/>
  <c r="DP41" i="3"/>
  <c r="DP42" i="3"/>
  <c r="DP43" i="3"/>
  <c r="DP44" i="3"/>
  <c r="DP45" i="3"/>
  <c r="DP46" i="3"/>
  <c r="DP47" i="3"/>
  <c r="DP48" i="3"/>
  <c r="DP49" i="3"/>
  <c r="DP50" i="3"/>
  <c r="DP51" i="3"/>
  <c r="DP54" i="3"/>
  <c r="DP55" i="3"/>
  <c r="DP56" i="3"/>
  <c r="DP57" i="3"/>
  <c r="DP58" i="3"/>
  <c r="DP59" i="3"/>
  <c r="DP60" i="3"/>
  <c r="DP61" i="3"/>
  <c r="DP62" i="3"/>
  <c r="DP63" i="3"/>
  <c r="HM7" i="3"/>
  <c r="HM8" i="3"/>
  <c r="HM9" i="3"/>
  <c r="HM10" i="3"/>
  <c r="HM11" i="3"/>
  <c r="HM12" i="3"/>
  <c r="HM13" i="3"/>
  <c r="HM14" i="3"/>
  <c r="HM15" i="3"/>
  <c r="HM16" i="3"/>
  <c r="HM17" i="3"/>
  <c r="HM18" i="3"/>
  <c r="HM19" i="3"/>
  <c r="HM20" i="3"/>
  <c r="HM21" i="3"/>
  <c r="HM22" i="3"/>
  <c r="HM25" i="3"/>
  <c r="HM26" i="3"/>
  <c r="HM27" i="3"/>
  <c r="HM28" i="3"/>
  <c r="HM29" i="3"/>
  <c r="HM30" i="3"/>
  <c r="HM31" i="3"/>
  <c r="HM32" i="3"/>
  <c r="HM33" i="3"/>
  <c r="HM34" i="3"/>
  <c r="HM35" i="3"/>
  <c r="HM36" i="3"/>
  <c r="HM37" i="3"/>
  <c r="HM40" i="3"/>
  <c r="HM41" i="3"/>
  <c r="HM42" i="3"/>
  <c r="HM43" i="3"/>
  <c r="HM44" i="3"/>
  <c r="HM45" i="3"/>
  <c r="HM46" i="3"/>
  <c r="HM47" i="3"/>
  <c r="HM48" i="3"/>
  <c r="HM49" i="3"/>
  <c r="HM50" i="3"/>
  <c r="HM51" i="3"/>
  <c r="HM54" i="3"/>
  <c r="HM55" i="3"/>
  <c r="HM56" i="3"/>
  <c r="HM57" i="3"/>
  <c r="HM58" i="3"/>
  <c r="HM59" i="3"/>
  <c r="HM60" i="3"/>
  <c r="HM61" i="3"/>
  <c r="HM62" i="3"/>
  <c r="HM63" i="3"/>
  <c r="HV7" i="3"/>
  <c r="HV8" i="3"/>
  <c r="HV9" i="3"/>
  <c r="HV10" i="3"/>
  <c r="HV11" i="3"/>
  <c r="HV12" i="3"/>
  <c r="HV13" i="3"/>
  <c r="HV14" i="3"/>
  <c r="HV15" i="3"/>
  <c r="HV16" i="3"/>
  <c r="HV17" i="3"/>
  <c r="HV18" i="3"/>
  <c r="HV19" i="3"/>
  <c r="HV20" i="3"/>
  <c r="HV21" i="3"/>
  <c r="HV22" i="3"/>
  <c r="HV25" i="3"/>
  <c r="HV26" i="3"/>
  <c r="HV27" i="3"/>
  <c r="HV28" i="3"/>
  <c r="HV29" i="3"/>
  <c r="HV30" i="3"/>
  <c r="HV31" i="3"/>
  <c r="HV32" i="3"/>
  <c r="HV33" i="3"/>
  <c r="HV34" i="3"/>
  <c r="HV35" i="3"/>
  <c r="HV36" i="3"/>
  <c r="HV37" i="3"/>
  <c r="HV40" i="3"/>
  <c r="HV41" i="3"/>
  <c r="HV42" i="3"/>
  <c r="HV43" i="3"/>
  <c r="HV44" i="3"/>
  <c r="HV45" i="3"/>
  <c r="HV46" i="3"/>
  <c r="HV47" i="3"/>
  <c r="HV48" i="3"/>
  <c r="HV49" i="3"/>
  <c r="HV50" i="3"/>
  <c r="HV51" i="3"/>
  <c r="HV54" i="3"/>
  <c r="HV55" i="3"/>
  <c r="HV56" i="3"/>
  <c r="HV57" i="3"/>
  <c r="HV58" i="3"/>
  <c r="IN58" i="3" s="1"/>
  <c r="HV59" i="3"/>
  <c r="HV60" i="3"/>
  <c r="HV61" i="3"/>
  <c r="HV62" i="3"/>
  <c r="HV63" i="3"/>
  <c r="IE7" i="3"/>
  <c r="IE8" i="3"/>
  <c r="IE9" i="3"/>
  <c r="IE10" i="3"/>
  <c r="IE11" i="3"/>
  <c r="IE12" i="3"/>
  <c r="IE13" i="3"/>
  <c r="IE14" i="3"/>
  <c r="IE15" i="3"/>
  <c r="IE16" i="3"/>
  <c r="IE17" i="3"/>
  <c r="IE18" i="3"/>
  <c r="IE19" i="3"/>
  <c r="IE20" i="3"/>
  <c r="IE21" i="3"/>
  <c r="IE22" i="3"/>
  <c r="IE25" i="3"/>
  <c r="IE26" i="3"/>
  <c r="IE27" i="3"/>
  <c r="IE28" i="3"/>
  <c r="IE29" i="3"/>
  <c r="IE30" i="3"/>
  <c r="IE31" i="3"/>
  <c r="IE32" i="3"/>
  <c r="IE33" i="3"/>
  <c r="IE34" i="3"/>
  <c r="IE35" i="3"/>
  <c r="IE36" i="3"/>
  <c r="IE37" i="3"/>
  <c r="IE40" i="3"/>
  <c r="IE41" i="3"/>
  <c r="IE42" i="3"/>
  <c r="IE43" i="3"/>
  <c r="IE44" i="3"/>
  <c r="IN44" i="3" s="1"/>
  <c r="IE45" i="3"/>
  <c r="IE46" i="3"/>
  <c r="IE47" i="3"/>
  <c r="IE48" i="3"/>
  <c r="IE49" i="3"/>
  <c r="IE50" i="3"/>
  <c r="IE51" i="3"/>
  <c r="IE54" i="3"/>
  <c r="IN54" i="3" s="1"/>
  <c r="IE55" i="3"/>
  <c r="IE56" i="3"/>
  <c r="IE57" i="3"/>
  <c r="IE58" i="3"/>
  <c r="IE59" i="3"/>
  <c r="IE60" i="3"/>
  <c r="IE61" i="3"/>
  <c r="IE62" i="3"/>
  <c r="IN62" i="3" s="1"/>
  <c r="IE63" i="3"/>
  <c r="JO7" i="3"/>
  <c r="JO8" i="3"/>
  <c r="JO9" i="3"/>
  <c r="JO10" i="3"/>
  <c r="JO11" i="3"/>
  <c r="JO12" i="3"/>
  <c r="JO13" i="3"/>
  <c r="JO14" i="3"/>
  <c r="JO15" i="3"/>
  <c r="JO16" i="3"/>
  <c r="JO17" i="3"/>
  <c r="JO18" i="3"/>
  <c r="JO19" i="3"/>
  <c r="JO20" i="3"/>
  <c r="JO21" i="3"/>
  <c r="JO22" i="3"/>
  <c r="JO25" i="3"/>
  <c r="JO26" i="3"/>
  <c r="JO27" i="3"/>
  <c r="JO28" i="3"/>
  <c r="JO29" i="3"/>
  <c r="JO30" i="3"/>
  <c r="JO31" i="3"/>
  <c r="JO32" i="3"/>
  <c r="JO33" i="3"/>
  <c r="JO34" i="3"/>
  <c r="JO35" i="3"/>
  <c r="JO36" i="3"/>
  <c r="JO37" i="3"/>
  <c r="JO40" i="3"/>
  <c r="JO41" i="3"/>
  <c r="JO42" i="3"/>
  <c r="JO43" i="3"/>
  <c r="JO44" i="3"/>
  <c r="JO45" i="3"/>
  <c r="JO46" i="3"/>
  <c r="JO47" i="3"/>
  <c r="JO48" i="3"/>
  <c r="JO49" i="3"/>
  <c r="JO50" i="3"/>
  <c r="JO51" i="3"/>
  <c r="JO54" i="3"/>
  <c r="JO55" i="3"/>
  <c r="JO56" i="3"/>
  <c r="JO57" i="3"/>
  <c r="JO58" i="3"/>
  <c r="JO59" i="3"/>
  <c r="JO60" i="3"/>
  <c r="JO61" i="3"/>
  <c r="JO62" i="3"/>
  <c r="JO63" i="3"/>
  <c r="KP7" i="3"/>
  <c r="KP8" i="3"/>
  <c r="KP9" i="3"/>
  <c r="KP10" i="3"/>
  <c r="KP11" i="3"/>
  <c r="KP12" i="3"/>
  <c r="KP13" i="3"/>
  <c r="KP14" i="3"/>
  <c r="KP15" i="3"/>
  <c r="KP16" i="3"/>
  <c r="KP17" i="3"/>
  <c r="KP18" i="3"/>
  <c r="KP19" i="3"/>
  <c r="KP20" i="3"/>
  <c r="KP21" i="3"/>
  <c r="KP22" i="3"/>
  <c r="KP25" i="3"/>
  <c r="KP26" i="3"/>
  <c r="KP27" i="3"/>
  <c r="KP28" i="3"/>
  <c r="KP29" i="3"/>
  <c r="KP30" i="3"/>
  <c r="KP31" i="3"/>
  <c r="KP32" i="3"/>
  <c r="KP33" i="3"/>
  <c r="KP34" i="3"/>
  <c r="KP35" i="3"/>
  <c r="KP36" i="3"/>
  <c r="KP37" i="3"/>
  <c r="KP40" i="3"/>
  <c r="KP41" i="3"/>
  <c r="KP42" i="3"/>
  <c r="KP43" i="3"/>
  <c r="KP44" i="3"/>
  <c r="KP45" i="3"/>
  <c r="KP46" i="3"/>
  <c r="KP47" i="3"/>
  <c r="KP48" i="3"/>
  <c r="KP49" i="3"/>
  <c r="KP50" i="3"/>
  <c r="KP51" i="3"/>
  <c r="KP54" i="3"/>
  <c r="KP55" i="3"/>
  <c r="KP56" i="3"/>
  <c r="KP57" i="3"/>
  <c r="KP58" i="3"/>
  <c r="KP59" i="3"/>
  <c r="KP60" i="3"/>
  <c r="KP61" i="3"/>
  <c r="KP62" i="3"/>
  <c r="KP63" i="3"/>
  <c r="LH7" i="3"/>
  <c r="LH8" i="3"/>
  <c r="LH9" i="3"/>
  <c r="LH10" i="3"/>
  <c r="LH11" i="3"/>
  <c r="LH12" i="3"/>
  <c r="LH13" i="3"/>
  <c r="LH14" i="3"/>
  <c r="LH15" i="3"/>
  <c r="LH16" i="3"/>
  <c r="LQ16" i="3" s="1"/>
  <c r="LH17" i="3"/>
  <c r="LH18" i="3"/>
  <c r="LH19" i="3"/>
  <c r="LH20" i="3"/>
  <c r="LH21" i="3"/>
  <c r="LH22" i="3"/>
  <c r="LH25" i="3"/>
  <c r="LH26" i="3"/>
  <c r="LH27" i="3"/>
  <c r="LH28" i="3"/>
  <c r="LH29" i="3"/>
  <c r="LH30" i="3"/>
  <c r="LH31" i="3"/>
  <c r="LH32" i="3"/>
  <c r="LH33" i="3"/>
  <c r="LH34" i="3"/>
  <c r="LH35" i="3"/>
  <c r="LH36" i="3"/>
  <c r="LH37" i="3"/>
  <c r="LH40" i="3"/>
  <c r="LH41" i="3"/>
  <c r="LH42" i="3"/>
  <c r="LH43" i="3"/>
  <c r="LH44" i="3"/>
  <c r="LH45" i="3"/>
  <c r="LH46" i="3"/>
  <c r="LH47" i="3"/>
  <c r="LH48" i="3"/>
  <c r="LH49" i="3"/>
  <c r="LH50" i="3"/>
  <c r="LH51" i="3"/>
  <c r="LH54" i="3"/>
  <c r="LH55" i="3"/>
  <c r="LH56" i="3"/>
  <c r="LH57" i="3"/>
  <c r="LH58" i="3"/>
  <c r="LH59" i="3"/>
  <c r="LH60" i="3"/>
  <c r="LH61" i="3"/>
  <c r="LH62" i="3"/>
  <c r="LH63" i="3"/>
  <c r="KY7" i="3"/>
  <c r="KY8" i="3"/>
  <c r="KY9" i="3"/>
  <c r="KY10" i="3"/>
  <c r="KY11" i="3"/>
  <c r="KY12" i="3"/>
  <c r="KY13" i="3"/>
  <c r="KY14" i="3"/>
  <c r="KY15" i="3"/>
  <c r="KY16" i="3"/>
  <c r="KY17" i="3"/>
  <c r="KY18" i="3"/>
  <c r="KY19" i="3"/>
  <c r="KY20" i="3"/>
  <c r="KY21" i="3"/>
  <c r="KY22" i="3"/>
  <c r="KY25" i="3"/>
  <c r="KY26" i="3"/>
  <c r="KY27" i="3"/>
  <c r="KY28" i="3"/>
  <c r="KY29" i="3"/>
  <c r="KY30" i="3"/>
  <c r="KY31" i="3"/>
  <c r="LQ31" i="3" s="1"/>
  <c r="KY32" i="3"/>
  <c r="KY33" i="3"/>
  <c r="KY34" i="3"/>
  <c r="KY35" i="3"/>
  <c r="KY36" i="3"/>
  <c r="KY37" i="3"/>
  <c r="KY40" i="3"/>
  <c r="KY41" i="3"/>
  <c r="LQ41" i="3" s="1"/>
  <c r="KY42" i="3"/>
  <c r="KY43" i="3"/>
  <c r="KY44" i="3"/>
  <c r="KY45" i="3"/>
  <c r="KY46" i="3"/>
  <c r="KY47" i="3"/>
  <c r="LQ47" i="3" s="1"/>
  <c r="KY48" i="3"/>
  <c r="KY49" i="3"/>
  <c r="LQ49" i="3" s="1"/>
  <c r="KY50" i="3"/>
  <c r="KY51" i="3"/>
  <c r="KY54" i="3"/>
  <c r="KY55" i="3"/>
  <c r="KY56" i="3"/>
  <c r="KY57" i="3"/>
  <c r="KY58" i="3"/>
  <c r="KY59" i="3"/>
  <c r="LQ59" i="3" s="1"/>
  <c r="KY60" i="3"/>
  <c r="KY61" i="3"/>
  <c r="KY62" i="3"/>
  <c r="KY63" i="3"/>
  <c r="MR7" i="3"/>
  <c r="MR8" i="3"/>
  <c r="MR9" i="3"/>
  <c r="MR10" i="3"/>
  <c r="MR11" i="3"/>
  <c r="MR12" i="3"/>
  <c r="MR13" i="3"/>
  <c r="MR14" i="3"/>
  <c r="MR15" i="3"/>
  <c r="MR16" i="3"/>
  <c r="MR17" i="3"/>
  <c r="MR18" i="3"/>
  <c r="MR19" i="3"/>
  <c r="MR20" i="3"/>
  <c r="MR21" i="3"/>
  <c r="MR22" i="3"/>
  <c r="MR25" i="3"/>
  <c r="MR26" i="3"/>
  <c r="MR27" i="3"/>
  <c r="MR28" i="3"/>
  <c r="MR29" i="3"/>
  <c r="MR30" i="3"/>
  <c r="MR31" i="3"/>
  <c r="MR32" i="3"/>
  <c r="MR33" i="3"/>
  <c r="MR34" i="3"/>
  <c r="MR35" i="3"/>
  <c r="MR36" i="3"/>
  <c r="MR37" i="3"/>
  <c r="MR40" i="3"/>
  <c r="MR41" i="3"/>
  <c r="MR42" i="3"/>
  <c r="MR43" i="3"/>
  <c r="MR44" i="3"/>
  <c r="MR45" i="3"/>
  <c r="MR46" i="3"/>
  <c r="MR47" i="3"/>
  <c r="MR48" i="3"/>
  <c r="MR49" i="3"/>
  <c r="MR50" i="3"/>
  <c r="MR51" i="3"/>
  <c r="MR54" i="3"/>
  <c r="MR55" i="3"/>
  <c r="MR56" i="3"/>
  <c r="MR57" i="3"/>
  <c r="MR58" i="3"/>
  <c r="MR59" i="3"/>
  <c r="MR60" i="3"/>
  <c r="MR61" i="3"/>
  <c r="MR62" i="3"/>
  <c r="MR63" i="3"/>
  <c r="NS7" i="3"/>
  <c r="NS8" i="3"/>
  <c r="NS9" i="3"/>
  <c r="NS10" i="3"/>
  <c r="NS11" i="3"/>
  <c r="NS12" i="3"/>
  <c r="NS13" i="3"/>
  <c r="NS14" i="3"/>
  <c r="NS15" i="3"/>
  <c r="NS16" i="3"/>
  <c r="NS17" i="3"/>
  <c r="NS18" i="3"/>
  <c r="NS19" i="3"/>
  <c r="NS20" i="3"/>
  <c r="NS21" i="3"/>
  <c r="NS22" i="3"/>
  <c r="NS25" i="3"/>
  <c r="NS26" i="3"/>
  <c r="NS27" i="3"/>
  <c r="NS28" i="3"/>
  <c r="NS29" i="3"/>
  <c r="NS30" i="3"/>
  <c r="NS31" i="3"/>
  <c r="NS32" i="3"/>
  <c r="NS33" i="3"/>
  <c r="NS34" i="3"/>
  <c r="NS35" i="3"/>
  <c r="NS36" i="3"/>
  <c r="NS37" i="3"/>
  <c r="NS40" i="3"/>
  <c r="NS41" i="3"/>
  <c r="NS42" i="3"/>
  <c r="NS43" i="3"/>
  <c r="NS44" i="3"/>
  <c r="NS45" i="3"/>
  <c r="NS46" i="3"/>
  <c r="NS47" i="3"/>
  <c r="NS48" i="3"/>
  <c r="NS49" i="3"/>
  <c r="NS50" i="3"/>
  <c r="NS51" i="3"/>
  <c r="NS54" i="3"/>
  <c r="NS55" i="3"/>
  <c r="NS56" i="3"/>
  <c r="NS57" i="3"/>
  <c r="NS58" i="3"/>
  <c r="NS59" i="3"/>
  <c r="NS60" i="3"/>
  <c r="NS61" i="3"/>
  <c r="NS62" i="3"/>
  <c r="NS63" i="3"/>
  <c r="OT7" i="3"/>
  <c r="OT8" i="3"/>
  <c r="OT9" i="3"/>
  <c r="OT10" i="3"/>
  <c r="OT11" i="3"/>
  <c r="OT12" i="3"/>
  <c r="OT13" i="3"/>
  <c r="OT14" i="3"/>
  <c r="OT15" i="3"/>
  <c r="OT16" i="3"/>
  <c r="OT17" i="3"/>
  <c r="OT18" i="3"/>
  <c r="OT19" i="3"/>
  <c r="OT20" i="3"/>
  <c r="OT21" i="3"/>
  <c r="OT22" i="3"/>
  <c r="OT25" i="3"/>
  <c r="OT26" i="3"/>
  <c r="OT27" i="3"/>
  <c r="OT28" i="3"/>
  <c r="OT29" i="3"/>
  <c r="OT30" i="3"/>
  <c r="OT31" i="3"/>
  <c r="OT32" i="3"/>
  <c r="OT33" i="3"/>
  <c r="OT34" i="3"/>
  <c r="OT35" i="3"/>
  <c r="OT36" i="3"/>
  <c r="OT37" i="3"/>
  <c r="OT40" i="3"/>
  <c r="OT41" i="3"/>
  <c r="OT42" i="3"/>
  <c r="OT43" i="3"/>
  <c r="OT44" i="3"/>
  <c r="OT45" i="3"/>
  <c r="OT46" i="3"/>
  <c r="OT47" i="3"/>
  <c r="OT48" i="3"/>
  <c r="OT49" i="3"/>
  <c r="OT50" i="3"/>
  <c r="OT51" i="3"/>
  <c r="OT54" i="3"/>
  <c r="OT55" i="3"/>
  <c r="OT56" i="3"/>
  <c r="OT57" i="3"/>
  <c r="OT58" i="3"/>
  <c r="OT59" i="3"/>
  <c r="OT60" i="3"/>
  <c r="OT61" i="3"/>
  <c r="OT62" i="3"/>
  <c r="OT63" i="3"/>
  <c r="OK52" i="3"/>
  <c r="OK38" i="3"/>
  <c r="OT38" i="3" s="1"/>
  <c r="OK23" i="3"/>
  <c r="OK5" i="3"/>
  <c r="OB52" i="3"/>
  <c r="OB38" i="3"/>
  <c r="OB23" i="3"/>
  <c r="OB5" i="3"/>
  <c r="NA52" i="3"/>
  <c r="NA38" i="3"/>
  <c r="NA23" i="3"/>
  <c r="NA5" i="3"/>
  <c r="NJ52" i="3"/>
  <c r="NJ38" i="3"/>
  <c r="NJ23" i="3"/>
  <c r="NJ5" i="3"/>
  <c r="MI52" i="3"/>
  <c r="MI38" i="3"/>
  <c r="LH38" i="3" s="1"/>
  <c r="MI23" i="3"/>
  <c r="MI5" i="3"/>
  <c r="LZ52" i="3"/>
  <c r="LZ38" i="3"/>
  <c r="LZ23" i="3"/>
  <c r="LZ5" i="3"/>
  <c r="JX52" i="3"/>
  <c r="JX38" i="3"/>
  <c r="JX23" i="3"/>
  <c r="KP23" i="3" s="1"/>
  <c r="JX5" i="3"/>
  <c r="KG52" i="3"/>
  <c r="KG38" i="3"/>
  <c r="KG23" i="3"/>
  <c r="KG5" i="3"/>
  <c r="JF52" i="3"/>
  <c r="JF38" i="3"/>
  <c r="JO38" i="3" s="1"/>
  <c r="JF23" i="3"/>
  <c r="IE23" i="3" s="1"/>
  <c r="JF5" i="3"/>
  <c r="IW52" i="3"/>
  <c r="IW38" i="3"/>
  <c r="IW23" i="3"/>
  <c r="IW5" i="3"/>
  <c r="HM23" i="3"/>
  <c r="HD52" i="3"/>
  <c r="HD38" i="3"/>
  <c r="HD23" i="3"/>
  <c r="HD5" i="3"/>
  <c r="DE52" i="3"/>
  <c r="DE38" i="3"/>
  <c r="DP38" i="3" s="1"/>
  <c r="DE23" i="3"/>
  <c r="DP23" i="3" s="1"/>
  <c r="DE5" i="3"/>
  <c r="DP5" i="3" s="1"/>
  <c r="CT53" i="3"/>
  <c r="CT39" i="3"/>
  <c r="CT24" i="3"/>
  <c r="CT6" i="3"/>
  <c r="BB52" i="3"/>
  <c r="BB38" i="3"/>
  <c r="BB23" i="3"/>
  <c r="BX23" i="3" s="1"/>
  <c r="BB5" i="3"/>
  <c r="BX5" i="3" s="1"/>
  <c r="AQ52" i="3"/>
  <c r="AQ38" i="3"/>
  <c r="AQ23" i="3"/>
  <c r="AQ5" i="3"/>
  <c r="BM27" i="2"/>
  <c r="CI27" i="2" s="1"/>
  <c r="BX7" i="2"/>
  <c r="BM7" i="2" s="1"/>
  <c r="BX8" i="2"/>
  <c r="BM8" i="2" s="1"/>
  <c r="BX9" i="2"/>
  <c r="BM9" i="2" s="1"/>
  <c r="BX10" i="2"/>
  <c r="CT10" i="2" s="1"/>
  <c r="BX11" i="2"/>
  <c r="BM11" i="2" s="1"/>
  <c r="BX12" i="2"/>
  <c r="BM12" i="2" s="1"/>
  <c r="BX13" i="2"/>
  <c r="BM13" i="2" s="1"/>
  <c r="BX14" i="2"/>
  <c r="CT14" i="2" s="1"/>
  <c r="BX15" i="2"/>
  <c r="BM15" i="2" s="1"/>
  <c r="BX16" i="2"/>
  <c r="BM16" i="2" s="1"/>
  <c r="BX17" i="2"/>
  <c r="BM17" i="2" s="1"/>
  <c r="BX18" i="2"/>
  <c r="CT18" i="2" s="1"/>
  <c r="BX19" i="2"/>
  <c r="BM19" i="2" s="1"/>
  <c r="BX20" i="2"/>
  <c r="BM20" i="2" s="1"/>
  <c r="BX21" i="2"/>
  <c r="BM21" i="2" s="1"/>
  <c r="CI21" i="2" s="1"/>
  <c r="BX22" i="2"/>
  <c r="BM22" i="2" s="1"/>
  <c r="BX25" i="2"/>
  <c r="CT25" i="2" s="1"/>
  <c r="BX26" i="2"/>
  <c r="CT26" i="2" s="1"/>
  <c r="BX27" i="2"/>
  <c r="CT27" i="2" s="1"/>
  <c r="BX28" i="2"/>
  <c r="BM28" i="2" s="1"/>
  <c r="BX29" i="2"/>
  <c r="BM29" i="2" s="1"/>
  <c r="BX30" i="2"/>
  <c r="BM30" i="2" s="1"/>
  <c r="BX31" i="2"/>
  <c r="CT31" i="2" s="1"/>
  <c r="BX32" i="2"/>
  <c r="BM32" i="2" s="1"/>
  <c r="BX33" i="2"/>
  <c r="CT33" i="2" s="1"/>
  <c r="BX34" i="2"/>
  <c r="CT34" i="2" s="1"/>
  <c r="BX35" i="2"/>
  <c r="BM35" i="2" s="1"/>
  <c r="BX36" i="2"/>
  <c r="BM36" i="2" s="1"/>
  <c r="BX37" i="2"/>
  <c r="BM37" i="2" s="1"/>
  <c r="BX40" i="2"/>
  <c r="CT40" i="2" s="1"/>
  <c r="BX41" i="2"/>
  <c r="BM41" i="2" s="1"/>
  <c r="BX42" i="2"/>
  <c r="CT42" i="2" s="1"/>
  <c r="BX43" i="2"/>
  <c r="CT43" i="2" s="1"/>
  <c r="BX44" i="2"/>
  <c r="CT44" i="2" s="1"/>
  <c r="BX45" i="2"/>
  <c r="BM45" i="2" s="1"/>
  <c r="BX46" i="2"/>
  <c r="BM46" i="2" s="1"/>
  <c r="BX47" i="2"/>
  <c r="BM47" i="2" s="1"/>
  <c r="BX48" i="2"/>
  <c r="CT48" i="2" s="1"/>
  <c r="BX49" i="2"/>
  <c r="BM49" i="2" s="1"/>
  <c r="BX50" i="2"/>
  <c r="BM50" i="2" s="1"/>
  <c r="CI50" i="2" s="1"/>
  <c r="BX51" i="2"/>
  <c r="BM51" i="2" s="1"/>
  <c r="BX54" i="2"/>
  <c r="BM54" i="2" s="1"/>
  <c r="CI54" i="2" s="1"/>
  <c r="BX55" i="2"/>
  <c r="BM55" i="2" s="1"/>
  <c r="BX56" i="2"/>
  <c r="CT56" i="2" s="1"/>
  <c r="BX57" i="2"/>
  <c r="CT57" i="2" s="1"/>
  <c r="BX58" i="2"/>
  <c r="BM58" i="2" s="1"/>
  <c r="BX59" i="2"/>
  <c r="BM59" i="2" s="1"/>
  <c r="BX60" i="2"/>
  <c r="BM60" i="2" s="1"/>
  <c r="BX61" i="2"/>
  <c r="CT61" i="2" s="1"/>
  <c r="BX62" i="2"/>
  <c r="BM62" i="2" s="1"/>
  <c r="BX63" i="2"/>
  <c r="BM63" i="2" s="1"/>
  <c r="C67" i="7" s="1"/>
  <c r="E67" i="7" s="1"/>
  <c r="CT11" i="2"/>
  <c r="CT45" i="2"/>
  <c r="CT54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4" i="2"/>
  <c r="EA55" i="2"/>
  <c r="EA56" i="2"/>
  <c r="EA57" i="2"/>
  <c r="EA58" i="2"/>
  <c r="EA59" i="2"/>
  <c r="EA60" i="2"/>
  <c r="EA61" i="2"/>
  <c r="EA62" i="2"/>
  <c r="EA63" i="2"/>
  <c r="HX7" i="2"/>
  <c r="HX8" i="2"/>
  <c r="HX9" i="2"/>
  <c r="HX10" i="2"/>
  <c r="HX11" i="2"/>
  <c r="HX12" i="2"/>
  <c r="HX13" i="2"/>
  <c r="HX14" i="2"/>
  <c r="HX15" i="2"/>
  <c r="HX16" i="2"/>
  <c r="HX17" i="2"/>
  <c r="HX18" i="2"/>
  <c r="HX19" i="2"/>
  <c r="HX20" i="2"/>
  <c r="HX21" i="2"/>
  <c r="HX22" i="2"/>
  <c r="HX25" i="2"/>
  <c r="HX26" i="2"/>
  <c r="HX27" i="2"/>
  <c r="HX28" i="2"/>
  <c r="HX29" i="2"/>
  <c r="HX30" i="2"/>
  <c r="HX31" i="2"/>
  <c r="HX32" i="2"/>
  <c r="HX33" i="2"/>
  <c r="HX34" i="2"/>
  <c r="HX35" i="2"/>
  <c r="HX36" i="2"/>
  <c r="HX37" i="2"/>
  <c r="HX40" i="2"/>
  <c r="HX41" i="2"/>
  <c r="HX42" i="2"/>
  <c r="HX43" i="2"/>
  <c r="HX44" i="2"/>
  <c r="HX45" i="2"/>
  <c r="HX46" i="2"/>
  <c r="HX47" i="2"/>
  <c r="HX48" i="2"/>
  <c r="HX49" i="2"/>
  <c r="HX50" i="2"/>
  <c r="HX51" i="2"/>
  <c r="HX54" i="2"/>
  <c r="HX55" i="2"/>
  <c r="HX56" i="2"/>
  <c r="HX57" i="2"/>
  <c r="HX58" i="2"/>
  <c r="HX59" i="2"/>
  <c r="HX60" i="2"/>
  <c r="HX61" i="2"/>
  <c r="HX62" i="2"/>
  <c r="HX63" i="2"/>
  <c r="IG7" i="2"/>
  <c r="IG8" i="2"/>
  <c r="IG9" i="2"/>
  <c r="IG10" i="2"/>
  <c r="IG11" i="2"/>
  <c r="IG12" i="2"/>
  <c r="J12" i="2" s="1"/>
  <c r="IG13" i="2"/>
  <c r="IY13" i="2" s="1"/>
  <c r="IG14" i="2"/>
  <c r="IG15" i="2"/>
  <c r="IG16" i="2"/>
  <c r="IG17" i="2"/>
  <c r="IG18" i="2"/>
  <c r="IG19" i="2"/>
  <c r="IG20" i="2"/>
  <c r="J20" i="2" s="1"/>
  <c r="IG21" i="2"/>
  <c r="J21" i="2" s="1"/>
  <c r="IG22" i="2"/>
  <c r="IG25" i="2"/>
  <c r="IG26" i="2"/>
  <c r="IG27" i="2"/>
  <c r="IG28" i="2"/>
  <c r="IG29" i="2"/>
  <c r="IG30" i="2"/>
  <c r="J30" i="2" s="1"/>
  <c r="IG31" i="2"/>
  <c r="IG32" i="2"/>
  <c r="IG33" i="2"/>
  <c r="IG34" i="2"/>
  <c r="IG35" i="2"/>
  <c r="IG36" i="2"/>
  <c r="IG37" i="2"/>
  <c r="IG40" i="2"/>
  <c r="IG41" i="2"/>
  <c r="IG42" i="2"/>
  <c r="IG43" i="2"/>
  <c r="IG44" i="2"/>
  <c r="IG45" i="2"/>
  <c r="IG46" i="2"/>
  <c r="IG47" i="2"/>
  <c r="IG48" i="2"/>
  <c r="IG49" i="2"/>
  <c r="IG50" i="2"/>
  <c r="IG51" i="2"/>
  <c r="IG54" i="2"/>
  <c r="IG55" i="2"/>
  <c r="IG56" i="2"/>
  <c r="IG57" i="2"/>
  <c r="IG58" i="2"/>
  <c r="IG59" i="2"/>
  <c r="IG60" i="2"/>
  <c r="IG61" i="2"/>
  <c r="IG62" i="2"/>
  <c r="IG63" i="2"/>
  <c r="IP7" i="2"/>
  <c r="IP8" i="2"/>
  <c r="IP9" i="2"/>
  <c r="IP10" i="2"/>
  <c r="IP11" i="2"/>
  <c r="IP12" i="2"/>
  <c r="IP13" i="2"/>
  <c r="IP14" i="2"/>
  <c r="IP15" i="2"/>
  <c r="IP16" i="2"/>
  <c r="IP17" i="2"/>
  <c r="IP18" i="2"/>
  <c r="IP19" i="2"/>
  <c r="IP20" i="2"/>
  <c r="IY20" i="2" s="1"/>
  <c r="IP21" i="2"/>
  <c r="IP22" i="2"/>
  <c r="IP25" i="2"/>
  <c r="IP26" i="2"/>
  <c r="IP27" i="2"/>
  <c r="U27" i="2" s="1"/>
  <c r="IP28" i="2"/>
  <c r="IP29" i="2"/>
  <c r="IP30" i="2"/>
  <c r="IP31" i="2"/>
  <c r="IP32" i="2"/>
  <c r="IP33" i="2"/>
  <c r="IP34" i="2"/>
  <c r="IP35" i="2"/>
  <c r="U35" i="2" s="1"/>
  <c r="IP36" i="2"/>
  <c r="IP37" i="2"/>
  <c r="IP40" i="2"/>
  <c r="IP41" i="2"/>
  <c r="IP42" i="2"/>
  <c r="IP43" i="2"/>
  <c r="IP44" i="2"/>
  <c r="IY44" i="2" s="1"/>
  <c r="IP45" i="2"/>
  <c r="U45" i="2" s="1"/>
  <c r="IP46" i="2"/>
  <c r="IP47" i="2"/>
  <c r="IP48" i="2"/>
  <c r="IP49" i="2"/>
  <c r="IP50" i="2"/>
  <c r="IP51" i="2"/>
  <c r="IP54" i="2"/>
  <c r="IY54" i="2" s="1"/>
  <c r="IP55" i="2"/>
  <c r="IY55" i="2" s="1"/>
  <c r="IP56" i="2"/>
  <c r="IP57" i="2"/>
  <c r="IP58" i="2"/>
  <c r="IP59" i="2"/>
  <c r="IP60" i="2"/>
  <c r="IP61" i="2"/>
  <c r="IP62" i="2"/>
  <c r="IY62" i="2" s="1"/>
  <c r="IP63" i="2"/>
  <c r="IY63" i="2" s="1"/>
  <c r="JZ7" i="2"/>
  <c r="JZ8" i="2"/>
  <c r="JZ9" i="2"/>
  <c r="JZ10" i="2"/>
  <c r="JZ11" i="2"/>
  <c r="JZ12" i="2"/>
  <c r="JZ13" i="2"/>
  <c r="JZ14" i="2"/>
  <c r="JZ15" i="2"/>
  <c r="JZ16" i="2"/>
  <c r="JZ17" i="2"/>
  <c r="JZ18" i="2"/>
  <c r="JZ19" i="2"/>
  <c r="JZ20" i="2"/>
  <c r="JZ21" i="2"/>
  <c r="JZ22" i="2"/>
  <c r="JZ25" i="2"/>
  <c r="JZ26" i="2"/>
  <c r="JZ27" i="2"/>
  <c r="JZ28" i="2"/>
  <c r="JZ29" i="2"/>
  <c r="JZ30" i="2"/>
  <c r="JZ31" i="2"/>
  <c r="JZ32" i="2"/>
  <c r="JZ33" i="2"/>
  <c r="JZ34" i="2"/>
  <c r="JZ35" i="2"/>
  <c r="JZ36" i="2"/>
  <c r="JZ37" i="2"/>
  <c r="JZ40" i="2"/>
  <c r="JZ41" i="2"/>
  <c r="JZ42" i="2"/>
  <c r="JZ43" i="2"/>
  <c r="JZ44" i="2"/>
  <c r="JZ45" i="2"/>
  <c r="JZ46" i="2"/>
  <c r="JZ47" i="2"/>
  <c r="JZ48" i="2"/>
  <c r="JZ49" i="2"/>
  <c r="JZ50" i="2"/>
  <c r="JZ51" i="2"/>
  <c r="JZ54" i="2"/>
  <c r="JZ55" i="2"/>
  <c r="JZ56" i="2"/>
  <c r="JZ57" i="2"/>
  <c r="JZ58" i="2"/>
  <c r="JZ59" i="2"/>
  <c r="JZ60" i="2"/>
  <c r="JZ61" i="2"/>
  <c r="JZ62" i="2"/>
  <c r="JZ63" i="2"/>
  <c r="LA7" i="2"/>
  <c r="LA8" i="2"/>
  <c r="LA9" i="2"/>
  <c r="LA10" i="2"/>
  <c r="LA11" i="2"/>
  <c r="LA12" i="2"/>
  <c r="LA13" i="2"/>
  <c r="LA14" i="2"/>
  <c r="LA15" i="2"/>
  <c r="LA16" i="2"/>
  <c r="LA17" i="2"/>
  <c r="LA18" i="2"/>
  <c r="LA19" i="2"/>
  <c r="LA20" i="2"/>
  <c r="LA21" i="2"/>
  <c r="LA22" i="2"/>
  <c r="LA25" i="2"/>
  <c r="LA26" i="2"/>
  <c r="LA27" i="2"/>
  <c r="LA28" i="2"/>
  <c r="LA29" i="2"/>
  <c r="LA30" i="2"/>
  <c r="LA31" i="2"/>
  <c r="LA32" i="2"/>
  <c r="LA33" i="2"/>
  <c r="LA34" i="2"/>
  <c r="LA35" i="2"/>
  <c r="LA36" i="2"/>
  <c r="LA37" i="2"/>
  <c r="LA40" i="2"/>
  <c r="LA41" i="2"/>
  <c r="LA42" i="2"/>
  <c r="LA43" i="2"/>
  <c r="LA44" i="2"/>
  <c r="LA45" i="2"/>
  <c r="LA46" i="2"/>
  <c r="LA47" i="2"/>
  <c r="LA48" i="2"/>
  <c r="LA49" i="2"/>
  <c r="LA50" i="2"/>
  <c r="LA51" i="2"/>
  <c r="LA54" i="2"/>
  <c r="LA55" i="2"/>
  <c r="LA56" i="2"/>
  <c r="LA57" i="2"/>
  <c r="LA58" i="2"/>
  <c r="LA59" i="2"/>
  <c r="LA60" i="2"/>
  <c r="LA61" i="2"/>
  <c r="LA62" i="2"/>
  <c r="LA63" i="2"/>
  <c r="LJ7" i="2"/>
  <c r="LJ8" i="2"/>
  <c r="LJ9" i="2"/>
  <c r="LJ10" i="2"/>
  <c r="LJ11" i="2"/>
  <c r="LJ12" i="2"/>
  <c r="LJ13" i="2"/>
  <c r="LJ14" i="2"/>
  <c r="LJ15" i="2"/>
  <c r="LJ16" i="2"/>
  <c r="LJ17" i="2"/>
  <c r="LJ18" i="2"/>
  <c r="LJ19" i="2"/>
  <c r="LJ20" i="2"/>
  <c r="LJ21" i="2"/>
  <c r="LJ22" i="2"/>
  <c r="LJ25" i="2"/>
  <c r="LJ26" i="2"/>
  <c r="LJ27" i="2"/>
  <c r="LJ28" i="2"/>
  <c r="LJ29" i="2"/>
  <c r="LJ30" i="2"/>
  <c r="LJ31" i="2"/>
  <c r="LJ32" i="2"/>
  <c r="LJ33" i="2"/>
  <c r="LJ34" i="2"/>
  <c r="LJ35" i="2"/>
  <c r="LJ36" i="2"/>
  <c r="J36" i="2" s="1"/>
  <c r="LJ37" i="2"/>
  <c r="LJ40" i="2"/>
  <c r="LJ41" i="2"/>
  <c r="LJ42" i="2"/>
  <c r="LJ43" i="2"/>
  <c r="LJ44" i="2"/>
  <c r="LJ45" i="2"/>
  <c r="LJ46" i="2"/>
  <c r="J46" i="2" s="1"/>
  <c r="LJ47" i="2"/>
  <c r="LJ48" i="2"/>
  <c r="LJ49" i="2"/>
  <c r="LJ50" i="2"/>
  <c r="LJ51" i="2"/>
  <c r="LJ54" i="2"/>
  <c r="LJ55" i="2"/>
  <c r="LJ56" i="2"/>
  <c r="J56" i="2" s="1"/>
  <c r="LJ57" i="2"/>
  <c r="LJ58" i="2"/>
  <c r="LJ59" i="2"/>
  <c r="LJ60" i="2"/>
  <c r="LJ61" i="2"/>
  <c r="LJ62" i="2"/>
  <c r="LJ63" i="2"/>
  <c r="LS7" i="2"/>
  <c r="LS8" i="2"/>
  <c r="LS9" i="2"/>
  <c r="LS10" i="2"/>
  <c r="LS11" i="2"/>
  <c r="LS12" i="2"/>
  <c r="LS13" i="2"/>
  <c r="MB13" i="2" s="1"/>
  <c r="LS14" i="2"/>
  <c r="LS15" i="2"/>
  <c r="LS16" i="2"/>
  <c r="LS17" i="2"/>
  <c r="LS18" i="2"/>
  <c r="LS19" i="2"/>
  <c r="LS20" i="2"/>
  <c r="LS21" i="2"/>
  <c r="LS22" i="2"/>
  <c r="LS25" i="2"/>
  <c r="LS26" i="2"/>
  <c r="MB26" i="2" s="1"/>
  <c r="LS27" i="2"/>
  <c r="LS28" i="2"/>
  <c r="LS29" i="2"/>
  <c r="LS30" i="2"/>
  <c r="LS31" i="2"/>
  <c r="LS32" i="2"/>
  <c r="LS33" i="2"/>
  <c r="LS34" i="2"/>
  <c r="MB34" i="2" s="1"/>
  <c r="LS35" i="2"/>
  <c r="LS36" i="2"/>
  <c r="LS37" i="2"/>
  <c r="LS40" i="2"/>
  <c r="LS41" i="2"/>
  <c r="LS42" i="2"/>
  <c r="LS43" i="2"/>
  <c r="LS44" i="2"/>
  <c r="MB44" i="2" s="1"/>
  <c r="LS45" i="2"/>
  <c r="LS46" i="2"/>
  <c r="LS47" i="2"/>
  <c r="LS48" i="2"/>
  <c r="LS49" i="2"/>
  <c r="LS50" i="2"/>
  <c r="LS51" i="2"/>
  <c r="LS54" i="2"/>
  <c r="LS55" i="2"/>
  <c r="LS56" i="2"/>
  <c r="LS57" i="2"/>
  <c r="LS58" i="2"/>
  <c r="LS59" i="2"/>
  <c r="LS60" i="2"/>
  <c r="LS61" i="2"/>
  <c r="LS62" i="2"/>
  <c r="LS63" i="2"/>
  <c r="NC7" i="2"/>
  <c r="NC8" i="2"/>
  <c r="NC9" i="2"/>
  <c r="NC10" i="2"/>
  <c r="NC11" i="2"/>
  <c r="NC12" i="2"/>
  <c r="NC13" i="2"/>
  <c r="NC14" i="2"/>
  <c r="NC15" i="2"/>
  <c r="NC16" i="2"/>
  <c r="NC17" i="2"/>
  <c r="NC18" i="2"/>
  <c r="NC19" i="2"/>
  <c r="NC20" i="2"/>
  <c r="NC21" i="2"/>
  <c r="NC22" i="2"/>
  <c r="NC25" i="2"/>
  <c r="NC26" i="2"/>
  <c r="NC27" i="2"/>
  <c r="NC28" i="2"/>
  <c r="NC29" i="2"/>
  <c r="NC30" i="2"/>
  <c r="NC31" i="2"/>
  <c r="NC32" i="2"/>
  <c r="NC33" i="2"/>
  <c r="NC34" i="2"/>
  <c r="NC35" i="2"/>
  <c r="NC36" i="2"/>
  <c r="NC37" i="2"/>
  <c r="NC40" i="2"/>
  <c r="NC41" i="2"/>
  <c r="NC42" i="2"/>
  <c r="NC43" i="2"/>
  <c r="NC44" i="2"/>
  <c r="NC45" i="2"/>
  <c r="NC46" i="2"/>
  <c r="NC47" i="2"/>
  <c r="NC48" i="2"/>
  <c r="NC49" i="2"/>
  <c r="NC50" i="2"/>
  <c r="NC51" i="2"/>
  <c r="NC54" i="2"/>
  <c r="NC55" i="2"/>
  <c r="NC56" i="2"/>
  <c r="NC57" i="2"/>
  <c r="NC58" i="2"/>
  <c r="NC59" i="2"/>
  <c r="NC60" i="2"/>
  <c r="NC61" i="2"/>
  <c r="NC62" i="2"/>
  <c r="NC63" i="2"/>
  <c r="OD7" i="2"/>
  <c r="OD8" i="2"/>
  <c r="OD9" i="2"/>
  <c r="OD10" i="2"/>
  <c r="OD11" i="2"/>
  <c r="OD12" i="2"/>
  <c r="OD13" i="2"/>
  <c r="OD14" i="2"/>
  <c r="OD15" i="2"/>
  <c r="OD16" i="2"/>
  <c r="OD17" i="2"/>
  <c r="OD18" i="2"/>
  <c r="OD19" i="2"/>
  <c r="OD20" i="2"/>
  <c r="OD21" i="2"/>
  <c r="OD22" i="2"/>
  <c r="OD25" i="2"/>
  <c r="OD26" i="2"/>
  <c r="OD27" i="2"/>
  <c r="OD28" i="2"/>
  <c r="OD29" i="2"/>
  <c r="OD30" i="2"/>
  <c r="OD31" i="2"/>
  <c r="OD32" i="2"/>
  <c r="OD33" i="2"/>
  <c r="OD34" i="2"/>
  <c r="OD35" i="2"/>
  <c r="OD36" i="2"/>
  <c r="OD37" i="2"/>
  <c r="OD40" i="2"/>
  <c r="OD41" i="2"/>
  <c r="OD42" i="2"/>
  <c r="OD43" i="2"/>
  <c r="OD44" i="2"/>
  <c r="OD45" i="2"/>
  <c r="OD46" i="2"/>
  <c r="OD47" i="2"/>
  <c r="OD48" i="2"/>
  <c r="OD49" i="2"/>
  <c r="OD50" i="2"/>
  <c r="OD51" i="2"/>
  <c r="OD54" i="2"/>
  <c r="OD55" i="2"/>
  <c r="OD56" i="2"/>
  <c r="OD57" i="2"/>
  <c r="OD58" i="2"/>
  <c r="OD59" i="2"/>
  <c r="OD60" i="2"/>
  <c r="OD61" i="2"/>
  <c r="OD62" i="2"/>
  <c r="OD63" i="2"/>
  <c r="OV52" i="2"/>
  <c r="OV38" i="2"/>
  <c r="OV23" i="2"/>
  <c r="OV5" i="2"/>
  <c r="PE7" i="2"/>
  <c r="PE8" i="2"/>
  <c r="PE9" i="2"/>
  <c r="PE10" i="2"/>
  <c r="PE11" i="2"/>
  <c r="PE12" i="2"/>
  <c r="PE13" i="2"/>
  <c r="PE14" i="2"/>
  <c r="PE15" i="2"/>
  <c r="PE16" i="2"/>
  <c r="PE17" i="2"/>
  <c r="PE18" i="2"/>
  <c r="PE19" i="2"/>
  <c r="PE20" i="2"/>
  <c r="PE21" i="2"/>
  <c r="PE22" i="2"/>
  <c r="PE25" i="2"/>
  <c r="PE26" i="2"/>
  <c r="PE27" i="2"/>
  <c r="PE28" i="2"/>
  <c r="PE29" i="2"/>
  <c r="PE30" i="2"/>
  <c r="PE31" i="2"/>
  <c r="PE32" i="2"/>
  <c r="PE33" i="2"/>
  <c r="PE34" i="2"/>
  <c r="PE35" i="2"/>
  <c r="PE36" i="2"/>
  <c r="PE37" i="2"/>
  <c r="PE40" i="2"/>
  <c r="PE41" i="2"/>
  <c r="PE42" i="2"/>
  <c r="PE43" i="2"/>
  <c r="PE44" i="2"/>
  <c r="PE45" i="2"/>
  <c r="PE46" i="2"/>
  <c r="PE47" i="2"/>
  <c r="PE48" i="2"/>
  <c r="PE49" i="2"/>
  <c r="PE50" i="2"/>
  <c r="PE51" i="2"/>
  <c r="PE54" i="2"/>
  <c r="PE55" i="2"/>
  <c r="PE56" i="2"/>
  <c r="PE57" i="2"/>
  <c r="PE58" i="2"/>
  <c r="PE59" i="2"/>
  <c r="PE60" i="2"/>
  <c r="PE61" i="2"/>
  <c r="PE62" i="2"/>
  <c r="PE63" i="2"/>
  <c r="OM52" i="2"/>
  <c r="PE52" i="2" s="1"/>
  <c r="OM38" i="2"/>
  <c r="OM23" i="2"/>
  <c r="OM5" i="2"/>
  <c r="NL52" i="2"/>
  <c r="NL38" i="2"/>
  <c r="NL23" i="2"/>
  <c r="NL5" i="2"/>
  <c r="NU52" i="2"/>
  <c r="NU38" i="2"/>
  <c r="NU23" i="2"/>
  <c r="NU5" i="2"/>
  <c r="MT52" i="2"/>
  <c r="MT38" i="2"/>
  <c r="LS38" i="2" s="1"/>
  <c r="MT23" i="2"/>
  <c r="MT5" i="2"/>
  <c r="MT4" i="2" s="1"/>
  <c r="MK52" i="2"/>
  <c r="MK38" i="2"/>
  <c r="MK23" i="2"/>
  <c r="MK5" i="2"/>
  <c r="MJ52" i="2"/>
  <c r="KR52" i="2"/>
  <c r="KR38" i="2"/>
  <c r="KR5" i="2"/>
  <c r="KI52" i="2"/>
  <c r="KI38" i="2"/>
  <c r="KI23" i="2"/>
  <c r="LA23" i="2" s="1"/>
  <c r="KI5" i="2"/>
  <c r="JQ52" i="2"/>
  <c r="JQ38" i="2"/>
  <c r="JQ23" i="2"/>
  <c r="JQ5" i="2"/>
  <c r="IP5" i="2" s="1"/>
  <c r="JH52" i="2"/>
  <c r="JH38" i="2"/>
  <c r="IG38" i="2" s="1"/>
  <c r="JH23" i="2"/>
  <c r="IG23" i="2" s="1"/>
  <c r="JH5" i="2"/>
  <c r="JF63" i="2"/>
  <c r="HO52" i="2"/>
  <c r="HO38" i="2"/>
  <c r="HO23" i="2"/>
  <c r="HX23" i="2" s="1"/>
  <c r="HO5" i="2"/>
  <c r="HX5" i="2" s="1"/>
  <c r="HD63" i="2"/>
  <c r="HF52" i="2"/>
  <c r="HF38" i="2"/>
  <c r="HF23" i="2"/>
  <c r="HF5" i="2"/>
  <c r="DP52" i="2"/>
  <c r="EA52" i="2" s="1"/>
  <c r="DP38" i="2"/>
  <c r="EA38" i="2" s="1"/>
  <c r="DP23" i="2"/>
  <c r="EA23" i="2" s="1"/>
  <c r="DP5" i="2"/>
  <c r="EA5" i="2" s="1"/>
  <c r="BB52" i="2"/>
  <c r="BB38" i="2"/>
  <c r="BB23" i="2"/>
  <c r="BB5" i="2"/>
  <c r="AQ52" i="2"/>
  <c r="AQ38" i="2"/>
  <c r="AQ23" i="2"/>
  <c r="AQ5" i="2"/>
  <c r="AK27" i="3"/>
  <c r="CS53" i="3"/>
  <c r="CR53" i="3"/>
  <c r="CQ53" i="3"/>
  <c r="CP53" i="3"/>
  <c r="CO53" i="3"/>
  <c r="CN53" i="3"/>
  <c r="CM53" i="3"/>
  <c r="CL53" i="3"/>
  <c r="CS39" i="3"/>
  <c r="CR39" i="3"/>
  <c r="CQ39" i="3"/>
  <c r="CP39" i="3"/>
  <c r="CO39" i="3"/>
  <c r="CN39" i="3"/>
  <c r="CM39" i="3"/>
  <c r="CL39" i="3"/>
  <c r="CS24" i="3"/>
  <c r="CR24" i="3"/>
  <c r="CQ24" i="3"/>
  <c r="CP24" i="3"/>
  <c r="CO24" i="3"/>
  <c r="CN24" i="3"/>
  <c r="CM24" i="3"/>
  <c r="CL24" i="3"/>
  <c r="CS6" i="3"/>
  <c r="CR6" i="3"/>
  <c r="CQ6" i="3"/>
  <c r="CP6" i="3"/>
  <c r="CO6" i="3"/>
  <c r="CN6" i="3"/>
  <c r="CM6" i="3"/>
  <c r="CL6" i="3"/>
  <c r="DD53" i="2"/>
  <c r="DC53" i="2"/>
  <c r="DB53" i="2"/>
  <c r="DA53" i="2"/>
  <c r="CZ53" i="2"/>
  <c r="CY53" i="2"/>
  <c r="CX53" i="2"/>
  <c r="CW53" i="2"/>
  <c r="DD39" i="2"/>
  <c r="DC39" i="2"/>
  <c r="DB39" i="2"/>
  <c r="DA39" i="2"/>
  <c r="CZ39" i="2"/>
  <c r="CY39" i="2"/>
  <c r="CX39" i="2"/>
  <c r="CW39" i="2"/>
  <c r="DD24" i="2"/>
  <c r="DC24" i="2"/>
  <c r="DB24" i="2"/>
  <c r="DA24" i="2"/>
  <c r="CZ24" i="2"/>
  <c r="CY24" i="2"/>
  <c r="CX24" i="2"/>
  <c r="CW24" i="2"/>
  <c r="DD6" i="2"/>
  <c r="DC6" i="2"/>
  <c r="DB6" i="2"/>
  <c r="DA6" i="2"/>
  <c r="CZ6" i="2"/>
  <c r="CY6" i="2"/>
  <c r="CX6" i="2"/>
  <c r="CW6" i="2"/>
  <c r="DF23" i="1" l="1"/>
  <c r="J62" i="3"/>
  <c r="J54" i="3"/>
  <c r="J63" i="3"/>
  <c r="U30" i="3"/>
  <c r="LQ56" i="3"/>
  <c r="LQ18" i="3"/>
  <c r="LQ10" i="3"/>
  <c r="J22" i="3"/>
  <c r="J57" i="3"/>
  <c r="U36" i="3"/>
  <c r="J21" i="3"/>
  <c r="CV52" i="5"/>
  <c r="DT52" i="5"/>
  <c r="CJ52" i="5"/>
  <c r="DH52" i="5"/>
  <c r="AT52" i="5"/>
  <c r="CD52" i="5"/>
  <c r="EL52" i="5"/>
  <c r="DN52" i="5"/>
  <c r="BX52" i="5"/>
  <c r="EF52" i="5"/>
  <c r="DB52" i="5"/>
  <c r="CP52" i="5"/>
  <c r="GZ52" i="5"/>
  <c r="BX52" i="3"/>
  <c r="BM52" i="3" s="1"/>
  <c r="EF38" i="5"/>
  <c r="CD38" i="5"/>
  <c r="DZ38" i="5"/>
  <c r="CJ38" i="5"/>
  <c r="GZ38" i="5"/>
  <c r="CV38" i="5"/>
  <c r="CP38" i="5"/>
  <c r="BX38" i="5"/>
  <c r="AT38" i="5"/>
  <c r="DB38" i="5"/>
  <c r="DN38" i="5"/>
  <c r="DH38" i="5"/>
  <c r="DT38" i="5"/>
  <c r="EL38" i="5"/>
  <c r="IY58" i="2"/>
  <c r="CT22" i="2"/>
  <c r="OV4" i="2"/>
  <c r="OV39" i="2" s="1"/>
  <c r="U34" i="2"/>
  <c r="U26" i="2"/>
  <c r="J29" i="2"/>
  <c r="J19" i="2"/>
  <c r="J11" i="2"/>
  <c r="CT12" i="2"/>
  <c r="MB42" i="2"/>
  <c r="MB14" i="2"/>
  <c r="U51" i="2"/>
  <c r="U33" i="2"/>
  <c r="U7" i="2"/>
  <c r="NC23" i="2"/>
  <c r="OD23" i="2"/>
  <c r="U60" i="2"/>
  <c r="U50" i="2"/>
  <c r="U42" i="2"/>
  <c r="CT51" i="2"/>
  <c r="IP38" i="2"/>
  <c r="OM4" i="2"/>
  <c r="OM6" i="2" s="1"/>
  <c r="MB50" i="2"/>
  <c r="IY61" i="2"/>
  <c r="U43" i="2"/>
  <c r="U25" i="2"/>
  <c r="IY15" i="2"/>
  <c r="HO4" i="2"/>
  <c r="LJ38" i="2"/>
  <c r="MB38" i="2" s="1"/>
  <c r="OD38" i="2"/>
  <c r="MB35" i="2"/>
  <c r="AF35" i="2" s="1"/>
  <c r="U35" i="1" s="1"/>
  <c r="MB27" i="2"/>
  <c r="MB12" i="2"/>
  <c r="CT60" i="2"/>
  <c r="AG53" i="2"/>
  <c r="U62" i="2"/>
  <c r="MB51" i="2"/>
  <c r="IY32" i="2"/>
  <c r="IY14" i="2"/>
  <c r="CT36" i="2"/>
  <c r="MB60" i="2"/>
  <c r="J37" i="2"/>
  <c r="MB11" i="2"/>
  <c r="J28" i="2"/>
  <c r="CT35" i="2"/>
  <c r="LA52" i="2"/>
  <c r="MB59" i="2"/>
  <c r="MB22" i="2"/>
  <c r="LS5" i="2"/>
  <c r="MB28" i="2"/>
  <c r="MB18" i="2"/>
  <c r="MB10" i="2"/>
  <c r="BM61" i="2"/>
  <c r="MB61" i="2"/>
  <c r="IY45" i="2"/>
  <c r="HF4" i="2"/>
  <c r="HF24" i="2" s="1"/>
  <c r="MB58" i="2"/>
  <c r="MB21" i="2"/>
  <c r="IY47" i="2"/>
  <c r="J16" i="2"/>
  <c r="J8" i="2"/>
  <c r="CT62" i="2"/>
  <c r="U54" i="2"/>
  <c r="KI4" i="2"/>
  <c r="KI53" i="2" s="1"/>
  <c r="MK4" i="2"/>
  <c r="OD5" i="2"/>
  <c r="MB30" i="2"/>
  <c r="JZ5" i="2"/>
  <c r="U46" i="2"/>
  <c r="U36" i="2"/>
  <c r="U18" i="2"/>
  <c r="U10" i="2"/>
  <c r="J61" i="2"/>
  <c r="EP38" i="1"/>
  <c r="EJ38" i="1"/>
  <c r="FB23" i="1"/>
  <c r="ED23" i="1"/>
  <c r="CT38" i="1"/>
  <c r="DF38" i="1"/>
  <c r="EV52" i="1"/>
  <c r="EV23" i="1"/>
  <c r="CZ23" i="1"/>
  <c r="U49" i="2"/>
  <c r="U31" i="2"/>
  <c r="U13" i="2"/>
  <c r="IY7" i="2"/>
  <c r="U35" i="3"/>
  <c r="U17" i="3"/>
  <c r="ED38" i="1"/>
  <c r="CT23" i="1"/>
  <c r="HX38" i="2"/>
  <c r="MB46" i="2"/>
  <c r="MB37" i="2"/>
  <c r="MB19" i="2"/>
  <c r="U58" i="2"/>
  <c r="U48" i="2"/>
  <c r="U40" i="2"/>
  <c r="U30" i="2"/>
  <c r="U20" i="2"/>
  <c r="IY12" i="2"/>
  <c r="J63" i="2"/>
  <c r="J55" i="2"/>
  <c r="J45" i="2"/>
  <c r="J35" i="2"/>
  <c r="J27" i="2"/>
  <c r="BM44" i="2"/>
  <c r="CI44" i="2" s="1"/>
  <c r="U63" i="2"/>
  <c r="HV38" i="3"/>
  <c r="KY38" i="3"/>
  <c r="LQ38" i="3" s="1"/>
  <c r="J48" i="3"/>
  <c r="J40" i="3"/>
  <c r="J30" i="3"/>
  <c r="LQ61" i="3"/>
  <c r="LQ51" i="3"/>
  <c r="LQ43" i="3"/>
  <c r="LQ15" i="3"/>
  <c r="LQ7" i="3"/>
  <c r="J13" i="2"/>
  <c r="U22" i="2"/>
  <c r="LJ5" i="2"/>
  <c r="MB5" i="2" s="1"/>
  <c r="MB20" i="2"/>
  <c r="AF20" i="2" s="1"/>
  <c r="U59" i="2"/>
  <c r="U41" i="2"/>
  <c r="U21" i="2"/>
  <c r="IY60" i="2"/>
  <c r="U45" i="3"/>
  <c r="U9" i="3"/>
  <c r="DR23" i="1"/>
  <c r="JQ4" i="2"/>
  <c r="JQ53" i="2" s="1"/>
  <c r="LA5" i="2"/>
  <c r="OD52" i="2"/>
  <c r="PE38" i="2"/>
  <c r="MB45" i="2"/>
  <c r="AF45" i="2" s="1"/>
  <c r="U45" i="1" s="1"/>
  <c r="MB36" i="2"/>
  <c r="AF36" i="2" s="1"/>
  <c r="U57" i="2"/>
  <c r="U47" i="2"/>
  <c r="U37" i="2"/>
  <c r="U29" i="2"/>
  <c r="U19" i="2"/>
  <c r="U11" i="2"/>
  <c r="IY46" i="2"/>
  <c r="AF46" i="2" s="1"/>
  <c r="J62" i="2"/>
  <c r="J54" i="2"/>
  <c r="J44" i="2"/>
  <c r="J9" i="2"/>
  <c r="U55" i="2"/>
  <c r="JO52" i="3"/>
  <c r="LQ60" i="3"/>
  <c r="LQ50" i="3"/>
  <c r="LQ42" i="3"/>
  <c r="LQ32" i="3"/>
  <c r="U22" i="3"/>
  <c r="U14" i="3"/>
  <c r="IN46" i="3"/>
  <c r="BM32" i="3"/>
  <c r="DX52" i="1"/>
  <c r="EJ52" i="1"/>
  <c r="BX38" i="2"/>
  <c r="BM38" i="2" s="1"/>
  <c r="LA38" i="2"/>
  <c r="LJ23" i="2"/>
  <c r="IY56" i="2"/>
  <c r="LQ21" i="3"/>
  <c r="IN42" i="3"/>
  <c r="JH4" i="2"/>
  <c r="JH24" i="2" s="1"/>
  <c r="LS23" i="2"/>
  <c r="NL4" i="2"/>
  <c r="LJ4" i="2" s="1"/>
  <c r="LJ6" i="2" s="1"/>
  <c r="J48" i="2"/>
  <c r="J40" i="2"/>
  <c r="U17" i="2"/>
  <c r="U9" i="2"/>
  <c r="IY36" i="2"/>
  <c r="J60" i="2"/>
  <c r="IY50" i="2"/>
  <c r="AF50" i="2" s="1"/>
  <c r="U50" i="1" s="1"/>
  <c r="IY42" i="2"/>
  <c r="J32" i="2"/>
  <c r="J15" i="2"/>
  <c r="J7" i="2"/>
  <c r="BM25" i="2"/>
  <c r="LQ63" i="3"/>
  <c r="LQ55" i="3"/>
  <c r="J35" i="3"/>
  <c r="CI63" i="3"/>
  <c r="AT38" i="1"/>
  <c r="NC5" i="2"/>
  <c r="IY28" i="2"/>
  <c r="CT29" i="2"/>
  <c r="LQ13" i="3"/>
  <c r="DR38" i="1"/>
  <c r="IG5" i="2"/>
  <c r="J5" i="2" s="1"/>
  <c r="NC38" i="2"/>
  <c r="J57" i="2"/>
  <c r="J47" i="2"/>
  <c r="JZ38" i="2"/>
  <c r="U16" i="2"/>
  <c r="IY8" i="2"/>
  <c r="IY21" i="2"/>
  <c r="AF21" i="2" s="1"/>
  <c r="U21" i="1" s="1"/>
  <c r="IY59" i="2"/>
  <c r="J49" i="2"/>
  <c r="J41" i="2"/>
  <c r="J31" i="2"/>
  <c r="J22" i="2"/>
  <c r="J14" i="2"/>
  <c r="J58" i="2"/>
  <c r="U44" i="2"/>
  <c r="IY5" i="2"/>
  <c r="MK53" i="2"/>
  <c r="NC4" i="2"/>
  <c r="IY38" i="2"/>
  <c r="NC39" i="2"/>
  <c r="IY17" i="2"/>
  <c r="J13" i="3"/>
  <c r="U8" i="2"/>
  <c r="IP23" i="2"/>
  <c r="IY31" i="2"/>
  <c r="IY57" i="2"/>
  <c r="U15" i="2"/>
  <c r="U5" i="2"/>
  <c r="AQ4" i="2"/>
  <c r="AQ6" i="2" s="1"/>
  <c r="U38" i="2"/>
  <c r="HO53" i="2"/>
  <c r="OV53" i="2"/>
  <c r="JZ23" i="2"/>
  <c r="IY48" i="2"/>
  <c r="IY37" i="2"/>
  <c r="AF37" i="2" s="1"/>
  <c r="IY22" i="2"/>
  <c r="AF22" i="2" s="1"/>
  <c r="J22" i="1" s="1"/>
  <c r="IY51" i="2"/>
  <c r="AF51" i="2" s="1"/>
  <c r="U51" i="1" s="1"/>
  <c r="IY43" i="2"/>
  <c r="IY34" i="2"/>
  <c r="IY26" i="2"/>
  <c r="IY18" i="2"/>
  <c r="IY10" i="2"/>
  <c r="HX52" i="2"/>
  <c r="CT37" i="2"/>
  <c r="CT13" i="2"/>
  <c r="BX5" i="2"/>
  <c r="CT5" i="2" s="1"/>
  <c r="BM43" i="2"/>
  <c r="CI43" i="2" s="1"/>
  <c r="J59" i="2"/>
  <c r="U56" i="2"/>
  <c r="U28" i="2"/>
  <c r="JO5" i="3"/>
  <c r="KP5" i="3"/>
  <c r="LH5" i="3"/>
  <c r="NS5" i="3"/>
  <c r="U63" i="3"/>
  <c r="U55" i="3"/>
  <c r="LQ45" i="3"/>
  <c r="U56" i="3"/>
  <c r="IN36" i="3"/>
  <c r="U28" i="3"/>
  <c r="J60" i="3"/>
  <c r="J42" i="3"/>
  <c r="CI55" i="3"/>
  <c r="DX38" i="1"/>
  <c r="EV38" i="1"/>
  <c r="DL52" i="1"/>
  <c r="DR52" i="1"/>
  <c r="CT52" i="1"/>
  <c r="FB52" i="1"/>
  <c r="EH4" i="5"/>
  <c r="DL4" i="5"/>
  <c r="DP4" i="5"/>
  <c r="BT4" i="5"/>
  <c r="BV4" i="5"/>
  <c r="CH4" i="5"/>
  <c r="DX4" i="5"/>
  <c r="DR4" i="5"/>
  <c r="CR4" i="5"/>
  <c r="CL4" i="5"/>
  <c r="CF4" i="5"/>
  <c r="CB4" i="5"/>
  <c r="AR4" i="5"/>
  <c r="AG4" i="5"/>
  <c r="DJ4" i="5"/>
  <c r="CN4" i="5"/>
  <c r="DF4" i="5"/>
  <c r="ED4" i="5"/>
  <c r="CZ4" i="5"/>
  <c r="EB4" i="5"/>
  <c r="DV4" i="5"/>
  <c r="BZ4" i="5"/>
  <c r="DD4" i="5"/>
  <c r="AG24" i="3"/>
  <c r="CT4" i="5"/>
  <c r="CX4" i="5"/>
  <c r="EJ4" i="5"/>
  <c r="BP4" i="5"/>
  <c r="BR4" i="5" s="1"/>
  <c r="AG6" i="3"/>
  <c r="V4" i="5"/>
  <c r="K4" i="5"/>
  <c r="AG39" i="3"/>
  <c r="AG53" i="3"/>
  <c r="EP23" i="1"/>
  <c r="BR23" i="1"/>
  <c r="CN23" i="1"/>
  <c r="IY41" i="2"/>
  <c r="LS52" i="2"/>
  <c r="JZ52" i="2"/>
  <c r="MB54" i="2"/>
  <c r="MB29" i="2"/>
  <c r="IY30" i="2"/>
  <c r="AF30" i="2" s="1"/>
  <c r="CT47" i="2"/>
  <c r="J18" i="2"/>
  <c r="J10" i="2"/>
  <c r="U32" i="2"/>
  <c r="U14" i="2"/>
  <c r="U60" i="3"/>
  <c r="U50" i="3"/>
  <c r="U32" i="3"/>
  <c r="J56" i="3"/>
  <c r="J36" i="3"/>
  <c r="J28" i="3"/>
  <c r="J10" i="3"/>
  <c r="CI13" i="3"/>
  <c r="FB38" i="1"/>
  <c r="AT52" i="1"/>
  <c r="BR52" i="1"/>
  <c r="CN52" i="1"/>
  <c r="DX23" i="1"/>
  <c r="IY25" i="2"/>
  <c r="HF53" i="2"/>
  <c r="KR4" i="2"/>
  <c r="PE5" i="2"/>
  <c r="IY16" i="2"/>
  <c r="BB4" i="2"/>
  <c r="BB39" i="2" s="1"/>
  <c r="DP4" i="2"/>
  <c r="OM53" i="2"/>
  <c r="LJ52" i="2"/>
  <c r="IY40" i="2"/>
  <c r="IY29" i="2"/>
  <c r="AF29" i="2" s="1"/>
  <c r="U29" i="1" s="1"/>
  <c r="CT46" i="2"/>
  <c r="J34" i="2"/>
  <c r="J26" i="2"/>
  <c r="J17" i="2"/>
  <c r="HV23" i="3"/>
  <c r="IN23" i="3" s="1"/>
  <c r="NS23" i="3"/>
  <c r="LQ48" i="3"/>
  <c r="LQ40" i="3"/>
  <c r="U59" i="3"/>
  <c r="U49" i="3"/>
  <c r="U41" i="3"/>
  <c r="U31" i="3"/>
  <c r="J55" i="3"/>
  <c r="J45" i="3"/>
  <c r="DL38" i="1"/>
  <c r="FH52" i="1"/>
  <c r="HV52" i="1"/>
  <c r="EP52" i="1"/>
  <c r="DN4" i="1"/>
  <c r="EL4" i="1"/>
  <c r="DV4" i="1"/>
  <c r="CP4" i="1"/>
  <c r="EB4" i="1"/>
  <c r="DP4" i="1"/>
  <c r="CX4" i="1"/>
  <c r="DZ4" i="1"/>
  <c r="ET4" i="1"/>
  <c r="AG4" i="1"/>
  <c r="CC4" i="1" s="1"/>
  <c r="EF4" i="1"/>
  <c r="EZ4" i="1"/>
  <c r="DT4" i="1"/>
  <c r="EN4" i="1"/>
  <c r="DD4" i="1"/>
  <c r="FF4" i="1"/>
  <c r="AR4" i="1"/>
  <c r="DH4" i="1"/>
  <c r="EX4" i="1"/>
  <c r="DJ4" i="1"/>
  <c r="CR4" i="1"/>
  <c r="FD4" i="1"/>
  <c r="EH4" i="1"/>
  <c r="CV4" i="1"/>
  <c r="BP4" i="1"/>
  <c r="ER4" i="1"/>
  <c r="DB4" i="1"/>
  <c r="K4" i="1"/>
  <c r="V4" i="1"/>
  <c r="AG6" i="2"/>
  <c r="DL23" i="1"/>
  <c r="IY33" i="2"/>
  <c r="AF61" i="2"/>
  <c r="J61" i="1" s="1"/>
  <c r="PE23" i="2"/>
  <c r="NC52" i="2"/>
  <c r="NC53" i="2" s="1"/>
  <c r="MB62" i="2"/>
  <c r="AF62" i="2" s="1"/>
  <c r="MB43" i="2"/>
  <c r="IP52" i="2"/>
  <c r="U52" i="2" s="1"/>
  <c r="CT21" i="2"/>
  <c r="J51" i="2"/>
  <c r="J43" i="2"/>
  <c r="J33" i="2"/>
  <c r="J25" i="2"/>
  <c r="U12" i="2"/>
  <c r="LQ44" i="3"/>
  <c r="LQ8" i="3"/>
  <c r="J8" i="3"/>
  <c r="CZ38" i="1"/>
  <c r="ED52" i="1"/>
  <c r="AG24" i="2"/>
  <c r="IY9" i="2"/>
  <c r="IY49" i="2"/>
  <c r="U62" i="3"/>
  <c r="U61" i="2"/>
  <c r="CI20" i="3"/>
  <c r="EJ23" i="1"/>
  <c r="BX23" i="2"/>
  <c r="BM23" i="2" s="1"/>
  <c r="MT53" i="2"/>
  <c r="IG52" i="2"/>
  <c r="IY35" i="2"/>
  <c r="IY27" i="2"/>
  <c r="IY19" i="2"/>
  <c r="IY11" i="2"/>
  <c r="CT20" i="2"/>
  <c r="J50" i="2"/>
  <c r="J42" i="2"/>
  <c r="IN45" i="3"/>
  <c r="U57" i="3"/>
  <c r="U47" i="3"/>
  <c r="U37" i="3"/>
  <c r="U29" i="3"/>
  <c r="IN20" i="3"/>
  <c r="IN12" i="3"/>
  <c r="AF12" i="3" s="1"/>
  <c r="BO12" i="5" s="1"/>
  <c r="J61" i="3"/>
  <c r="J51" i="3"/>
  <c r="J43" i="3"/>
  <c r="J33" i="3"/>
  <c r="J25" i="3"/>
  <c r="J15" i="3"/>
  <c r="J7" i="3"/>
  <c r="FH38" i="1"/>
  <c r="HV38" i="1"/>
  <c r="BR38" i="1"/>
  <c r="CN38" i="1"/>
  <c r="DF52" i="1"/>
  <c r="CZ52" i="1"/>
  <c r="FH23" i="1"/>
  <c r="HV23" i="1"/>
  <c r="J19" i="3"/>
  <c r="J11" i="3"/>
  <c r="HM5" i="3"/>
  <c r="KY5" i="3"/>
  <c r="LQ36" i="3"/>
  <c r="LQ28" i="3"/>
  <c r="U48" i="3"/>
  <c r="U40" i="3"/>
  <c r="U21" i="3"/>
  <c r="U13" i="3"/>
  <c r="J44" i="3"/>
  <c r="J17" i="3"/>
  <c r="J9" i="3"/>
  <c r="CI29" i="3"/>
  <c r="BM44" i="3"/>
  <c r="U54" i="3"/>
  <c r="LQ11" i="3"/>
  <c r="U20" i="3"/>
  <c r="HM52" i="3"/>
  <c r="HV52" i="3"/>
  <c r="J52" i="3" s="1"/>
  <c r="KP52" i="3"/>
  <c r="KY52" i="3"/>
  <c r="NS52" i="3"/>
  <c r="U46" i="3"/>
  <c r="U18" i="3"/>
  <c r="U10" i="3"/>
  <c r="J59" i="3"/>
  <c r="J49" i="3"/>
  <c r="J41" i="3"/>
  <c r="J31" i="3"/>
  <c r="IN22" i="3"/>
  <c r="IN14" i="3"/>
  <c r="CI60" i="3"/>
  <c r="CI12" i="3"/>
  <c r="J14" i="3"/>
  <c r="LQ58" i="3"/>
  <c r="AF58" i="3" s="1"/>
  <c r="LQ12" i="3"/>
  <c r="HM38" i="3"/>
  <c r="J16" i="3"/>
  <c r="J32" i="3"/>
  <c r="LQ35" i="3"/>
  <c r="LQ27" i="3"/>
  <c r="LQ17" i="3"/>
  <c r="LQ9" i="3"/>
  <c r="IN61" i="3"/>
  <c r="U44" i="3"/>
  <c r="U34" i="3"/>
  <c r="U26" i="3"/>
  <c r="J58" i="3"/>
  <c r="IN30" i="3"/>
  <c r="CI58" i="3"/>
  <c r="U42" i="3"/>
  <c r="U12" i="3"/>
  <c r="LQ20" i="3"/>
  <c r="IN28" i="3"/>
  <c r="LQ57" i="3"/>
  <c r="LQ19" i="3"/>
  <c r="J46" i="3"/>
  <c r="CI23" i="3"/>
  <c r="JO23" i="3"/>
  <c r="LQ62" i="3"/>
  <c r="AF62" i="3" s="1"/>
  <c r="LQ54" i="3"/>
  <c r="LQ34" i="3"/>
  <c r="LQ26" i="3"/>
  <c r="U61" i="3"/>
  <c r="U51" i="3"/>
  <c r="U43" i="3"/>
  <c r="U16" i="3"/>
  <c r="U8" i="3"/>
  <c r="J20" i="3"/>
  <c r="J12" i="3"/>
  <c r="BM7" i="3"/>
  <c r="IE52" i="3"/>
  <c r="LQ37" i="3"/>
  <c r="J37" i="3"/>
  <c r="LQ29" i="3"/>
  <c r="J29" i="3"/>
  <c r="J47" i="3"/>
  <c r="BM23" i="3"/>
  <c r="U15" i="3"/>
  <c r="U7" i="3"/>
  <c r="AF54" i="3"/>
  <c r="FN54" i="5" s="1"/>
  <c r="J26" i="3"/>
  <c r="IN26" i="3"/>
  <c r="IN10" i="3"/>
  <c r="CI31" i="3"/>
  <c r="BM31" i="3"/>
  <c r="BM57" i="3"/>
  <c r="J50" i="3"/>
  <c r="IN50" i="3"/>
  <c r="CI48" i="3"/>
  <c r="BM48" i="3"/>
  <c r="CI40" i="3"/>
  <c r="BM40" i="3"/>
  <c r="J18" i="3"/>
  <c r="IN18" i="3"/>
  <c r="AF18" i="3" s="1"/>
  <c r="J34" i="3"/>
  <c r="IN34" i="3"/>
  <c r="LQ33" i="3"/>
  <c r="U33" i="3"/>
  <c r="LQ25" i="3"/>
  <c r="U25" i="3"/>
  <c r="MR5" i="3"/>
  <c r="CI62" i="3"/>
  <c r="CI45" i="3"/>
  <c r="BX38" i="3"/>
  <c r="BM38" i="3" s="1"/>
  <c r="BM56" i="3"/>
  <c r="U19" i="3"/>
  <c r="U11" i="3"/>
  <c r="LH23" i="3"/>
  <c r="KY23" i="3"/>
  <c r="OT23" i="3"/>
  <c r="LQ46" i="3"/>
  <c r="LQ30" i="3"/>
  <c r="LQ22" i="3"/>
  <c r="LQ14" i="3"/>
  <c r="IN60" i="3"/>
  <c r="IN63" i="3"/>
  <c r="IN55" i="3"/>
  <c r="IE38" i="3"/>
  <c r="IE5" i="3"/>
  <c r="CI61" i="3"/>
  <c r="BM37" i="3"/>
  <c r="BM15" i="3"/>
  <c r="OT52" i="3"/>
  <c r="HV5" i="3"/>
  <c r="U58" i="3"/>
  <c r="OT5" i="3"/>
  <c r="IN37" i="3"/>
  <c r="IN21" i="3"/>
  <c r="CI28" i="3"/>
  <c r="KP38" i="3"/>
  <c r="IN13" i="3"/>
  <c r="AF13" i="3" s="1"/>
  <c r="CI54" i="3"/>
  <c r="BM59" i="3"/>
  <c r="BM47" i="3"/>
  <c r="MR38" i="3"/>
  <c r="MR52" i="3"/>
  <c r="IN29" i="3"/>
  <c r="CI18" i="3"/>
  <c r="DP52" i="3"/>
  <c r="CI34" i="3"/>
  <c r="BM22" i="3"/>
  <c r="BM14" i="3"/>
  <c r="BM5" i="3"/>
  <c r="CI46" i="3"/>
  <c r="CI30" i="3"/>
  <c r="BM46" i="3"/>
  <c r="BM21" i="3"/>
  <c r="BM19" i="3"/>
  <c r="BM11" i="3"/>
  <c r="CI42" i="3"/>
  <c r="CI26" i="3"/>
  <c r="CI10" i="3"/>
  <c r="BM51" i="3"/>
  <c r="BM43" i="3"/>
  <c r="BM35" i="3"/>
  <c r="BM27" i="3"/>
  <c r="CI5" i="3"/>
  <c r="BM50" i="3"/>
  <c r="BM17" i="3"/>
  <c r="BM9" i="3"/>
  <c r="BM49" i="3"/>
  <c r="BM41" i="3"/>
  <c r="BM33" i="3"/>
  <c r="BM25" i="3"/>
  <c r="BM16" i="3"/>
  <c r="BM8" i="3"/>
  <c r="AF60" i="3"/>
  <c r="BX52" i="2"/>
  <c r="CT52" i="2" s="1"/>
  <c r="AF58" i="2"/>
  <c r="GJ58" i="1" s="1"/>
  <c r="CI47" i="2"/>
  <c r="CI63" i="2"/>
  <c r="CI55" i="2"/>
  <c r="CI46" i="2"/>
  <c r="CI30" i="2"/>
  <c r="CI22" i="2"/>
  <c r="CI28" i="2"/>
  <c r="CI12" i="2"/>
  <c r="BM10" i="2"/>
  <c r="AF10" i="2" s="1"/>
  <c r="CT50" i="2"/>
  <c r="BM34" i="2"/>
  <c r="CT59" i="2"/>
  <c r="BM33" i="2"/>
  <c r="CT58" i="2"/>
  <c r="BM40" i="2"/>
  <c r="CI40" i="2" s="1"/>
  <c r="BM14" i="2"/>
  <c r="CT55" i="2"/>
  <c r="CT30" i="2"/>
  <c r="CT19" i="2"/>
  <c r="BM56" i="2"/>
  <c r="BM18" i="2"/>
  <c r="BM26" i="2"/>
  <c r="BM57" i="2"/>
  <c r="BM31" i="2"/>
  <c r="CT63" i="2"/>
  <c r="CI58" i="2"/>
  <c r="BM42" i="2"/>
  <c r="BM48" i="2"/>
  <c r="CI48" i="2" s="1"/>
  <c r="CT28" i="2"/>
  <c r="CI37" i="2"/>
  <c r="CI60" i="2"/>
  <c r="AF60" i="2"/>
  <c r="U60" i="1" s="1"/>
  <c r="CI29" i="2"/>
  <c r="CI51" i="2"/>
  <c r="AF13" i="2"/>
  <c r="CI13" i="2"/>
  <c r="AF54" i="2"/>
  <c r="CI45" i="2"/>
  <c r="CI36" i="2"/>
  <c r="CI20" i="2"/>
  <c r="CI61" i="2"/>
  <c r="CI35" i="2"/>
  <c r="CI19" i="2"/>
  <c r="CI11" i="2"/>
  <c r="AF12" i="2"/>
  <c r="J12" i="1" s="1"/>
  <c r="CI62" i="2"/>
  <c r="CI57" i="2"/>
  <c r="AF59" i="2"/>
  <c r="U59" i="1" s="1"/>
  <c r="CI59" i="2"/>
  <c r="IN57" i="3"/>
  <c r="IN48" i="3"/>
  <c r="IN40" i="3"/>
  <c r="IN32" i="3"/>
  <c r="AF32" i="3" s="1"/>
  <c r="BO32" i="5" s="1"/>
  <c r="IN16" i="3"/>
  <c r="IN8" i="3"/>
  <c r="IN56" i="3"/>
  <c r="IN47" i="3"/>
  <c r="IN31" i="3"/>
  <c r="IN15" i="3"/>
  <c r="IN7" i="3"/>
  <c r="IN51" i="3"/>
  <c r="IN43" i="3"/>
  <c r="IN35" i="3"/>
  <c r="IN27" i="3"/>
  <c r="IN19" i="3"/>
  <c r="IN11" i="3"/>
  <c r="IN59" i="3"/>
  <c r="IN49" i="3"/>
  <c r="IN41" i="3"/>
  <c r="IN33" i="3"/>
  <c r="IN25" i="3"/>
  <c r="IN17" i="3"/>
  <c r="IN9" i="3"/>
  <c r="NS38" i="3"/>
  <c r="LH52" i="3"/>
  <c r="LQ52" i="3" s="1"/>
  <c r="MR23" i="3"/>
  <c r="OK4" i="3"/>
  <c r="OB4" i="3"/>
  <c r="OB6" i="3" s="1"/>
  <c r="NA4" i="3"/>
  <c r="NA6" i="3" s="1"/>
  <c r="NJ4" i="3"/>
  <c r="MI4" i="3"/>
  <c r="LZ4" i="3"/>
  <c r="JX4" i="3"/>
  <c r="JX6" i="3" s="1"/>
  <c r="KG4" i="3"/>
  <c r="JF4" i="3"/>
  <c r="IW4" i="3"/>
  <c r="HD4" i="3"/>
  <c r="DE4" i="3"/>
  <c r="BB4" i="3"/>
  <c r="AQ4" i="3"/>
  <c r="CI32" i="2"/>
  <c r="CI16" i="2"/>
  <c r="CI8" i="2"/>
  <c r="CI15" i="2"/>
  <c r="CI7" i="2"/>
  <c r="CI49" i="2"/>
  <c r="CI41" i="2"/>
  <c r="CI17" i="2"/>
  <c r="CI9" i="2"/>
  <c r="CT49" i="2"/>
  <c r="CT41" i="2"/>
  <c r="CT32" i="2"/>
  <c r="CT16" i="2"/>
  <c r="CT8" i="2"/>
  <c r="CI25" i="2"/>
  <c r="CT15" i="2"/>
  <c r="CT7" i="2"/>
  <c r="CT17" i="2"/>
  <c r="CT9" i="2"/>
  <c r="MB56" i="2"/>
  <c r="MB48" i="2"/>
  <c r="MB40" i="2"/>
  <c r="MB32" i="2"/>
  <c r="MB16" i="2"/>
  <c r="AF16" i="2" s="1"/>
  <c r="J16" i="1" s="1"/>
  <c r="MB8" i="2"/>
  <c r="AF8" i="2" s="1"/>
  <c r="MB63" i="2"/>
  <c r="AF63" i="2" s="1"/>
  <c r="D68" i="4" s="1"/>
  <c r="MB55" i="2"/>
  <c r="AF55" i="2" s="1"/>
  <c r="MB47" i="2"/>
  <c r="MB31" i="2"/>
  <c r="MB15" i="2"/>
  <c r="AF15" i="2" s="1"/>
  <c r="MB7" i="2"/>
  <c r="MB57" i="2"/>
  <c r="MB49" i="2"/>
  <c r="MB41" i="2"/>
  <c r="MB33" i="2"/>
  <c r="MB25" i="2"/>
  <c r="MB17" i="2"/>
  <c r="MB9" i="2"/>
  <c r="OV6" i="2"/>
  <c r="OV24" i="2"/>
  <c r="OM39" i="2"/>
  <c r="OM24" i="2"/>
  <c r="MT39" i="2"/>
  <c r="MT24" i="2"/>
  <c r="MT6" i="2"/>
  <c r="MK39" i="2"/>
  <c r="MK24" i="2"/>
  <c r="MK6" i="2"/>
  <c r="KR53" i="2"/>
  <c r="KR6" i="2"/>
  <c r="JQ39" i="2"/>
  <c r="JQ24" i="2"/>
  <c r="JQ6" i="2"/>
  <c r="HO39" i="2"/>
  <c r="HO24" i="2"/>
  <c r="HO6" i="2"/>
  <c r="PD51" i="2"/>
  <c r="PC51" i="2"/>
  <c r="PB51" i="2"/>
  <c r="PA51" i="2"/>
  <c r="OZ51" i="2"/>
  <c r="OY51" i="2"/>
  <c r="OX51" i="2"/>
  <c r="OW51" i="2"/>
  <c r="PD50" i="2"/>
  <c r="PC50" i="2"/>
  <c r="PB50" i="2"/>
  <c r="PA50" i="2"/>
  <c r="OZ50" i="2"/>
  <c r="OY50" i="2"/>
  <c r="OX50" i="2"/>
  <c r="OW50" i="2"/>
  <c r="PD49" i="2"/>
  <c r="PC49" i="2"/>
  <c r="PB49" i="2"/>
  <c r="PA49" i="2"/>
  <c r="OZ49" i="2"/>
  <c r="OY49" i="2"/>
  <c r="OX49" i="2"/>
  <c r="OW49" i="2"/>
  <c r="PD48" i="2"/>
  <c r="PC48" i="2"/>
  <c r="PB48" i="2"/>
  <c r="PA48" i="2"/>
  <c r="OZ48" i="2"/>
  <c r="OY48" i="2"/>
  <c r="OX48" i="2"/>
  <c r="OW48" i="2"/>
  <c r="OC51" i="2"/>
  <c r="OB51" i="2"/>
  <c r="OA51" i="2"/>
  <c r="NZ51" i="2"/>
  <c r="NY51" i="2"/>
  <c r="NX51" i="2"/>
  <c r="NW51" i="2"/>
  <c r="NV51" i="2"/>
  <c r="OC50" i="2"/>
  <c r="OB50" i="2"/>
  <c r="OA50" i="2"/>
  <c r="NZ50" i="2"/>
  <c r="NY50" i="2"/>
  <c r="NX50" i="2"/>
  <c r="NW50" i="2"/>
  <c r="NV50" i="2"/>
  <c r="OC49" i="2"/>
  <c r="OB49" i="2"/>
  <c r="OA49" i="2"/>
  <c r="NZ49" i="2"/>
  <c r="NY49" i="2"/>
  <c r="NX49" i="2"/>
  <c r="NW49" i="2"/>
  <c r="NV49" i="2"/>
  <c r="NB51" i="2"/>
  <c r="NA51" i="2"/>
  <c r="MZ51" i="2"/>
  <c r="MY51" i="2"/>
  <c r="MX51" i="2"/>
  <c r="MW51" i="2"/>
  <c r="MV51" i="2"/>
  <c r="MU51" i="2"/>
  <c r="NB50" i="2"/>
  <c r="NA50" i="2"/>
  <c r="MZ50" i="2"/>
  <c r="MY50" i="2"/>
  <c r="MX50" i="2"/>
  <c r="MW50" i="2"/>
  <c r="MV50" i="2"/>
  <c r="MU50" i="2"/>
  <c r="NB49" i="2"/>
  <c r="NA49" i="2"/>
  <c r="MZ49" i="2"/>
  <c r="MY49" i="2"/>
  <c r="MX49" i="2"/>
  <c r="MW49" i="2"/>
  <c r="MV49" i="2"/>
  <c r="MU49" i="2"/>
  <c r="NB48" i="2"/>
  <c r="NA48" i="2"/>
  <c r="MZ48" i="2"/>
  <c r="MY48" i="2"/>
  <c r="MX48" i="2"/>
  <c r="MW48" i="2"/>
  <c r="MV48" i="2"/>
  <c r="MU48" i="2"/>
  <c r="LR51" i="2"/>
  <c r="LQ51" i="2"/>
  <c r="LP51" i="2"/>
  <c r="LO51" i="2"/>
  <c r="LN51" i="2"/>
  <c r="LM51" i="2"/>
  <c r="LL51" i="2"/>
  <c r="LK51" i="2"/>
  <c r="LI51" i="2"/>
  <c r="LH51" i="2"/>
  <c r="LG51" i="2"/>
  <c r="LF51" i="2"/>
  <c r="LE51" i="2"/>
  <c r="LD51" i="2"/>
  <c r="LC51" i="2"/>
  <c r="LB51" i="2"/>
  <c r="LR50" i="2"/>
  <c r="LQ50" i="2"/>
  <c r="LP50" i="2"/>
  <c r="LO50" i="2"/>
  <c r="LN50" i="2"/>
  <c r="LM50" i="2"/>
  <c r="LL50" i="2"/>
  <c r="LK50" i="2"/>
  <c r="LI50" i="2"/>
  <c r="LH50" i="2"/>
  <c r="LG50" i="2"/>
  <c r="LF50" i="2"/>
  <c r="LE50" i="2"/>
  <c r="LD50" i="2"/>
  <c r="LC50" i="2"/>
  <c r="LB50" i="2"/>
  <c r="LR49" i="2"/>
  <c r="LQ49" i="2"/>
  <c r="LP49" i="2"/>
  <c r="LO49" i="2"/>
  <c r="LN49" i="2"/>
  <c r="LM49" i="2"/>
  <c r="LL49" i="2"/>
  <c r="LK49" i="2"/>
  <c r="LI49" i="2"/>
  <c r="LH49" i="2"/>
  <c r="LG49" i="2"/>
  <c r="LF49" i="2"/>
  <c r="LE49" i="2"/>
  <c r="LD49" i="2"/>
  <c r="LC49" i="2"/>
  <c r="LB49" i="2"/>
  <c r="LR48" i="2"/>
  <c r="LQ48" i="2"/>
  <c r="LP48" i="2"/>
  <c r="LO48" i="2"/>
  <c r="LN48" i="2"/>
  <c r="LM48" i="2"/>
  <c r="LL48" i="2"/>
  <c r="LK48" i="2"/>
  <c r="LI48" i="2"/>
  <c r="LH48" i="2"/>
  <c r="LG48" i="2"/>
  <c r="LF48" i="2"/>
  <c r="LE48" i="2"/>
  <c r="LD48" i="2"/>
  <c r="LC48" i="2"/>
  <c r="LB48" i="2"/>
  <c r="KZ51" i="2"/>
  <c r="KY51" i="2"/>
  <c r="KX51" i="2"/>
  <c r="KW51" i="2"/>
  <c r="KV51" i="2"/>
  <c r="KU51" i="2"/>
  <c r="KT51" i="2"/>
  <c r="KS51" i="2"/>
  <c r="KZ50" i="2"/>
  <c r="KY50" i="2"/>
  <c r="KX50" i="2"/>
  <c r="KW50" i="2"/>
  <c r="KV50" i="2"/>
  <c r="KU50" i="2"/>
  <c r="KT50" i="2"/>
  <c r="KS50" i="2"/>
  <c r="KZ49" i="2"/>
  <c r="KY49" i="2"/>
  <c r="KX49" i="2"/>
  <c r="KW49" i="2"/>
  <c r="KV49" i="2"/>
  <c r="KU49" i="2"/>
  <c r="KT49" i="2"/>
  <c r="KS49" i="2"/>
  <c r="KZ48" i="2"/>
  <c r="KY48" i="2"/>
  <c r="KX48" i="2"/>
  <c r="KW48" i="2"/>
  <c r="KV48" i="2"/>
  <c r="KU48" i="2"/>
  <c r="KT48" i="2"/>
  <c r="KS48" i="2"/>
  <c r="JY51" i="2"/>
  <c r="JX51" i="2"/>
  <c r="JW51" i="2"/>
  <c r="JV51" i="2"/>
  <c r="JU51" i="2"/>
  <c r="JT51" i="2"/>
  <c r="JS51" i="2"/>
  <c r="JR51" i="2"/>
  <c r="JY50" i="2"/>
  <c r="JX50" i="2"/>
  <c r="JW50" i="2"/>
  <c r="JV50" i="2"/>
  <c r="JU50" i="2"/>
  <c r="JT50" i="2"/>
  <c r="JS50" i="2"/>
  <c r="JR50" i="2"/>
  <c r="JY49" i="2"/>
  <c r="JX49" i="2"/>
  <c r="JW49" i="2"/>
  <c r="JV49" i="2"/>
  <c r="JU49" i="2"/>
  <c r="JT49" i="2"/>
  <c r="JS49" i="2"/>
  <c r="JR49" i="2"/>
  <c r="IO51" i="2"/>
  <c r="IN51" i="2"/>
  <c r="S51" i="2" s="1"/>
  <c r="IM51" i="2"/>
  <c r="R51" i="2" s="1"/>
  <c r="IL51" i="2"/>
  <c r="Q51" i="2" s="1"/>
  <c r="IK51" i="2"/>
  <c r="P51" i="2" s="1"/>
  <c r="IJ51" i="2"/>
  <c r="O51" i="2" s="1"/>
  <c r="II51" i="2"/>
  <c r="IH51" i="2"/>
  <c r="IF51" i="2"/>
  <c r="I51" i="2" s="1"/>
  <c r="IE51" i="2"/>
  <c r="H51" i="2" s="1"/>
  <c r="ID51" i="2"/>
  <c r="G51" i="2" s="1"/>
  <c r="IC51" i="2"/>
  <c r="F51" i="2" s="1"/>
  <c r="IB51" i="2"/>
  <c r="E51" i="2" s="1"/>
  <c r="IA51" i="2"/>
  <c r="D51" i="2" s="1"/>
  <c r="HZ51" i="2"/>
  <c r="HY51" i="2"/>
  <c r="IO50" i="2"/>
  <c r="T50" i="2" s="1"/>
  <c r="IN50" i="2"/>
  <c r="IM50" i="2"/>
  <c r="IL50" i="2"/>
  <c r="IK50" i="2"/>
  <c r="P50" i="2" s="1"/>
  <c r="IJ50" i="2"/>
  <c r="II50" i="2"/>
  <c r="IH50" i="2"/>
  <c r="IF50" i="2"/>
  <c r="IE50" i="2"/>
  <c r="H50" i="2" s="1"/>
  <c r="ID50" i="2"/>
  <c r="G50" i="2" s="1"/>
  <c r="IC50" i="2"/>
  <c r="F50" i="2" s="1"/>
  <c r="IB50" i="2"/>
  <c r="E50" i="2" s="1"/>
  <c r="IA50" i="2"/>
  <c r="D50" i="2" s="1"/>
  <c r="HZ50" i="2"/>
  <c r="HY50" i="2"/>
  <c r="IO49" i="2"/>
  <c r="IN49" i="2"/>
  <c r="IM49" i="2"/>
  <c r="IL49" i="2"/>
  <c r="IK49" i="2"/>
  <c r="IJ49" i="2"/>
  <c r="II49" i="2"/>
  <c r="IH49" i="2"/>
  <c r="IF49" i="2"/>
  <c r="IE49" i="2"/>
  <c r="ID49" i="2"/>
  <c r="IC49" i="2"/>
  <c r="IB49" i="2"/>
  <c r="IA49" i="2"/>
  <c r="HZ49" i="2"/>
  <c r="HY49" i="2"/>
  <c r="HW51" i="2"/>
  <c r="HV51" i="2"/>
  <c r="HU51" i="2"/>
  <c r="HT51" i="2"/>
  <c r="HS51" i="2"/>
  <c r="HR51" i="2"/>
  <c r="HQ51" i="2"/>
  <c r="HP51" i="2"/>
  <c r="HW50" i="2"/>
  <c r="HV50" i="2"/>
  <c r="HU50" i="2"/>
  <c r="HT50" i="2"/>
  <c r="HS50" i="2"/>
  <c r="HR50" i="2"/>
  <c r="HQ50" i="2"/>
  <c r="HP50" i="2"/>
  <c r="HW49" i="2"/>
  <c r="HV49" i="2"/>
  <c r="HU49" i="2"/>
  <c r="HT49" i="2"/>
  <c r="HS49" i="2"/>
  <c r="HR49" i="2"/>
  <c r="HQ49" i="2"/>
  <c r="HP49" i="2"/>
  <c r="DZ51" i="2"/>
  <c r="DY51" i="2"/>
  <c r="DX51" i="2"/>
  <c r="DW51" i="2"/>
  <c r="DV51" i="2"/>
  <c r="DU51" i="2"/>
  <c r="DT51" i="2"/>
  <c r="DS51" i="2"/>
  <c r="DZ50" i="2"/>
  <c r="DY50" i="2"/>
  <c r="DX50" i="2"/>
  <c r="DW50" i="2"/>
  <c r="DV50" i="2"/>
  <c r="DU50" i="2"/>
  <c r="DT50" i="2"/>
  <c r="DS50" i="2"/>
  <c r="DZ49" i="2"/>
  <c r="DY49" i="2"/>
  <c r="DX49" i="2"/>
  <c r="DW49" i="2"/>
  <c r="DV49" i="2"/>
  <c r="DU49" i="2"/>
  <c r="DT49" i="2"/>
  <c r="DS49" i="2"/>
  <c r="BW51" i="2"/>
  <c r="BV51" i="2"/>
  <c r="BK51" i="2" s="1"/>
  <c r="BU51" i="2"/>
  <c r="BJ51" i="2" s="1"/>
  <c r="BT51" i="2"/>
  <c r="BI51" i="2" s="1"/>
  <c r="BS51" i="2"/>
  <c r="BR51" i="2"/>
  <c r="BQ51" i="2"/>
  <c r="BP51" i="2"/>
  <c r="BW50" i="2"/>
  <c r="BV50" i="2"/>
  <c r="BU50" i="2"/>
  <c r="BT50" i="2"/>
  <c r="BS50" i="2"/>
  <c r="BR50" i="2"/>
  <c r="BQ50" i="2"/>
  <c r="BF50" i="2" s="1"/>
  <c r="BP50" i="2"/>
  <c r="BE50" i="2" s="1"/>
  <c r="BW49" i="2"/>
  <c r="BV49" i="2"/>
  <c r="BK49" i="2" s="1"/>
  <c r="BU49" i="2"/>
  <c r="BJ49" i="2" s="1"/>
  <c r="BT49" i="2"/>
  <c r="BI49" i="2" s="1"/>
  <c r="BS49" i="2"/>
  <c r="BH49" i="2" s="1"/>
  <c r="BR49" i="2"/>
  <c r="BQ49" i="2"/>
  <c r="BP49" i="2"/>
  <c r="BE49" i="2" s="1"/>
  <c r="BE51" i="2"/>
  <c r="BK50" i="2"/>
  <c r="BJ50" i="2"/>
  <c r="BI50" i="2"/>
  <c r="ON52" i="2"/>
  <c r="OE52" i="2"/>
  <c r="NS52" i="2"/>
  <c r="MM52" i="2"/>
  <c r="MC52" i="2"/>
  <c r="KJ52" i="2"/>
  <c r="JL52" i="2"/>
  <c r="OU52" i="2"/>
  <c r="OT52" i="2"/>
  <c r="OS52" i="2"/>
  <c r="OR52" i="2"/>
  <c r="OQ52" i="2"/>
  <c r="OP52" i="2"/>
  <c r="OO52" i="2"/>
  <c r="OL52" i="2"/>
  <c r="OK52" i="2"/>
  <c r="OJ52" i="2"/>
  <c r="OI52" i="2"/>
  <c r="OH52" i="2"/>
  <c r="OG52" i="2"/>
  <c r="OF52" i="2"/>
  <c r="NT52" i="2"/>
  <c r="NR52" i="2"/>
  <c r="NQ52" i="2"/>
  <c r="NP52" i="2"/>
  <c r="NY52" i="2" s="1"/>
  <c r="NO52" i="2"/>
  <c r="NN52" i="2"/>
  <c r="NM52" i="2"/>
  <c r="NK52" i="2"/>
  <c r="NJ52" i="2"/>
  <c r="NI52" i="2"/>
  <c r="NH52" i="2"/>
  <c r="NG52" i="2"/>
  <c r="NF52" i="2"/>
  <c r="NE52" i="2"/>
  <c r="ND52" i="2"/>
  <c r="MS52" i="2"/>
  <c r="MR52" i="2"/>
  <c r="MQ52" i="2"/>
  <c r="MP52" i="2"/>
  <c r="MO52" i="2"/>
  <c r="MN52" i="2"/>
  <c r="ML52" i="2"/>
  <c r="MI52" i="2"/>
  <c r="MH52" i="2"/>
  <c r="MG52" i="2"/>
  <c r="MF52" i="2"/>
  <c r="ME52" i="2"/>
  <c r="MD52" i="2"/>
  <c r="KQ52" i="2"/>
  <c r="KP52" i="2"/>
  <c r="KO52" i="2"/>
  <c r="KN52" i="2"/>
  <c r="KM52" i="2"/>
  <c r="KL52" i="2"/>
  <c r="KK52" i="2"/>
  <c r="KH52" i="2"/>
  <c r="KG52" i="2"/>
  <c r="KF52" i="2"/>
  <c r="KE52" i="2"/>
  <c r="KD52" i="2"/>
  <c r="KC52" i="2"/>
  <c r="KB52" i="2"/>
  <c r="KA52" i="2"/>
  <c r="JP52" i="2"/>
  <c r="JO52" i="2"/>
  <c r="JN52" i="2"/>
  <c r="JM52" i="2"/>
  <c r="JK52" i="2"/>
  <c r="JJ52" i="2"/>
  <c r="JI52" i="2"/>
  <c r="JG52" i="2"/>
  <c r="JF52" i="2"/>
  <c r="JE52" i="2"/>
  <c r="JD52" i="2"/>
  <c r="JC52" i="2"/>
  <c r="JB52" i="2"/>
  <c r="JA52" i="2"/>
  <c r="IZ52" i="2"/>
  <c r="DP6" i="2" l="1"/>
  <c r="AQ54" i="5"/>
  <c r="AF26" i="3"/>
  <c r="GF26" i="5" s="1"/>
  <c r="AF42" i="3"/>
  <c r="FW42" i="5" s="1"/>
  <c r="AF45" i="3"/>
  <c r="AF10" i="3"/>
  <c r="U10" i="5" s="1"/>
  <c r="AF61" i="3"/>
  <c r="AF61" i="5" s="1"/>
  <c r="J38" i="3"/>
  <c r="U5" i="3"/>
  <c r="AF15" i="3"/>
  <c r="FW15" i="5" s="1"/>
  <c r="U54" i="5"/>
  <c r="FE12" i="5"/>
  <c r="AF63" i="3"/>
  <c r="AF63" i="5" s="1"/>
  <c r="AF40" i="3"/>
  <c r="FE40" i="5" s="1"/>
  <c r="CV4" i="5"/>
  <c r="CI52" i="3"/>
  <c r="DZ4" i="5"/>
  <c r="AF56" i="3"/>
  <c r="AF56" i="5" s="1"/>
  <c r="DT4" i="5"/>
  <c r="BX4" i="5"/>
  <c r="J36" i="1"/>
  <c r="HK36" i="1"/>
  <c r="AQ36" i="1"/>
  <c r="AF36" i="1"/>
  <c r="CB36" i="1" s="1"/>
  <c r="HF39" i="2"/>
  <c r="KI6" i="2"/>
  <c r="U10" i="1"/>
  <c r="AF27" i="2"/>
  <c r="U27" i="1" s="1"/>
  <c r="PE4" i="2"/>
  <c r="NL6" i="2"/>
  <c r="AF32" i="2"/>
  <c r="HB32" i="1" s="1"/>
  <c r="U54" i="1"/>
  <c r="AF42" i="2"/>
  <c r="U42" i="1" s="1"/>
  <c r="NL24" i="2"/>
  <c r="NL39" i="2"/>
  <c r="AF17" i="2"/>
  <c r="U17" i="1" s="1"/>
  <c r="GS61" i="1"/>
  <c r="U13" i="1"/>
  <c r="NL53" i="2"/>
  <c r="NC24" i="2"/>
  <c r="U20" i="1"/>
  <c r="AF28" i="2"/>
  <c r="GJ28" i="1" s="1"/>
  <c r="AF19" i="2"/>
  <c r="J19" i="1" s="1"/>
  <c r="AF11" i="2"/>
  <c r="J11" i="1" s="1"/>
  <c r="PE24" i="2"/>
  <c r="J38" i="2"/>
  <c r="LJ24" i="2"/>
  <c r="KI24" i="2"/>
  <c r="HK61" i="1"/>
  <c r="LA4" i="2"/>
  <c r="LA39" i="2" s="1"/>
  <c r="LJ39" i="2"/>
  <c r="HX4" i="2"/>
  <c r="HX53" i="2" s="1"/>
  <c r="KI39" i="2"/>
  <c r="AF57" i="2"/>
  <c r="AF38" i="2"/>
  <c r="HK38" i="1" s="1"/>
  <c r="J35" i="1"/>
  <c r="MB23" i="2"/>
  <c r="AF61" i="1"/>
  <c r="CB61" i="1" s="1"/>
  <c r="AF9" i="2"/>
  <c r="AQ9" i="1" s="1"/>
  <c r="AF44" i="2"/>
  <c r="AF44" i="1" s="1"/>
  <c r="CB44" i="1" s="1"/>
  <c r="IG4" i="2"/>
  <c r="IG24" i="2" s="1"/>
  <c r="HF6" i="2"/>
  <c r="AF47" i="2"/>
  <c r="GJ47" i="1" s="1"/>
  <c r="FR61" i="1"/>
  <c r="AF26" i="2"/>
  <c r="GS26" i="1" s="1"/>
  <c r="LA6" i="2"/>
  <c r="LQ52" i="2"/>
  <c r="OX52" i="2"/>
  <c r="GA61" i="1"/>
  <c r="GS22" i="1"/>
  <c r="AF18" i="2"/>
  <c r="U18" i="1" s="1"/>
  <c r="BO36" i="1"/>
  <c r="FR36" i="1"/>
  <c r="GA36" i="1"/>
  <c r="J13" i="1"/>
  <c r="GS36" i="1"/>
  <c r="J60" i="1"/>
  <c r="J44" i="1"/>
  <c r="GJ36" i="1"/>
  <c r="GS28" i="1"/>
  <c r="HB36" i="1"/>
  <c r="U36" i="1"/>
  <c r="J54" i="1"/>
  <c r="CI23" i="2"/>
  <c r="EP4" i="1"/>
  <c r="DP39" i="2"/>
  <c r="DP24" i="2"/>
  <c r="EA4" i="2"/>
  <c r="EA6" i="2" s="1"/>
  <c r="DP53" i="2"/>
  <c r="BB6" i="2"/>
  <c r="CT38" i="2"/>
  <c r="AT4" i="1"/>
  <c r="EV4" i="1"/>
  <c r="CI38" i="2"/>
  <c r="DL4" i="1"/>
  <c r="FB4" i="1"/>
  <c r="CZ4" i="1"/>
  <c r="ED4" i="1"/>
  <c r="J4" i="2"/>
  <c r="J6" i="2" s="1"/>
  <c r="J32" i="1"/>
  <c r="GJ46" i="1"/>
  <c r="U46" i="1"/>
  <c r="U37" i="1"/>
  <c r="J37" i="1"/>
  <c r="LV50" i="2"/>
  <c r="J28" i="1"/>
  <c r="JH6" i="2"/>
  <c r="AQ61" i="1"/>
  <c r="GJ61" i="1"/>
  <c r="CI18" i="2"/>
  <c r="AQ53" i="2"/>
  <c r="U61" i="1"/>
  <c r="LJ53" i="2"/>
  <c r="CP4" i="5"/>
  <c r="AF43" i="2"/>
  <c r="U43" i="1" s="1"/>
  <c r="J23" i="2"/>
  <c r="AF50" i="3"/>
  <c r="EV50" i="5" s="1"/>
  <c r="PB52" i="2"/>
  <c r="IV50" i="2"/>
  <c r="JH39" i="2"/>
  <c r="KR39" i="2"/>
  <c r="AF7" i="2"/>
  <c r="BO7" i="1" s="1"/>
  <c r="AF7" i="3"/>
  <c r="EV7" i="5" s="1"/>
  <c r="CI42" i="2"/>
  <c r="HB61" i="1"/>
  <c r="AF34" i="2"/>
  <c r="U23" i="2"/>
  <c r="AF25" i="2"/>
  <c r="GA25" i="1" s="1"/>
  <c r="CJ4" i="5"/>
  <c r="IU50" i="2"/>
  <c r="JZ4" i="2"/>
  <c r="AF48" i="3"/>
  <c r="J48" i="5" s="1"/>
  <c r="AF22" i="1"/>
  <c r="CB22" i="1" s="1"/>
  <c r="AF30" i="3"/>
  <c r="FN30" i="5" s="1"/>
  <c r="AF49" i="2"/>
  <c r="GJ49" i="1" s="1"/>
  <c r="DR4" i="1"/>
  <c r="PE39" i="2"/>
  <c r="JH53" i="2"/>
  <c r="IP4" i="2"/>
  <c r="AF44" i="3"/>
  <c r="AF44" i="5" s="1"/>
  <c r="AF41" i="2"/>
  <c r="J41" i="1" s="1"/>
  <c r="IH52" i="2"/>
  <c r="AQ39" i="2"/>
  <c r="BO61" i="1"/>
  <c r="AQ28" i="1"/>
  <c r="AF46" i="3"/>
  <c r="FW46" i="5" s="1"/>
  <c r="AF55" i="3"/>
  <c r="GF55" i="5" s="1"/>
  <c r="J23" i="3"/>
  <c r="J50" i="1"/>
  <c r="CT4" i="1"/>
  <c r="IG39" i="2"/>
  <c r="BO63" i="1"/>
  <c r="J63" i="1"/>
  <c r="U63" i="1"/>
  <c r="FR8" i="1"/>
  <c r="GA8" i="1"/>
  <c r="HK8" i="1"/>
  <c r="GS8" i="1"/>
  <c r="AF8" i="1"/>
  <c r="CB8" i="1" s="1"/>
  <c r="HB8" i="1"/>
  <c r="J8" i="1"/>
  <c r="GJ8" i="1"/>
  <c r="BO8" i="1"/>
  <c r="AQ8" i="1"/>
  <c r="U62" i="5"/>
  <c r="J62" i="5"/>
  <c r="EV62" i="5"/>
  <c r="FW62" i="5"/>
  <c r="BO25" i="1"/>
  <c r="BO30" i="1"/>
  <c r="GA30" i="1"/>
  <c r="FR30" i="1"/>
  <c r="U30" i="1"/>
  <c r="GJ30" i="1"/>
  <c r="J30" i="1"/>
  <c r="HB15" i="1"/>
  <c r="GJ15" i="1"/>
  <c r="HK15" i="1"/>
  <c r="GS15" i="1"/>
  <c r="J15" i="1"/>
  <c r="FE45" i="5"/>
  <c r="BO45" i="5"/>
  <c r="U41" i="1"/>
  <c r="HB55" i="1"/>
  <c r="GS55" i="1"/>
  <c r="BO55" i="1"/>
  <c r="U55" i="1"/>
  <c r="AF55" i="1"/>
  <c r="CB55" i="1" s="1"/>
  <c r="HK55" i="1"/>
  <c r="J55" i="1"/>
  <c r="GA55" i="1"/>
  <c r="AQ55" i="1"/>
  <c r="FR55" i="1"/>
  <c r="J57" i="1"/>
  <c r="U57" i="1"/>
  <c r="J62" i="1"/>
  <c r="U62" i="1"/>
  <c r="J29" i="1"/>
  <c r="J20" i="1"/>
  <c r="U58" i="1"/>
  <c r="LV48" i="2"/>
  <c r="BB24" i="2"/>
  <c r="BM5" i="2"/>
  <c r="AF5" i="2" s="1"/>
  <c r="U5" i="1" s="1"/>
  <c r="IV49" i="2"/>
  <c r="FR22" i="1"/>
  <c r="HB58" i="1"/>
  <c r="DX4" i="1"/>
  <c r="CD4" i="5"/>
  <c r="U16" i="1"/>
  <c r="J45" i="1"/>
  <c r="PA52" i="2"/>
  <c r="FR46" i="1"/>
  <c r="HB28" i="1"/>
  <c r="J12" i="5"/>
  <c r="AF28" i="3"/>
  <c r="AQ28" i="5" s="1"/>
  <c r="J21" i="1"/>
  <c r="IY52" i="2"/>
  <c r="J58" i="1"/>
  <c r="EL4" i="5"/>
  <c r="GZ4" i="5"/>
  <c r="DB4" i="5"/>
  <c r="IY23" i="2"/>
  <c r="NC6" i="2"/>
  <c r="U47" i="1"/>
  <c r="U22" i="1"/>
  <c r="HK22" i="1"/>
  <c r="BO22" i="1"/>
  <c r="BX4" i="2"/>
  <c r="BX6" i="2" s="1"/>
  <c r="MW52" i="2"/>
  <c r="I50" i="2"/>
  <c r="T51" i="2"/>
  <c r="PE53" i="2"/>
  <c r="GJ22" i="1"/>
  <c r="CI34" i="2"/>
  <c r="AF48" i="2"/>
  <c r="BB53" i="2"/>
  <c r="FE54" i="5"/>
  <c r="AF20" i="3"/>
  <c r="J20" i="5" s="1"/>
  <c r="U12" i="1"/>
  <c r="BR4" i="1"/>
  <c r="CN4" i="1"/>
  <c r="J10" i="1"/>
  <c r="EF4" i="5"/>
  <c r="DN4" i="5"/>
  <c r="J47" i="1"/>
  <c r="J46" i="1"/>
  <c r="AQ22" i="1"/>
  <c r="EV26" i="5"/>
  <c r="AT4" i="5"/>
  <c r="CT23" i="2"/>
  <c r="OW52" i="2"/>
  <c r="LT48" i="2"/>
  <c r="LT49" i="2"/>
  <c r="B50" i="2"/>
  <c r="LT50" i="2"/>
  <c r="B51" i="2"/>
  <c r="M51" i="2"/>
  <c r="PE6" i="2"/>
  <c r="EV54" i="5"/>
  <c r="AF36" i="3"/>
  <c r="AF36" i="5" s="1"/>
  <c r="J25" i="1"/>
  <c r="FH4" i="1"/>
  <c r="HV4" i="1"/>
  <c r="J18" i="1"/>
  <c r="DH4" i="5"/>
  <c r="J59" i="1"/>
  <c r="U8" i="1"/>
  <c r="LV49" i="2"/>
  <c r="J51" i="1"/>
  <c r="IU49" i="2"/>
  <c r="GS58" i="1"/>
  <c r="KS52" i="2"/>
  <c r="NZ52" i="2"/>
  <c r="LU48" i="2"/>
  <c r="C50" i="2"/>
  <c r="LU50" i="2"/>
  <c r="Y50" i="2" s="1"/>
  <c r="GL50" i="1" s="1"/>
  <c r="C51" i="2"/>
  <c r="N51" i="2"/>
  <c r="AF47" i="3"/>
  <c r="AF58" i="1"/>
  <c r="CB58" i="1" s="1"/>
  <c r="CI10" i="2"/>
  <c r="AF33" i="2"/>
  <c r="FR33" i="1" s="1"/>
  <c r="J52" i="2"/>
  <c r="J50" i="5"/>
  <c r="LQ5" i="3"/>
  <c r="EJ4" i="1"/>
  <c r="DF4" i="1"/>
  <c r="MB52" i="2"/>
  <c r="U15" i="1"/>
  <c r="U44" i="1"/>
  <c r="FE58" i="5"/>
  <c r="GF58" i="5"/>
  <c r="GO58" i="5"/>
  <c r="FN58" i="5"/>
  <c r="FW58" i="5"/>
  <c r="J58" i="5"/>
  <c r="AF58" i="5"/>
  <c r="AQ58" i="5"/>
  <c r="BO58" i="5"/>
  <c r="EV58" i="5"/>
  <c r="AF12" i="5"/>
  <c r="FN62" i="5"/>
  <c r="U58" i="5"/>
  <c r="U12" i="5"/>
  <c r="FE62" i="5"/>
  <c r="BO54" i="5"/>
  <c r="BO62" i="5"/>
  <c r="FW54" i="5"/>
  <c r="AF29" i="3"/>
  <c r="U52" i="3"/>
  <c r="AF57" i="3"/>
  <c r="GO57" i="5" s="1"/>
  <c r="GO12" i="5"/>
  <c r="AQ62" i="5"/>
  <c r="GF27" i="5"/>
  <c r="GO54" i="5"/>
  <c r="AF37" i="3"/>
  <c r="EV37" i="5" s="1"/>
  <c r="GF12" i="5"/>
  <c r="GO62" i="5"/>
  <c r="AF62" i="5"/>
  <c r="GF54" i="5"/>
  <c r="J54" i="5"/>
  <c r="FN50" i="5"/>
  <c r="AF54" i="5"/>
  <c r="FN12" i="5"/>
  <c r="GF62" i="5"/>
  <c r="AF34" i="3"/>
  <c r="U34" i="5" s="1"/>
  <c r="AF13" i="5"/>
  <c r="BO13" i="5"/>
  <c r="FW13" i="5"/>
  <c r="FN13" i="5"/>
  <c r="FW63" i="5"/>
  <c r="U63" i="5"/>
  <c r="BO37" i="5"/>
  <c r="JF6" i="3"/>
  <c r="JO4" i="3"/>
  <c r="IE4" i="3"/>
  <c r="IE24" i="3" s="1"/>
  <c r="FN26" i="5"/>
  <c r="KG6" i="3"/>
  <c r="KP4" i="3"/>
  <c r="FW45" i="5"/>
  <c r="FN45" i="5"/>
  <c r="GO26" i="5"/>
  <c r="AF59" i="3"/>
  <c r="GO59" i="5" s="1"/>
  <c r="AQ6" i="3"/>
  <c r="FW12" i="5"/>
  <c r="EV45" i="5"/>
  <c r="CI38" i="3"/>
  <c r="IN5" i="3"/>
  <c r="AF26" i="5"/>
  <c r="J45" i="5"/>
  <c r="HD53" i="3"/>
  <c r="HM4" i="3"/>
  <c r="AF22" i="3"/>
  <c r="FE22" i="5" s="1"/>
  <c r="EV12" i="5"/>
  <c r="AF45" i="5"/>
  <c r="AF31" i="3"/>
  <c r="GO31" i="5" s="1"/>
  <c r="AF19" i="3"/>
  <c r="U19" i="5" s="1"/>
  <c r="J5" i="3"/>
  <c r="LQ23" i="3"/>
  <c r="BB6" i="3"/>
  <c r="BX4" i="3"/>
  <c r="BX39" i="3" s="1"/>
  <c r="DE24" i="3"/>
  <c r="DP4" i="3"/>
  <c r="AF11" i="3"/>
  <c r="FN11" i="5" s="1"/>
  <c r="AF35" i="3"/>
  <c r="GO35" i="5" s="1"/>
  <c r="GO45" i="5"/>
  <c r="U45" i="5"/>
  <c r="AF43" i="3"/>
  <c r="FE43" i="5" s="1"/>
  <c r="IN38" i="3"/>
  <c r="AF38" i="3" s="1"/>
  <c r="AQ45" i="5"/>
  <c r="IN52" i="3"/>
  <c r="IW6" i="3"/>
  <c r="HV4" i="3"/>
  <c r="HV6" i="3" s="1"/>
  <c r="AQ12" i="5"/>
  <c r="J26" i="5"/>
  <c r="GF45" i="5"/>
  <c r="AF16" i="3"/>
  <c r="U16" i="5" s="1"/>
  <c r="AF51" i="3"/>
  <c r="BO51" i="5" s="1"/>
  <c r="U23" i="3"/>
  <c r="U38" i="3"/>
  <c r="AQ26" i="5"/>
  <c r="GO32" i="5"/>
  <c r="J13" i="5"/>
  <c r="U26" i="5"/>
  <c r="FW32" i="5"/>
  <c r="FE26" i="5"/>
  <c r="AF42" i="5"/>
  <c r="AQ32" i="5"/>
  <c r="FW26" i="5"/>
  <c r="BO26" i="5"/>
  <c r="AF8" i="3"/>
  <c r="AF17" i="3"/>
  <c r="GF32" i="5"/>
  <c r="AF32" i="5"/>
  <c r="GO50" i="5"/>
  <c r="GF50" i="5"/>
  <c r="U32" i="5"/>
  <c r="AF25" i="3"/>
  <c r="AF33" i="3"/>
  <c r="AF41" i="3"/>
  <c r="AQ13" i="5"/>
  <c r="GF13" i="5"/>
  <c r="U13" i="5"/>
  <c r="FE13" i="5"/>
  <c r="EV13" i="5"/>
  <c r="FE32" i="5"/>
  <c r="AF49" i="3"/>
  <c r="AF14" i="3"/>
  <c r="GO13" i="5"/>
  <c r="EV32" i="5"/>
  <c r="AF21" i="3"/>
  <c r="FN32" i="5"/>
  <c r="J46" i="5"/>
  <c r="J32" i="5"/>
  <c r="AF9" i="3"/>
  <c r="AF15" i="5"/>
  <c r="BO15" i="5"/>
  <c r="FE15" i="5"/>
  <c r="EV10" i="5"/>
  <c r="J60" i="5"/>
  <c r="AF60" i="5"/>
  <c r="BO60" i="5"/>
  <c r="FE60" i="5"/>
  <c r="U60" i="5"/>
  <c r="AQ60" i="5"/>
  <c r="EV60" i="5"/>
  <c r="GF60" i="5"/>
  <c r="FN60" i="5"/>
  <c r="FW60" i="5"/>
  <c r="GO60" i="5"/>
  <c r="U18" i="5"/>
  <c r="AF18" i="5"/>
  <c r="AQ18" i="5"/>
  <c r="BO18" i="5"/>
  <c r="EV18" i="5"/>
  <c r="FE18" i="5"/>
  <c r="FN18" i="5"/>
  <c r="J18" i="5"/>
  <c r="GF18" i="5"/>
  <c r="GO18" i="5"/>
  <c r="FW18" i="5"/>
  <c r="U61" i="5"/>
  <c r="FE61" i="5"/>
  <c r="FW61" i="5"/>
  <c r="GF61" i="5"/>
  <c r="GO61" i="5"/>
  <c r="BO7" i="5"/>
  <c r="AQ56" i="5"/>
  <c r="BM52" i="2"/>
  <c r="BO44" i="1"/>
  <c r="HB30" i="1"/>
  <c r="GS63" i="1"/>
  <c r="HK30" i="1"/>
  <c r="AQ46" i="1"/>
  <c r="GS30" i="1"/>
  <c r="FR41" i="1"/>
  <c r="AF30" i="1"/>
  <c r="CB30" i="1" s="1"/>
  <c r="GS48" i="1"/>
  <c r="AF14" i="2"/>
  <c r="J14" i="1" s="1"/>
  <c r="CI14" i="2"/>
  <c r="AQ44" i="1"/>
  <c r="AF47" i="1"/>
  <c r="AQ47" i="1"/>
  <c r="FR44" i="1"/>
  <c r="GS47" i="1"/>
  <c r="GS33" i="1"/>
  <c r="GJ63" i="1"/>
  <c r="AF40" i="2"/>
  <c r="HK46" i="1"/>
  <c r="BO46" i="1"/>
  <c r="GS46" i="1"/>
  <c r="GA44" i="1"/>
  <c r="HB47" i="1"/>
  <c r="GJ55" i="1"/>
  <c r="AF28" i="1"/>
  <c r="CB28" i="1" s="1"/>
  <c r="HK28" i="1"/>
  <c r="GA63" i="1"/>
  <c r="AQ15" i="1"/>
  <c r="AQ30" i="1"/>
  <c r="GJ44" i="1"/>
  <c r="AF63" i="1"/>
  <c r="GS44" i="1"/>
  <c r="HB44" i="1"/>
  <c r="AF15" i="1"/>
  <c r="FR28" i="1"/>
  <c r="HK63" i="1"/>
  <c r="BO15" i="1"/>
  <c r="FR48" i="1"/>
  <c r="GA49" i="1"/>
  <c r="AQ58" i="1"/>
  <c r="GA58" i="1"/>
  <c r="FR58" i="1"/>
  <c r="BO58" i="1"/>
  <c r="HK58" i="1"/>
  <c r="HK47" i="1"/>
  <c r="CI56" i="2"/>
  <c r="AF56" i="2"/>
  <c r="J56" i="1" s="1"/>
  <c r="AQ63" i="1"/>
  <c r="HK44" i="1"/>
  <c r="FR47" i="1"/>
  <c r="GA46" i="1"/>
  <c r="FR15" i="1"/>
  <c r="CI26" i="2"/>
  <c r="FR63" i="1"/>
  <c r="GA15" i="1"/>
  <c r="CI31" i="2"/>
  <c r="AF31" i="2"/>
  <c r="GA22" i="1"/>
  <c r="HB22" i="1"/>
  <c r="BO47" i="1"/>
  <c r="CI33" i="2"/>
  <c r="HB46" i="1"/>
  <c r="GA47" i="1"/>
  <c r="AF46" i="1"/>
  <c r="HB63" i="1"/>
  <c r="AQ7" i="1"/>
  <c r="BO42" i="1"/>
  <c r="GS42" i="1"/>
  <c r="HK42" i="1"/>
  <c r="AQ42" i="1"/>
  <c r="AF42" i="1"/>
  <c r="BO16" i="1"/>
  <c r="AQ16" i="1"/>
  <c r="HB16" i="1"/>
  <c r="AF16" i="1"/>
  <c r="HK16" i="1"/>
  <c r="GS16" i="1"/>
  <c r="GJ16" i="1"/>
  <c r="FR16" i="1"/>
  <c r="GA16" i="1"/>
  <c r="HB57" i="1"/>
  <c r="GA57" i="1"/>
  <c r="BO57" i="1"/>
  <c r="GS57" i="1"/>
  <c r="AQ57" i="1"/>
  <c r="AF57" i="1"/>
  <c r="GJ57" i="1"/>
  <c r="FR57" i="1"/>
  <c r="HK57" i="1"/>
  <c r="HK45" i="1"/>
  <c r="HB45" i="1"/>
  <c r="GS45" i="1"/>
  <c r="GJ45" i="1"/>
  <c r="GA45" i="1"/>
  <c r="FR45" i="1"/>
  <c r="BO45" i="1"/>
  <c r="AQ45" i="1"/>
  <c r="AF45" i="1"/>
  <c r="HB29" i="1"/>
  <c r="BO29" i="1"/>
  <c r="GA29" i="1"/>
  <c r="AF29" i="1"/>
  <c r="GS29" i="1"/>
  <c r="AQ29" i="1"/>
  <c r="FR29" i="1"/>
  <c r="HK29" i="1"/>
  <c r="GJ29" i="1"/>
  <c r="HK10" i="1"/>
  <c r="HB10" i="1"/>
  <c r="GS10" i="1"/>
  <c r="GJ10" i="1"/>
  <c r="GA10" i="1"/>
  <c r="FR10" i="1"/>
  <c r="AQ10" i="1"/>
  <c r="BO10" i="1"/>
  <c r="AF10" i="1"/>
  <c r="HK20" i="1"/>
  <c r="GJ20" i="1"/>
  <c r="AF20" i="1"/>
  <c r="HB20" i="1"/>
  <c r="BO20" i="1"/>
  <c r="GA20" i="1"/>
  <c r="AQ20" i="1"/>
  <c r="GS20" i="1"/>
  <c r="FR20" i="1"/>
  <c r="BO51" i="1"/>
  <c r="GS51" i="1"/>
  <c r="HK51" i="1"/>
  <c r="HB51" i="1"/>
  <c r="FR51" i="1"/>
  <c r="AQ51" i="1"/>
  <c r="GA51" i="1"/>
  <c r="AF51" i="1"/>
  <c r="GJ51" i="1"/>
  <c r="FR27" i="1"/>
  <c r="BO27" i="1"/>
  <c r="HK21" i="1"/>
  <c r="HB21" i="1"/>
  <c r="GS21" i="1"/>
  <c r="GJ21" i="1"/>
  <c r="GA21" i="1"/>
  <c r="FR21" i="1"/>
  <c r="AF21" i="1"/>
  <c r="BO21" i="1"/>
  <c r="AQ21" i="1"/>
  <c r="BO59" i="1"/>
  <c r="GJ59" i="1"/>
  <c r="GA59" i="1"/>
  <c r="HK59" i="1"/>
  <c r="GS59" i="1"/>
  <c r="AF59" i="1"/>
  <c r="HB59" i="1"/>
  <c r="FR59" i="1"/>
  <c r="AQ59" i="1"/>
  <c r="HK35" i="1"/>
  <c r="HB35" i="1"/>
  <c r="GS35" i="1"/>
  <c r="GJ35" i="1"/>
  <c r="GA35" i="1"/>
  <c r="FR35" i="1"/>
  <c r="AQ35" i="1"/>
  <c r="BO35" i="1"/>
  <c r="AF35" i="1"/>
  <c r="BO50" i="1"/>
  <c r="GS50" i="1"/>
  <c r="HK50" i="1"/>
  <c r="FR50" i="1"/>
  <c r="GJ50" i="1"/>
  <c r="AQ50" i="1"/>
  <c r="HB50" i="1"/>
  <c r="AF50" i="1"/>
  <c r="GA50" i="1"/>
  <c r="GS12" i="1"/>
  <c r="AQ12" i="1"/>
  <c r="AF12" i="1"/>
  <c r="HK12" i="1"/>
  <c r="FR12" i="1"/>
  <c r="BO12" i="1"/>
  <c r="GA12" i="1"/>
  <c r="GJ12" i="1"/>
  <c r="HB12" i="1"/>
  <c r="HK19" i="1"/>
  <c r="AQ19" i="1"/>
  <c r="AF19" i="1"/>
  <c r="GS37" i="1"/>
  <c r="FR37" i="1"/>
  <c r="AQ37" i="1"/>
  <c r="AF37" i="1"/>
  <c r="HK37" i="1"/>
  <c r="GJ37" i="1"/>
  <c r="BO37" i="1"/>
  <c r="HB37" i="1"/>
  <c r="GA37" i="1"/>
  <c r="GA32" i="1"/>
  <c r="GS32" i="1"/>
  <c r="AF32" i="1"/>
  <c r="HK62" i="1"/>
  <c r="HB62" i="1"/>
  <c r="GS62" i="1"/>
  <c r="GJ62" i="1"/>
  <c r="GA62" i="1"/>
  <c r="FR62" i="1"/>
  <c r="BO62" i="1"/>
  <c r="AQ62" i="1"/>
  <c r="AF62" i="1"/>
  <c r="HK54" i="1"/>
  <c r="HB54" i="1"/>
  <c r="GS54" i="1"/>
  <c r="GJ54" i="1"/>
  <c r="GA54" i="1"/>
  <c r="FR54" i="1"/>
  <c r="BO54" i="1"/>
  <c r="AQ54" i="1"/>
  <c r="AF54" i="1"/>
  <c r="HK13" i="1"/>
  <c r="HB13" i="1"/>
  <c r="GS13" i="1"/>
  <c r="GJ13" i="1"/>
  <c r="GA13" i="1"/>
  <c r="FR13" i="1"/>
  <c r="AQ13" i="1"/>
  <c r="BO13" i="1"/>
  <c r="AF13" i="1"/>
  <c r="BO26" i="1"/>
  <c r="AQ26" i="1"/>
  <c r="GA26" i="1"/>
  <c r="BO60" i="1"/>
  <c r="HK60" i="1"/>
  <c r="GJ60" i="1"/>
  <c r="HB60" i="1"/>
  <c r="AF60" i="1"/>
  <c r="FR60" i="1"/>
  <c r="GA60" i="1"/>
  <c r="GS60" i="1"/>
  <c r="AQ60" i="1"/>
  <c r="FR11" i="1"/>
  <c r="AF34" i="1"/>
  <c r="HK18" i="1"/>
  <c r="HB18" i="1"/>
  <c r="GS18" i="1"/>
  <c r="GJ18" i="1"/>
  <c r="GA18" i="1"/>
  <c r="FR18" i="1"/>
  <c r="AQ18" i="1"/>
  <c r="AF18" i="1"/>
  <c r="BO18" i="1"/>
  <c r="DE53" i="3"/>
  <c r="MI39" i="3"/>
  <c r="LH4" i="3"/>
  <c r="MR4" i="3"/>
  <c r="NJ6" i="3"/>
  <c r="NS4" i="3"/>
  <c r="OK6" i="3"/>
  <c r="OT4" i="3"/>
  <c r="KY4" i="3"/>
  <c r="OK53" i="3"/>
  <c r="OK39" i="3"/>
  <c r="OK24" i="3"/>
  <c r="OB53" i="3"/>
  <c r="OB39" i="3"/>
  <c r="OB24" i="3"/>
  <c r="NA53" i="3"/>
  <c r="NA39" i="3"/>
  <c r="NA24" i="3"/>
  <c r="NJ53" i="3"/>
  <c r="NJ39" i="3"/>
  <c r="NJ24" i="3"/>
  <c r="MI53" i="3"/>
  <c r="MI6" i="3"/>
  <c r="MI24" i="3"/>
  <c r="LZ6" i="3"/>
  <c r="LZ53" i="3"/>
  <c r="LZ39" i="3"/>
  <c r="LZ24" i="3"/>
  <c r="JX53" i="3"/>
  <c r="JX39" i="3"/>
  <c r="JX24" i="3"/>
  <c r="KG53" i="3"/>
  <c r="KG24" i="3"/>
  <c r="KG39" i="3"/>
  <c r="JF53" i="3"/>
  <c r="JF39" i="3"/>
  <c r="JF24" i="3"/>
  <c r="IW53" i="3"/>
  <c r="IW24" i="3"/>
  <c r="IW39" i="3"/>
  <c r="HD6" i="3"/>
  <c r="HD39" i="3"/>
  <c r="HD24" i="3"/>
  <c r="DE39" i="3"/>
  <c r="DE6" i="3"/>
  <c r="BB53" i="3"/>
  <c r="BB39" i="3"/>
  <c r="BB24" i="3"/>
  <c r="AQ53" i="3"/>
  <c r="AQ39" i="3"/>
  <c r="AQ24" i="3"/>
  <c r="MX52" i="2"/>
  <c r="NW52" i="2"/>
  <c r="PC52" i="2"/>
  <c r="LO52" i="2"/>
  <c r="LP52" i="2"/>
  <c r="OB52" i="2"/>
  <c r="NV52" i="2"/>
  <c r="NX52" i="2"/>
  <c r="LE52" i="2"/>
  <c r="LF52" i="2"/>
  <c r="OA52" i="2"/>
  <c r="LG52" i="2"/>
  <c r="LH52" i="2"/>
  <c r="LB52" i="2"/>
  <c r="LL52" i="2"/>
  <c r="LK52" i="2"/>
  <c r="LC52" i="2"/>
  <c r="LM52" i="2"/>
  <c r="LD52" i="2"/>
  <c r="LN52" i="2"/>
  <c r="MV52" i="2"/>
  <c r="IC52" i="2"/>
  <c r="KX52" i="2"/>
  <c r="JW52" i="2"/>
  <c r="ID52" i="2"/>
  <c r="IA52" i="2"/>
  <c r="KV52" i="2"/>
  <c r="JX52" i="2"/>
  <c r="IE52" i="2"/>
  <c r="KT52" i="2"/>
  <c r="II52" i="2"/>
  <c r="JR52" i="2"/>
  <c r="HZ52" i="2"/>
  <c r="JU52" i="2"/>
  <c r="IJ52" i="2"/>
  <c r="KW52" i="2"/>
  <c r="IL52" i="2"/>
  <c r="IN52" i="2"/>
  <c r="HY52" i="2"/>
  <c r="KU52" i="2"/>
  <c r="IB52" i="2"/>
  <c r="CM49" i="2"/>
  <c r="IM52" i="2"/>
  <c r="CN50" i="2"/>
  <c r="N50" i="2"/>
  <c r="CS49" i="2"/>
  <c r="CS50" i="2"/>
  <c r="CS51" i="2"/>
  <c r="IS49" i="2"/>
  <c r="IS50" i="2"/>
  <c r="IK52" i="2"/>
  <c r="JV52" i="2"/>
  <c r="LZ48" i="2"/>
  <c r="LZ49" i="2"/>
  <c r="LZ50" i="2"/>
  <c r="MU52" i="2"/>
  <c r="OY52" i="2"/>
  <c r="O50" i="2"/>
  <c r="CL49" i="2"/>
  <c r="CA49" i="2"/>
  <c r="CL50" i="2"/>
  <c r="CA50" i="2"/>
  <c r="CL51" i="2"/>
  <c r="CA51" i="2"/>
  <c r="IT49" i="2"/>
  <c r="IT50" i="2"/>
  <c r="KY52" i="2"/>
  <c r="OZ52" i="2"/>
  <c r="CM51" i="2"/>
  <c r="CN51" i="2"/>
  <c r="LU49" i="2"/>
  <c r="CO51" i="2"/>
  <c r="IW50" i="2"/>
  <c r="S50" i="2"/>
  <c r="BG51" i="2"/>
  <c r="CP49" i="2"/>
  <c r="CE49" i="2"/>
  <c r="CP50" i="2"/>
  <c r="CE50" i="2"/>
  <c r="CP51" i="2"/>
  <c r="CE51" i="2"/>
  <c r="JS52" i="2"/>
  <c r="LW48" i="2"/>
  <c r="LW49" i="2"/>
  <c r="LW50" i="2"/>
  <c r="MZ52" i="2"/>
  <c r="CO49" i="2"/>
  <c r="CD49" i="2"/>
  <c r="IW49" i="2"/>
  <c r="MY52" i="2"/>
  <c r="BF49" i="2"/>
  <c r="BG50" i="2"/>
  <c r="CC50" i="2" s="1"/>
  <c r="BH51" i="2"/>
  <c r="CD51" i="2" s="1"/>
  <c r="CQ49" i="2"/>
  <c r="CF49" i="2"/>
  <c r="CQ50" i="2"/>
  <c r="CF50" i="2"/>
  <c r="CQ51" i="2"/>
  <c r="CF51" i="2"/>
  <c r="IQ49" i="2"/>
  <c r="IQ50" i="2"/>
  <c r="JT52" i="2"/>
  <c r="LX48" i="2"/>
  <c r="LX49" i="2"/>
  <c r="LX50" i="2"/>
  <c r="NA52" i="2"/>
  <c r="CM50" i="2"/>
  <c r="CB50" i="2"/>
  <c r="Q50" i="2"/>
  <c r="CN49" i="2"/>
  <c r="R50" i="2"/>
  <c r="BF51" i="2"/>
  <c r="CO50" i="2"/>
  <c r="M50" i="2"/>
  <c r="BG49" i="2"/>
  <c r="BH50" i="2"/>
  <c r="CD50" i="2" s="1"/>
  <c r="CR49" i="2"/>
  <c r="CG49" i="2"/>
  <c r="CR50" i="2"/>
  <c r="CG50" i="2"/>
  <c r="CR51" i="2"/>
  <c r="CG51" i="2"/>
  <c r="IR49" i="2"/>
  <c r="IR50" i="2"/>
  <c r="LY48" i="2"/>
  <c r="LY49" i="2"/>
  <c r="LY50" i="2"/>
  <c r="LR52" i="2"/>
  <c r="PD52" i="2"/>
  <c r="OC52" i="2"/>
  <c r="NB52" i="2"/>
  <c r="LI52" i="2"/>
  <c r="MA48" i="2"/>
  <c r="MA49" i="2"/>
  <c r="MA50" i="2"/>
  <c r="IO52" i="2"/>
  <c r="KZ52" i="2"/>
  <c r="JY52" i="2"/>
  <c r="IF52" i="2"/>
  <c r="IX49" i="2"/>
  <c r="IX50" i="2"/>
  <c r="BL49" i="2"/>
  <c r="BL50" i="2"/>
  <c r="BL51" i="2"/>
  <c r="IR51" i="2"/>
  <c r="IT51" i="2"/>
  <c r="IV51" i="2"/>
  <c r="IX51" i="2"/>
  <c r="LU51" i="2"/>
  <c r="LW51" i="2"/>
  <c r="LY51" i="2"/>
  <c r="MA51" i="2"/>
  <c r="IQ51" i="2"/>
  <c r="IS51" i="2"/>
  <c r="IU51" i="2"/>
  <c r="IW51" i="2"/>
  <c r="LT51" i="2"/>
  <c r="LV51" i="2"/>
  <c r="LX51" i="2"/>
  <c r="LZ51" i="2"/>
  <c r="HN52" i="2"/>
  <c r="HM52" i="2"/>
  <c r="HL52" i="2"/>
  <c r="HK52" i="2"/>
  <c r="HJ52" i="2"/>
  <c r="HI52" i="2"/>
  <c r="HH52" i="2"/>
  <c r="HG52" i="2"/>
  <c r="HE52" i="2"/>
  <c r="HD52" i="2"/>
  <c r="HC52" i="2"/>
  <c r="HB52" i="2"/>
  <c r="HA52" i="2"/>
  <c r="GZ52" i="2"/>
  <c r="GY52" i="2"/>
  <c r="GX52" i="2"/>
  <c r="DO52" i="2"/>
  <c r="DN52" i="2"/>
  <c r="DY52" i="2" s="1"/>
  <c r="DM52" i="2"/>
  <c r="DL52" i="2"/>
  <c r="DW52" i="2" s="1"/>
  <c r="DK52" i="2"/>
  <c r="DV52" i="2" s="1"/>
  <c r="DJ52" i="2"/>
  <c r="DI52" i="2"/>
  <c r="DH52" i="2"/>
  <c r="DS52" i="2" s="1"/>
  <c r="BA52" i="2"/>
  <c r="AZ52" i="2"/>
  <c r="AY52" i="2"/>
  <c r="AX52" i="2"/>
  <c r="AW52" i="2"/>
  <c r="AV52" i="2"/>
  <c r="AU52" i="2"/>
  <c r="AT52" i="2"/>
  <c r="AP52" i="2"/>
  <c r="AO52" i="2"/>
  <c r="AN52" i="2"/>
  <c r="AM52" i="2"/>
  <c r="AL52" i="2"/>
  <c r="AK52" i="2"/>
  <c r="AJ52" i="2"/>
  <c r="AI52" i="2"/>
  <c r="BP51" i="3"/>
  <c r="BE51" i="3" s="1"/>
  <c r="BQ51" i="3"/>
  <c r="BF51" i="3" s="1"/>
  <c r="BR51" i="3"/>
  <c r="BG51" i="3" s="1"/>
  <c r="BS51" i="3"/>
  <c r="BH51" i="3" s="1"/>
  <c r="BT51" i="3"/>
  <c r="BI51" i="3" s="1"/>
  <c r="BU51" i="3"/>
  <c r="CF51" i="3" s="1"/>
  <c r="BV51" i="3"/>
  <c r="BW51" i="3"/>
  <c r="CA51" i="3"/>
  <c r="CB51" i="3"/>
  <c r="DH51" i="3"/>
  <c r="DI51" i="3"/>
  <c r="DJ51" i="3"/>
  <c r="DK51" i="3"/>
  <c r="DL51" i="3"/>
  <c r="DM51" i="3"/>
  <c r="DN51" i="3"/>
  <c r="DO51" i="3"/>
  <c r="HE51" i="3"/>
  <c r="HF51" i="3"/>
  <c r="HG51" i="3"/>
  <c r="HH51" i="3"/>
  <c r="HI51" i="3"/>
  <c r="HJ51" i="3"/>
  <c r="HK51" i="3"/>
  <c r="HL51" i="3"/>
  <c r="HN51" i="3"/>
  <c r="HO51" i="3"/>
  <c r="HP51" i="3"/>
  <c r="HQ51" i="3"/>
  <c r="HR51" i="3"/>
  <c r="HS51" i="3"/>
  <c r="HT51" i="3"/>
  <c r="HU51" i="3"/>
  <c r="HW51" i="3"/>
  <c r="IF51" i="3" s="1"/>
  <c r="HX51" i="3"/>
  <c r="IG51" i="3" s="1"/>
  <c r="HY51" i="3"/>
  <c r="HZ51" i="3"/>
  <c r="II51" i="3" s="1"/>
  <c r="IA51" i="3"/>
  <c r="IJ51" i="3" s="1"/>
  <c r="IB51" i="3"/>
  <c r="IK51" i="3" s="1"/>
  <c r="IC51" i="3"/>
  <c r="IL51" i="3" s="1"/>
  <c r="ID51" i="3"/>
  <c r="JG51" i="3"/>
  <c r="JH51" i="3"/>
  <c r="JI51" i="3"/>
  <c r="JJ51" i="3"/>
  <c r="JK51" i="3"/>
  <c r="JL51" i="3"/>
  <c r="JM51" i="3"/>
  <c r="JN51" i="3"/>
  <c r="KH51" i="3"/>
  <c r="KI51" i="3"/>
  <c r="KJ51" i="3"/>
  <c r="KK51" i="3"/>
  <c r="KL51" i="3"/>
  <c r="KM51" i="3"/>
  <c r="KN51" i="3"/>
  <c r="KO51" i="3"/>
  <c r="KQ51" i="3"/>
  <c r="KR51" i="3"/>
  <c r="KS51" i="3"/>
  <c r="KT51" i="3"/>
  <c r="KU51" i="3"/>
  <c r="KV51" i="3"/>
  <c r="KW51" i="3"/>
  <c r="KX51" i="3"/>
  <c r="KZ51" i="3"/>
  <c r="LA51" i="3"/>
  <c r="LB51" i="3"/>
  <c r="LC51" i="3"/>
  <c r="LL51" i="3" s="1"/>
  <c r="LD51" i="3"/>
  <c r="LM51" i="3" s="1"/>
  <c r="LE51" i="3"/>
  <c r="LN51" i="3" s="1"/>
  <c r="LF51" i="3"/>
  <c r="LO51" i="3" s="1"/>
  <c r="LG51" i="3"/>
  <c r="LI51" i="3"/>
  <c r="LJ51" i="3"/>
  <c r="MJ51" i="3"/>
  <c r="MK51" i="3"/>
  <c r="ML51" i="3"/>
  <c r="MM51" i="3"/>
  <c r="MN51" i="3"/>
  <c r="MO51" i="3"/>
  <c r="MP51" i="3"/>
  <c r="MQ51" i="3"/>
  <c r="NK51" i="3"/>
  <c r="NL51" i="3"/>
  <c r="NM51" i="3"/>
  <c r="NN51" i="3"/>
  <c r="NO51" i="3"/>
  <c r="NP51" i="3"/>
  <c r="NQ51" i="3"/>
  <c r="NR51" i="3"/>
  <c r="OL51" i="3"/>
  <c r="OM51" i="3"/>
  <c r="ON51" i="3"/>
  <c r="OO51" i="3"/>
  <c r="OP51" i="3"/>
  <c r="OQ51" i="3"/>
  <c r="OR51" i="3"/>
  <c r="OS51" i="3"/>
  <c r="OJ52" i="3"/>
  <c r="OI52" i="3"/>
  <c r="OH52" i="3"/>
  <c r="OG52" i="3"/>
  <c r="OF52" i="3"/>
  <c r="OE52" i="3"/>
  <c r="OD52" i="3"/>
  <c r="OC52" i="3"/>
  <c r="OA52" i="3"/>
  <c r="NZ52" i="3"/>
  <c r="NY52" i="3"/>
  <c r="NX52" i="3"/>
  <c r="NW52" i="3"/>
  <c r="NV52" i="3"/>
  <c r="NU52" i="3"/>
  <c r="NT52" i="3"/>
  <c r="NI52" i="3"/>
  <c r="NH52" i="3"/>
  <c r="NG52" i="3"/>
  <c r="NF52" i="3"/>
  <c r="NE52" i="3"/>
  <c r="ND52" i="3"/>
  <c r="NC52" i="3"/>
  <c r="NB52" i="3"/>
  <c r="MZ52" i="3"/>
  <c r="MY52" i="3"/>
  <c r="MX52" i="3"/>
  <c r="MW52" i="3"/>
  <c r="MV52" i="3"/>
  <c r="MU52" i="3"/>
  <c r="MT52" i="3"/>
  <c r="MS52" i="3"/>
  <c r="MH52" i="3"/>
  <c r="MG52" i="3"/>
  <c r="MF52" i="3"/>
  <c r="LE52" i="3" s="1"/>
  <c r="ME52" i="3"/>
  <c r="LD52" i="3" s="1"/>
  <c r="MD52" i="3"/>
  <c r="MC52" i="3"/>
  <c r="LB52" i="3" s="1"/>
  <c r="MB52" i="3"/>
  <c r="MA52" i="3"/>
  <c r="KZ52" i="3" s="1"/>
  <c r="LY52" i="3"/>
  <c r="KX52" i="3" s="1"/>
  <c r="LX52" i="3"/>
  <c r="KW52" i="3" s="1"/>
  <c r="LW52" i="3"/>
  <c r="KV52" i="3" s="1"/>
  <c r="LV52" i="3"/>
  <c r="KU52" i="3" s="1"/>
  <c r="LU52" i="3"/>
  <c r="KT52" i="3" s="1"/>
  <c r="LT52" i="3"/>
  <c r="KS52" i="3" s="1"/>
  <c r="LS52" i="3"/>
  <c r="KR52" i="3" s="1"/>
  <c r="LR52" i="3"/>
  <c r="KF52" i="3"/>
  <c r="KE52" i="3"/>
  <c r="KD52" i="3"/>
  <c r="KC52" i="3"/>
  <c r="KB52" i="3"/>
  <c r="KA52" i="3"/>
  <c r="JZ52" i="3"/>
  <c r="JY52" i="3"/>
  <c r="JW52" i="3"/>
  <c r="JV52" i="3"/>
  <c r="JU52" i="3"/>
  <c r="JT52" i="3"/>
  <c r="JS52" i="3"/>
  <c r="JR52" i="3"/>
  <c r="JQ52" i="3"/>
  <c r="JP52" i="3"/>
  <c r="JE52" i="3"/>
  <c r="JD52" i="3"/>
  <c r="JC52" i="3"/>
  <c r="JB52" i="3"/>
  <c r="JA52" i="3"/>
  <c r="IZ52" i="3"/>
  <c r="HY52" i="3" s="1"/>
  <c r="IY52" i="3"/>
  <c r="IX52" i="3"/>
  <c r="IV52" i="3"/>
  <c r="IU52" i="3"/>
  <c r="HT52" i="3" s="1"/>
  <c r="IT52" i="3"/>
  <c r="HS52" i="3" s="1"/>
  <c r="IS52" i="3"/>
  <c r="IR52" i="3"/>
  <c r="IQ52" i="3"/>
  <c r="IP52" i="3"/>
  <c r="HO52" i="3" s="1"/>
  <c r="IO52" i="3"/>
  <c r="HC52" i="3"/>
  <c r="HB52" i="3"/>
  <c r="HA52" i="3"/>
  <c r="GZ52" i="3"/>
  <c r="GY52" i="3"/>
  <c r="GX52" i="3"/>
  <c r="GW52" i="3"/>
  <c r="GV52" i="3"/>
  <c r="GT52" i="3"/>
  <c r="GS52" i="3"/>
  <c r="GR52" i="3"/>
  <c r="GQ52" i="3"/>
  <c r="GP52" i="3"/>
  <c r="GO52" i="3"/>
  <c r="GN52" i="3"/>
  <c r="GM52" i="3"/>
  <c r="DD52" i="3"/>
  <c r="DC52" i="3"/>
  <c r="DB52" i="3"/>
  <c r="DA52" i="3"/>
  <c r="CZ52" i="3"/>
  <c r="CY52" i="3"/>
  <c r="CX52" i="3"/>
  <c r="CW52" i="3"/>
  <c r="BA52" i="3"/>
  <c r="AZ52" i="3"/>
  <c r="AY52" i="3"/>
  <c r="AX52" i="3"/>
  <c r="AW52" i="3"/>
  <c r="AV52" i="3"/>
  <c r="AU52" i="3"/>
  <c r="AT52" i="3"/>
  <c r="BP52" i="3" s="1"/>
  <c r="AP52" i="3"/>
  <c r="AO52" i="3"/>
  <c r="AN52" i="3"/>
  <c r="AM52" i="3"/>
  <c r="AL52" i="3"/>
  <c r="AK52" i="3"/>
  <c r="AJ52" i="3"/>
  <c r="AI52" i="3"/>
  <c r="IZ8" i="3"/>
  <c r="JA8" i="3" s="1"/>
  <c r="KA7" i="3"/>
  <c r="KB7" i="3" s="1"/>
  <c r="KM58" i="3"/>
  <c r="KM59" i="3"/>
  <c r="KM60" i="3"/>
  <c r="KM61" i="3"/>
  <c r="KM62" i="3"/>
  <c r="KM63" i="3"/>
  <c r="OS63" i="3"/>
  <c r="OR63" i="3"/>
  <c r="OQ63" i="3"/>
  <c r="OP63" i="3"/>
  <c r="OO63" i="3"/>
  <c r="ON63" i="3"/>
  <c r="OM63" i="3"/>
  <c r="OL63" i="3"/>
  <c r="OS62" i="3"/>
  <c r="OR62" i="3"/>
  <c r="OQ62" i="3"/>
  <c r="OP62" i="3"/>
  <c r="OO62" i="3"/>
  <c r="ON62" i="3"/>
  <c r="OM62" i="3"/>
  <c r="OL62" i="3"/>
  <c r="OS61" i="3"/>
  <c r="OR61" i="3"/>
  <c r="OQ61" i="3"/>
  <c r="OP61" i="3"/>
  <c r="OO61" i="3"/>
  <c r="ON61" i="3"/>
  <c r="OM61" i="3"/>
  <c r="OL61" i="3"/>
  <c r="OS60" i="3"/>
  <c r="OR60" i="3"/>
  <c r="OQ60" i="3"/>
  <c r="OP60" i="3"/>
  <c r="OO60" i="3"/>
  <c r="ON60" i="3"/>
  <c r="OM60" i="3"/>
  <c r="OL60" i="3"/>
  <c r="OS59" i="3"/>
  <c r="OR59" i="3"/>
  <c r="OQ59" i="3"/>
  <c r="OP59" i="3"/>
  <c r="OO59" i="3"/>
  <c r="ON59" i="3"/>
  <c r="OM59" i="3"/>
  <c r="OL59" i="3"/>
  <c r="OS58" i="3"/>
  <c r="OR58" i="3"/>
  <c r="OQ58" i="3"/>
  <c r="OP58" i="3"/>
  <c r="OO58" i="3"/>
  <c r="ON58" i="3"/>
  <c r="OM58" i="3"/>
  <c r="OL58" i="3"/>
  <c r="OS57" i="3"/>
  <c r="OR57" i="3"/>
  <c r="OQ57" i="3"/>
  <c r="OP57" i="3"/>
  <c r="OO57" i="3"/>
  <c r="ON57" i="3"/>
  <c r="OM57" i="3"/>
  <c r="OL57" i="3"/>
  <c r="OS56" i="3"/>
  <c r="OR56" i="3"/>
  <c r="OQ56" i="3"/>
  <c r="OP56" i="3"/>
  <c r="OO56" i="3"/>
  <c r="ON56" i="3"/>
  <c r="OM56" i="3"/>
  <c r="OL56" i="3"/>
  <c r="OS55" i="3"/>
  <c r="OR55" i="3"/>
  <c r="OQ55" i="3"/>
  <c r="OP55" i="3"/>
  <c r="OO55" i="3"/>
  <c r="ON55" i="3"/>
  <c r="OM55" i="3"/>
  <c r="OL55" i="3"/>
  <c r="OS54" i="3"/>
  <c r="OR54" i="3"/>
  <c r="OQ54" i="3"/>
  <c r="OP54" i="3"/>
  <c r="OO54" i="3"/>
  <c r="ON54" i="3"/>
  <c r="OM54" i="3"/>
  <c r="OL54" i="3"/>
  <c r="OS50" i="3"/>
  <c r="OR50" i="3"/>
  <c r="OQ50" i="3"/>
  <c r="OP50" i="3"/>
  <c r="OO50" i="3"/>
  <c r="ON50" i="3"/>
  <c r="OM50" i="3"/>
  <c r="OL50" i="3"/>
  <c r="OS49" i="3"/>
  <c r="OR49" i="3"/>
  <c r="OQ49" i="3"/>
  <c r="OP49" i="3"/>
  <c r="OO49" i="3"/>
  <c r="ON49" i="3"/>
  <c r="OM49" i="3"/>
  <c r="OL49" i="3"/>
  <c r="OS48" i="3"/>
  <c r="OR48" i="3"/>
  <c r="OQ48" i="3"/>
  <c r="OP48" i="3"/>
  <c r="OO48" i="3"/>
  <c r="ON48" i="3"/>
  <c r="OM48" i="3"/>
  <c r="OL48" i="3"/>
  <c r="OS47" i="3"/>
  <c r="OR47" i="3"/>
  <c r="OQ47" i="3"/>
  <c r="OP47" i="3"/>
  <c r="OO47" i="3"/>
  <c r="ON47" i="3"/>
  <c r="OM47" i="3"/>
  <c r="OL47" i="3"/>
  <c r="OS46" i="3"/>
  <c r="OR46" i="3"/>
  <c r="OQ46" i="3"/>
  <c r="OP46" i="3"/>
  <c r="OO46" i="3"/>
  <c r="ON46" i="3"/>
  <c r="OM46" i="3"/>
  <c r="OL46" i="3"/>
  <c r="OS45" i="3"/>
  <c r="OR45" i="3"/>
  <c r="OQ45" i="3"/>
  <c r="OP45" i="3"/>
  <c r="OO45" i="3"/>
  <c r="ON45" i="3"/>
  <c r="OM45" i="3"/>
  <c r="OL45" i="3"/>
  <c r="OS44" i="3"/>
  <c r="OR44" i="3"/>
  <c r="OQ44" i="3"/>
  <c r="OP44" i="3"/>
  <c r="OO44" i="3"/>
  <c r="ON44" i="3"/>
  <c r="OM44" i="3"/>
  <c r="OL44" i="3"/>
  <c r="OS43" i="3"/>
  <c r="OR43" i="3"/>
  <c r="OQ43" i="3"/>
  <c r="OP43" i="3"/>
  <c r="OO43" i="3"/>
  <c r="ON43" i="3"/>
  <c r="OM43" i="3"/>
  <c r="OL43" i="3"/>
  <c r="OS42" i="3"/>
  <c r="OR42" i="3"/>
  <c r="OQ42" i="3"/>
  <c r="OP42" i="3"/>
  <c r="OO42" i="3"/>
  <c r="ON42" i="3"/>
  <c r="OM42" i="3"/>
  <c r="OL42" i="3"/>
  <c r="OS41" i="3"/>
  <c r="OR41" i="3"/>
  <c r="OQ41" i="3"/>
  <c r="OP41" i="3"/>
  <c r="OO41" i="3"/>
  <c r="ON41" i="3"/>
  <c r="OM41" i="3"/>
  <c r="OL41" i="3"/>
  <c r="OS40" i="3"/>
  <c r="OR40" i="3"/>
  <c r="OQ40" i="3"/>
  <c r="OP40" i="3"/>
  <c r="OO40" i="3"/>
  <c r="ON40" i="3"/>
  <c r="OM40" i="3"/>
  <c r="OL40" i="3"/>
  <c r="OS37" i="3"/>
  <c r="OR37" i="3"/>
  <c r="OQ37" i="3"/>
  <c r="OP37" i="3"/>
  <c r="OO37" i="3"/>
  <c r="ON37" i="3"/>
  <c r="OM37" i="3"/>
  <c r="OL37" i="3"/>
  <c r="OS36" i="3"/>
  <c r="OR36" i="3"/>
  <c r="OQ36" i="3"/>
  <c r="OP36" i="3"/>
  <c r="OO36" i="3"/>
  <c r="ON36" i="3"/>
  <c r="OM36" i="3"/>
  <c r="OL36" i="3"/>
  <c r="OS35" i="3"/>
  <c r="OR35" i="3"/>
  <c r="OQ35" i="3"/>
  <c r="OP35" i="3"/>
  <c r="OO35" i="3"/>
  <c r="ON35" i="3"/>
  <c r="OM35" i="3"/>
  <c r="OL35" i="3"/>
  <c r="OS34" i="3"/>
  <c r="OR34" i="3"/>
  <c r="OQ34" i="3"/>
  <c r="OP34" i="3"/>
  <c r="OO34" i="3"/>
  <c r="ON34" i="3"/>
  <c r="OM34" i="3"/>
  <c r="OL34" i="3"/>
  <c r="OS33" i="3"/>
  <c r="OR33" i="3"/>
  <c r="OQ33" i="3"/>
  <c r="OP33" i="3"/>
  <c r="OO33" i="3"/>
  <c r="ON33" i="3"/>
  <c r="OM33" i="3"/>
  <c r="OL33" i="3"/>
  <c r="OS32" i="3"/>
  <c r="OR32" i="3"/>
  <c r="OQ32" i="3"/>
  <c r="OP32" i="3"/>
  <c r="OO32" i="3"/>
  <c r="ON32" i="3"/>
  <c r="OM32" i="3"/>
  <c r="OL32" i="3"/>
  <c r="OS31" i="3"/>
  <c r="OR31" i="3"/>
  <c r="OQ31" i="3"/>
  <c r="OP31" i="3"/>
  <c r="OO31" i="3"/>
  <c r="ON31" i="3"/>
  <c r="OM31" i="3"/>
  <c r="OL31" i="3"/>
  <c r="OS30" i="3"/>
  <c r="OR30" i="3"/>
  <c r="OQ30" i="3"/>
  <c r="OP30" i="3"/>
  <c r="OO30" i="3"/>
  <c r="ON30" i="3"/>
  <c r="OM30" i="3"/>
  <c r="OL30" i="3"/>
  <c r="OS29" i="3"/>
  <c r="OR29" i="3"/>
  <c r="OQ29" i="3"/>
  <c r="OP29" i="3"/>
  <c r="OO29" i="3"/>
  <c r="ON29" i="3"/>
  <c r="OM29" i="3"/>
  <c r="OL29" i="3"/>
  <c r="OS28" i="3"/>
  <c r="OR28" i="3"/>
  <c r="OQ28" i="3"/>
  <c r="OP28" i="3"/>
  <c r="OO28" i="3"/>
  <c r="ON28" i="3"/>
  <c r="OM28" i="3"/>
  <c r="OL28" i="3"/>
  <c r="OS27" i="3"/>
  <c r="OR27" i="3"/>
  <c r="OQ27" i="3"/>
  <c r="OP27" i="3"/>
  <c r="OO27" i="3"/>
  <c r="ON27" i="3"/>
  <c r="OM27" i="3"/>
  <c r="OL27" i="3"/>
  <c r="OS26" i="3"/>
  <c r="OR26" i="3"/>
  <c r="OQ26" i="3"/>
  <c r="OP26" i="3"/>
  <c r="OO26" i="3"/>
  <c r="ON26" i="3"/>
  <c r="OM26" i="3"/>
  <c r="OL26" i="3"/>
  <c r="OS25" i="3"/>
  <c r="OR25" i="3"/>
  <c r="OQ25" i="3"/>
  <c r="OP25" i="3"/>
  <c r="OO25" i="3"/>
  <c r="ON25" i="3"/>
  <c r="OM25" i="3"/>
  <c r="OL25" i="3"/>
  <c r="OS22" i="3"/>
  <c r="OR22" i="3"/>
  <c r="OQ22" i="3"/>
  <c r="OP22" i="3"/>
  <c r="OO22" i="3"/>
  <c r="ON22" i="3"/>
  <c r="OM22" i="3"/>
  <c r="OL22" i="3"/>
  <c r="OS21" i="3"/>
  <c r="OR21" i="3"/>
  <c r="OQ21" i="3"/>
  <c r="OP21" i="3"/>
  <c r="OO21" i="3"/>
  <c r="ON21" i="3"/>
  <c r="OM21" i="3"/>
  <c r="OL21" i="3"/>
  <c r="OS20" i="3"/>
  <c r="OR20" i="3"/>
  <c r="OQ20" i="3"/>
  <c r="OP20" i="3"/>
  <c r="OO20" i="3"/>
  <c r="ON20" i="3"/>
  <c r="OM20" i="3"/>
  <c r="OL20" i="3"/>
  <c r="OS19" i="3"/>
  <c r="OR19" i="3"/>
  <c r="OQ19" i="3"/>
  <c r="OP19" i="3"/>
  <c r="OM19" i="3"/>
  <c r="OL19" i="3"/>
  <c r="OS18" i="3"/>
  <c r="OR18" i="3"/>
  <c r="OQ18" i="3"/>
  <c r="OP18" i="3"/>
  <c r="OO18" i="3"/>
  <c r="OM18" i="3"/>
  <c r="OL18" i="3"/>
  <c r="OS17" i="3"/>
  <c r="OR17" i="3"/>
  <c r="OQ17" i="3"/>
  <c r="OP17" i="3"/>
  <c r="OO17" i="3"/>
  <c r="ON17" i="3"/>
  <c r="OM17" i="3"/>
  <c r="OL17" i="3"/>
  <c r="OS16" i="3"/>
  <c r="OR16" i="3"/>
  <c r="OQ16" i="3"/>
  <c r="OP16" i="3"/>
  <c r="OM16" i="3"/>
  <c r="OL16" i="3"/>
  <c r="OS15" i="3"/>
  <c r="OR15" i="3"/>
  <c r="OQ15" i="3"/>
  <c r="OP15" i="3"/>
  <c r="OM15" i="3"/>
  <c r="OL15" i="3"/>
  <c r="OS14" i="3"/>
  <c r="OR14" i="3"/>
  <c r="OQ14" i="3"/>
  <c r="OP14" i="3"/>
  <c r="OO14" i="3"/>
  <c r="ON14" i="3"/>
  <c r="OM14" i="3"/>
  <c r="OL14" i="3"/>
  <c r="OS13" i="3"/>
  <c r="OR13" i="3"/>
  <c r="OQ13" i="3"/>
  <c r="OP13" i="3"/>
  <c r="OO13" i="3"/>
  <c r="ON13" i="3"/>
  <c r="OM13" i="3"/>
  <c r="OL13" i="3"/>
  <c r="OS12" i="3"/>
  <c r="OR12" i="3"/>
  <c r="OQ12" i="3"/>
  <c r="OP12" i="3"/>
  <c r="OO12" i="3"/>
  <c r="ON12" i="3"/>
  <c r="OM12" i="3"/>
  <c r="OL12" i="3"/>
  <c r="OS11" i="3"/>
  <c r="OR11" i="3"/>
  <c r="OQ11" i="3"/>
  <c r="OP11" i="3"/>
  <c r="OO11" i="3"/>
  <c r="ON11" i="3"/>
  <c r="OM11" i="3"/>
  <c r="OL11" i="3"/>
  <c r="OS10" i="3"/>
  <c r="OR10" i="3"/>
  <c r="OQ10" i="3"/>
  <c r="OP10" i="3"/>
  <c r="OO10" i="3"/>
  <c r="ON10" i="3"/>
  <c r="OM10" i="3"/>
  <c r="OL10" i="3"/>
  <c r="OS9" i="3"/>
  <c r="OR9" i="3"/>
  <c r="OQ9" i="3"/>
  <c r="OP9" i="3"/>
  <c r="OO9" i="3"/>
  <c r="ON9" i="3"/>
  <c r="OM9" i="3"/>
  <c r="OL9" i="3"/>
  <c r="OS8" i="3"/>
  <c r="OR8" i="3"/>
  <c r="OQ8" i="3"/>
  <c r="OP8" i="3"/>
  <c r="OO8" i="3"/>
  <c r="ON8" i="3"/>
  <c r="OM8" i="3"/>
  <c r="OL8" i="3"/>
  <c r="OS7" i="3"/>
  <c r="OR7" i="3"/>
  <c r="OQ7" i="3"/>
  <c r="OP7" i="3"/>
  <c r="OO7" i="3"/>
  <c r="ON7" i="3"/>
  <c r="OM7" i="3"/>
  <c r="OL7" i="3"/>
  <c r="OJ38" i="3"/>
  <c r="OI38" i="3"/>
  <c r="OH38" i="3"/>
  <c r="OG38" i="3"/>
  <c r="OF38" i="3"/>
  <c r="OE38" i="3"/>
  <c r="OD38" i="3"/>
  <c r="OC38" i="3"/>
  <c r="OA38" i="3"/>
  <c r="NZ38" i="3"/>
  <c r="NY38" i="3"/>
  <c r="NX38" i="3"/>
  <c r="NW38" i="3"/>
  <c r="NV38" i="3"/>
  <c r="NU38" i="3"/>
  <c r="NT38" i="3"/>
  <c r="OJ23" i="3"/>
  <c r="OI23" i="3"/>
  <c r="OH23" i="3"/>
  <c r="OG23" i="3"/>
  <c r="OF23" i="3"/>
  <c r="OE23" i="3"/>
  <c r="OD23" i="3"/>
  <c r="OC23" i="3"/>
  <c r="OA23" i="3"/>
  <c r="NZ23" i="3"/>
  <c r="NY23" i="3"/>
  <c r="NX23" i="3"/>
  <c r="NW23" i="3"/>
  <c r="NV23" i="3"/>
  <c r="NU23" i="3"/>
  <c r="NT23" i="3"/>
  <c r="OJ5" i="3"/>
  <c r="OI5" i="3"/>
  <c r="OH5" i="3"/>
  <c r="OH4" i="3" s="1"/>
  <c r="OG5" i="3"/>
  <c r="OD5" i="3"/>
  <c r="OC5" i="3"/>
  <c r="OA5" i="3"/>
  <c r="NZ5" i="3"/>
  <c r="NY5" i="3"/>
  <c r="NX5" i="3"/>
  <c r="NW5" i="3"/>
  <c r="NV5" i="3"/>
  <c r="NU5" i="3"/>
  <c r="NT5" i="3"/>
  <c r="NR63" i="3"/>
  <c r="NQ63" i="3"/>
  <c r="NP63" i="3"/>
  <c r="NO63" i="3"/>
  <c r="NN63" i="3"/>
  <c r="NM63" i="3"/>
  <c r="NL63" i="3"/>
  <c r="NK63" i="3"/>
  <c r="NR62" i="3"/>
  <c r="NQ62" i="3"/>
  <c r="NP62" i="3"/>
  <c r="NO62" i="3"/>
  <c r="NN62" i="3"/>
  <c r="NM62" i="3"/>
  <c r="NL62" i="3"/>
  <c r="NK62" i="3"/>
  <c r="NR61" i="3"/>
  <c r="NQ61" i="3"/>
  <c r="NP61" i="3"/>
  <c r="NO61" i="3"/>
  <c r="NN61" i="3"/>
  <c r="NM61" i="3"/>
  <c r="NL61" i="3"/>
  <c r="NK61" i="3"/>
  <c r="NR60" i="3"/>
  <c r="NQ60" i="3"/>
  <c r="NP60" i="3"/>
  <c r="NO60" i="3"/>
  <c r="NN60" i="3"/>
  <c r="NM60" i="3"/>
  <c r="NL60" i="3"/>
  <c r="NK60" i="3"/>
  <c r="NR59" i="3"/>
  <c r="NQ59" i="3"/>
  <c r="NP59" i="3"/>
  <c r="NO59" i="3"/>
  <c r="NN59" i="3"/>
  <c r="NM59" i="3"/>
  <c r="NL59" i="3"/>
  <c r="NK59" i="3"/>
  <c r="NR58" i="3"/>
  <c r="NQ58" i="3"/>
  <c r="NP58" i="3"/>
  <c r="NO58" i="3"/>
  <c r="NN58" i="3"/>
  <c r="NM58" i="3"/>
  <c r="NL58" i="3"/>
  <c r="NK58" i="3"/>
  <c r="NR57" i="3"/>
  <c r="NQ57" i="3"/>
  <c r="NP57" i="3"/>
  <c r="NO57" i="3"/>
  <c r="NN57" i="3"/>
  <c r="NM57" i="3"/>
  <c r="NL57" i="3"/>
  <c r="NK57" i="3"/>
  <c r="NR56" i="3"/>
  <c r="NQ56" i="3"/>
  <c r="NP56" i="3"/>
  <c r="NO56" i="3"/>
  <c r="NN56" i="3"/>
  <c r="NM56" i="3"/>
  <c r="NL56" i="3"/>
  <c r="NK56" i="3"/>
  <c r="NR55" i="3"/>
  <c r="NQ55" i="3"/>
  <c r="NP55" i="3"/>
  <c r="NO55" i="3"/>
  <c r="NN55" i="3"/>
  <c r="NM55" i="3"/>
  <c r="NL55" i="3"/>
  <c r="NK55" i="3"/>
  <c r="NR54" i="3"/>
  <c r="NQ54" i="3"/>
  <c r="NP54" i="3"/>
  <c r="NO54" i="3"/>
  <c r="NN54" i="3"/>
  <c r="NM54" i="3"/>
  <c r="NL54" i="3"/>
  <c r="NK54" i="3"/>
  <c r="NR50" i="3"/>
  <c r="NQ50" i="3"/>
  <c r="NP50" i="3"/>
  <c r="NO50" i="3"/>
  <c r="NN50" i="3"/>
  <c r="NM50" i="3"/>
  <c r="NL50" i="3"/>
  <c r="NK50" i="3"/>
  <c r="NR49" i="3"/>
  <c r="NQ49" i="3"/>
  <c r="NP49" i="3"/>
  <c r="NO49" i="3"/>
  <c r="NN49" i="3"/>
  <c r="NM49" i="3"/>
  <c r="NL49" i="3"/>
  <c r="NK49" i="3"/>
  <c r="NR48" i="3"/>
  <c r="NQ48" i="3"/>
  <c r="NP48" i="3"/>
  <c r="NO48" i="3"/>
  <c r="NN48" i="3"/>
  <c r="NM48" i="3"/>
  <c r="NL48" i="3"/>
  <c r="NK48" i="3"/>
  <c r="NR47" i="3"/>
  <c r="NQ47" i="3"/>
  <c r="NP47" i="3"/>
  <c r="NO47" i="3"/>
  <c r="NN47" i="3"/>
  <c r="NM47" i="3"/>
  <c r="NL47" i="3"/>
  <c r="NK47" i="3"/>
  <c r="NR46" i="3"/>
  <c r="NQ46" i="3"/>
  <c r="NP46" i="3"/>
  <c r="NO46" i="3"/>
  <c r="NN46" i="3"/>
  <c r="NM46" i="3"/>
  <c r="NL46" i="3"/>
  <c r="NK46" i="3"/>
  <c r="NR45" i="3"/>
  <c r="NQ45" i="3"/>
  <c r="NP45" i="3"/>
  <c r="NO45" i="3"/>
  <c r="NN45" i="3"/>
  <c r="NM45" i="3"/>
  <c r="NL45" i="3"/>
  <c r="NK45" i="3"/>
  <c r="NR44" i="3"/>
  <c r="NQ44" i="3"/>
  <c r="NP44" i="3"/>
  <c r="NO44" i="3"/>
  <c r="NN44" i="3"/>
  <c r="NM44" i="3"/>
  <c r="NL44" i="3"/>
  <c r="NK44" i="3"/>
  <c r="NR43" i="3"/>
  <c r="NQ43" i="3"/>
  <c r="NP43" i="3"/>
  <c r="NO43" i="3"/>
  <c r="NN43" i="3"/>
  <c r="NM43" i="3"/>
  <c r="NL43" i="3"/>
  <c r="NK43" i="3"/>
  <c r="NR42" i="3"/>
  <c r="NQ42" i="3"/>
  <c r="NP42" i="3"/>
  <c r="NO42" i="3"/>
  <c r="NN42" i="3"/>
  <c r="NM42" i="3"/>
  <c r="NL42" i="3"/>
  <c r="NK42" i="3"/>
  <c r="NR41" i="3"/>
  <c r="NQ41" i="3"/>
  <c r="NP41" i="3"/>
  <c r="NO41" i="3"/>
  <c r="NN41" i="3"/>
  <c r="NM41" i="3"/>
  <c r="NL41" i="3"/>
  <c r="NK41" i="3"/>
  <c r="NR40" i="3"/>
  <c r="NQ40" i="3"/>
  <c r="NP40" i="3"/>
  <c r="NO40" i="3"/>
  <c r="NN40" i="3"/>
  <c r="NM40" i="3"/>
  <c r="NL40" i="3"/>
  <c r="NK40" i="3"/>
  <c r="NR37" i="3"/>
  <c r="NQ37" i="3"/>
  <c r="NP37" i="3"/>
  <c r="NO37" i="3"/>
  <c r="NN37" i="3"/>
  <c r="NM37" i="3"/>
  <c r="NL37" i="3"/>
  <c r="NK37" i="3"/>
  <c r="NR36" i="3"/>
  <c r="NQ36" i="3"/>
  <c r="NP36" i="3"/>
  <c r="NO36" i="3"/>
  <c r="NN36" i="3"/>
  <c r="NM36" i="3"/>
  <c r="NL36" i="3"/>
  <c r="NK36" i="3"/>
  <c r="NR35" i="3"/>
  <c r="NQ35" i="3"/>
  <c r="NP35" i="3"/>
  <c r="NO35" i="3"/>
  <c r="NN35" i="3"/>
  <c r="NM35" i="3"/>
  <c r="NL35" i="3"/>
  <c r="NK35" i="3"/>
  <c r="NR34" i="3"/>
  <c r="NQ34" i="3"/>
  <c r="NP34" i="3"/>
  <c r="NO34" i="3"/>
  <c r="NN34" i="3"/>
  <c r="NM34" i="3"/>
  <c r="NL34" i="3"/>
  <c r="NK34" i="3"/>
  <c r="NR33" i="3"/>
  <c r="NQ33" i="3"/>
  <c r="NP33" i="3"/>
  <c r="NO33" i="3"/>
  <c r="NN33" i="3"/>
  <c r="NM33" i="3"/>
  <c r="NL33" i="3"/>
  <c r="NK33" i="3"/>
  <c r="NR32" i="3"/>
  <c r="NQ32" i="3"/>
  <c r="NP32" i="3"/>
  <c r="NO32" i="3"/>
  <c r="NN32" i="3"/>
  <c r="NM32" i="3"/>
  <c r="NL32" i="3"/>
  <c r="NK32" i="3"/>
  <c r="NR31" i="3"/>
  <c r="NQ31" i="3"/>
  <c r="NP31" i="3"/>
  <c r="NO31" i="3"/>
  <c r="NN31" i="3"/>
  <c r="NM31" i="3"/>
  <c r="NL31" i="3"/>
  <c r="NK31" i="3"/>
  <c r="NR30" i="3"/>
  <c r="NQ30" i="3"/>
  <c r="NP30" i="3"/>
  <c r="NO30" i="3"/>
  <c r="NN30" i="3"/>
  <c r="NM30" i="3"/>
  <c r="NL30" i="3"/>
  <c r="NK30" i="3"/>
  <c r="NR29" i="3"/>
  <c r="NQ29" i="3"/>
  <c r="NP29" i="3"/>
  <c r="NO29" i="3"/>
  <c r="NN29" i="3"/>
  <c r="NM29" i="3"/>
  <c r="NL29" i="3"/>
  <c r="NK29" i="3"/>
  <c r="NR28" i="3"/>
  <c r="NQ28" i="3"/>
  <c r="NP28" i="3"/>
  <c r="NO28" i="3"/>
  <c r="NN28" i="3"/>
  <c r="NM28" i="3"/>
  <c r="NL28" i="3"/>
  <c r="NK28" i="3"/>
  <c r="NR27" i="3"/>
  <c r="NQ27" i="3"/>
  <c r="NP27" i="3"/>
  <c r="NO27" i="3"/>
  <c r="NN27" i="3"/>
  <c r="NM27" i="3"/>
  <c r="NL27" i="3"/>
  <c r="NK27" i="3"/>
  <c r="NR26" i="3"/>
  <c r="NQ26" i="3"/>
  <c r="NP26" i="3"/>
  <c r="NO26" i="3"/>
  <c r="NN26" i="3"/>
  <c r="NM26" i="3"/>
  <c r="NL26" i="3"/>
  <c r="NK26" i="3"/>
  <c r="NR25" i="3"/>
  <c r="NQ25" i="3"/>
  <c r="NP25" i="3"/>
  <c r="NO25" i="3"/>
  <c r="NN25" i="3"/>
  <c r="NM25" i="3"/>
  <c r="NL25" i="3"/>
  <c r="NK25" i="3"/>
  <c r="NR22" i="3"/>
  <c r="NQ22" i="3"/>
  <c r="NP22" i="3"/>
  <c r="NO22" i="3"/>
  <c r="NN22" i="3"/>
  <c r="NM22" i="3"/>
  <c r="NL22" i="3"/>
  <c r="NK22" i="3"/>
  <c r="NR21" i="3"/>
  <c r="NQ21" i="3"/>
  <c r="NP21" i="3"/>
  <c r="NO21" i="3"/>
  <c r="NN21" i="3"/>
  <c r="NM21" i="3"/>
  <c r="NL21" i="3"/>
  <c r="NK21" i="3"/>
  <c r="NR20" i="3"/>
  <c r="NQ20" i="3"/>
  <c r="NP20" i="3"/>
  <c r="NO20" i="3"/>
  <c r="NN20" i="3"/>
  <c r="NM20" i="3"/>
  <c r="NL20" i="3"/>
  <c r="NK20" i="3"/>
  <c r="NR19" i="3"/>
  <c r="NQ19" i="3"/>
  <c r="NP19" i="3"/>
  <c r="NO19" i="3"/>
  <c r="NN19" i="3"/>
  <c r="NM19" i="3"/>
  <c r="NL19" i="3"/>
  <c r="NK19" i="3"/>
  <c r="NR18" i="3"/>
  <c r="NQ18" i="3"/>
  <c r="NP18" i="3"/>
  <c r="NO18" i="3"/>
  <c r="NN18" i="3"/>
  <c r="NM18" i="3"/>
  <c r="NL18" i="3"/>
  <c r="NK18" i="3"/>
  <c r="NR17" i="3"/>
  <c r="NQ17" i="3"/>
  <c r="NP17" i="3"/>
  <c r="NO17" i="3"/>
  <c r="NN17" i="3"/>
  <c r="NM17" i="3"/>
  <c r="NL17" i="3"/>
  <c r="NK17" i="3"/>
  <c r="NR16" i="3"/>
  <c r="NQ16" i="3"/>
  <c r="NP16" i="3"/>
  <c r="NO16" i="3"/>
  <c r="NL16" i="3"/>
  <c r="NK16" i="3"/>
  <c r="NR15" i="3"/>
  <c r="NQ15" i="3"/>
  <c r="NP15" i="3"/>
  <c r="NO15" i="3"/>
  <c r="NN15" i="3"/>
  <c r="NM15" i="3"/>
  <c r="NL15" i="3"/>
  <c r="NK15" i="3"/>
  <c r="NR14" i="3"/>
  <c r="NQ14" i="3"/>
  <c r="NP14" i="3"/>
  <c r="NO14" i="3"/>
  <c r="NN14" i="3"/>
  <c r="NM14" i="3"/>
  <c r="NL14" i="3"/>
  <c r="NK14" i="3"/>
  <c r="NR13" i="3"/>
  <c r="NQ13" i="3"/>
  <c r="NP13" i="3"/>
  <c r="NO13" i="3"/>
  <c r="NN13" i="3"/>
  <c r="NM13" i="3"/>
  <c r="NL13" i="3"/>
  <c r="NK13" i="3"/>
  <c r="NR12" i="3"/>
  <c r="NQ12" i="3"/>
  <c r="NP12" i="3"/>
  <c r="NO12" i="3"/>
  <c r="NN12" i="3"/>
  <c r="NM12" i="3"/>
  <c r="NL12" i="3"/>
  <c r="NK12" i="3"/>
  <c r="NR11" i="3"/>
  <c r="NQ11" i="3"/>
  <c r="NP11" i="3"/>
  <c r="NO11" i="3"/>
  <c r="NN11" i="3"/>
  <c r="NM11" i="3"/>
  <c r="NL11" i="3"/>
  <c r="NK11" i="3"/>
  <c r="NR10" i="3"/>
  <c r="NQ10" i="3"/>
  <c r="NP10" i="3"/>
  <c r="NO10" i="3"/>
  <c r="NN10" i="3"/>
  <c r="NM10" i="3"/>
  <c r="NL10" i="3"/>
  <c r="NK10" i="3"/>
  <c r="NR9" i="3"/>
  <c r="NQ9" i="3"/>
  <c r="NP9" i="3"/>
  <c r="NO9" i="3"/>
  <c r="NN9" i="3"/>
  <c r="NM9" i="3"/>
  <c r="NL9" i="3"/>
  <c r="NK9" i="3"/>
  <c r="NR8" i="3"/>
  <c r="NQ8" i="3"/>
  <c r="NP8" i="3"/>
  <c r="NO8" i="3"/>
  <c r="NN8" i="3"/>
  <c r="NM8" i="3"/>
  <c r="NL8" i="3"/>
  <c r="NK8" i="3"/>
  <c r="NR7" i="3"/>
  <c r="NQ7" i="3"/>
  <c r="NP7" i="3"/>
  <c r="NO7" i="3"/>
  <c r="NN7" i="3"/>
  <c r="NM7" i="3"/>
  <c r="NL7" i="3"/>
  <c r="NK7" i="3"/>
  <c r="NI38" i="3"/>
  <c r="NH38" i="3"/>
  <c r="NG38" i="3"/>
  <c r="NF38" i="3"/>
  <c r="NE38" i="3"/>
  <c r="ND38" i="3"/>
  <c r="NC38" i="3"/>
  <c r="NB38" i="3"/>
  <c r="MZ38" i="3"/>
  <c r="MY38" i="3"/>
  <c r="MX38" i="3"/>
  <c r="MW38" i="3"/>
  <c r="MV38" i="3"/>
  <c r="MU38" i="3"/>
  <c r="MT38" i="3"/>
  <c r="MS38" i="3"/>
  <c r="NI23" i="3"/>
  <c r="NH23" i="3"/>
  <c r="NG23" i="3"/>
  <c r="NF23" i="3"/>
  <c r="NE23" i="3"/>
  <c r="ND23" i="3"/>
  <c r="NC23" i="3"/>
  <c r="NB23" i="3"/>
  <c r="MZ23" i="3"/>
  <c r="MY23" i="3"/>
  <c r="MX23" i="3"/>
  <c r="MW23" i="3"/>
  <c r="MV23" i="3"/>
  <c r="MU23" i="3"/>
  <c r="MT23" i="3"/>
  <c r="MS23" i="3"/>
  <c r="NI5" i="3"/>
  <c r="NH5" i="3"/>
  <c r="NG5" i="3"/>
  <c r="NF5" i="3"/>
  <c r="NC5" i="3"/>
  <c r="NB5" i="3"/>
  <c r="MZ5" i="3"/>
  <c r="MY5" i="3"/>
  <c r="MX5" i="3"/>
  <c r="MW5" i="3"/>
  <c r="MV5" i="3"/>
  <c r="MU5" i="3"/>
  <c r="MT5" i="3"/>
  <c r="MS5" i="3"/>
  <c r="MQ63" i="3"/>
  <c r="MP63" i="3"/>
  <c r="MO63" i="3"/>
  <c r="MN63" i="3"/>
  <c r="MM63" i="3"/>
  <c r="ML63" i="3"/>
  <c r="MK63" i="3"/>
  <c r="MJ63" i="3"/>
  <c r="MQ62" i="3"/>
  <c r="MP62" i="3"/>
  <c r="MO62" i="3"/>
  <c r="MN62" i="3"/>
  <c r="MM62" i="3"/>
  <c r="ML62" i="3"/>
  <c r="MK62" i="3"/>
  <c r="MJ62" i="3"/>
  <c r="MQ61" i="3"/>
  <c r="MP61" i="3"/>
  <c r="MO61" i="3"/>
  <c r="MN61" i="3"/>
  <c r="MM61" i="3"/>
  <c r="ML61" i="3"/>
  <c r="MK61" i="3"/>
  <c r="MJ61" i="3"/>
  <c r="MQ60" i="3"/>
  <c r="MP60" i="3"/>
  <c r="MO60" i="3"/>
  <c r="MN60" i="3"/>
  <c r="MM60" i="3"/>
  <c r="ML60" i="3"/>
  <c r="MK60" i="3"/>
  <c r="MJ60" i="3"/>
  <c r="MQ59" i="3"/>
  <c r="MP59" i="3"/>
  <c r="MO59" i="3"/>
  <c r="MN59" i="3"/>
  <c r="MM59" i="3"/>
  <c r="ML59" i="3"/>
  <c r="MK59" i="3"/>
  <c r="MJ59" i="3"/>
  <c r="MQ58" i="3"/>
  <c r="MP58" i="3"/>
  <c r="MO58" i="3"/>
  <c r="MN58" i="3"/>
  <c r="MM58" i="3"/>
  <c r="ML58" i="3"/>
  <c r="MK58" i="3"/>
  <c r="MJ58" i="3"/>
  <c r="MQ57" i="3"/>
  <c r="MP57" i="3"/>
  <c r="MO57" i="3"/>
  <c r="MN57" i="3"/>
  <c r="MM57" i="3"/>
  <c r="ML57" i="3"/>
  <c r="MK57" i="3"/>
  <c r="MJ57" i="3"/>
  <c r="MQ56" i="3"/>
  <c r="MP56" i="3"/>
  <c r="MO56" i="3"/>
  <c r="MN56" i="3"/>
  <c r="MM56" i="3"/>
  <c r="ML56" i="3"/>
  <c r="MK56" i="3"/>
  <c r="MJ56" i="3"/>
  <c r="MQ55" i="3"/>
  <c r="MP55" i="3"/>
  <c r="MO55" i="3"/>
  <c r="MN55" i="3"/>
  <c r="MM55" i="3"/>
  <c r="ML55" i="3"/>
  <c r="MK55" i="3"/>
  <c r="MJ55" i="3"/>
  <c r="MQ54" i="3"/>
  <c r="MP54" i="3"/>
  <c r="MO54" i="3"/>
  <c r="MN54" i="3"/>
  <c r="MM54" i="3"/>
  <c r="ML54" i="3"/>
  <c r="MK54" i="3"/>
  <c r="MJ54" i="3"/>
  <c r="MQ50" i="3"/>
  <c r="MP50" i="3"/>
  <c r="MO50" i="3"/>
  <c r="MN50" i="3"/>
  <c r="MM50" i="3"/>
  <c r="ML50" i="3"/>
  <c r="MK50" i="3"/>
  <c r="MJ50" i="3"/>
  <c r="MQ49" i="3"/>
  <c r="MP49" i="3"/>
  <c r="MO49" i="3"/>
  <c r="MN49" i="3"/>
  <c r="MM49" i="3"/>
  <c r="ML49" i="3"/>
  <c r="MK49" i="3"/>
  <c r="MJ49" i="3"/>
  <c r="MQ48" i="3"/>
  <c r="MP48" i="3"/>
  <c r="MO48" i="3"/>
  <c r="MN48" i="3"/>
  <c r="MM48" i="3"/>
  <c r="ML48" i="3"/>
  <c r="MK48" i="3"/>
  <c r="MJ48" i="3"/>
  <c r="MQ47" i="3"/>
  <c r="MP47" i="3"/>
  <c r="MO47" i="3"/>
  <c r="MN47" i="3"/>
  <c r="MM47" i="3"/>
  <c r="ML47" i="3"/>
  <c r="MK47" i="3"/>
  <c r="MJ47" i="3"/>
  <c r="MQ46" i="3"/>
  <c r="MP46" i="3"/>
  <c r="MO46" i="3"/>
  <c r="MN46" i="3"/>
  <c r="MM46" i="3"/>
  <c r="ML46" i="3"/>
  <c r="MK46" i="3"/>
  <c r="MJ46" i="3"/>
  <c r="MQ45" i="3"/>
  <c r="MP45" i="3"/>
  <c r="MO45" i="3"/>
  <c r="MN45" i="3"/>
  <c r="MM45" i="3"/>
  <c r="ML45" i="3"/>
  <c r="MK45" i="3"/>
  <c r="MJ45" i="3"/>
  <c r="MQ44" i="3"/>
  <c r="MP44" i="3"/>
  <c r="MO44" i="3"/>
  <c r="MN44" i="3"/>
  <c r="MM44" i="3"/>
  <c r="ML44" i="3"/>
  <c r="MK44" i="3"/>
  <c r="MJ44" i="3"/>
  <c r="MQ43" i="3"/>
  <c r="MP43" i="3"/>
  <c r="MO43" i="3"/>
  <c r="MN43" i="3"/>
  <c r="MM43" i="3"/>
  <c r="ML43" i="3"/>
  <c r="MK43" i="3"/>
  <c r="MJ43" i="3"/>
  <c r="MQ42" i="3"/>
  <c r="MP42" i="3"/>
  <c r="MO42" i="3"/>
  <c r="MN42" i="3"/>
  <c r="MM42" i="3"/>
  <c r="ML42" i="3"/>
  <c r="MK42" i="3"/>
  <c r="MJ42" i="3"/>
  <c r="MQ41" i="3"/>
  <c r="MP41" i="3"/>
  <c r="MO41" i="3"/>
  <c r="MN41" i="3"/>
  <c r="MM41" i="3"/>
  <c r="ML41" i="3"/>
  <c r="MK41" i="3"/>
  <c r="MJ41" i="3"/>
  <c r="MQ40" i="3"/>
  <c r="MP40" i="3"/>
  <c r="MO40" i="3"/>
  <c r="MN40" i="3"/>
  <c r="MM40" i="3"/>
  <c r="ML40" i="3"/>
  <c r="MK40" i="3"/>
  <c r="MJ40" i="3"/>
  <c r="MQ37" i="3"/>
  <c r="MP37" i="3"/>
  <c r="MO37" i="3"/>
  <c r="MN37" i="3"/>
  <c r="MM37" i="3"/>
  <c r="ML37" i="3"/>
  <c r="MK37" i="3"/>
  <c r="MJ37" i="3"/>
  <c r="MQ36" i="3"/>
  <c r="MP36" i="3"/>
  <c r="MO36" i="3"/>
  <c r="MN36" i="3"/>
  <c r="MM36" i="3"/>
  <c r="ML36" i="3"/>
  <c r="MK36" i="3"/>
  <c r="MJ36" i="3"/>
  <c r="MQ35" i="3"/>
  <c r="MP35" i="3"/>
  <c r="MO35" i="3"/>
  <c r="MN35" i="3"/>
  <c r="MM35" i="3"/>
  <c r="ML35" i="3"/>
  <c r="MK35" i="3"/>
  <c r="MJ35" i="3"/>
  <c r="MQ34" i="3"/>
  <c r="MP34" i="3"/>
  <c r="MO34" i="3"/>
  <c r="MN34" i="3"/>
  <c r="MM34" i="3"/>
  <c r="ML34" i="3"/>
  <c r="MK34" i="3"/>
  <c r="MJ34" i="3"/>
  <c r="MQ33" i="3"/>
  <c r="MP33" i="3"/>
  <c r="MO33" i="3"/>
  <c r="MN33" i="3"/>
  <c r="MM33" i="3"/>
  <c r="ML33" i="3"/>
  <c r="MK33" i="3"/>
  <c r="MJ33" i="3"/>
  <c r="MQ32" i="3"/>
  <c r="MP32" i="3"/>
  <c r="MO32" i="3"/>
  <c r="MN32" i="3"/>
  <c r="MM32" i="3"/>
  <c r="ML32" i="3"/>
  <c r="MK32" i="3"/>
  <c r="MJ32" i="3"/>
  <c r="MQ31" i="3"/>
  <c r="MP31" i="3"/>
  <c r="MO31" i="3"/>
  <c r="MN31" i="3"/>
  <c r="MM31" i="3"/>
  <c r="ML31" i="3"/>
  <c r="MK31" i="3"/>
  <c r="MJ31" i="3"/>
  <c r="MQ30" i="3"/>
  <c r="MP30" i="3"/>
  <c r="MO30" i="3"/>
  <c r="MN30" i="3"/>
  <c r="MM30" i="3"/>
  <c r="ML30" i="3"/>
  <c r="MK30" i="3"/>
  <c r="MJ30" i="3"/>
  <c r="MQ29" i="3"/>
  <c r="MP29" i="3"/>
  <c r="MO29" i="3"/>
  <c r="MN29" i="3"/>
  <c r="MM29" i="3"/>
  <c r="ML29" i="3"/>
  <c r="MK29" i="3"/>
  <c r="MJ29" i="3"/>
  <c r="MQ28" i="3"/>
  <c r="MP28" i="3"/>
  <c r="MO28" i="3"/>
  <c r="MN28" i="3"/>
  <c r="MM28" i="3"/>
  <c r="ML28" i="3"/>
  <c r="MK28" i="3"/>
  <c r="MJ28" i="3"/>
  <c r="MQ27" i="3"/>
  <c r="MP27" i="3"/>
  <c r="MO27" i="3"/>
  <c r="MN27" i="3"/>
  <c r="MM27" i="3"/>
  <c r="ML27" i="3"/>
  <c r="MK27" i="3"/>
  <c r="MJ27" i="3"/>
  <c r="MQ26" i="3"/>
  <c r="MP26" i="3"/>
  <c r="MO26" i="3"/>
  <c r="MN26" i="3"/>
  <c r="MM26" i="3"/>
  <c r="ML26" i="3"/>
  <c r="MK26" i="3"/>
  <c r="MJ26" i="3"/>
  <c r="MQ25" i="3"/>
  <c r="MP25" i="3"/>
  <c r="MO25" i="3"/>
  <c r="MN25" i="3"/>
  <c r="MM25" i="3"/>
  <c r="ML25" i="3"/>
  <c r="MK25" i="3"/>
  <c r="MJ25" i="3"/>
  <c r="MQ22" i="3"/>
  <c r="MP22" i="3"/>
  <c r="MO22" i="3"/>
  <c r="MN22" i="3"/>
  <c r="MM22" i="3"/>
  <c r="ML22" i="3"/>
  <c r="MK22" i="3"/>
  <c r="MJ22" i="3"/>
  <c r="MQ21" i="3"/>
  <c r="MP21" i="3"/>
  <c r="MO21" i="3"/>
  <c r="MN21" i="3"/>
  <c r="MM21" i="3"/>
  <c r="ML21" i="3"/>
  <c r="MK21" i="3"/>
  <c r="MJ21" i="3"/>
  <c r="MQ20" i="3"/>
  <c r="MP20" i="3"/>
  <c r="MO20" i="3"/>
  <c r="MN20" i="3"/>
  <c r="MM20" i="3"/>
  <c r="ML20" i="3"/>
  <c r="MK20" i="3"/>
  <c r="MJ20" i="3"/>
  <c r="MQ19" i="3"/>
  <c r="MP19" i="3"/>
  <c r="MO19" i="3"/>
  <c r="MN19" i="3"/>
  <c r="MM19" i="3"/>
  <c r="ML19" i="3"/>
  <c r="MK19" i="3"/>
  <c r="MJ19" i="3"/>
  <c r="MQ18" i="3"/>
  <c r="MP18" i="3"/>
  <c r="MO18" i="3"/>
  <c r="MN18" i="3"/>
  <c r="MM18" i="3"/>
  <c r="ML18" i="3"/>
  <c r="MK18" i="3"/>
  <c r="MJ18" i="3"/>
  <c r="MQ17" i="3"/>
  <c r="MP17" i="3"/>
  <c r="MO17" i="3"/>
  <c r="MN17" i="3"/>
  <c r="MM17" i="3"/>
  <c r="MK17" i="3"/>
  <c r="MJ17" i="3"/>
  <c r="MQ16" i="3"/>
  <c r="MP16" i="3"/>
  <c r="MO16" i="3"/>
  <c r="MN16" i="3"/>
  <c r="MK16" i="3"/>
  <c r="MJ16" i="3"/>
  <c r="MQ15" i="3"/>
  <c r="MP15" i="3"/>
  <c r="MO15" i="3"/>
  <c r="MN15" i="3"/>
  <c r="MM15" i="3"/>
  <c r="MK15" i="3"/>
  <c r="MJ15" i="3"/>
  <c r="MQ14" i="3"/>
  <c r="MP14" i="3"/>
  <c r="MO14" i="3"/>
  <c r="MN14" i="3"/>
  <c r="MM14" i="3"/>
  <c r="ML14" i="3"/>
  <c r="MK14" i="3"/>
  <c r="MJ14" i="3"/>
  <c r="MQ13" i="3"/>
  <c r="MP13" i="3"/>
  <c r="MO13" i="3"/>
  <c r="MN13" i="3"/>
  <c r="MM13" i="3"/>
  <c r="ML13" i="3"/>
  <c r="MK13" i="3"/>
  <c r="MJ13" i="3"/>
  <c r="MQ12" i="3"/>
  <c r="MP12" i="3"/>
  <c r="MO12" i="3"/>
  <c r="MN12" i="3"/>
  <c r="MJ12" i="3"/>
  <c r="MQ11" i="3"/>
  <c r="MP11" i="3"/>
  <c r="MO11" i="3"/>
  <c r="MN11" i="3"/>
  <c r="MM11" i="3"/>
  <c r="ML11" i="3"/>
  <c r="MK11" i="3"/>
  <c r="MJ11" i="3"/>
  <c r="MQ10" i="3"/>
  <c r="MP10" i="3"/>
  <c r="MO10" i="3"/>
  <c r="MN10" i="3"/>
  <c r="MM10" i="3"/>
  <c r="ML10" i="3"/>
  <c r="MK10" i="3"/>
  <c r="MJ10" i="3"/>
  <c r="MQ9" i="3"/>
  <c r="MP9" i="3"/>
  <c r="MO9" i="3"/>
  <c r="MN9" i="3"/>
  <c r="MM9" i="3"/>
  <c r="ML9" i="3"/>
  <c r="MK9" i="3"/>
  <c r="MJ9" i="3"/>
  <c r="MQ8" i="3"/>
  <c r="MP8" i="3"/>
  <c r="MO8" i="3"/>
  <c r="MN8" i="3"/>
  <c r="MM8" i="3"/>
  <c r="ML8" i="3"/>
  <c r="MK8" i="3"/>
  <c r="MJ8" i="3"/>
  <c r="MQ7" i="3"/>
  <c r="MP7" i="3"/>
  <c r="MO7" i="3"/>
  <c r="MN7" i="3"/>
  <c r="MM7" i="3"/>
  <c r="MK7" i="3"/>
  <c r="MJ7" i="3"/>
  <c r="MH38" i="3"/>
  <c r="MG38" i="3"/>
  <c r="MF38" i="3"/>
  <c r="ME38" i="3"/>
  <c r="MD38" i="3"/>
  <c r="MC38" i="3"/>
  <c r="MB38" i="3"/>
  <c r="MA38" i="3"/>
  <c r="LY38" i="3"/>
  <c r="LX38" i="3"/>
  <c r="LW38" i="3"/>
  <c r="LV38" i="3"/>
  <c r="LU38" i="3"/>
  <c r="LT38" i="3"/>
  <c r="LS38" i="3"/>
  <c r="LR38" i="3"/>
  <c r="MH23" i="3"/>
  <c r="MG23" i="3"/>
  <c r="MF23" i="3"/>
  <c r="ME23" i="3"/>
  <c r="MD23" i="3"/>
  <c r="MC23" i="3"/>
  <c r="MB23" i="3"/>
  <c r="MA23" i="3"/>
  <c r="LY23" i="3"/>
  <c r="LX23" i="3"/>
  <c r="LW23" i="3"/>
  <c r="LV23" i="3"/>
  <c r="LU23" i="3"/>
  <c r="LT23" i="3"/>
  <c r="LS23" i="3"/>
  <c r="LR23" i="3"/>
  <c r="MH5" i="3"/>
  <c r="MG5" i="3"/>
  <c r="MF5" i="3"/>
  <c r="ME5" i="3"/>
  <c r="MA5" i="3"/>
  <c r="LY5" i="3"/>
  <c r="LX5" i="3"/>
  <c r="LW5" i="3"/>
  <c r="LV5" i="3"/>
  <c r="LU5" i="3"/>
  <c r="LS5" i="3"/>
  <c r="LR5" i="3"/>
  <c r="LG63" i="3"/>
  <c r="LF63" i="3"/>
  <c r="LE63" i="3"/>
  <c r="LD63" i="3"/>
  <c r="LC63" i="3"/>
  <c r="LB63" i="3"/>
  <c r="LA63" i="3"/>
  <c r="KZ63" i="3"/>
  <c r="KX63" i="3"/>
  <c r="KW63" i="3"/>
  <c r="KV63" i="3"/>
  <c r="KU63" i="3"/>
  <c r="KT63" i="3"/>
  <c r="KS63" i="3"/>
  <c r="KR63" i="3"/>
  <c r="KQ63" i="3"/>
  <c r="LG62" i="3"/>
  <c r="LF62" i="3"/>
  <c r="LE62" i="3"/>
  <c r="LD62" i="3"/>
  <c r="LC62" i="3"/>
  <c r="LB62" i="3"/>
  <c r="LA62" i="3"/>
  <c r="KZ62" i="3"/>
  <c r="KX62" i="3"/>
  <c r="KW62" i="3"/>
  <c r="KV62" i="3"/>
  <c r="KU62" i="3"/>
  <c r="KT62" i="3"/>
  <c r="KS62" i="3"/>
  <c r="KR62" i="3"/>
  <c r="KQ62" i="3"/>
  <c r="LG61" i="3"/>
  <c r="LF61" i="3"/>
  <c r="LE61" i="3"/>
  <c r="LD61" i="3"/>
  <c r="LC61" i="3"/>
  <c r="LB61" i="3"/>
  <c r="LA61" i="3"/>
  <c r="KZ61" i="3"/>
  <c r="KX61" i="3"/>
  <c r="KW61" i="3"/>
  <c r="KV61" i="3"/>
  <c r="KU61" i="3"/>
  <c r="KT61" i="3"/>
  <c r="KS61" i="3"/>
  <c r="KR61" i="3"/>
  <c r="KQ61" i="3"/>
  <c r="LG60" i="3"/>
  <c r="LF60" i="3"/>
  <c r="LE60" i="3"/>
  <c r="LD60" i="3"/>
  <c r="LC60" i="3"/>
  <c r="LB60" i="3"/>
  <c r="LA60" i="3"/>
  <c r="KZ60" i="3"/>
  <c r="KX60" i="3"/>
  <c r="KW60" i="3"/>
  <c r="KV60" i="3"/>
  <c r="KU60" i="3"/>
  <c r="KT60" i="3"/>
  <c r="KS60" i="3"/>
  <c r="KR60" i="3"/>
  <c r="KQ60" i="3"/>
  <c r="LG59" i="3"/>
  <c r="LF59" i="3"/>
  <c r="LE59" i="3"/>
  <c r="LD59" i="3"/>
  <c r="LC59" i="3"/>
  <c r="LB59" i="3"/>
  <c r="LA59" i="3"/>
  <c r="KZ59" i="3"/>
  <c r="KX59" i="3"/>
  <c r="KW59" i="3"/>
  <c r="KV59" i="3"/>
  <c r="KU59" i="3"/>
  <c r="KT59" i="3"/>
  <c r="KS59" i="3"/>
  <c r="KR59" i="3"/>
  <c r="KQ59" i="3"/>
  <c r="LG58" i="3"/>
  <c r="LF58" i="3"/>
  <c r="LE58" i="3"/>
  <c r="LD58" i="3"/>
  <c r="LC58" i="3"/>
  <c r="LB58" i="3"/>
  <c r="LA58" i="3"/>
  <c r="KZ58" i="3"/>
  <c r="KX58" i="3"/>
  <c r="KW58" i="3"/>
  <c r="KV58" i="3"/>
  <c r="KU58" i="3"/>
  <c r="KT58" i="3"/>
  <c r="KS58" i="3"/>
  <c r="KR58" i="3"/>
  <c r="KQ58" i="3"/>
  <c r="LG57" i="3"/>
  <c r="LF57" i="3"/>
  <c r="LE57" i="3"/>
  <c r="LD57" i="3"/>
  <c r="LC57" i="3"/>
  <c r="LB57" i="3"/>
  <c r="LA57" i="3"/>
  <c r="KZ57" i="3"/>
  <c r="KX57" i="3"/>
  <c r="KW57" i="3"/>
  <c r="KV57" i="3"/>
  <c r="KU57" i="3"/>
  <c r="KT57" i="3"/>
  <c r="KS57" i="3"/>
  <c r="KR57" i="3"/>
  <c r="KQ57" i="3"/>
  <c r="LG56" i="3"/>
  <c r="LF56" i="3"/>
  <c r="LE56" i="3"/>
  <c r="LD56" i="3"/>
  <c r="LC56" i="3"/>
  <c r="LB56" i="3"/>
  <c r="LA56" i="3"/>
  <c r="KZ56" i="3"/>
  <c r="KX56" i="3"/>
  <c r="KW56" i="3"/>
  <c r="KV56" i="3"/>
  <c r="KU56" i="3"/>
  <c r="KT56" i="3"/>
  <c r="KS56" i="3"/>
  <c r="KR56" i="3"/>
  <c r="KQ56" i="3"/>
  <c r="LG55" i="3"/>
  <c r="LF55" i="3"/>
  <c r="LE55" i="3"/>
  <c r="LD55" i="3"/>
  <c r="LC55" i="3"/>
  <c r="LB55" i="3"/>
  <c r="LA55" i="3"/>
  <c r="KZ55" i="3"/>
  <c r="KX55" i="3"/>
  <c r="KW55" i="3"/>
  <c r="KV55" i="3"/>
  <c r="KU55" i="3"/>
  <c r="KT55" i="3"/>
  <c r="KS55" i="3"/>
  <c r="KR55" i="3"/>
  <c r="KQ55" i="3"/>
  <c r="LG54" i="3"/>
  <c r="LF54" i="3"/>
  <c r="LE54" i="3"/>
  <c r="LD54" i="3"/>
  <c r="LC54" i="3"/>
  <c r="LB54" i="3"/>
  <c r="LA54" i="3"/>
  <c r="KZ54" i="3"/>
  <c r="KX54" i="3"/>
  <c r="KW54" i="3"/>
  <c r="KV54" i="3"/>
  <c r="KU54" i="3"/>
  <c r="KT54" i="3"/>
  <c r="KS54" i="3"/>
  <c r="KR54" i="3"/>
  <c r="KQ54" i="3"/>
  <c r="LG50" i="3"/>
  <c r="LF50" i="3"/>
  <c r="LE50" i="3"/>
  <c r="LD50" i="3"/>
  <c r="LC50" i="3"/>
  <c r="LB50" i="3"/>
  <c r="LA50" i="3"/>
  <c r="KZ50" i="3"/>
  <c r="KX50" i="3"/>
  <c r="KW50" i="3"/>
  <c r="KV50" i="3"/>
  <c r="KU50" i="3"/>
  <c r="KT50" i="3"/>
  <c r="KS50" i="3"/>
  <c r="KR50" i="3"/>
  <c r="KQ50" i="3"/>
  <c r="LG49" i="3"/>
  <c r="LF49" i="3"/>
  <c r="LE49" i="3"/>
  <c r="LD49" i="3"/>
  <c r="LC49" i="3"/>
  <c r="LB49" i="3"/>
  <c r="LA49" i="3"/>
  <c r="KZ49" i="3"/>
  <c r="KX49" i="3"/>
  <c r="KW49" i="3"/>
  <c r="KV49" i="3"/>
  <c r="KU49" i="3"/>
  <c r="KT49" i="3"/>
  <c r="KS49" i="3"/>
  <c r="KR49" i="3"/>
  <c r="KQ49" i="3"/>
  <c r="LG48" i="3"/>
  <c r="LF48" i="3"/>
  <c r="LE48" i="3"/>
  <c r="LD48" i="3"/>
  <c r="LC48" i="3"/>
  <c r="LB48" i="3"/>
  <c r="LA48" i="3"/>
  <c r="KZ48" i="3"/>
  <c r="KX48" i="3"/>
  <c r="KW48" i="3"/>
  <c r="KV48" i="3"/>
  <c r="KU48" i="3"/>
  <c r="KT48" i="3"/>
  <c r="KS48" i="3"/>
  <c r="KR48" i="3"/>
  <c r="KQ48" i="3"/>
  <c r="LG47" i="3"/>
  <c r="LF47" i="3"/>
  <c r="LE47" i="3"/>
  <c r="LD47" i="3"/>
  <c r="LC47" i="3"/>
  <c r="LB47" i="3"/>
  <c r="LA47" i="3"/>
  <c r="KZ47" i="3"/>
  <c r="KX47" i="3"/>
  <c r="KW47" i="3"/>
  <c r="KV47" i="3"/>
  <c r="KU47" i="3"/>
  <c r="KT47" i="3"/>
  <c r="KS47" i="3"/>
  <c r="KR47" i="3"/>
  <c r="KQ47" i="3"/>
  <c r="LG46" i="3"/>
  <c r="LF46" i="3"/>
  <c r="LE46" i="3"/>
  <c r="LD46" i="3"/>
  <c r="LC46" i="3"/>
  <c r="LB46" i="3"/>
  <c r="LA46" i="3"/>
  <c r="KZ46" i="3"/>
  <c r="KX46" i="3"/>
  <c r="KW46" i="3"/>
  <c r="KV46" i="3"/>
  <c r="KU46" i="3"/>
  <c r="KT46" i="3"/>
  <c r="KS46" i="3"/>
  <c r="KR46" i="3"/>
  <c r="KQ46" i="3"/>
  <c r="LG45" i="3"/>
  <c r="LF45" i="3"/>
  <c r="LE45" i="3"/>
  <c r="LD45" i="3"/>
  <c r="LC45" i="3"/>
  <c r="LB45" i="3"/>
  <c r="LA45" i="3"/>
  <c r="KZ45" i="3"/>
  <c r="KX45" i="3"/>
  <c r="KW45" i="3"/>
  <c r="KV45" i="3"/>
  <c r="KU45" i="3"/>
  <c r="KT45" i="3"/>
  <c r="KS45" i="3"/>
  <c r="KR45" i="3"/>
  <c r="KQ45" i="3"/>
  <c r="LG44" i="3"/>
  <c r="LF44" i="3"/>
  <c r="LE44" i="3"/>
  <c r="LD44" i="3"/>
  <c r="LC44" i="3"/>
  <c r="LB44" i="3"/>
  <c r="LA44" i="3"/>
  <c r="KZ44" i="3"/>
  <c r="KX44" i="3"/>
  <c r="KW44" i="3"/>
  <c r="KV44" i="3"/>
  <c r="KU44" i="3"/>
  <c r="KT44" i="3"/>
  <c r="KS44" i="3"/>
  <c r="KR44" i="3"/>
  <c r="KQ44" i="3"/>
  <c r="LG43" i="3"/>
  <c r="LF43" i="3"/>
  <c r="LE43" i="3"/>
  <c r="LD43" i="3"/>
  <c r="LC43" i="3"/>
  <c r="LB43" i="3"/>
  <c r="LA43" i="3"/>
  <c r="KZ43" i="3"/>
  <c r="KX43" i="3"/>
  <c r="KW43" i="3"/>
  <c r="KV43" i="3"/>
  <c r="KU43" i="3"/>
  <c r="KT43" i="3"/>
  <c r="KS43" i="3"/>
  <c r="KR43" i="3"/>
  <c r="KQ43" i="3"/>
  <c r="LG42" i="3"/>
  <c r="LF42" i="3"/>
  <c r="LE42" i="3"/>
  <c r="LD42" i="3"/>
  <c r="LC42" i="3"/>
  <c r="LB42" i="3"/>
  <c r="LA42" i="3"/>
  <c r="KZ42" i="3"/>
  <c r="KX42" i="3"/>
  <c r="KW42" i="3"/>
  <c r="KV42" i="3"/>
  <c r="KU42" i="3"/>
  <c r="KT42" i="3"/>
  <c r="KS42" i="3"/>
  <c r="KR42" i="3"/>
  <c r="KQ42" i="3"/>
  <c r="LG41" i="3"/>
  <c r="LF41" i="3"/>
  <c r="LE41" i="3"/>
  <c r="LD41" i="3"/>
  <c r="LC41" i="3"/>
  <c r="LB41" i="3"/>
  <c r="LA41" i="3"/>
  <c r="KZ41" i="3"/>
  <c r="KX41" i="3"/>
  <c r="KW41" i="3"/>
  <c r="KV41" i="3"/>
  <c r="KU41" i="3"/>
  <c r="KT41" i="3"/>
  <c r="KS41" i="3"/>
  <c r="KR41" i="3"/>
  <c r="KQ41" i="3"/>
  <c r="LG40" i="3"/>
  <c r="LF40" i="3"/>
  <c r="LE40" i="3"/>
  <c r="LD40" i="3"/>
  <c r="LC40" i="3"/>
  <c r="LB40" i="3"/>
  <c r="LA40" i="3"/>
  <c r="KZ40" i="3"/>
  <c r="KX40" i="3"/>
  <c r="KW40" i="3"/>
  <c r="KV40" i="3"/>
  <c r="KU40" i="3"/>
  <c r="KT40" i="3"/>
  <c r="KS40" i="3"/>
  <c r="KR40" i="3"/>
  <c r="KQ40" i="3"/>
  <c r="LG37" i="3"/>
  <c r="LF37" i="3"/>
  <c r="LE37" i="3"/>
  <c r="LD37" i="3"/>
  <c r="LC37" i="3"/>
  <c r="LB37" i="3"/>
  <c r="LA37" i="3"/>
  <c r="KZ37" i="3"/>
  <c r="KX37" i="3"/>
  <c r="KW37" i="3"/>
  <c r="KV37" i="3"/>
  <c r="KU37" i="3"/>
  <c r="KT37" i="3"/>
  <c r="KS37" i="3"/>
  <c r="KR37" i="3"/>
  <c r="KQ37" i="3"/>
  <c r="LG36" i="3"/>
  <c r="LF36" i="3"/>
  <c r="LE36" i="3"/>
  <c r="LD36" i="3"/>
  <c r="LC36" i="3"/>
  <c r="LB36" i="3"/>
  <c r="LA36" i="3"/>
  <c r="KZ36" i="3"/>
  <c r="KX36" i="3"/>
  <c r="KW36" i="3"/>
  <c r="KV36" i="3"/>
  <c r="KU36" i="3"/>
  <c r="KT36" i="3"/>
  <c r="KS36" i="3"/>
  <c r="KR36" i="3"/>
  <c r="KQ36" i="3"/>
  <c r="LG35" i="3"/>
  <c r="LF35" i="3"/>
  <c r="LE35" i="3"/>
  <c r="LD35" i="3"/>
  <c r="LC35" i="3"/>
  <c r="LB35" i="3"/>
  <c r="LA35" i="3"/>
  <c r="KZ35" i="3"/>
  <c r="KX35" i="3"/>
  <c r="KW35" i="3"/>
  <c r="KV35" i="3"/>
  <c r="KU35" i="3"/>
  <c r="KT35" i="3"/>
  <c r="KS35" i="3"/>
  <c r="KR35" i="3"/>
  <c r="KQ35" i="3"/>
  <c r="LG34" i="3"/>
  <c r="LF34" i="3"/>
  <c r="LE34" i="3"/>
  <c r="LD34" i="3"/>
  <c r="LC34" i="3"/>
  <c r="LB34" i="3"/>
  <c r="LA34" i="3"/>
  <c r="KZ34" i="3"/>
  <c r="KX34" i="3"/>
  <c r="KW34" i="3"/>
  <c r="KV34" i="3"/>
  <c r="KU34" i="3"/>
  <c r="KT34" i="3"/>
  <c r="KS34" i="3"/>
  <c r="KR34" i="3"/>
  <c r="KQ34" i="3"/>
  <c r="LG33" i="3"/>
  <c r="LF33" i="3"/>
  <c r="LE33" i="3"/>
  <c r="LD33" i="3"/>
  <c r="LC33" i="3"/>
  <c r="LB33" i="3"/>
  <c r="LA33" i="3"/>
  <c r="KZ33" i="3"/>
  <c r="KX33" i="3"/>
  <c r="KW33" i="3"/>
  <c r="KV33" i="3"/>
  <c r="KU33" i="3"/>
  <c r="KT33" i="3"/>
  <c r="KS33" i="3"/>
  <c r="KR33" i="3"/>
  <c r="KQ33" i="3"/>
  <c r="LG32" i="3"/>
  <c r="LF32" i="3"/>
  <c r="LE32" i="3"/>
  <c r="LD32" i="3"/>
  <c r="LC32" i="3"/>
  <c r="LB32" i="3"/>
  <c r="LA32" i="3"/>
  <c r="KZ32" i="3"/>
  <c r="KX32" i="3"/>
  <c r="KW32" i="3"/>
  <c r="KV32" i="3"/>
  <c r="KU32" i="3"/>
  <c r="KT32" i="3"/>
  <c r="KS32" i="3"/>
  <c r="KR32" i="3"/>
  <c r="KQ32" i="3"/>
  <c r="LG31" i="3"/>
  <c r="LF31" i="3"/>
  <c r="LE31" i="3"/>
  <c r="LD31" i="3"/>
  <c r="LC31" i="3"/>
  <c r="LB31" i="3"/>
  <c r="LA31" i="3"/>
  <c r="KZ31" i="3"/>
  <c r="KX31" i="3"/>
  <c r="KW31" i="3"/>
  <c r="KV31" i="3"/>
  <c r="KU31" i="3"/>
  <c r="KT31" i="3"/>
  <c r="KS31" i="3"/>
  <c r="KR31" i="3"/>
  <c r="KQ31" i="3"/>
  <c r="LG30" i="3"/>
  <c r="LF30" i="3"/>
  <c r="LE30" i="3"/>
  <c r="LD30" i="3"/>
  <c r="LC30" i="3"/>
  <c r="LB30" i="3"/>
  <c r="LA30" i="3"/>
  <c r="KZ30" i="3"/>
  <c r="KX30" i="3"/>
  <c r="KW30" i="3"/>
  <c r="KV30" i="3"/>
  <c r="KU30" i="3"/>
  <c r="KT30" i="3"/>
  <c r="KS30" i="3"/>
  <c r="KR30" i="3"/>
  <c r="KQ30" i="3"/>
  <c r="LG29" i="3"/>
  <c r="LF29" i="3"/>
  <c r="LE29" i="3"/>
  <c r="LD29" i="3"/>
  <c r="LC29" i="3"/>
  <c r="LB29" i="3"/>
  <c r="LA29" i="3"/>
  <c r="KZ29" i="3"/>
  <c r="KX29" i="3"/>
  <c r="KW29" i="3"/>
  <c r="KV29" i="3"/>
  <c r="KU29" i="3"/>
  <c r="KT29" i="3"/>
  <c r="KS29" i="3"/>
  <c r="KR29" i="3"/>
  <c r="KQ29" i="3"/>
  <c r="LG28" i="3"/>
  <c r="LF28" i="3"/>
  <c r="LE28" i="3"/>
  <c r="LD28" i="3"/>
  <c r="LC28" i="3"/>
  <c r="LB28" i="3"/>
  <c r="LA28" i="3"/>
  <c r="KZ28" i="3"/>
  <c r="KX28" i="3"/>
  <c r="KW28" i="3"/>
  <c r="KV28" i="3"/>
  <c r="KU28" i="3"/>
  <c r="KT28" i="3"/>
  <c r="KS28" i="3"/>
  <c r="KR28" i="3"/>
  <c r="KQ28" i="3"/>
  <c r="LG27" i="3"/>
  <c r="LF27" i="3"/>
  <c r="LE27" i="3"/>
  <c r="LD27" i="3"/>
  <c r="LC27" i="3"/>
  <c r="LB27" i="3"/>
  <c r="LA27" i="3"/>
  <c r="KZ27" i="3"/>
  <c r="KX27" i="3"/>
  <c r="KW27" i="3"/>
  <c r="KV27" i="3"/>
  <c r="KU27" i="3"/>
  <c r="KT27" i="3"/>
  <c r="KS27" i="3"/>
  <c r="KR27" i="3"/>
  <c r="KQ27" i="3"/>
  <c r="LG26" i="3"/>
  <c r="LF26" i="3"/>
  <c r="LE26" i="3"/>
  <c r="LD26" i="3"/>
  <c r="LC26" i="3"/>
  <c r="LB26" i="3"/>
  <c r="LA26" i="3"/>
  <c r="KZ26" i="3"/>
  <c r="KX26" i="3"/>
  <c r="KW26" i="3"/>
  <c r="KV26" i="3"/>
  <c r="KU26" i="3"/>
  <c r="KT26" i="3"/>
  <c r="KS26" i="3"/>
  <c r="KR26" i="3"/>
  <c r="KQ26" i="3"/>
  <c r="LG25" i="3"/>
  <c r="LF25" i="3"/>
  <c r="LE25" i="3"/>
  <c r="LD25" i="3"/>
  <c r="LC25" i="3"/>
  <c r="LB25" i="3"/>
  <c r="LA25" i="3"/>
  <c r="KZ25" i="3"/>
  <c r="KX25" i="3"/>
  <c r="KW25" i="3"/>
  <c r="KV25" i="3"/>
  <c r="KU25" i="3"/>
  <c r="KT25" i="3"/>
  <c r="KS25" i="3"/>
  <c r="KR25" i="3"/>
  <c r="KQ25" i="3"/>
  <c r="LG22" i="3"/>
  <c r="LF22" i="3"/>
  <c r="LE22" i="3"/>
  <c r="LD22" i="3"/>
  <c r="LC22" i="3"/>
  <c r="LB22" i="3"/>
  <c r="LA22" i="3"/>
  <c r="KZ22" i="3"/>
  <c r="KX22" i="3"/>
  <c r="KW22" i="3"/>
  <c r="KV22" i="3"/>
  <c r="KU22" i="3"/>
  <c r="KT22" i="3"/>
  <c r="KS22" i="3"/>
  <c r="KR22" i="3"/>
  <c r="KQ22" i="3"/>
  <c r="LG21" i="3"/>
  <c r="LF21" i="3"/>
  <c r="LE21" i="3"/>
  <c r="LD21" i="3"/>
  <c r="LC21" i="3"/>
  <c r="LB21" i="3"/>
  <c r="LA21" i="3"/>
  <c r="KZ21" i="3"/>
  <c r="KX21" i="3"/>
  <c r="KW21" i="3"/>
  <c r="KV21" i="3"/>
  <c r="KU21" i="3"/>
  <c r="KT21" i="3"/>
  <c r="KS21" i="3"/>
  <c r="KR21" i="3"/>
  <c r="KQ21" i="3"/>
  <c r="LG20" i="3"/>
  <c r="LF20" i="3"/>
  <c r="LE20" i="3"/>
  <c r="LD20" i="3"/>
  <c r="LC20" i="3"/>
  <c r="LB20" i="3"/>
  <c r="LA20" i="3"/>
  <c r="KZ20" i="3"/>
  <c r="KX20" i="3"/>
  <c r="KW20" i="3"/>
  <c r="KV20" i="3"/>
  <c r="KU20" i="3"/>
  <c r="KT20" i="3"/>
  <c r="KS20" i="3"/>
  <c r="KR20" i="3"/>
  <c r="KQ20" i="3"/>
  <c r="LG19" i="3"/>
  <c r="LF19" i="3"/>
  <c r="LE19" i="3"/>
  <c r="LD19" i="3"/>
  <c r="LA19" i="3"/>
  <c r="KZ19" i="3"/>
  <c r="KX19" i="3"/>
  <c r="KW19" i="3"/>
  <c r="KV19" i="3"/>
  <c r="KU19" i="3"/>
  <c r="KT19" i="3"/>
  <c r="KS19" i="3"/>
  <c r="KR19" i="3"/>
  <c r="KQ19" i="3"/>
  <c r="LG18" i="3"/>
  <c r="LF18" i="3"/>
  <c r="LE18" i="3"/>
  <c r="LD18" i="3"/>
  <c r="LC18" i="3"/>
  <c r="LA18" i="3"/>
  <c r="KZ18" i="3"/>
  <c r="KX18" i="3"/>
  <c r="KW18" i="3"/>
  <c r="KV18" i="3"/>
  <c r="KU18" i="3"/>
  <c r="KT18" i="3"/>
  <c r="KS18" i="3"/>
  <c r="KR18" i="3"/>
  <c r="KQ18" i="3"/>
  <c r="LG17" i="3"/>
  <c r="LF17" i="3"/>
  <c r="LE17" i="3"/>
  <c r="LD17" i="3"/>
  <c r="LC17" i="3"/>
  <c r="LB17" i="3"/>
  <c r="LA17" i="3"/>
  <c r="KZ17" i="3"/>
  <c r="KX17" i="3"/>
  <c r="KW17" i="3"/>
  <c r="KV17" i="3"/>
  <c r="KU17" i="3"/>
  <c r="KT17" i="3"/>
  <c r="KR17" i="3"/>
  <c r="KQ17" i="3"/>
  <c r="LG16" i="3"/>
  <c r="LF16" i="3"/>
  <c r="LE16" i="3"/>
  <c r="LD16" i="3"/>
  <c r="LA16" i="3"/>
  <c r="KZ16" i="3"/>
  <c r="KX16" i="3"/>
  <c r="KW16" i="3"/>
  <c r="KV16" i="3"/>
  <c r="KU16" i="3"/>
  <c r="KT16" i="3"/>
  <c r="KS16" i="3"/>
  <c r="KR16" i="3"/>
  <c r="KQ16" i="3"/>
  <c r="LG15" i="3"/>
  <c r="LF15" i="3"/>
  <c r="LE15" i="3"/>
  <c r="LD15" i="3"/>
  <c r="LA15" i="3"/>
  <c r="KZ15" i="3"/>
  <c r="KX15" i="3"/>
  <c r="KW15" i="3"/>
  <c r="KV15" i="3"/>
  <c r="KU15" i="3"/>
  <c r="KT15" i="3"/>
  <c r="KS15" i="3"/>
  <c r="KR15" i="3"/>
  <c r="KQ15" i="3"/>
  <c r="LG14" i="3"/>
  <c r="LF14" i="3"/>
  <c r="LE14" i="3"/>
  <c r="LD14" i="3"/>
  <c r="LC14" i="3"/>
  <c r="LB14" i="3"/>
  <c r="LA14" i="3"/>
  <c r="KZ14" i="3"/>
  <c r="KX14" i="3"/>
  <c r="KW14" i="3"/>
  <c r="KV14" i="3"/>
  <c r="KU14" i="3"/>
  <c r="KT14" i="3"/>
  <c r="KS14" i="3"/>
  <c r="KR14" i="3"/>
  <c r="KQ14" i="3"/>
  <c r="LG13" i="3"/>
  <c r="LF13" i="3"/>
  <c r="LE13" i="3"/>
  <c r="LD13" i="3"/>
  <c r="LC13" i="3"/>
  <c r="LB13" i="3"/>
  <c r="LA13" i="3"/>
  <c r="KZ13" i="3"/>
  <c r="KX13" i="3"/>
  <c r="KW13" i="3"/>
  <c r="KV13" i="3"/>
  <c r="KU13" i="3"/>
  <c r="KT13" i="3"/>
  <c r="KS13" i="3"/>
  <c r="KR13" i="3"/>
  <c r="KQ13" i="3"/>
  <c r="LG12" i="3"/>
  <c r="LF12" i="3"/>
  <c r="LE12" i="3"/>
  <c r="LD12" i="3"/>
  <c r="KZ12" i="3"/>
  <c r="KX12" i="3"/>
  <c r="KW12" i="3"/>
  <c r="KV12" i="3"/>
  <c r="KU12" i="3"/>
  <c r="KT12" i="3"/>
  <c r="KS12" i="3"/>
  <c r="KR12" i="3"/>
  <c r="KQ12" i="3"/>
  <c r="LG11" i="3"/>
  <c r="LF11" i="3"/>
  <c r="LE11" i="3"/>
  <c r="LD11" i="3"/>
  <c r="LC11" i="3"/>
  <c r="LB11" i="3"/>
  <c r="LA11" i="3"/>
  <c r="KZ11" i="3"/>
  <c r="KX11" i="3"/>
  <c r="KW11" i="3"/>
  <c r="KV11" i="3"/>
  <c r="KU11" i="3"/>
  <c r="KT11" i="3"/>
  <c r="KS11" i="3"/>
  <c r="KR11" i="3"/>
  <c r="KQ11" i="3"/>
  <c r="LG10" i="3"/>
  <c r="LF10" i="3"/>
  <c r="LE10" i="3"/>
  <c r="LD10" i="3"/>
  <c r="LC10" i="3"/>
  <c r="LB10" i="3"/>
  <c r="LA10" i="3"/>
  <c r="KZ10" i="3"/>
  <c r="KX10" i="3"/>
  <c r="KW10" i="3"/>
  <c r="KV10" i="3"/>
  <c r="KU10" i="3"/>
  <c r="KT10" i="3"/>
  <c r="KS10" i="3"/>
  <c r="KR10" i="3"/>
  <c r="KQ10" i="3"/>
  <c r="LG9" i="3"/>
  <c r="LF9" i="3"/>
  <c r="LE9" i="3"/>
  <c r="LD9" i="3"/>
  <c r="LC9" i="3"/>
  <c r="LB9" i="3"/>
  <c r="LA9" i="3"/>
  <c r="KZ9" i="3"/>
  <c r="KX9" i="3"/>
  <c r="KW9" i="3"/>
  <c r="KV9" i="3"/>
  <c r="KU9" i="3"/>
  <c r="KT9" i="3"/>
  <c r="KS9" i="3"/>
  <c r="KR9" i="3"/>
  <c r="KQ9" i="3"/>
  <c r="LG8" i="3"/>
  <c r="LF8" i="3"/>
  <c r="LE8" i="3"/>
  <c r="LD8" i="3"/>
  <c r="LC8" i="3"/>
  <c r="LB8" i="3"/>
  <c r="LA8" i="3"/>
  <c r="KZ8" i="3"/>
  <c r="KX8" i="3"/>
  <c r="KW8" i="3"/>
  <c r="KV8" i="3"/>
  <c r="KU8" i="3"/>
  <c r="KT8" i="3"/>
  <c r="KS8" i="3"/>
  <c r="KR8" i="3"/>
  <c r="KQ8" i="3"/>
  <c r="LG7" i="3"/>
  <c r="LF7" i="3"/>
  <c r="LE7" i="3"/>
  <c r="LD7" i="3"/>
  <c r="LC7" i="3"/>
  <c r="LA7" i="3"/>
  <c r="KZ7" i="3"/>
  <c r="KX7" i="3"/>
  <c r="KW7" i="3"/>
  <c r="KV7" i="3"/>
  <c r="KU7" i="3"/>
  <c r="KT7" i="3"/>
  <c r="KS7" i="3"/>
  <c r="KR7" i="3"/>
  <c r="KQ7" i="3"/>
  <c r="KO63" i="3"/>
  <c r="KN63" i="3"/>
  <c r="KL63" i="3"/>
  <c r="KK63" i="3"/>
  <c r="KJ63" i="3"/>
  <c r="KI63" i="3"/>
  <c r="KH63" i="3"/>
  <c r="KO62" i="3"/>
  <c r="KN62" i="3"/>
  <c r="KL62" i="3"/>
  <c r="KK62" i="3"/>
  <c r="KJ62" i="3"/>
  <c r="KI62" i="3"/>
  <c r="KH62" i="3"/>
  <c r="KO61" i="3"/>
  <c r="KN61" i="3"/>
  <c r="KL61" i="3"/>
  <c r="KK61" i="3"/>
  <c r="KJ61" i="3"/>
  <c r="KI61" i="3"/>
  <c r="KH61" i="3"/>
  <c r="KO60" i="3"/>
  <c r="KN60" i="3"/>
  <c r="KL60" i="3"/>
  <c r="KK60" i="3"/>
  <c r="KJ60" i="3"/>
  <c r="KI60" i="3"/>
  <c r="KH60" i="3"/>
  <c r="KO59" i="3"/>
  <c r="KN59" i="3"/>
  <c r="KL59" i="3"/>
  <c r="KK59" i="3"/>
  <c r="KJ59" i="3"/>
  <c r="KI59" i="3"/>
  <c r="KH59" i="3"/>
  <c r="KO58" i="3"/>
  <c r="KN58" i="3"/>
  <c r="KL58" i="3"/>
  <c r="KK58" i="3"/>
  <c r="KJ58" i="3"/>
  <c r="KI58" i="3"/>
  <c r="KH58" i="3"/>
  <c r="KO57" i="3"/>
  <c r="KN57" i="3"/>
  <c r="KM57" i="3"/>
  <c r="KL57" i="3"/>
  <c r="KK57" i="3"/>
  <c r="KJ57" i="3"/>
  <c r="KI57" i="3"/>
  <c r="KH57" i="3"/>
  <c r="KO56" i="3"/>
  <c r="KN56" i="3"/>
  <c r="KM56" i="3"/>
  <c r="KL56" i="3"/>
  <c r="KK56" i="3"/>
  <c r="KJ56" i="3"/>
  <c r="KI56" i="3"/>
  <c r="KH56" i="3"/>
  <c r="KO55" i="3"/>
  <c r="KN55" i="3"/>
  <c r="KM55" i="3"/>
  <c r="KL55" i="3"/>
  <c r="KK55" i="3"/>
  <c r="KJ55" i="3"/>
  <c r="KI55" i="3"/>
  <c r="KH55" i="3"/>
  <c r="KO54" i="3"/>
  <c r="KN54" i="3"/>
  <c r="KM54" i="3"/>
  <c r="KL54" i="3"/>
  <c r="KK54" i="3"/>
  <c r="KJ54" i="3"/>
  <c r="KI54" i="3"/>
  <c r="KH54" i="3"/>
  <c r="KO50" i="3"/>
  <c r="KN50" i="3"/>
  <c r="KM50" i="3"/>
  <c r="KL50" i="3"/>
  <c r="KK50" i="3"/>
  <c r="KJ50" i="3"/>
  <c r="KI50" i="3"/>
  <c r="KH50" i="3"/>
  <c r="KO49" i="3"/>
  <c r="KN49" i="3"/>
  <c r="KM49" i="3"/>
  <c r="KL49" i="3"/>
  <c r="KK49" i="3"/>
  <c r="KJ49" i="3"/>
  <c r="KI49" i="3"/>
  <c r="KH49" i="3"/>
  <c r="KO48" i="3"/>
  <c r="KN48" i="3"/>
  <c r="KM48" i="3"/>
  <c r="KL48" i="3"/>
  <c r="KK48" i="3"/>
  <c r="KJ48" i="3"/>
  <c r="KI48" i="3"/>
  <c r="KH48" i="3"/>
  <c r="KO47" i="3"/>
  <c r="KN47" i="3"/>
  <c r="KM47" i="3"/>
  <c r="KL47" i="3"/>
  <c r="KK47" i="3"/>
  <c r="KJ47" i="3"/>
  <c r="KI47" i="3"/>
  <c r="KH47" i="3"/>
  <c r="KO46" i="3"/>
  <c r="KN46" i="3"/>
  <c r="KM46" i="3"/>
  <c r="KL46" i="3"/>
  <c r="KK46" i="3"/>
  <c r="KJ46" i="3"/>
  <c r="KI46" i="3"/>
  <c r="KH46" i="3"/>
  <c r="KO45" i="3"/>
  <c r="KN45" i="3"/>
  <c r="KM45" i="3"/>
  <c r="KL45" i="3"/>
  <c r="KK45" i="3"/>
  <c r="KJ45" i="3"/>
  <c r="KI45" i="3"/>
  <c r="KH45" i="3"/>
  <c r="KO44" i="3"/>
  <c r="KN44" i="3"/>
  <c r="KM44" i="3"/>
  <c r="KL44" i="3"/>
  <c r="KK44" i="3"/>
  <c r="KJ44" i="3"/>
  <c r="KI44" i="3"/>
  <c r="KH44" i="3"/>
  <c r="KO43" i="3"/>
  <c r="KN43" i="3"/>
  <c r="KM43" i="3"/>
  <c r="KL43" i="3"/>
  <c r="KK43" i="3"/>
  <c r="KJ43" i="3"/>
  <c r="KI43" i="3"/>
  <c r="KH43" i="3"/>
  <c r="KO42" i="3"/>
  <c r="KN42" i="3"/>
  <c r="KM42" i="3"/>
  <c r="KL42" i="3"/>
  <c r="KK42" i="3"/>
  <c r="KJ42" i="3"/>
  <c r="KI42" i="3"/>
  <c r="KH42" i="3"/>
  <c r="KO41" i="3"/>
  <c r="KN41" i="3"/>
  <c r="KM41" i="3"/>
  <c r="KL41" i="3"/>
  <c r="KK41" i="3"/>
  <c r="KJ41" i="3"/>
  <c r="KI41" i="3"/>
  <c r="KH41" i="3"/>
  <c r="KO40" i="3"/>
  <c r="KN40" i="3"/>
  <c r="KM40" i="3"/>
  <c r="KL40" i="3"/>
  <c r="KK40" i="3"/>
  <c r="KI40" i="3"/>
  <c r="KH40" i="3"/>
  <c r="KO37" i="3"/>
  <c r="KN37" i="3"/>
  <c r="KM37" i="3"/>
  <c r="KL37" i="3"/>
  <c r="KK37" i="3"/>
  <c r="KJ37" i="3"/>
  <c r="KI37" i="3"/>
  <c r="KH37" i="3"/>
  <c r="KO36" i="3"/>
  <c r="KN36" i="3"/>
  <c r="KM36" i="3"/>
  <c r="KL36" i="3"/>
  <c r="KK36" i="3"/>
  <c r="KJ36" i="3"/>
  <c r="KI36" i="3"/>
  <c r="KH36" i="3"/>
  <c r="KO35" i="3"/>
  <c r="KN35" i="3"/>
  <c r="KM35" i="3"/>
  <c r="KL35" i="3"/>
  <c r="KK35" i="3"/>
  <c r="KJ35" i="3"/>
  <c r="KI35" i="3"/>
  <c r="KH35" i="3"/>
  <c r="KO34" i="3"/>
  <c r="KN34" i="3"/>
  <c r="KM34" i="3"/>
  <c r="KL34" i="3"/>
  <c r="KK34" i="3"/>
  <c r="KJ34" i="3"/>
  <c r="KI34" i="3"/>
  <c r="KH34" i="3"/>
  <c r="KO33" i="3"/>
  <c r="KN33" i="3"/>
  <c r="KM33" i="3"/>
  <c r="KL33" i="3"/>
  <c r="KK33" i="3"/>
  <c r="KJ33" i="3"/>
  <c r="KI33" i="3"/>
  <c r="KH33" i="3"/>
  <c r="KO32" i="3"/>
  <c r="KN32" i="3"/>
  <c r="KM32" i="3"/>
  <c r="KL32" i="3"/>
  <c r="KK32" i="3"/>
  <c r="KJ32" i="3"/>
  <c r="KI32" i="3"/>
  <c r="KH32" i="3"/>
  <c r="KO31" i="3"/>
  <c r="KN31" i="3"/>
  <c r="KM31" i="3"/>
  <c r="KL31" i="3"/>
  <c r="KK31" i="3"/>
  <c r="KJ31" i="3"/>
  <c r="KI31" i="3"/>
  <c r="KH31" i="3"/>
  <c r="KO30" i="3"/>
  <c r="KN30" i="3"/>
  <c r="KM30" i="3"/>
  <c r="KL30" i="3"/>
  <c r="KK30" i="3"/>
  <c r="KJ30" i="3"/>
  <c r="KI30" i="3"/>
  <c r="KH30" i="3"/>
  <c r="KO29" i="3"/>
  <c r="KN29" i="3"/>
  <c r="KM29" i="3"/>
  <c r="KL29" i="3"/>
  <c r="KK29" i="3"/>
  <c r="KJ29" i="3"/>
  <c r="KI29" i="3"/>
  <c r="KH29" i="3"/>
  <c r="KO28" i="3"/>
  <c r="KN28" i="3"/>
  <c r="KM28" i="3"/>
  <c r="KL28" i="3"/>
  <c r="KK28" i="3"/>
  <c r="KJ28" i="3"/>
  <c r="KI28" i="3"/>
  <c r="KH28" i="3"/>
  <c r="KO27" i="3"/>
  <c r="KN27" i="3"/>
  <c r="KM27" i="3"/>
  <c r="KL27" i="3"/>
  <c r="KK27" i="3"/>
  <c r="KJ27" i="3"/>
  <c r="KI27" i="3"/>
  <c r="KH27" i="3"/>
  <c r="KO26" i="3"/>
  <c r="KN26" i="3"/>
  <c r="KM26" i="3"/>
  <c r="KL26" i="3"/>
  <c r="KK26" i="3"/>
  <c r="KJ26" i="3"/>
  <c r="KI26" i="3"/>
  <c r="KH26" i="3"/>
  <c r="KO25" i="3"/>
  <c r="KN25" i="3"/>
  <c r="KM25" i="3"/>
  <c r="KL25" i="3"/>
  <c r="KK25" i="3"/>
  <c r="KJ25" i="3"/>
  <c r="KI25" i="3"/>
  <c r="KH25" i="3"/>
  <c r="KO22" i="3"/>
  <c r="KN22" i="3"/>
  <c r="KM22" i="3"/>
  <c r="KL22" i="3"/>
  <c r="KK22" i="3"/>
  <c r="KJ22" i="3"/>
  <c r="KI22" i="3"/>
  <c r="KH22" i="3"/>
  <c r="KO21" i="3"/>
  <c r="KN21" i="3"/>
  <c r="KM21" i="3"/>
  <c r="KL21" i="3"/>
  <c r="KK21" i="3"/>
  <c r="KJ21" i="3"/>
  <c r="KI21" i="3"/>
  <c r="KH21" i="3"/>
  <c r="KO20" i="3"/>
  <c r="KN20" i="3"/>
  <c r="KM20" i="3"/>
  <c r="KL20" i="3"/>
  <c r="KK20" i="3"/>
  <c r="KI20" i="3"/>
  <c r="KH20" i="3"/>
  <c r="KO19" i="3"/>
  <c r="KN19" i="3"/>
  <c r="KM19" i="3"/>
  <c r="KL19" i="3"/>
  <c r="KK19" i="3"/>
  <c r="KI19" i="3"/>
  <c r="KH19" i="3"/>
  <c r="KO18" i="3"/>
  <c r="KN18" i="3"/>
  <c r="KM18" i="3"/>
  <c r="KL18" i="3"/>
  <c r="KK18" i="3"/>
  <c r="KJ18" i="3"/>
  <c r="KI18" i="3"/>
  <c r="KH18" i="3"/>
  <c r="KO17" i="3"/>
  <c r="KN17" i="3"/>
  <c r="KM17" i="3"/>
  <c r="KL17" i="3"/>
  <c r="KK17" i="3"/>
  <c r="KJ17" i="3"/>
  <c r="KI17" i="3"/>
  <c r="KH17" i="3"/>
  <c r="KO16" i="3"/>
  <c r="KN16" i="3"/>
  <c r="KM16" i="3"/>
  <c r="KL16" i="3"/>
  <c r="KK16" i="3"/>
  <c r="KJ16" i="3"/>
  <c r="KI16" i="3"/>
  <c r="KH16" i="3"/>
  <c r="KO15" i="3"/>
  <c r="KN15" i="3"/>
  <c r="KM15" i="3"/>
  <c r="KL15" i="3"/>
  <c r="KK15" i="3"/>
  <c r="KJ15" i="3"/>
  <c r="KI15" i="3"/>
  <c r="KH15" i="3"/>
  <c r="KO14" i="3"/>
  <c r="KN14" i="3"/>
  <c r="KM14" i="3"/>
  <c r="KL14" i="3"/>
  <c r="KK14" i="3"/>
  <c r="KJ14" i="3"/>
  <c r="KI14" i="3"/>
  <c r="KH14" i="3"/>
  <c r="KO13" i="3"/>
  <c r="KN13" i="3"/>
  <c r="KM13" i="3"/>
  <c r="KL13" i="3"/>
  <c r="KK13" i="3"/>
  <c r="KJ13" i="3"/>
  <c r="KI13" i="3"/>
  <c r="KH13" i="3"/>
  <c r="KO12" i="3"/>
  <c r="KN12" i="3"/>
  <c r="KM12" i="3"/>
  <c r="KL12" i="3"/>
  <c r="KK12" i="3"/>
  <c r="KJ12" i="3"/>
  <c r="KI12" i="3"/>
  <c r="KH12" i="3"/>
  <c r="KO11" i="3"/>
  <c r="KN11" i="3"/>
  <c r="KM11" i="3"/>
  <c r="KL11" i="3"/>
  <c r="KK11" i="3"/>
  <c r="KJ11" i="3"/>
  <c r="KI11" i="3"/>
  <c r="KH11" i="3"/>
  <c r="KO10" i="3"/>
  <c r="KN10" i="3"/>
  <c r="KM10" i="3"/>
  <c r="KL10" i="3"/>
  <c r="KK10" i="3"/>
  <c r="KJ10" i="3"/>
  <c r="KH10" i="3"/>
  <c r="KO9" i="3"/>
  <c r="KN9" i="3"/>
  <c r="KM9" i="3"/>
  <c r="KL9" i="3"/>
  <c r="KK9" i="3"/>
  <c r="KJ9" i="3"/>
  <c r="KH9" i="3"/>
  <c r="KO8" i="3"/>
  <c r="KN8" i="3"/>
  <c r="KM8" i="3"/>
  <c r="KL8" i="3"/>
  <c r="KK8" i="3"/>
  <c r="KJ8" i="3"/>
  <c r="KI8" i="3"/>
  <c r="KH8" i="3"/>
  <c r="KO7" i="3"/>
  <c r="KN7" i="3"/>
  <c r="KM7" i="3"/>
  <c r="KL7" i="3"/>
  <c r="KI7" i="3"/>
  <c r="KH7" i="3"/>
  <c r="KF38" i="3"/>
  <c r="KE38" i="3"/>
  <c r="KD38" i="3"/>
  <c r="KC38" i="3"/>
  <c r="KB38" i="3"/>
  <c r="JZ38" i="3"/>
  <c r="JY38" i="3"/>
  <c r="JW38" i="3"/>
  <c r="JV38" i="3"/>
  <c r="JU38" i="3"/>
  <c r="JT38" i="3"/>
  <c r="JS38" i="3"/>
  <c r="JR38" i="3"/>
  <c r="JQ38" i="3"/>
  <c r="JP38" i="3"/>
  <c r="KF23" i="3"/>
  <c r="KE23" i="3"/>
  <c r="KD23" i="3"/>
  <c r="KC23" i="3"/>
  <c r="KB23" i="3"/>
  <c r="KA23" i="3"/>
  <c r="JZ23" i="3"/>
  <c r="JY23" i="3"/>
  <c r="JW23" i="3"/>
  <c r="JV23" i="3"/>
  <c r="JU23" i="3"/>
  <c r="JT23" i="3"/>
  <c r="JS23" i="3"/>
  <c r="JR23" i="3"/>
  <c r="JQ23" i="3"/>
  <c r="JP23" i="3"/>
  <c r="KF5" i="3"/>
  <c r="KE5" i="3"/>
  <c r="KD5" i="3"/>
  <c r="KC5" i="3"/>
  <c r="JY5" i="3"/>
  <c r="JW5" i="3"/>
  <c r="JV5" i="3"/>
  <c r="JU5" i="3"/>
  <c r="JT5" i="3"/>
  <c r="JS5" i="3"/>
  <c r="JP5" i="3"/>
  <c r="JN63" i="3"/>
  <c r="JM63" i="3"/>
  <c r="JL63" i="3"/>
  <c r="JK63" i="3"/>
  <c r="JJ63" i="3"/>
  <c r="JI63" i="3"/>
  <c r="JH63" i="3"/>
  <c r="JG63" i="3"/>
  <c r="JN62" i="3"/>
  <c r="JM62" i="3"/>
  <c r="JL62" i="3"/>
  <c r="JK62" i="3"/>
  <c r="JJ62" i="3"/>
  <c r="JI62" i="3"/>
  <c r="JH62" i="3"/>
  <c r="JG62" i="3"/>
  <c r="JN61" i="3"/>
  <c r="JM61" i="3"/>
  <c r="JL61" i="3"/>
  <c r="JK61" i="3"/>
  <c r="JJ61" i="3"/>
  <c r="JI61" i="3"/>
  <c r="JH61" i="3"/>
  <c r="JG61" i="3"/>
  <c r="JN60" i="3"/>
  <c r="JM60" i="3"/>
  <c r="JL60" i="3"/>
  <c r="JK60" i="3"/>
  <c r="JJ60" i="3"/>
  <c r="JI60" i="3"/>
  <c r="JH60" i="3"/>
  <c r="JG60" i="3"/>
  <c r="JN59" i="3"/>
  <c r="JM59" i="3"/>
  <c r="JL59" i="3"/>
  <c r="JK59" i="3"/>
  <c r="JJ59" i="3"/>
  <c r="JI59" i="3"/>
  <c r="JH59" i="3"/>
  <c r="JG59" i="3"/>
  <c r="JN58" i="3"/>
  <c r="JM58" i="3"/>
  <c r="JL58" i="3"/>
  <c r="JK58" i="3"/>
  <c r="JJ58" i="3"/>
  <c r="JI58" i="3"/>
  <c r="JH58" i="3"/>
  <c r="JG58" i="3"/>
  <c r="JN57" i="3"/>
  <c r="JM57" i="3"/>
  <c r="JL57" i="3"/>
  <c r="JK57" i="3"/>
  <c r="JJ57" i="3"/>
  <c r="JI57" i="3"/>
  <c r="JH57" i="3"/>
  <c r="JG57" i="3"/>
  <c r="JN56" i="3"/>
  <c r="JM56" i="3"/>
  <c r="JL56" i="3"/>
  <c r="JK56" i="3"/>
  <c r="JJ56" i="3"/>
  <c r="JI56" i="3"/>
  <c r="JH56" i="3"/>
  <c r="JG56" i="3"/>
  <c r="JN55" i="3"/>
  <c r="JM55" i="3"/>
  <c r="JL55" i="3"/>
  <c r="JK55" i="3"/>
  <c r="JJ55" i="3"/>
  <c r="JI55" i="3"/>
  <c r="JH55" i="3"/>
  <c r="JG55" i="3"/>
  <c r="JN54" i="3"/>
  <c r="JM54" i="3"/>
  <c r="JL54" i="3"/>
  <c r="JK54" i="3"/>
  <c r="JJ54" i="3"/>
  <c r="JI54" i="3"/>
  <c r="JH54" i="3"/>
  <c r="JG54" i="3"/>
  <c r="JN50" i="3"/>
  <c r="JM50" i="3"/>
  <c r="JL50" i="3"/>
  <c r="JK50" i="3"/>
  <c r="JJ50" i="3"/>
  <c r="JI50" i="3"/>
  <c r="JH50" i="3"/>
  <c r="JG50" i="3"/>
  <c r="JN49" i="3"/>
  <c r="JM49" i="3"/>
  <c r="JL49" i="3"/>
  <c r="JK49" i="3"/>
  <c r="JJ49" i="3"/>
  <c r="JI49" i="3"/>
  <c r="JH49" i="3"/>
  <c r="JG49" i="3"/>
  <c r="JN48" i="3"/>
  <c r="JM48" i="3"/>
  <c r="JL48" i="3"/>
  <c r="JK48" i="3"/>
  <c r="JJ48" i="3"/>
  <c r="JI48" i="3"/>
  <c r="JH48" i="3"/>
  <c r="JG48" i="3"/>
  <c r="JN47" i="3"/>
  <c r="JM47" i="3"/>
  <c r="JL47" i="3"/>
  <c r="JK47" i="3"/>
  <c r="JJ47" i="3"/>
  <c r="JI47" i="3"/>
  <c r="JH47" i="3"/>
  <c r="JG47" i="3"/>
  <c r="JN46" i="3"/>
  <c r="JM46" i="3"/>
  <c r="JL46" i="3"/>
  <c r="JK46" i="3"/>
  <c r="JJ46" i="3"/>
  <c r="JI46" i="3"/>
  <c r="JH46" i="3"/>
  <c r="JG46" i="3"/>
  <c r="JN45" i="3"/>
  <c r="JM45" i="3"/>
  <c r="JL45" i="3"/>
  <c r="JK45" i="3"/>
  <c r="JJ45" i="3"/>
  <c r="JI45" i="3"/>
  <c r="JH45" i="3"/>
  <c r="JG45" i="3"/>
  <c r="JN44" i="3"/>
  <c r="JM44" i="3"/>
  <c r="JL44" i="3"/>
  <c r="JK44" i="3"/>
  <c r="JJ44" i="3"/>
  <c r="JI44" i="3"/>
  <c r="JH44" i="3"/>
  <c r="JG44" i="3"/>
  <c r="JN43" i="3"/>
  <c r="JM43" i="3"/>
  <c r="JL43" i="3"/>
  <c r="JK43" i="3"/>
  <c r="JJ43" i="3"/>
  <c r="JI43" i="3"/>
  <c r="JH43" i="3"/>
  <c r="JG43" i="3"/>
  <c r="JN42" i="3"/>
  <c r="JM42" i="3"/>
  <c r="JL42" i="3"/>
  <c r="JK42" i="3"/>
  <c r="JJ42" i="3"/>
  <c r="JI42" i="3"/>
  <c r="JH42" i="3"/>
  <c r="JG42" i="3"/>
  <c r="JN41" i="3"/>
  <c r="JM41" i="3"/>
  <c r="JL41" i="3"/>
  <c r="JK41" i="3"/>
  <c r="JJ41" i="3"/>
  <c r="JI41" i="3"/>
  <c r="JH41" i="3"/>
  <c r="JG41" i="3"/>
  <c r="JN40" i="3"/>
  <c r="JM40" i="3"/>
  <c r="JL40" i="3"/>
  <c r="JK40" i="3"/>
  <c r="JJ40" i="3"/>
  <c r="JI40" i="3"/>
  <c r="JH40" i="3"/>
  <c r="JG40" i="3"/>
  <c r="JN37" i="3"/>
  <c r="JM37" i="3"/>
  <c r="JL37" i="3"/>
  <c r="JK37" i="3"/>
  <c r="JJ37" i="3"/>
  <c r="JI37" i="3"/>
  <c r="JH37" i="3"/>
  <c r="JG37" i="3"/>
  <c r="JN36" i="3"/>
  <c r="JM36" i="3"/>
  <c r="JL36" i="3"/>
  <c r="JK36" i="3"/>
  <c r="JJ36" i="3"/>
  <c r="JI36" i="3"/>
  <c r="JH36" i="3"/>
  <c r="JG36" i="3"/>
  <c r="JN35" i="3"/>
  <c r="JM35" i="3"/>
  <c r="JL35" i="3"/>
  <c r="JK35" i="3"/>
  <c r="JJ35" i="3"/>
  <c r="JI35" i="3"/>
  <c r="JH35" i="3"/>
  <c r="JG35" i="3"/>
  <c r="JN34" i="3"/>
  <c r="JM34" i="3"/>
  <c r="JL34" i="3"/>
  <c r="JK34" i="3"/>
  <c r="JJ34" i="3"/>
  <c r="JI34" i="3"/>
  <c r="JH34" i="3"/>
  <c r="JG34" i="3"/>
  <c r="JN33" i="3"/>
  <c r="JM33" i="3"/>
  <c r="JL33" i="3"/>
  <c r="JK33" i="3"/>
  <c r="JJ33" i="3"/>
  <c r="JI33" i="3"/>
  <c r="JH33" i="3"/>
  <c r="JG33" i="3"/>
  <c r="JN32" i="3"/>
  <c r="JM32" i="3"/>
  <c r="JL32" i="3"/>
  <c r="JK32" i="3"/>
  <c r="JJ32" i="3"/>
  <c r="JI32" i="3"/>
  <c r="JH32" i="3"/>
  <c r="JG32" i="3"/>
  <c r="JN31" i="3"/>
  <c r="JM31" i="3"/>
  <c r="JL31" i="3"/>
  <c r="JK31" i="3"/>
  <c r="JJ31" i="3"/>
  <c r="JI31" i="3"/>
  <c r="JH31" i="3"/>
  <c r="JG31" i="3"/>
  <c r="JN30" i="3"/>
  <c r="JM30" i="3"/>
  <c r="JL30" i="3"/>
  <c r="JK30" i="3"/>
  <c r="JJ30" i="3"/>
  <c r="JI30" i="3"/>
  <c r="JH30" i="3"/>
  <c r="JG30" i="3"/>
  <c r="JN29" i="3"/>
  <c r="JM29" i="3"/>
  <c r="JL29" i="3"/>
  <c r="JK29" i="3"/>
  <c r="JJ29" i="3"/>
  <c r="JI29" i="3"/>
  <c r="JH29" i="3"/>
  <c r="JG29" i="3"/>
  <c r="JN28" i="3"/>
  <c r="JM28" i="3"/>
  <c r="JL28" i="3"/>
  <c r="JK28" i="3"/>
  <c r="JJ28" i="3"/>
  <c r="JI28" i="3"/>
  <c r="JH28" i="3"/>
  <c r="JG28" i="3"/>
  <c r="JN27" i="3"/>
  <c r="JM27" i="3"/>
  <c r="JL27" i="3"/>
  <c r="JK27" i="3"/>
  <c r="JJ27" i="3"/>
  <c r="JI27" i="3"/>
  <c r="JH27" i="3"/>
  <c r="JG27" i="3"/>
  <c r="JN26" i="3"/>
  <c r="JM26" i="3"/>
  <c r="JL26" i="3"/>
  <c r="JK26" i="3"/>
  <c r="JJ26" i="3"/>
  <c r="JI26" i="3"/>
  <c r="JH26" i="3"/>
  <c r="JG26" i="3"/>
  <c r="JN25" i="3"/>
  <c r="JM25" i="3"/>
  <c r="JL25" i="3"/>
  <c r="JK25" i="3"/>
  <c r="JJ25" i="3"/>
  <c r="JI25" i="3"/>
  <c r="JH25" i="3"/>
  <c r="JG25" i="3"/>
  <c r="JN22" i="3"/>
  <c r="JM22" i="3"/>
  <c r="JL22" i="3"/>
  <c r="JK22" i="3"/>
  <c r="JJ22" i="3"/>
  <c r="JI22" i="3"/>
  <c r="JH22" i="3"/>
  <c r="JG22" i="3"/>
  <c r="JN21" i="3"/>
  <c r="JM21" i="3"/>
  <c r="JL21" i="3"/>
  <c r="JK21" i="3"/>
  <c r="JJ21" i="3"/>
  <c r="JI21" i="3"/>
  <c r="JH21" i="3"/>
  <c r="JG21" i="3"/>
  <c r="JN20" i="3"/>
  <c r="JM20" i="3"/>
  <c r="JL20" i="3"/>
  <c r="JK20" i="3"/>
  <c r="JJ20" i="3"/>
  <c r="JI20" i="3"/>
  <c r="JH20" i="3"/>
  <c r="JG20" i="3"/>
  <c r="JN19" i="3"/>
  <c r="JM19" i="3"/>
  <c r="JL19" i="3"/>
  <c r="JK19" i="3"/>
  <c r="JJ19" i="3"/>
  <c r="JI19" i="3"/>
  <c r="JH19" i="3"/>
  <c r="JG19" i="3"/>
  <c r="JN18" i="3"/>
  <c r="JM18" i="3"/>
  <c r="JL18" i="3"/>
  <c r="JK18" i="3"/>
  <c r="JJ18" i="3"/>
  <c r="JI18" i="3"/>
  <c r="JH18" i="3"/>
  <c r="JG18" i="3"/>
  <c r="JN17" i="3"/>
  <c r="JM17" i="3"/>
  <c r="JL17" i="3"/>
  <c r="JK17" i="3"/>
  <c r="JJ17" i="3"/>
  <c r="JI17" i="3"/>
  <c r="JH17" i="3"/>
  <c r="JG17" i="3"/>
  <c r="JN16" i="3"/>
  <c r="JM16" i="3"/>
  <c r="JL16" i="3"/>
  <c r="JK16" i="3"/>
  <c r="JJ16" i="3"/>
  <c r="JI16" i="3"/>
  <c r="JH16" i="3"/>
  <c r="JG16" i="3"/>
  <c r="JN15" i="3"/>
  <c r="JM15" i="3"/>
  <c r="JL15" i="3"/>
  <c r="JK15" i="3"/>
  <c r="JJ15" i="3"/>
  <c r="JI15" i="3"/>
  <c r="JH15" i="3"/>
  <c r="JG15" i="3"/>
  <c r="JN14" i="3"/>
  <c r="JM14" i="3"/>
  <c r="JL14" i="3"/>
  <c r="JK14" i="3"/>
  <c r="JJ14" i="3"/>
  <c r="JI14" i="3"/>
  <c r="JH14" i="3"/>
  <c r="JG14" i="3"/>
  <c r="JN13" i="3"/>
  <c r="JM13" i="3"/>
  <c r="JL13" i="3"/>
  <c r="JK13" i="3"/>
  <c r="JJ13" i="3"/>
  <c r="JI13" i="3"/>
  <c r="JH13" i="3"/>
  <c r="JG13" i="3"/>
  <c r="JN12" i="3"/>
  <c r="JM12" i="3"/>
  <c r="JL12" i="3"/>
  <c r="JK12" i="3"/>
  <c r="JJ12" i="3"/>
  <c r="JI12" i="3"/>
  <c r="JH12" i="3"/>
  <c r="JG12" i="3"/>
  <c r="JN11" i="3"/>
  <c r="JM11" i="3"/>
  <c r="JL11" i="3"/>
  <c r="JK11" i="3"/>
  <c r="JJ11" i="3"/>
  <c r="JI11" i="3"/>
  <c r="JH11" i="3"/>
  <c r="JG11" i="3"/>
  <c r="JN10" i="3"/>
  <c r="JM10" i="3"/>
  <c r="JL10" i="3"/>
  <c r="JK10" i="3"/>
  <c r="JJ10" i="3"/>
  <c r="JI10" i="3"/>
  <c r="JH10" i="3"/>
  <c r="JG10" i="3"/>
  <c r="JN9" i="3"/>
  <c r="JM9" i="3"/>
  <c r="JL9" i="3"/>
  <c r="JK9" i="3"/>
  <c r="JJ9" i="3"/>
  <c r="JI9" i="3"/>
  <c r="JH9" i="3"/>
  <c r="JG9" i="3"/>
  <c r="JN8" i="3"/>
  <c r="JM8" i="3"/>
  <c r="JL8" i="3"/>
  <c r="JK8" i="3"/>
  <c r="JH8" i="3"/>
  <c r="JG8" i="3"/>
  <c r="JN7" i="3"/>
  <c r="JM7" i="3"/>
  <c r="JL7" i="3"/>
  <c r="JK7" i="3"/>
  <c r="JJ7" i="3"/>
  <c r="JI7" i="3"/>
  <c r="JH7" i="3"/>
  <c r="JG7" i="3"/>
  <c r="JE38" i="3"/>
  <c r="JD38" i="3"/>
  <c r="JC38" i="3"/>
  <c r="JB38" i="3"/>
  <c r="JA38" i="3"/>
  <c r="IZ38" i="3"/>
  <c r="IY38" i="3"/>
  <c r="IX38" i="3"/>
  <c r="IV38" i="3"/>
  <c r="IU38" i="3"/>
  <c r="IT38" i="3"/>
  <c r="IS38" i="3"/>
  <c r="IR38" i="3"/>
  <c r="IQ38" i="3"/>
  <c r="IP38" i="3"/>
  <c r="IO38" i="3"/>
  <c r="JE23" i="3"/>
  <c r="JD23" i="3"/>
  <c r="JC23" i="3"/>
  <c r="JB23" i="3"/>
  <c r="JA23" i="3"/>
  <c r="IZ23" i="3"/>
  <c r="IY23" i="3"/>
  <c r="IX23" i="3"/>
  <c r="IV23" i="3"/>
  <c r="IU23" i="3"/>
  <c r="IT23" i="3"/>
  <c r="IS23" i="3"/>
  <c r="IR23" i="3"/>
  <c r="IQ23" i="3"/>
  <c r="IP23" i="3"/>
  <c r="IO23" i="3"/>
  <c r="JE5" i="3"/>
  <c r="JD5" i="3"/>
  <c r="JC5" i="3"/>
  <c r="JB5" i="3"/>
  <c r="IY5" i="3"/>
  <c r="IX5" i="3"/>
  <c r="IV5" i="3"/>
  <c r="IU5" i="3"/>
  <c r="IT5" i="3"/>
  <c r="IS5" i="3"/>
  <c r="IR5" i="3"/>
  <c r="IQ5" i="3"/>
  <c r="IP5" i="3"/>
  <c r="IO5" i="3"/>
  <c r="ID63" i="3"/>
  <c r="IC63" i="3"/>
  <c r="IB63" i="3"/>
  <c r="IA63" i="3"/>
  <c r="HZ63" i="3"/>
  <c r="HY63" i="3"/>
  <c r="HX63" i="3"/>
  <c r="HW63" i="3"/>
  <c r="HU63" i="3"/>
  <c r="HT63" i="3"/>
  <c r="HS63" i="3"/>
  <c r="HR63" i="3"/>
  <c r="HQ63" i="3"/>
  <c r="HP63" i="3"/>
  <c r="HO63" i="3"/>
  <c r="HN63" i="3"/>
  <c r="ID62" i="3"/>
  <c r="IC62" i="3"/>
  <c r="IB62" i="3"/>
  <c r="IA62" i="3"/>
  <c r="HZ62" i="3"/>
  <c r="HY62" i="3"/>
  <c r="HX62" i="3"/>
  <c r="HW62" i="3"/>
  <c r="HU62" i="3"/>
  <c r="HT62" i="3"/>
  <c r="HS62" i="3"/>
  <c r="HR62" i="3"/>
  <c r="HQ62" i="3"/>
  <c r="HP62" i="3"/>
  <c r="HO62" i="3"/>
  <c r="HN62" i="3"/>
  <c r="ID61" i="3"/>
  <c r="IC61" i="3"/>
  <c r="IB61" i="3"/>
  <c r="IA61" i="3"/>
  <c r="HZ61" i="3"/>
  <c r="HY61" i="3"/>
  <c r="HX61" i="3"/>
  <c r="HW61" i="3"/>
  <c r="HU61" i="3"/>
  <c r="HT61" i="3"/>
  <c r="HS61" i="3"/>
  <c r="HR61" i="3"/>
  <c r="HQ61" i="3"/>
  <c r="HP61" i="3"/>
  <c r="HO61" i="3"/>
  <c r="HN61" i="3"/>
  <c r="ID60" i="3"/>
  <c r="IC60" i="3"/>
  <c r="IB60" i="3"/>
  <c r="IA60" i="3"/>
  <c r="HZ60" i="3"/>
  <c r="HY60" i="3"/>
  <c r="HX60" i="3"/>
  <c r="HW60" i="3"/>
  <c r="HU60" i="3"/>
  <c r="HT60" i="3"/>
  <c r="HS60" i="3"/>
  <c r="HR60" i="3"/>
  <c r="HQ60" i="3"/>
  <c r="HP60" i="3"/>
  <c r="HO60" i="3"/>
  <c r="HN60" i="3"/>
  <c r="ID59" i="3"/>
  <c r="IC59" i="3"/>
  <c r="IB59" i="3"/>
  <c r="IA59" i="3"/>
  <c r="HZ59" i="3"/>
  <c r="HY59" i="3"/>
  <c r="HX59" i="3"/>
  <c r="HW59" i="3"/>
  <c r="HU59" i="3"/>
  <c r="HT59" i="3"/>
  <c r="HS59" i="3"/>
  <c r="HR59" i="3"/>
  <c r="HQ59" i="3"/>
  <c r="HP59" i="3"/>
  <c r="HO59" i="3"/>
  <c r="HN59" i="3"/>
  <c r="ID58" i="3"/>
  <c r="IC58" i="3"/>
  <c r="IB58" i="3"/>
  <c r="IA58" i="3"/>
  <c r="HZ58" i="3"/>
  <c r="HY58" i="3"/>
  <c r="HX58" i="3"/>
  <c r="HW58" i="3"/>
  <c r="HU58" i="3"/>
  <c r="HT58" i="3"/>
  <c r="HS58" i="3"/>
  <c r="HR58" i="3"/>
  <c r="HQ58" i="3"/>
  <c r="HP58" i="3"/>
  <c r="HO58" i="3"/>
  <c r="HN58" i="3"/>
  <c r="ID57" i="3"/>
  <c r="IC57" i="3"/>
  <c r="IB57" i="3"/>
  <c r="IA57" i="3"/>
  <c r="HZ57" i="3"/>
  <c r="HY57" i="3"/>
  <c r="HX57" i="3"/>
  <c r="HW57" i="3"/>
  <c r="HU57" i="3"/>
  <c r="HT57" i="3"/>
  <c r="HS57" i="3"/>
  <c r="HR57" i="3"/>
  <c r="HQ57" i="3"/>
  <c r="HP57" i="3"/>
  <c r="HO57" i="3"/>
  <c r="HN57" i="3"/>
  <c r="ID56" i="3"/>
  <c r="IC56" i="3"/>
  <c r="IB56" i="3"/>
  <c r="IA56" i="3"/>
  <c r="HZ56" i="3"/>
  <c r="HY56" i="3"/>
  <c r="HX56" i="3"/>
  <c r="HW56" i="3"/>
  <c r="HU56" i="3"/>
  <c r="HT56" i="3"/>
  <c r="HS56" i="3"/>
  <c r="HR56" i="3"/>
  <c r="HQ56" i="3"/>
  <c r="HP56" i="3"/>
  <c r="HO56" i="3"/>
  <c r="HN56" i="3"/>
  <c r="ID55" i="3"/>
  <c r="IC55" i="3"/>
  <c r="IB55" i="3"/>
  <c r="IA55" i="3"/>
  <c r="HZ55" i="3"/>
  <c r="HY55" i="3"/>
  <c r="HX55" i="3"/>
  <c r="HW55" i="3"/>
  <c r="HU55" i="3"/>
  <c r="HT55" i="3"/>
  <c r="HS55" i="3"/>
  <c r="HR55" i="3"/>
  <c r="HQ55" i="3"/>
  <c r="HP55" i="3"/>
  <c r="HO55" i="3"/>
  <c r="HN55" i="3"/>
  <c r="ID54" i="3"/>
  <c r="IC54" i="3"/>
  <c r="IB54" i="3"/>
  <c r="IA54" i="3"/>
  <c r="HZ54" i="3"/>
  <c r="HY54" i="3"/>
  <c r="HX54" i="3"/>
  <c r="HW54" i="3"/>
  <c r="HU54" i="3"/>
  <c r="HT54" i="3"/>
  <c r="HS54" i="3"/>
  <c r="HR54" i="3"/>
  <c r="HQ54" i="3"/>
  <c r="HP54" i="3"/>
  <c r="HO54" i="3"/>
  <c r="HN54" i="3"/>
  <c r="ID50" i="3"/>
  <c r="IC50" i="3"/>
  <c r="IB50" i="3"/>
  <c r="IA50" i="3"/>
  <c r="HZ50" i="3"/>
  <c r="HY50" i="3"/>
  <c r="HX50" i="3"/>
  <c r="HW50" i="3"/>
  <c r="HU50" i="3"/>
  <c r="HT50" i="3"/>
  <c r="HS50" i="3"/>
  <c r="HR50" i="3"/>
  <c r="HQ50" i="3"/>
  <c r="HP50" i="3"/>
  <c r="HO50" i="3"/>
  <c r="HN50" i="3"/>
  <c r="ID49" i="3"/>
  <c r="IC49" i="3"/>
  <c r="IB49" i="3"/>
  <c r="IA49" i="3"/>
  <c r="HZ49" i="3"/>
  <c r="HY49" i="3"/>
  <c r="HX49" i="3"/>
  <c r="HW49" i="3"/>
  <c r="HU49" i="3"/>
  <c r="HT49" i="3"/>
  <c r="HS49" i="3"/>
  <c r="HR49" i="3"/>
  <c r="HQ49" i="3"/>
  <c r="HP49" i="3"/>
  <c r="HO49" i="3"/>
  <c r="HN49" i="3"/>
  <c r="ID48" i="3"/>
  <c r="IC48" i="3"/>
  <c r="IB48" i="3"/>
  <c r="IA48" i="3"/>
  <c r="HZ48" i="3"/>
  <c r="HY48" i="3"/>
  <c r="HX48" i="3"/>
  <c r="HW48" i="3"/>
  <c r="HU48" i="3"/>
  <c r="HT48" i="3"/>
  <c r="HS48" i="3"/>
  <c r="HR48" i="3"/>
  <c r="HQ48" i="3"/>
  <c r="HP48" i="3"/>
  <c r="HO48" i="3"/>
  <c r="HN48" i="3"/>
  <c r="ID47" i="3"/>
  <c r="IC47" i="3"/>
  <c r="IB47" i="3"/>
  <c r="IA47" i="3"/>
  <c r="HZ47" i="3"/>
  <c r="HY47" i="3"/>
  <c r="HX47" i="3"/>
  <c r="HW47" i="3"/>
  <c r="HU47" i="3"/>
  <c r="HT47" i="3"/>
  <c r="HS47" i="3"/>
  <c r="HR47" i="3"/>
  <c r="HQ47" i="3"/>
  <c r="HP47" i="3"/>
  <c r="HO47" i="3"/>
  <c r="HN47" i="3"/>
  <c r="ID46" i="3"/>
  <c r="IC46" i="3"/>
  <c r="IB46" i="3"/>
  <c r="IA46" i="3"/>
  <c r="HZ46" i="3"/>
  <c r="HY46" i="3"/>
  <c r="HX46" i="3"/>
  <c r="HW46" i="3"/>
  <c r="HU46" i="3"/>
  <c r="HT46" i="3"/>
  <c r="HS46" i="3"/>
  <c r="HR46" i="3"/>
  <c r="HQ46" i="3"/>
  <c r="HP46" i="3"/>
  <c r="HO46" i="3"/>
  <c r="HN46" i="3"/>
  <c r="ID45" i="3"/>
  <c r="IC45" i="3"/>
  <c r="IB45" i="3"/>
  <c r="IA45" i="3"/>
  <c r="HZ45" i="3"/>
  <c r="HY45" i="3"/>
  <c r="HX45" i="3"/>
  <c r="HW45" i="3"/>
  <c r="HU45" i="3"/>
  <c r="HT45" i="3"/>
  <c r="HS45" i="3"/>
  <c r="HR45" i="3"/>
  <c r="HQ45" i="3"/>
  <c r="HP45" i="3"/>
  <c r="HO45" i="3"/>
  <c r="HN45" i="3"/>
  <c r="ID44" i="3"/>
  <c r="IC44" i="3"/>
  <c r="IB44" i="3"/>
  <c r="IA44" i="3"/>
  <c r="HZ44" i="3"/>
  <c r="HY44" i="3"/>
  <c r="HX44" i="3"/>
  <c r="HW44" i="3"/>
  <c r="HU44" i="3"/>
  <c r="HT44" i="3"/>
  <c r="HS44" i="3"/>
  <c r="HR44" i="3"/>
  <c r="HQ44" i="3"/>
  <c r="HP44" i="3"/>
  <c r="HO44" i="3"/>
  <c r="HN44" i="3"/>
  <c r="ID43" i="3"/>
  <c r="IC43" i="3"/>
  <c r="IB43" i="3"/>
  <c r="IA43" i="3"/>
  <c r="HZ43" i="3"/>
  <c r="HY43" i="3"/>
  <c r="HX43" i="3"/>
  <c r="HW43" i="3"/>
  <c r="HU43" i="3"/>
  <c r="HT43" i="3"/>
  <c r="HS43" i="3"/>
  <c r="HR43" i="3"/>
  <c r="HQ43" i="3"/>
  <c r="HP43" i="3"/>
  <c r="HO43" i="3"/>
  <c r="HN43" i="3"/>
  <c r="ID42" i="3"/>
  <c r="IC42" i="3"/>
  <c r="IB42" i="3"/>
  <c r="IA42" i="3"/>
  <c r="HZ42" i="3"/>
  <c r="HY42" i="3"/>
  <c r="HX42" i="3"/>
  <c r="HW42" i="3"/>
  <c r="HU42" i="3"/>
  <c r="HT42" i="3"/>
  <c r="HS42" i="3"/>
  <c r="HR42" i="3"/>
  <c r="HQ42" i="3"/>
  <c r="HP42" i="3"/>
  <c r="HO42" i="3"/>
  <c r="HN42" i="3"/>
  <c r="ID41" i="3"/>
  <c r="IC41" i="3"/>
  <c r="IB41" i="3"/>
  <c r="IA41" i="3"/>
  <c r="HZ41" i="3"/>
  <c r="HY41" i="3"/>
  <c r="HX41" i="3"/>
  <c r="HW41" i="3"/>
  <c r="HU41" i="3"/>
  <c r="HT41" i="3"/>
  <c r="HS41" i="3"/>
  <c r="HR41" i="3"/>
  <c r="HQ41" i="3"/>
  <c r="HP41" i="3"/>
  <c r="HO41" i="3"/>
  <c r="HN41" i="3"/>
  <c r="ID40" i="3"/>
  <c r="IC40" i="3"/>
  <c r="IB40" i="3"/>
  <c r="IA40" i="3"/>
  <c r="HZ40" i="3"/>
  <c r="HX40" i="3"/>
  <c r="HW40" i="3"/>
  <c r="HU40" i="3"/>
  <c r="HT40" i="3"/>
  <c r="HS40" i="3"/>
  <c r="HR40" i="3"/>
  <c r="HQ40" i="3"/>
  <c r="HP40" i="3"/>
  <c r="HO40" i="3"/>
  <c r="HN40" i="3"/>
  <c r="ID37" i="3"/>
  <c r="IC37" i="3"/>
  <c r="IB37" i="3"/>
  <c r="IA37" i="3"/>
  <c r="HZ37" i="3"/>
  <c r="HY37" i="3"/>
  <c r="HX37" i="3"/>
  <c r="HW37" i="3"/>
  <c r="HU37" i="3"/>
  <c r="HT37" i="3"/>
  <c r="HS37" i="3"/>
  <c r="HR37" i="3"/>
  <c r="HQ37" i="3"/>
  <c r="HP37" i="3"/>
  <c r="HO37" i="3"/>
  <c r="HN37" i="3"/>
  <c r="ID36" i="3"/>
  <c r="IC36" i="3"/>
  <c r="IB36" i="3"/>
  <c r="IA36" i="3"/>
  <c r="HZ36" i="3"/>
  <c r="HY36" i="3"/>
  <c r="HX36" i="3"/>
  <c r="HW36" i="3"/>
  <c r="HU36" i="3"/>
  <c r="HT36" i="3"/>
  <c r="HS36" i="3"/>
  <c r="HR36" i="3"/>
  <c r="HQ36" i="3"/>
  <c r="HP36" i="3"/>
  <c r="HO36" i="3"/>
  <c r="HN36" i="3"/>
  <c r="ID35" i="3"/>
  <c r="IC35" i="3"/>
  <c r="IB35" i="3"/>
  <c r="IA35" i="3"/>
  <c r="HZ35" i="3"/>
  <c r="HY35" i="3"/>
  <c r="HX35" i="3"/>
  <c r="HW35" i="3"/>
  <c r="HU35" i="3"/>
  <c r="HT35" i="3"/>
  <c r="HS35" i="3"/>
  <c r="HR35" i="3"/>
  <c r="HQ35" i="3"/>
  <c r="HP35" i="3"/>
  <c r="HO35" i="3"/>
  <c r="HN35" i="3"/>
  <c r="ID34" i="3"/>
  <c r="IC34" i="3"/>
  <c r="IB34" i="3"/>
  <c r="IA34" i="3"/>
  <c r="HZ34" i="3"/>
  <c r="HY34" i="3"/>
  <c r="HX34" i="3"/>
  <c r="HW34" i="3"/>
  <c r="HU34" i="3"/>
  <c r="HT34" i="3"/>
  <c r="HS34" i="3"/>
  <c r="HR34" i="3"/>
  <c r="HQ34" i="3"/>
  <c r="HP34" i="3"/>
  <c r="HO34" i="3"/>
  <c r="HN34" i="3"/>
  <c r="ID33" i="3"/>
  <c r="IC33" i="3"/>
  <c r="IB33" i="3"/>
  <c r="IA33" i="3"/>
  <c r="HZ33" i="3"/>
  <c r="HY33" i="3"/>
  <c r="HX33" i="3"/>
  <c r="HW33" i="3"/>
  <c r="HU33" i="3"/>
  <c r="HT33" i="3"/>
  <c r="HS33" i="3"/>
  <c r="HR33" i="3"/>
  <c r="HQ33" i="3"/>
  <c r="HP33" i="3"/>
  <c r="HO33" i="3"/>
  <c r="HN33" i="3"/>
  <c r="ID32" i="3"/>
  <c r="IC32" i="3"/>
  <c r="IB32" i="3"/>
  <c r="IA32" i="3"/>
  <c r="HZ32" i="3"/>
  <c r="HY32" i="3"/>
  <c r="HX32" i="3"/>
  <c r="HW32" i="3"/>
  <c r="HU32" i="3"/>
  <c r="HT32" i="3"/>
  <c r="HS32" i="3"/>
  <c r="HR32" i="3"/>
  <c r="HQ32" i="3"/>
  <c r="HP32" i="3"/>
  <c r="HO32" i="3"/>
  <c r="HN32" i="3"/>
  <c r="ID31" i="3"/>
  <c r="IC31" i="3"/>
  <c r="IB31" i="3"/>
  <c r="IA31" i="3"/>
  <c r="HZ31" i="3"/>
  <c r="HY31" i="3"/>
  <c r="HX31" i="3"/>
  <c r="HW31" i="3"/>
  <c r="HU31" i="3"/>
  <c r="HT31" i="3"/>
  <c r="HS31" i="3"/>
  <c r="HR31" i="3"/>
  <c r="HQ31" i="3"/>
  <c r="HP31" i="3"/>
  <c r="HO31" i="3"/>
  <c r="HN31" i="3"/>
  <c r="ID30" i="3"/>
  <c r="IC30" i="3"/>
  <c r="IB30" i="3"/>
  <c r="IA30" i="3"/>
  <c r="HZ30" i="3"/>
  <c r="HY30" i="3"/>
  <c r="HX30" i="3"/>
  <c r="HW30" i="3"/>
  <c r="HU30" i="3"/>
  <c r="HT30" i="3"/>
  <c r="HS30" i="3"/>
  <c r="HR30" i="3"/>
  <c r="HQ30" i="3"/>
  <c r="HP30" i="3"/>
  <c r="HO30" i="3"/>
  <c r="HN30" i="3"/>
  <c r="ID29" i="3"/>
  <c r="IC29" i="3"/>
  <c r="IB29" i="3"/>
  <c r="IA29" i="3"/>
  <c r="HZ29" i="3"/>
  <c r="HY29" i="3"/>
  <c r="HX29" i="3"/>
  <c r="HW29" i="3"/>
  <c r="HU29" i="3"/>
  <c r="HT29" i="3"/>
  <c r="HS29" i="3"/>
  <c r="HR29" i="3"/>
  <c r="HQ29" i="3"/>
  <c r="HP29" i="3"/>
  <c r="HO29" i="3"/>
  <c r="HN29" i="3"/>
  <c r="ID28" i="3"/>
  <c r="IC28" i="3"/>
  <c r="IB28" i="3"/>
  <c r="IA28" i="3"/>
  <c r="HZ28" i="3"/>
  <c r="HY28" i="3"/>
  <c r="HX28" i="3"/>
  <c r="HW28" i="3"/>
  <c r="HU28" i="3"/>
  <c r="HT28" i="3"/>
  <c r="HS28" i="3"/>
  <c r="HR28" i="3"/>
  <c r="HQ28" i="3"/>
  <c r="HP28" i="3"/>
  <c r="HO28" i="3"/>
  <c r="HN28" i="3"/>
  <c r="ID27" i="3"/>
  <c r="IC27" i="3"/>
  <c r="IB27" i="3"/>
  <c r="IA27" i="3"/>
  <c r="HZ27" i="3"/>
  <c r="HY27" i="3"/>
  <c r="HX27" i="3"/>
  <c r="HW27" i="3"/>
  <c r="HU27" i="3"/>
  <c r="HT27" i="3"/>
  <c r="HS27" i="3"/>
  <c r="HR27" i="3"/>
  <c r="HQ27" i="3"/>
  <c r="HP27" i="3"/>
  <c r="HO27" i="3"/>
  <c r="HN27" i="3"/>
  <c r="ID26" i="3"/>
  <c r="IC26" i="3"/>
  <c r="IB26" i="3"/>
  <c r="IA26" i="3"/>
  <c r="HZ26" i="3"/>
  <c r="HY26" i="3"/>
  <c r="HX26" i="3"/>
  <c r="HW26" i="3"/>
  <c r="HU26" i="3"/>
  <c r="HT26" i="3"/>
  <c r="HS26" i="3"/>
  <c r="HR26" i="3"/>
  <c r="HQ26" i="3"/>
  <c r="HP26" i="3"/>
  <c r="HO26" i="3"/>
  <c r="HN26" i="3"/>
  <c r="ID25" i="3"/>
  <c r="IC25" i="3"/>
  <c r="IB25" i="3"/>
  <c r="IA25" i="3"/>
  <c r="HZ25" i="3"/>
  <c r="HY25" i="3"/>
  <c r="HX25" i="3"/>
  <c r="HW25" i="3"/>
  <c r="HU25" i="3"/>
  <c r="HT25" i="3"/>
  <c r="HS25" i="3"/>
  <c r="HR25" i="3"/>
  <c r="HQ25" i="3"/>
  <c r="HP25" i="3"/>
  <c r="HO25" i="3"/>
  <c r="HN25" i="3"/>
  <c r="ID22" i="3"/>
  <c r="IC22" i="3"/>
  <c r="IB22" i="3"/>
  <c r="IA22" i="3"/>
  <c r="HZ22" i="3"/>
  <c r="HY22" i="3"/>
  <c r="HX22" i="3"/>
  <c r="HW22" i="3"/>
  <c r="HU22" i="3"/>
  <c r="HT22" i="3"/>
  <c r="HS22" i="3"/>
  <c r="HR22" i="3"/>
  <c r="HQ22" i="3"/>
  <c r="HP22" i="3"/>
  <c r="HO22" i="3"/>
  <c r="HN22" i="3"/>
  <c r="ID21" i="3"/>
  <c r="IC21" i="3"/>
  <c r="IB21" i="3"/>
  <c r="IA21" i="3"/>
  <c r="HZ21" i="3"/>
  <c r="HY21" i="3"/>
  <c r="HX21" i="3"/>
  <c r="HW21" i="3"/>
  <c r="HU21" i="3"/>
  <c r="HT21" i="3"/>
  <c r="HS21" i="3"/>
  <c r="HR21" i="3"/>
  <c r="HQ21" i="3"/>
  <c r="HP21" i="3"/>
  <c r="HO21" i="3"/>
  <c r="HN21" i="3"/>
  <c r="ID20" i="3"/>
  <c r="IC20" i="3"/>
  <c r="IB20" i="3"/>
  <c r="IA20" i="3"/>
  <c r="HZ20" i="3"/>
  <c r="HY20" i="3"/>
  <c r="HX20" i="3"/>
  <c r="HW20" i="3"/>
  <c r="HU20" i="3"/>
  <c r="HT20" i="3"/>
  <c r="HS20" i="3"/>
  <c r="HR20" i="3"/>
  <c r="HQ20" i="3"/>
  <c r="HO20" i="3"/>
  <c r="HN20" i="3"/>
  <c r="ID19" i="3"/>
  <c r="IC19" i="3"/>
  <c r="IB19" i="3"/>
  <c r="IA19" i="3"/>
  <c r="HZ19" i="3"/>
  <c r="HX19" i="3"/>
  <c r="HW19" i="3"/>
  <c r="HU19" i="3"/>
  <c r="HT19" i="3"/>
  <c r="HS19" i="3"/>
  <c r="HR19" i="3"/>
  <c r="HQ19" i="3"/>
  <c r="HO19" i="3"/>
  <c r="HN19" i="3"/>
  <c r="ID18" i="3"/>
  <c r="IC18" i="3"/>
  <c r="IB18" i="3"/>
  <c r="IA18" i="3"/>
  <c r="HZ18" i="3"/>
  <c r="HY18" i="3"/>
  <c r="HX18" i="3"/>
  <c r="HW18" i="3"/>
  <c r="HU18" i="3"/>
  <c r="HT18" i="3"/>
  <c r="HS18" i="3"/>
  <c r="HR18" i="3"/>
  <c r="HQ18" i="3"/>
  <c r="HP18" i="3"/>
  <c r="HO18" i="3"/>
  <c r="HN18" i="3"/>
  <c r="ID17" i="3"/>
  <c r="IC17" i="3"/>
  <c r="IB17" i="3"/>
  <c r="IA17" i="3"/>
  <c r="HZ17" i="3"/>
  <c r="HY17" i="3"/>
  <c r="HX17" i="3"/>
  <c r="HW17" i="3"/>
  <c r="HU17" i="3"/>
  <c r="HT17" i="3"/>
  <c r="HS17" i="3"/>
  <c r="HR17" i="3"/>
  <c r="HQ17" i="3"/>
  <c r="HP17" i="3"/>
  <c r="HO17" i="3"/>
  <c r="HN17" i="3"/>
  <c r="ID16" i="3"/>
  <c r="IC16" i="3"/>
  <c r="IB16" i="3"/>
  <c r="IA16" i="3"/>
  <c r="HZ16" i="3"/>
  <c r="HY16" i="3"/>
  <c r="HX16" i="3"/>
  <c r="HW16" i="3"/>
  <c r="HU16" i="3"/>
  <c r="HT16" i="3"/>
  <c r="HS16" i="3"/>
  <c r="HR16" i="3"/>
  <c r="HQ16" i="3"/>
  <c r="HP16" i="3"/>
  <c r="HO16" i="3"/>
  <c r="HN16" i="3"/>
  <c r="ID15" i="3"/>
  <c r="IC15" i="3"/>
  <c r="IB15" i="3"/>
  <c r="IA15" i="3"/>
  <c r="HZ15" i="3"/>
  <c r="HY15" i="3"/>
  <c r="HX15" i="3"/>
  <c r="HW15" i="3"/>
  <c r="HU15" i="3"/>
  <c r="HT15" i="3"/>
  <c r="HS15" i="3"/>
  <c r="HR15" i="3"/>
  <c r="HQ15" i="3"/>
  <c r="HP15" i="3"/>
  <c r="HO15" i="3"/>
  <c r="HN15" i="3"/>
  <c r="ID14" i="3"/>
  <c r="IC14" i="3"/>
  <c r="IB14" i="3"/>
  <c r="IA14" i="3"/>
  <c r="Q14" i="3" s="1"/>
  <c r="HZ14" i="3"/>
  <c r="HY14" i="3"/>
  <c r="HX14" i="3"/>
  <c r="HW14" i="3"/>
  <c r="HU14" i="3"/>
  <c r="HT14" i="3"/>
  <c r="HS14" i="3"/>
  <c r="HR14" i="3"/>
  <c r="HQ14" i="3"/>
  <c r="HP14" i="3"/>
  <c r="HO14" i="3"/>
  <c r="HN14" i="3"/>
  <c r="ID13" i="3"/>
  <c r="IC13" i="3"/>
  <c r="IB13" i="3"/>
  <c r="IA13" i="3"/>
  <c r="Q13" i="3" s="1"/>
  <c r="HZ13" i="3"/>
  <c r="HY13" i="3"/>
  <c r="HX13" i="3"/>
  <c r="HW13" i="3"/>
  <c r="HU13" i="3"/>
  <c r="HT13" i="3"/>
  <c r="HS13" i="3"/>
  <c r="HR13" i="3"/>
  <c r="HQ13" i="3"/>
  <c r="HP13" i="3"/>
  <c r="HO13" i="3"/>
  <c r="HN13" i="3"/>
  <c r="ID12" i="3"/>
  <c r="IC12" i="3"/>
  <c r="IB12" i="3"/>
  <c r="IA12" i="3"/>
  <c r="Q12" i="3" s="1"/>
  <c r="HZ12" i="3"/>
  <c r="HY12" i="3"/>
  <c r="HX12" i="3"/>
  <c r="HW12" i="3"/>
  <c r="HU12" i="3"/>
  <c r="HT12" i="3"/>
  <c r="HS12" i="3"/>
  <c r="HR12" i="3"/>
  <c r="HQ12" i="3"/>
  <c r="HP12" i="3"/>
  <c r="HO12" i="3"/>
  <c r="HN12" i="3"/>
  <c r="ID11" i="3"/>
  <c r="IC11" i="3"/>
  <c r="IB11" i="3"/>
  <c r="IA11" i="3"/>
  <c r="HZ11" i="3"/>
  <c r="HY11" i="3"/>
  <c r="HX11" i="3"/>
  <c r="HW11" i="3"/>
  <c r="HU11" i="3"/>
  <c r="HT11" i="3"/>
  <c r="HS11" i="3"/>
  <c r="HR11" i="3"/>
  <c r="HQ11" i="3"/>
  <c r="HP11" i="3"/>
  <c r="HO11" i="3"/>
  <c r="HN11" i="3"/>
  <c r="ID10" i="3"/>
  <c r="IC10" i="3"/>
  <c r="IB10" i="3"/>
  <c r="IA10" i="3"/>
  <c r="HZ10" i="3"/>
  <c r="HY10" i="3"/>
  <c r="HX10" i="3"/>
  <c r="HW10" i="3"/>
  <c r="HU10" i="3"/>
  <c r="HT10" i="3"/>
  <c r="HS10" i="3"/>
  <c r="HR10" i="3"/>
  <c r="HQ10" i="3"/>
  <c r="HP10" i="3"/>
  <c r="HN10" i="3"/>
  <c r="ID9" i="3"/>
  <c r="IC9" i="3"/>
  <c r="IB9" i="3"/>
  <c r="IA9" i="3"/>
  <c r="HZ9" i="3"/>
  <c r="HY9" i="3"/>
  <c r="HW9" i="3"/>
  <c r="HU9" i="3"/>
  <c r="HT9" i="3"/>
  <c r="HS9" i="3"/>
  <c r="HR9" i="3"/>
  <c r="HQ9" i="3"/>
  <c r="HP9" i="3"/>
  <c r="HN9" i="3"/>
  <c r="ID8" i="3"/>
  <c r="IC8" i="3"/>
  <c r="IB8" i="3"/>
  <c r="IA8" i="3"/>
  <c r="HX8" i="3"/>
  <c r="HW8" i="3"/>
  <c r="HU8" i="3"/>
  <c r="HT8" i="3"/>
  <c r="HS8" i="3"/>
  <c r="HR8" i="3"/>
  <c r="HQ8" i="3"/>
  <c r="HP8" i="3"/>
  <c r="HO8" i="3"/>
  <c r="HN8" i="3"/>
  <c r="ID7" i="3"/>
  <c r="IC7" i="3"/>
  <c r="IB7" i="3"/>
  <c r="IA7" i="3"/>
  <c r="HX7" i="3"/>
  <c r="HW7" i="3"/>
  <c r="HU7" i="3"/>
  <c r="HT7" i="3"/>
  <c r="HS7" i="3"/>
  <c r="HR7" i="3"/>
  <c r="HQ7" i="3"/>
  <c r="HP7" i="3"/>
  <c r="HO7" i="3"/>
  <c r="HN7" i="3"/>
  <c r="HL63" i="3"/>
  <c r="HK63" i="3"/>
  <c r="HJ63" i="3"/>
  <c r="HI63" i="3"/>
  <c r="HH63" i="3"/>
  <c r="HG63" i="3"/>
  <c r="HF63" i="3"/>
  <c r="HE63" i="3"/>
  <c r="HL62" i="3"/>
  <c r="HK62" i="3"/>
  <c r="HJ62" i="3"/>
  <c r="HI62" i="3"/>
  <c r="HH62" i="3"/>
  <c r="HG62" i="3"/>
  <c r="HF62" i="3"/>
  <c r="HE62" i="3"/>
  <c r="HL61" i="3"/>
  <c r="HK61" i="3"/>
  <c r="HJ61" i="3"/>
  <c r="HI61" i="3"/>
  <c r="HH61" i="3"/>
  <c r="HG61" i="3"/>
  <c r="HF61" i="3"/>
  <c r="HE61" i="3"/>
  <c r="HL60" i="3"/>
  <c r="HK60" i="3"/>
  <c r="HJ60" i="3"/>
  <c r="HI60" i="3"/>
  <c r="HH60" i="3"/>
  <c r="HG60" i="3"/>
  <c r="HF60" i="3"/>
  <c r="HE60" i="3"/>
  <c r="HL59" i="3"/>
  <c r="HK59" i="3"/>
  <c r="HJ59" i="3"/>
  <c r="HI59" i="3"/>
  <c r="HH59" i="3"/>
  <c r="HG59" i="3"/>
  <c r="HF59" i="3"/>
  <c r="HE59" i="3"/>
  <c r="HL58" i="3"/>
  <c r="HK58" i="3"/>
  <c r="HJ58" i="3"/>
  <c r="HI58" i="3"/>
  <c r="HH58" i="3"/>
  <c r="HG58" i="3"/>
  <c r="HF58" i="3"/>
  <c r="HE58" i="3"/>
  <c r="HL57" i="3"/>
  <c r="HK57" i="3"/>
  <c r="HJ57" i="3"/>
  <c r="HI57" i="3"/>
  <c r="HH57" i="3"/>
  <c r="HG57" i="3"/>
  <c r="HF57" i="3"/>
  <c r="HE57" i="3"/>
  <c r="HL56" i="3"/>
  <c r="HK56" i="3"/>
  <c r="HJ56" i="3"/>
  <c r="HI56" i="3"/>
  <c r="HH56" i="3"/>
  <c r="HG56" i="3"/>
  <c r="HF56" i="3"/>
  <c r="HE56" i="3"/>
  <c r="HL55" i="3"/>
  <c r="HK55" i="3"/>
  <c r="HJ55" i="3"/>
  <c r="HI55" i="3"/>
  <c r="HH55" i="3"/>
  <c r="HG55" i="3"/>
  <c r="HF55" i="3"/>
  <c r="HE55" i="3"/>
  <c r="HL54" i="3"/>
  <c r="HK54" i="3"/>
  <c r="HJ54" i="3"/>
  <c r="HI54" i="3"/>
  <c r="HH54" i="3"/>
  <c r="HG54" i="3"/>
  <c r="HF54" i="3"/>
  <c r="HE54" i="3"/>
  <c r="HL50" i="3"/>
  <c r="HK50" i="3"/>
  <c r="HJ50" i="3"/>
  <c r="HI50" i="3"/>
  <c r="HH50" i="3"/>
  <c r="HG50" i="3"/>
  <c r="HF50" i="3"/>
  <c r="HE50" i="3"/>
  <c r="HL49" i="3"/>
  <c r="HK49" i="3"/>
  <c r="HJ49" i="3"/>
  <c r="HI49" i="3"/>
  <c r="HH49" i="3"/>
  <c r="HG49" i="3"/>
  <c r="HF49" i="3"/>
  <c r="HE49" i="3"/>
  <c r="HL48" i="3"/>
  <c r="HK48" i="3"/>
  <c r="HJ48" i="3"/>
  <c r="HI48" i="3"/>
  <c r="HH48" i="3"/>
  <c r="HG48" i="3"/>
  <c r="HF48" i="3"/>
  <c r="HE48" i="3"/>
  <c r="HL47" i="3"/>
  <c r="HK47" i="3"/>
  <c r="HJ47" i="3"/>
  <c r="HI47" i="3"/>
  <c r="HH47" i="3"/>
  <c r="HG47" i="3"/>
  <c r="HF47" i="3"/>
  <c r="HE47" i="3"/>
  <c r="HL46" i="3"/>
  <c r="HK46" i="3"/>
  <c r="HJ46" i="3"/>
  <c r="HI46" i="3"/>
  <c r="HH46" i="3"/>
  <c r="HG46" i="3"/>
  <c r="HF46" i="3"/>
  <c r="HE46" i="3"/>
  <c r="HL45" i="3"/>
  <c r="HK45" i="3"/>
  <c r="HJ45" i="3"/>
  <c r="HI45" i="3"/>
  <c r="HH45" i="3"/>
  <c r="HG45" i="3"/>
  <c r="HF45" i="3"/>
  <c r="HE45" i="3"/>
  <c r="HL44" i="3"/>
  <c r="HK44" i="3"/>
  <c r="HJ44" i="3"/>
  <c r="HI44" i="3"/>
  <c r="HH44" i="3"/>
  <c r="HG44" i="3"/>
  <c r="HF44" i="3"/>
  <c r="HE44" i="3"/>
  <c r="HL43" i="3"/>
  <c r="HK43" i="3"/>
  <c r="HJ43" i="3"/>
  <c r="HI43" i="3"/>
  <c r="HH43" i="3"/>
  <c r="HG43" i="3"/>
  <c r="HF43" i="3"/>
  <c r="HE43" i="3"/>
  <c r="HL42" i="3"/>
  <c r="HK42" i="3"/>
  <c r="HJ42" i="3"/>
  <c r="HI42" i="3"/>
  <c r="HH42" i="3"/>
  <c r="HG42" i="3"/>
  <c r="HF42" i="3"/>
  <c r="HE42" i="3"/>
  <c r="HL41" i="3"/>
  <c r="HK41" i="3"/>
  <c r="HJ41" i="3"/>
  <c r="HI41" i="3"/>
  <c r="HH41" i="3"/>
  <c r="HG41" i="3"/>
  <c r="HF41" i="3"/>
  <c r="HE41" i="3"/>
  <c r="HL40" i="3"/>
  <c r="HK40" i="3"/>
  <c r="HJ40" i="3"/>
  <c r="HI40" i="3"/>
  <c r="HH40" i="3"/>
  <c r="HG40" i="3"/>
  <c r="HF40" i="3"/>
  <c r="HE40" i="3"/>
  <c r="HL37" i="3"/>
  <c r="HK37" i="3"/>
  <c r="HJ37" i="3"/>
  <c r="HI37" i="3"/>
  <c r="HH37" i="3"/>
  <c r="HG37" i="3"/>
  <c r="HF37" i="3"/>
  <c r="HE37" i="3"/>
  <c r="HL36" i="3"/>
  <c r="HK36" i="3"/>
  <c r="HJ36" i="3"/>
  <c r="HI36" i="3"/>
  <c r="HH36" i="3"/>
  <c r="HG36" i="3"/>
  <c r="HF36" i="3"/>
  <c r="HE36" i="3"/>
  <c r="HL35" i="3"/>
  <c r="HK35" i="3"/>
  <c r="HJ35" i="3"/>
  <c r="HI35" i="3"/>
  <c r="HH35" i="3"/>
  <c r="HG35" i="3"/>
  <c r="HF35" i="3"/>
  <c r="HE35" i="3"/>
  <c r="HL34" i="3"/>
  <c r="HK34" i="3"/>
  <c r="HJ34" i="3"/>
  <c r="HI34" i="3"/>
  <c r="HH34" i="3"/>
  <c r="HG34" i="3"/>
  <c r="HF34" i="3"/>
  <c r="HE34" i="3"/>
  <c r="HL33" i="3"/>
  <c r="HK33" i="3"/>
  <c r="HJ33" i="3"/>
  <c r="HI33" i="3"/>
  <c r="HH33" i="3"/>
  <c r="HG33" i="3"/>
  <c r="HF33" i="3"/>
  <c r="HE33" i="3"/>
  <c r="HL32" i="3"/>
  <c r="HK32" i="3"/>
  <c r="HJ32" i="3"/>
  <c r="HI32" i="3"/>
  <c r="HH32" i="3"/>
  <c r="HG32" i="3"/>
  <c r="HF32" i="3"/>
  <c r="HE32" i="3"/>
  <c r="HL31" i="3"/>
  <c r="HK31" i="3"/>
  <c r="HJ31" i="3"/>
  <c r="HI31" i="3"/>
  <c r="HH31" i="3"/>
  <c r="HG31" i="3"/>
  <c r="HF31" i="3"/>
  <c r="HE31" i="3"/>
  <c r="HL30" i="3"/>
  <c r="HK30" i="3"/>
  <c r="HJ30" i="3"/>
  <c r="HI30" i="3"/>
  <c r="HH30" i="3"/>
  <c r="HG30" i="3"/>
  <c r="HF30" i="3"/>
  <c r="HE30" i="3"/>
  <c r="HL29" i="3"/>
  <c r="HK29" i="3"/>
  <c r="HJ29" i="3"/>
  <c r="HI29" i="3"/>
  <c r="HH29" i="3"/>
  <c r="HG29" i="3"/>
  <c r="HF29" i="3"/>
  <c r="HE29" i="3"/>
  <c r="HL28" i="3"/>
  <c r="HK28" i="3"/>
  <c r="HJ28" i="3"/>
  <c r="HI28" i="3"/>
  <c r="HH28" i="3"/>
  <c r="HG28" i="3"/>
  <c r="HF28" i="3"/>
  <c r="HE28" i="3"/>
  <c r="HL27" i="3"/>
  <c r="HK27" i="3"/>
  <c r="HJ27" i="3"/>
  <c r="HI27" i="3"/>
  <c r="HH27" i="3"/>
  <c r="HG27" i="3"/>
  <c r="HF27" i="3"/>
  <c r="HE27" i="3"/>
  <c r="HL26" i="3"/>
  <c r="HK26" i="3"/>
  <c r="HJ26" i="3"/>
  <c r="HI26" i="3"/>
  <c r="HH26" i="3"/>
  <c r="HG26" i="3"/>
  <c r="HF26" i="3"/>
  <c r="HE26" i="3"/>
  <c r="HL25" i="3"/>
  <c r="HK25" i="3"/>
  <c r="HJ25" i="3"/>
  <c r="HI25" i="3"/>
  <c r="HH25" i="3"/>
  <c r="HG25" i="3"/>
  <c r="HF25" i="3"/>
  <c r="HE25" i="3"/>
  <c r="HL22" i="3"/>
  <c r="HK22" i="3"/>
  <c r="HJ22" i="3"/>
  <c r="HI22" i="3"/>
  <c r="HH22" i="3"/>
  <c r="HG22" i="3"/>
  <c r="HF22" i="3"/>
  <c r="HE22" i="3"/>
  <c r="HL21" i="3"/>
  <c r="HK21" i="3"/>
  <c r="HJ21" i="3"/>
  <c r="HI21" i="3"/>
  <c r="HH21" i="3"/>
  <c r="HG21" i="3"/>
  <c r="HF21" i="3"/>
  <c r="HE21" i="3"/>
  <c r="HL20" i="3"/>
  <c r="HK20" i="3"/>
  <c r="HJ20" i="3"/>
  <c r="HI20" i="3"/>
  <c r="HH20" i="3"/>
  <c r="HG20" i="3"/>
  <c r="HF20" i="3"/>
  <c r="HE20" i="3"/>
  <c r="HL19" i="3"/>
  <c r="HK19" i="3"/>
  <c r="HJ19" i="3"/>
  <c r="HI19" i="3"/>
  <c r="HH19" i="3"/>
  <c r="HG19" i="3"/>
  <c r="HF19" i="3"/>
  <c r="HE19" i="3"/>
  <c r="HL18" i="3"/>
  <c r="HK18" i="3"/>
  <c r="HJ18" i="3"/>
  <c r="HI18" i="3"/>
  <c r="HH18" i="3"/>
  <c r="HF18" i="3"/>
  <c r="HE18" i="3"/>
  <c r="HL17" i="3"/>
  <c r="HK17" i="3"/>
  <c r="HJ17" i="3"/>
  <c r="HI17" i="3"/>
  <c r="HH17" i="3"/>
  <c r="HG17" i="3"/>
  <c r="HF17" i="3"/>
  <c r="HE17" i="3"/>
  <c r="HL16" i="3"/>
  <c r="HK16" i="3"/>
  <c r="HJ16" i="3"/>
  <c r="HI16" i="3"/>
  <c r="HH16" i="3"/>
  <c r="HG16" i="3"/>
  <c r="HF16" i="3"/>
  <c r="HE16" i="3"/>
  <c r="HL15" i="3"/>
  <c r="HK15" i="3"/>
  <c r="HJ15" i="3"/>
  <c r="HI15" i="3"/>
  <c r="HH15" i="3"/>
  <c r="HG15" i="3"/>
  <c r="HF15" i="3"/>
  <c r="HE15" i="3"/>
  <c r="HL14" i="3"/>
  <c r="HK14" i="3"/>
  <c r="HJ14" i="3"/>
  <c r="HI14" i="3"/>
  <c r="HH14" i="3"/>
  <c r="HG14" i="3"/>
  <c r="HF14" i="3"/>
  <c r="HE14" i="3"/>
  <c r="HL13" i="3"/>
  <c r="HK13" i="3"/>
  <c r="HJ13" i="3"/>
  <c r="HI13" i="3"/>
  <c r="HH13" i="3"/>
  <c r="HG13" i="3"/>
  <c r="HF13" i="3"/>
  <c r="HE13" i="3"/>
  <c r="HL12" i="3"/>
  <c r="HK12" i="3"/>
  <c r="HJ12" i="3"/>
  <c r="HI12" i="3"/>
  <c r="HH12" i="3"/>
  <c r="HG12" i="3"/>
  <c r="HF12" i="3"/>
  <c r="HE12" i="3"/>
  <c r="HL11" i="3"/>
  <c r="HK11" i="3"/>
  <c r="HJ11" i="3"/>
  <c r="HI11" i="3"/>
  <c r="HH11" i="3"/>
  <c r="HG11" i="3"/>
  <c r="HF11" i="3"/>
  <c r="HE11" i="3"/>
  <c r="HL10" i="3"/>
  <c r="HK10" i="3"/>
  <c r="HJ10" i="3"/>
  <c r="HI10" i="3"/>
  <c r="HF10" i="3"/>
  <c r="HE10" i="3"/>
  <c r="HL9" i="3"/>
  <c r="HK9" i="3"/>
  <c r="HJ9" i="3"/>
  <c r="HI9" i="3"/>
  <c r="HH9" i="3"/>
  <c r="HG9" i="3"/>
  <c r="HF9" i="3"/>
  <c r="HE9" i="3"/>
  <c r="HL8" i="3"/>
  <c r="HK8" i="3"/>
  <c r="HJ8" i="3"/>
  <c r="HI8" i="3"/>
  <c r="HH8" i="3"/>
  <c r="HG8" i="3"/>
  <c r="HF8" i="3"/>
  <c r="HE8" i="3"/>
  <c r="HL7" i="3"/>
  <c r="HK7" i="3"/>
  <c r="HJ7" i="3"/>
  <c r="HI7" i="3"/>
  <c r="HH7" i="3"/>
  <c r="HG7" i="3"/>
  <c r="HF7" i="3"/>
  <c r="HE7" i="3"/>
  <c r="HC38" i="3"/>
  <c r="HB38" i="3"/>
  <c r="HA38" i="3"/>
  <c r="GZ38" i="3"/>
  <c r="GY38" i="3"/>
  <c r="GX38" i="3"/>
  <c r="GW38" i="3"/>
  <c r="GV38" i="3"/>
  <c r="GT38" i="3"/>
  <c r="GS38" i="3"/>
  <c r="GR38" i="3"/>
  <c r="GQ38" i="3"/>
  <c r="GP38" i="3"/>
  <c r="GO38" i="3"/>
  <c r="GN38" i="3"/>
  <c r="GM38" i="3"/>
  <c r="HC23" i="3"/>
  <c r="HB23" i="3"/>
  <c r="HA23" i="3"/>
  <c r="GZ23" i="3"/>
  <c r="GY23" i="3"/>
  <c r="GX23" i="3"/>
  <c r="GW23" i="3"/>
  <c r="GV23" i="3"/>
  <c r="GT23" i="3"/>
  <c r="GS23" i="3"/>
  <c r="GR23" i="3"/>
  <c r="GQ23" i="3"/>
  <c r="GP23" i="3"/>
  <c r="GO23" i="3"/>
  <c r="GN23" i="3"/>
  <c r="GM23" i="3"/>
  <c r="HC5" i="3"/>
  <c r="HB5" i="3"/>
  <c r="HA5" i="3"/>
  <c r="GZ5" i="3"/>
  <c r="GW5" i="3"/>
  <c r="GV5" i="3"/>
  <c r="GT5" i="3"/>
  <c r="GS5" i="3"/>
  <c r="GR5" i="3"/>
  <c r="GQ5" i="3"/>
  <c r="GN5" i="3"/>
  <c r="GM5" i="3"/>
  <c r="DO63" i="3"/>
  <c r="DN63" i="3"/>
  <c r="DM63" i="3"/>
  <c r="DL63" i="3"/>
  <c r="DK63" i="3"/>
  <c r="DJ63" i="3"/>
  <c r="DI63" i="3"/>
  <c r="DH63" i="3"/>
  <c r="DO62" i="3"/>
  <c r="DN62" i="3"/>
  <c r="DM62" i="3"/>
  <c r="DL62" i="3"/>
  <c r="DK62" i="3"/>
  <c r="DJ62" i="3"/>
  <c r="DI62" i="3"/>
  <c r="DH62" i="3"/>
  <c r="DO61" i="3"/>
  <c r="DN61" i="3"/>
  <c r="DM61" i="3"/>
  <c r="DL61" i="3"/>
  <c r="DK61" i="3"/>
  <c r="DJ61" i="3"/>
  <c r="DI61" i="3"/>
  <c r="DH61" i="3"/>
  <c r="DO60" i="3"/>
  <c r="DN60" i="3"/>
  <c r="DM60" i="3"/>
  <c r="DL60" i="3"/>
  <c r="DK60" i="3"/>
  <c r="DJ60" i="3"/>
  <c r="DI60" i="3"/>
  <c r="DH60" i="3"/>
  <c r="DO59" i="3"/>
  <c r="DN59" i="3"/>
  <c r="DM59" i="3"/>
  <c r="DL59" i="3"/>
  <c r="DK59" i="3"/>
  <c r="DJ59" i="3"/>
  <c r="DI59" i="3"/>
  <c r="DH59" i="3"/>
  <c r="DO58" i="3"/>
  <c r="DN58" i="3"/>
  <c r="DM58" i="3"/>
  <c r="DL58" i="3"/>
  <c r="DK58" i="3"/>
  <c r="DJ58" i="3"/>
  <c r="DI58" i="3"/>
  <c r="DH58" i="3"/>
  <c r="DO57" i="3"/>
  <c r="DN57" i="3"/>
  <c r="DM57" i="3"/>
  <c r="DL57" i="3"/>
  <c r="DK57" i="3"/>
  <c r="DJ57" i="3"/>
  <c r="DI57" i="3"/>
  <c r="DH57" i="3"/>
  <c r="DO56" i="3"/>
  <c r="DN56" i="3"/>
  <c r="DM56" i="3"/>
  <c r="DL56" i="3"/>
  <c r="DK56" i="3"/>
  <c r="DJ56" i="3"/>
  <c r="DI56" i="3"/>
  <c r="DH56" i="3"/>
  <c r="DO55" i="3"/>
  <c r="DN55" i="3"/>
  <c r="DM55" i="3"/>
  <c r="DL55" i="3"/>
  <c r="DK55" i="3"/>
  <c r="DJ55" i="3"/>
  <c r="DI55" i="3"/>
  <c r="DH55" i="3"/>
  <c r="DO54" i="3"/>
  <c r="DO52" i="3" s="1"/>
  <c r="DN54" i="3"/>
  <c r="DN52" i="3" s="1"/>
  <c r="DM54" i="3"/>
  <c r="DM52" i="3" s="1"/>
  <c r="DL54" i="3"/>
  <c r="DL52" i="3" s="1"/>
  <c r="DK54" i="3"/>
  <c r="DJ54" i="3"/>
  <c r="DI54" i="3"/>
  <c r="DI52" i="3" s="1"/>
  <c r="DH54" i="3"/>
  <c r="DO50" i="3"/>
  <c r="DN50" i="3"/>
  <c r="DM50" i="3"/>
  <c r="DL50" i="3"/>
  <c r="DK50" i="3"/>
  <c r="DJ50" i="3"/>
  <c r="DI50" i="3"/>
  <c r="DH50" i="3"/>
  <c r="DO49" i="3"/>
  <c r="DN49" i="3"/>
  <c r="DM49" i="3"/>
  <c r="DL49" i="3"/>
  <c r="DK49" i="3"/>
  <c r="DJ49" i="3"/>
  <c r="DI49" i="3"/>
  <c r="DH49" i="3"/>
  <c r="DO48" i="3"/>
  <c r="DN48" i="3"/>
  <c r="DM48" i="3"/>
  <c r="DL48" i="3"/>
  <c r="DK48" i="3"/>
  <c r="DJ48" i="3"/>
  <c r="DI48" i="3"/>
  <c r="DH48" i="3"/>
  <c r="DO47" i="3"/>
  <c r="DN47" i="3"/>
  <c r="DM47" i="3"/>
  <c r="DL47" i="3"/>
  <c r="DK47" i="3"/>
  <c r="DJ47" i="3"/>
  <c r="DI47" i="3"/>
  <c r="DH47" i="3"/>
  <c r="DO46" i="3"/>
  <c r="DN46" i="3"/>
  <c r="DM46" i="3"/>
  <c r="DL46" i="3"/>
  <c r="DK46" i="3"/>
  <c r="DJ46" i="3"/>
  <c r="DI46" i="3"/>
  <c r="DH46" i="3"/>
  <c r="DO45" i="3"/>
  <c r="DN45" i="3"/>
  <c r="DM45" i="3"/>
  <c r="DL45" i="3"/>
  <c r="DK45" i="3"/>
  <c r="DJ45" i="3"/>
  <c r="DI45" i="3"/>
  <c r="DH45" i="3"/>
  <c r="DO44" i="3"/>
  <c r="DN44" i="3"/>
  <c r="DM44" i="3"/>
  <c r="DL44" i="3"/>
  <c r="DK44" i="3"/>
  <c r="DJ44" i="3"/>
  <c r="DI44" i="3"/>
  <c r="DH44" i="3"/>
  <c r="DO43" i="3"/>
  <c r="DN43" i="3"/>
  <c r="DM43" i="3"/>
  <c r="DL43" i="3"/>
  <c r="DK43" i="3"/>
  <c r="DJ43" i="3"/>
  <c r="DI43" i="3"/>
  <c r="DH43" i="3"/>
  <c r="DO42" i="3"/>
  <c r="DN42" i="3"/>
  <c r="DM42" i="3"/>
  <c r="DL42" i="3"/>
  <c r="DK42" i="3"/>
  <c r="DJ42" i="3"/>
  <c r="DI42" i="3"/>
  <c r="DH42" i="3"/>
  <c r="DO41" i="3"/>
  <c r="DN41" i="3"/>
  <c r="DM41" i="3"/>
  <c r="DL41" i="3"/>
  <c r="DK41" i="3"/>
  <c r="DJ41" i="3"/>
  <c r="DI41" i="3"/>
  <c r="DH41" i="3"/>
  <c r="DO40" i="3"/>
  <c r="DN40" i="3"/>
  <c r="DM40" i="3"/>
  <c r="DL40" i="3"/>
  <c r="DK40" i="3"/>
  <c r="DJ40" i="3"/>
  <c r="DI40" i="3"/>
  <c r="DH40" i="3"/>
  <c r="DO37" i="3"/>
  <c r="DN37" i="3"/>
  <c r="DM37" i="3"/>
  <c r="DL37" i="3"/>
  <c r="DK37" i="3"/>
  <c r="DJ37" i="3"/>
  <c r="DI37" i="3"/>
  <c r="DH37" i="3"/>
  <c r="DO36" i="3"/>
  <c r="DN36" i="3"/>
  <c r="DM36" i="3"/>
  <c r="DL36" i="3"/>
  <c r="DK36" i="3"/>
  <c r="DJ36" i="3"/>
  <c r="DI36" i="3"/>
  <c r="DH36" i="3"/>
  <c r="DO35" i="3"/>
  <c r="DN35" i="3"/>
  <c r="DM35" i="3"/>
  <c r="DL35" i="3"/>
  <c r="DK35" i="3"/>
  <c r="DJ35" i="3"/>
  <c r="DI35" i="3"/>
  <c r="DH35" i="3"/>
  <c r="DO34" i="3"/>
  <c r="DN34" i="3"/>
  <c r="DM34" i="3"/>
  <c r="DL34" i="3"/>
  <c r="DK34" i="3"/>
  <c r="DJ34" i="3"/>
  <c r="DI34" i="3"/>
  <c r="DH34" i="3"/>
  <c r="DO33" i="3"/>
  <c r="DN33" i="3"/>
  <c r="DM33" i="3"/>
  <c r="DL33" i="3"/>
  <c r="DK33" i="3"/>
  <c r="DJ33" i="3"/>
  <c r="DI33" i="3"/>
  <c r="DH33" i="3"/>
  <c r="DO32" i="3"/>
  <c r="DN32" i="3"/>
  <c r="DM32" i="3"/>
  <c r="DL32" i="3"/>
  <c r="DK32" i="3"/>
  <c r="DJ32" i="3"/>
  <c r="DI32" i="3"/>
  <c r="DH32" i="3"/>
  <c r="DO31" i="3"/>
  <c r="DN31" i="3"/>
  <c r="DM31" i="3"/>
  <c r="DL31" i="3"/>
  <c r="DK31" i="3"/>
  <c r="DJ31" i="3"/>
  <c r="DI31" i="3"/>
  <c r="DH31" i="3"/>
  <c r="DO30" i="3"/>
  <c r="DN30" i="3"/>
  <c r="DM30" i="3"/>
  <c r="DL30" i="3"/>
  <c r="DK30" i="3"/>
  <c r="DJ30" i="3"/>
  <c r="DI30" i="3"/>
  <c r="DH30" i="3"/>
  <c r="DO29" i="3"/>
  <c r="DN29" i="3"/>
  <c r="DM29" i="3"/>
  <c r="DL29" i="3"/>
  <c r="DK29" i="3"/>
  <c r="DJ29" i="3"/>
  <c r="DI29" i="3"/>
  <c r="DH29" i="3"/>
  <c r="DO28" i="3"/>
  <c r="DN28" i="3"/>
  <c r="DM28" i="3"/>
  <c r="DL28" i="3"/>
  <c r="DK28" i="3"/>
  <c r="DJ28" i="3"/>
  <c r="DI28" i="3"/>
  <c r="DH28" i="3"/>
  <c r="DO27" i="3"/>
  <c r="DN27" i="3"/>
  <c r="DM27" i="3"/>
  <c r="DL27" i="3"/>
  <c r="DK27" i="3"/>
  <c r="DJ27" i="3"/>
  <c r="DI27" i="3"/>
  <c r="DH27" i="3"/>
  <c r="DO26" i="3"/>
  <c r="DN26" i="3"/>
  <c r="DM26" i="3"/>
  <c r="DL26" i="3"/>
  <c r="DK26" i="3"/>
  <c r="DJ26" i="3"/>
  <c r="DI26" i="3"/>
  <c r="DH26" i="3"/>
  <c r="DO25" i="3"/>
  <c r="DN25" i="3"/>
  <c r="DM25" i="3"/>
  <c r="DL25" i="3"/>
  <c r="DK25" i="3"/>
  <c r="DJ25" i="3"/>
  <c r="DI25" i="3"/>
  <c r="DH25" i="3"/>
  <c r="AH25" i="3" s="1"/>
  <c r="DO22" i="3"/>
  <c r="DN22" i="3"/>
  <c r="DM22" i="3"/>
  <c r="DL22" i="3"/>
  <c r="DK22" i="3"/>
  <c r="DJ22" i="3"/>
  <c r="DI22" i="3"/>
  <c r="DH22" i="3"/>
  <c r="DO21" i="3"/>
  <c r="DN21" i="3"/>
  <c r="DM21" i="3"/>
  <c r="DL21" i="3"/>
  <c r="DK21" i="3"/>
  <c r="DJ21" i="3"/>
  <c r="DI21" i="3"/>
  <c r="DH21" i="3"/>
  <c r="DO20" i="3"/>
  <c r="DN20" i="3"/>
  <c r="DM20" i="3"/>
  <c r="DL20" i="3"/>
  <c r="DK20" i="3"/>
  <c r="DJ20" i="3"/>
  <c r="DI20" i="3"/>
  <c r="DH20" i="3"/>
  <c r="DO19" i="3"/>
  <c r="DN19" i="3"/>
  <c r="DM19" i="3"/>
  <c r="DL19" i="3"/>
  <c r="DK19" i="3"/>
  <c r="DJ19" i="3"/>
  <c r="DI19" i="3"/>
  <c r="DH19" i="3"/>
  <c r="DO18" i="3"/>
  <c r="DN18" i="3"/>
  <c r="DM18" i="3"/>
  <c r="DL18" i="3"/>
  <c r="DK18" i="3"/>
  <c r="DJ18" i="3"/>
  <c r="DH18" i="3"/>
  <c r="DO17" i="3"/>
  <c r="DN17" i="3"/>
  <c r="DM17" i="3"/>
  <c r="DL17" i="3"/>
  <c r="DK17" i="3"/>
  <c r="DJ17" i="3"/>
  <c r="DI17" i="3"/>
  <c r="DH17" i="3"/>
  <c r="DO16" i="3"/>
  <c r="DN16" i="3"/>
  <c r="DM16" i="3"/>
  <c r="DL16" i="3"/>
  <c r="DK16" i="3"/>
  <c r="DJ16" i="3"/>
  <c r="DI16" i="3"/>
  <c r="DH16" i="3"/>
  <c r="DO15" i="3"/>
  <c r="DN15" i="3"/>
  <c r="DM15" i="3"/>
  <c r="DL15" i="3"/>
  <c r="DK15" i="3"/>
  <c r="DJ15" i="3"/>
  <c r="DI15" i="3"/>
  <c r="DH15" i="3"/>
  <c r="DO14" i="3"/>
  <c r="DN14" i="3"/>
  <c r="DM14" i="3"/>
  <c r="DL14" i="3"/>
  <c r="DK14" i="3"/>
  <c r="DJ14" i="3"/>
  <c r="DI14" i="3"/>
  <c r="DH14" i="3"/>
  <c r="DO13" i="3"/>
  <c r="DN13" i="3"/>
  <c r="DM13" i="3"/>
  <c r="DL13" i="3"/>
  <c r="DK13" i="3"/>
  <c r="DJ13" i="3"/>
  <c r="DI13" i="3"/>
  <c r="DH13" i="3"/>
  <c r="DO12" i="3"/>
  <c r="DN12" i="3"/>
  <c r="DM12" i="3"/>
  <c r="DL12" i="3"/>
  <c r="DK12" i="3"/>
  <c r="DJ12" i="3"/>
  <c r="DI12" i="3"/>
  <c r="DH12" i="3"/>
  <c r="DO11" i="3"/>
  <c r="DN11" i="3"/>
  <c r="DM11" i="3"/>
  <c r="DL11" i="3"/>
  <c r="DK11" i="3"/>
  <c r="DJ11" i="3"/>
  <c r="DI11" i="3"/>
  <c r="DH11" i="3"/>
  <c r="DO10" i="3"/>
  <c r="DN10" i="3"/>
  <c r="DM10" i="3"/>
  <c r="DL10" i="3"/>
  <c r="DK10" i="3"/>
  <c r="DJ10" i="3"/>
  <c r="DI10" i="3"/>
  <c r="DH10" i="3"/>
  <c r="DO9" i="3"/>
  <c r="DN9" i="3"/>
  <c r="DM9" i="3"/>
  <c r="DL9" i="3"/>
  <c r="DK9" i="3"/>
  <c r="DJ9" i="3"/>
  <c r="DI9" i="3"/>
  <c r="DH9" i="3"/>
  <c r="DO8" i="3"/>
  <c r="DN8" i="3"/>
  <c r="DM8" i="3"/>
  <c r="DL8" i="3"/>
  <c r="DK8" i="3"/>
  <c r="DJ8" i="3"/>
  <c r="DI8" i="3"/>
  <c r="DH8" i="3"/>
  <c r="DO7" i="3"/>
  <c r="DN7" i="3"/>
  <c r="DM7" i="3"/>
  <c r="DL7" i="3"/>
  <c r="DK7" i="3"/>
  <c r="DJ7" i="3"/>
  <c r="DI7" i="3"/>
  <c r="DH7" i="3"/>
  <c r="DD38" i="3"/>
  <c r="DO38" i="3" s="1"/>
  <c r="DC38" i="3"/>
  <c r="DN38" i="3" s="1"/>
  <c r="DB38" i="3"/>
  <c r="DA38" i="3"/>
  <c r="DL38" i="3" s="1"/>
  <c r="CZ38" i="3"/>
  <c r="CY38" i="3"/>
  <c r="DJ38" i="3" s="1"/>
  <c r="CX38" i="3"/>
  <c r="DI38" i="3" s="1"/>
  <c r="CW38" i="3"/>
  <c r="DH38" i="3" s="1"/>
  <c r="DD23" i="3"/>
  <c r="DC23" i="3"/>
  <c r="DB23" i="3"/>
  <c r="DA23" i="3"/>
  <c r="CZ23" i="3"/>
  <c r="CY23" i="3"/>
  <c r="CX23" i="3"/>
  <c r="CW23" i="3"/>
  <c r="DD5" i="3"/>
  <c r="DC5" i="3"/>
  <c r="DB5" i="3"/>
  <c r="DA5" i="3"/>
  <c r="CZ5" i="3"/>
  <c r="CY5" i="3"/>
  <c r="CW5" i="3"/>
  <c r="BW63" i="3"/>
  <c r="BV63" i="3"/>
  <c r="BU63" i="3"/>
  <c r="BT63" i="3"/>
  <c r="BS63" i="3"/>
  <c r="CD63" i="3" s="1"/>
  <c r="BR63" i="3"/>
  <c r="BQ63" i="3"/>
  <c r="CB63" i="3" s="1"/>
  <c r="BP63" i="3"/>
  <c r="BW62" i="3"/>
  <c r="BV62" i="3"/>
  <c r="BU62" i="3"/>
  <c r="BJ62" i="3" s="1"/>
  <c r="BT62" i="3"/>
  <c r="BS62" i="3"/>
  <c r="CD62" i="3" s="1"/>
  <c r="BR62" i="3"/>
  <c r="CC62" i="3" s="1"/>
  <c r="BQ62" i="3"/>
  <c r="CB62" i="3" s="1"/>
  <c r="BP62" i="3"/>
  <c r="BW61" i="3"/>
  <c r="BV61" i="3"/>
  <c r="BU61" i="3"/>
  <c r="BJ61" i="3" s="1"/>
  <c r="BT61" i="3"/>
  <c r="CE61" i="3" s="1"/>
  <c r="BS61" i="3"/>
  <c r="CD61" i="3" s="1"/>
  <c r="BR61" i="3"/>
  <c r="BQ61" i="3"/>
  <c r="CB61" i="3" s="1"/>
  <c r="BP61" i="3"/>
  <c r="BW60" i="3"/>
  <c r="BV60" i="3"/>
  <c r="BU60" i="3"/>
  <c r="BJ60" i="3" s="1"/>
  <c r="BT60" i="3"/>
  <c r="BS60" i="3"/>
  <c r="CD60" i="3" s="1"/>
  <c r="BR60" i="3"/>
  <c r="CC60" i="3" s="1"/>
  <c r="BQ60" i="3"/>
  <c r="CB60" i="3" s="1"/>
  <c r="BP60" i="3"/>
  <c r="BW59" i="3"/>
  <c r="BV59" i="3"/>
  <c r="BU59" i="3"/>
  <c r="BJ59" i="3" s="1"/>
  <c r="BT59" i="3"/>
  <c r="BS59" i="3"/>
  <c r="CD59" i="3" s="1"/>
  <c r="BR59" i="3"/>
  <c r="BQ59" i="3"/>
  <c r="CB59" i="3" s="1"/>
  <c r="BP59" i="3"/>
  <c r="BW58" i="3"/>
  <c r="BV58" i="3"/>
  <c r="BU58" i="3"/>
  <c r="BJ58" i="3" s="1"/>
  <c r="BT58" i="3"/>
  <c r="CE58" i="3" s="1"/>
  <c r="BS58" i="3"/>
  <c r="CD58" i="3" s="1"/>
  <c r="BR58" i="3"/>
  <c r="BQ58" i="3"/>
  <c r="CB58" i="3" s="1"/>
  <c r="BP58" i="3"/>
  <c r="BW57" i="3"/>
  <c r="BV57" i="3"/>
  <c r="BU57" i="3"/>
  <c r="BJ57" i="3" s="1"/>
  <c r="BT57" i="3"/>
  <c r="BS57" i="3"/>
  <c r="CD57" i="3" s="1"/>
  <c r="BR57" i="3"/>
  <c r="BQ57" i="3"/>
  <c r="CB57" i="3" s="1"/>
  <c r="BP57" i="3"/>
  <c r="BW56" i="3"/>
  <c r="BV56" i="3"/>
  <c r="BU56" i="3"/>
  <c r="BJ56" i="3" s="1"/>
  <c r="BT56" i="3"/>
  <c r="BS56" i="3"/>
  <c r="CD56" i="3" s="1"/>
  <c r="BR56" i="3"/>
  <c r="CC56" i="3" s="1"/>
  <c r="BQ56" i="3"/>
  <c r="CB56" i="3" s="1"/>
  <c r="BP56" i="3"/>
  <c r="BW55" i="3"/>
  <c r="BV55" i="3"/>
  <c r="BU55" i="3"/>
  <c r="BJ55" i="3" s="1"/>
  <c r="BT55" i="3"/>
  <c r="BS55" i="3"/>
  <c r="CD55" i="3" s="1"/>
  <c r="BR55" i="3"/>
  <c r="CC55" i="3" s="1"/>
  <c r="BQ55" i="3"/>
  <c r="CB55" i="3" s="1"/>
  <c r="BP55" i="3"/>
  <c r="BW54" i="3"/>
  <c r="BV54" i="3"/>
  <c r="BU54" i="3"/>
  <c r="BJ54" i="3" s="1"/>
  <c r="BT54" i="3"/>
  <c r="BS54" i="3"/>
  <c r="CD54" i="3" s="1"/>
  <c r="BR54" i="3"/>
  <c r="CC54" i="3" s="1"/>
  <c r="BQ54" i="3"/>
  <c r="CB54" i="3" s="1"/>
  <c r="BP54" i="3"/>
  <c r="BW50" i="3"/>
  <c r="BV50" i="3"/>
  <c r="BU50" i="3"/>
  <c r="BT50" i="3"/>
  <c r="BS50" i="3"/>
  <c r="CD50" i="3" s="1"/>
  <c r="BR50" i="3"/>
  <c r="BQ50" i="3"/>
  <c r="CB50" i="3" s="1"/>
  <c r="BP50" i="3"/>
  <c r="BW49" i="3"/>
  <c r="BV49" i="3"/>
  <c r="BU49" i="3"/>
  <c r="BJ49" i="3" s="1"/>
  <c r="BT49" i="3"/>
  <c r="BS49" i="3"/>
  <c r="CD49" i="3" s="1"/>
  <c r="BR49" i="3"/>
  <c r="BQ49" i="3"/>
  <c r="CB49" i="3" s="1"/>
  <c r="BP49" i="3"/>
  <c r="BW48" i="3"/>
  <c r="BV48" i="3"/>
  <c r="BU48" i="3"/>
  <c r="BJ48" i="3" s="1"/>
  <c r="BT48" i="3"/>
  <c r="BS48" i="3"/>
  <c r="CD48" i="3" s="1"/>
  <c r="BR48" i="3"/>
  <c r="CC48" i="3" s="1"/>
  <c r="BQ48" i="3"/>
  <c r="CB48" i="3" s="1"/>
  <c r="BP48" i="3"/>
  <c r="BW47" i="3"/>
  <c r="BV47" i="3"/>
  <c r="BU47" i="3"/>
  <c r="BJ47" i="3" s="1"/>
  <c r="BT47" i="3"/>
  <c r="BS47" i="3"/>
  <c r="CD47" i="3" s="1"/>
  <c r="BR47" i="3"/>
  <c r="CC47" i="3" s="1"/>
  <c r="BQ47" i="3"/>
  <c r="CB47" i="3" s="1"/>
  <c r="BP47" i="3"/>
  <c r="BW46" i="3"/>
  <c r="BV46" i="3"/>
  <c r="BU46" i="3"/>
  <c r="BJ46" i="3" s="1"/>
  <c r="BT46" i="3"/>
  <c r="BS46" i="3"/>
  <c r="BR46" i="3"/>
  <c r="CC46" i="3" s="1"/>
  <c r="BQ46" i="3"/>
  <c r="CB46" i="3" s="1"/>
  <c r="BP46" i="3"/>
  <c r="BW45" i="3"/>
  <c r="BV45" i="3"/>
  <c r="BU45" i="3"/>
  <c r="BJ45" i="3" s="1"/>
  <c r="BT45" i="3"/>
  <c r="BS45" i="3"/>
  <c r="BR45" i="3"/>
  <c r="CC45" i="3" s="1"/>
  <c r="BQ45" i="3"/>
  <c r="CB45" i="3" s="1"/>
  <c r="BP45" i="3"/>
  <c r="BW44" i="3"/>
  <c r="BV44" i="3"/>
  <c r="BU44" i="3"/>
  <c r="BJ44" i="3" s="1"/>
  <c r="BT44" i="3"/>
  <c r="BS44" i="3"/>
  <c r="BR44" i="3"/>
  <c r="BQ44" i="3"/>
  <c r="CB44" i="3" s="1"/>
  <c r="BP44" i="3"/>
  <c r="BW43" i="3"/>
  <c r="BV43" i="3"/>
  <c r="BU43" i="3"/>
  <c r="BT43" i="3"/>
  <c r="BS43" i="3"/>
  <c r="CD43" i="3" s="1"/>
  <c r="BR43" i="3"/>
  <c r="CC43" i="3" s="1"/>
  <c r="BQ43" i="3"/>
  <c r="CB43" i="3" s="1"/>
  <c r="BP43" i="3"/>
  <c r="BW42" i="3"/>
  <c r="BL42" i="3" s="1"/>
  <c r="BV42" i="3"/>
  <c r="BK42" i="3" s="1"/>
  <c r="BU42" i="3"/>
  <c r="BJ42" i="3" s="1"/>
  <c r="BT42" i="3"/>
  <c r="CE42" i="3" s="1"/>
  <c r="BS42" i="3"/>
  <c r="BR42" i="3"/>
  <c r="CC42" i="3" s="1"/>
  <c r="BQ42" i="3"/>
  <c r="CB42" i="3" s="1"/>
  <c r="BP42" i="3"/>
  <c r="BW41" i="3"/>
  <c r="BV41" i="3"/>
  <c r="BU41" i="3"/>
  <c r="BJ41" i="3" s="1"/>
  <c r="BT41" i="3"/>
  <c r="BS41" i="3"/>
  <c r="BR41" i="3"/>
  <c r="CC41" i="3" s="1"/>
  <c r="BQ41" i="3"/>
  <c r="CB41" i="3" s="1"/>
  <c r="BP41" i="3"/>
  <c r="BW40" i="3"/>
  <c r="BV40" i="3"/>
  <c r="BU40" i="3"/>
  <c r="BJ40" i="3" s="1"/>
  <c r="BT40" i="3"/>
  <c r="BS40" i="3"/>
  <c r="CD40" i="3" s="1"/>
  <c r="BR40" i="3"/>
  <c r="CC40" i="3" s="1"/>
  <c r="BQ40" i="3"/>
  <c r="CB40" i="3" s="1"/>
  <c r="BP40" i="3"/>
  <c r="BW37" i="3"/>
  <c r="BV37" i="3"/>
  <c r="BU37" i="3"/>
  <c r="BJ37" i="3" s="1"/>
  <c r="BT37" i="3"/>
  <c r="BS37" i="3"/>
  <c r="BR37" i="3"/>
  <c r="CC37" i="3" s="1"/>
  <c r="BQ37" i="3"/>
  <c r="CB37" i="3" s="1"/>
  <c r="BP37" i="3"/>
  <c r="CA37" i="3" s="1"/>
  <c r="BW36" i="3"/>
  <c r="BV36" i="3"/>
  <c r="BU36" i="3"/>
  <c r="BJ36" i="3" s="1"/>
  <c r="BT36" i="3"/>
  <c r="BS36" i="3"/>
  <c r="CD36" i="3" s="1"/>
  <c r="BR36" i="3"/>
  <c r="CC36" i="3" s="1"/>
  <c r="BQ36" i="3"/>
  <c r="CB36" i="3" s="1"/>
  <c r="BP36" i="3"/>
  <c r="CA36" i="3" s="1"/>
  <c r="BW35" i="3"/>
  <c r="BV35" i="3"/>
  <c r="BU35" i="3"/>
  <c r="BJ35" i="3" s="1"/>
  <c r="BT35" i="3"/>
  <c r="BS35" i="3"/>
  <c r="CD35" i="3" s="1"/>
  <c r="BR35" i="3"/>
  <c r="CC35" i="3" s="1"/>
  <c r="BQ35" i="3"/>
  <c r="CB35" i="3" s="1"/>
  <c r="BP35" i="3"/>
  <c r="CA35" i="3" s="1"/>
  <c r="BW34" i="3"/>
  <c r="BV34" i="3"/>
  <c r="BU34" i="3"/>
  <c r="BJ34" i="3" s="1"/>
  <c r="BT34" i="3"/>
  <c r="BS34" i="3"/>
  <c r="BR34" i="3"/>
  <c r="BQ34" i="3"/>
  <c r="CB34" i="3" s="1"/>
  <c r="BP34" i="3"/>
  <c r="CA34" i="3" s="1"/>
  <c r="BW33" i="3"/>
  <c r="BV33" i="3"/>
  <c r="BU33" i="3"/>
  <c r="BJ33" i="3" s="1"/>
  <c r="BT33" i="3"/>
  <c r="BS33" i="3"/>
  <c r="CD33" i="3" s="1"/>
  <c r="BR33" i="3"/>
  <c r="CC33" i="3" s="1"/>
  <c r="BQ33" i="3"/>
  <c r="CB33" i="3" s="1"/>
  <c r="BP33" i="3"/>
  <c r="CA33" i="3" s="1"/>
  <c r="BW32" i="3"/>
  <c r="BV32" i="3"/>
  <c r="BU32" i="3"/>
  <c r="CF32" i="3" s="1"/>
  <c r="BT32" i="3"/>
  <c r="BS32" i="3"/>
  <c r="CD32" i="3" s="1"/>
  <c r="BR32" i="3"/>
  <c r="BQ32" i="3"/>
  <c r="CB32" i="3" s="1"/>
  <c r="BP32" i="3"/>
  <c r="CA32" i="3" s="1"/>
  <c r="BW31" i="3"/>
  <c r="BV31" i="3"/>
  <c r="BU31" i="3"/>
  <c r="BT31" i="3"/>
  <c r="CE31" i="3" s="1"/>
  <c r="BS31" i="3"/>
  <c r="CD31" i="3" s="1"/>
  <c r="BR31" i="3"/>
  <c r="CC31" i="3" s="1"/>
  <c r="BQ31" i="3"/>
  <c r="CB31" i="3" s="1"/>
  <c r="BP31" i="3"/>
  <c r="CA31" i="3" s="1"/>
  <c r="BW30" i="3"/>
  <c r="BV30" i="3"/>
  <c r="BU30" i="3"/>
  <c r="BJ30" i="3" s="1"/>
  <c r="BT30" i="3"/>
  <c r="BS30" i="3"/>
  <c r="BR30" i="3"/>
  <c r="CC30" i="3" s="1"/>
  <c r="BQ30" i="3"/>
  <c r="CB30" i="3" s="1"/>
  <c r="BP30" i="3"/>
  <c r="CA30" i="3" s="1"/>
  <c r="BW29" i="3"/>
  <c r="BV29" i="3"/>
  <c r="BU29" i="3"/>
  <c r="BT29" i="3"/>
  <c r="BS29" i="3"/>
  <c r="CD29" i="3" s="1"/>
  <c r="BR29" i="3"/>
  <c r="CC29" i="3" s="1"/>
  <c r="BQ29" i="3"/>
  <c r="CB29" i="3" s="1"/>
  <c r="BP29" i="3"/>
  <c r="CA29" i="3" s="1"/>
  <c r="BW28" i="3"/>
  <c r="BV28" i="3"/>
  <c r="BU28" i="3"/>
  <c r="BJ28" i="3" s="1"/>
  <c r="BT28" i="3"/>
  <c r="BS28" i="3"/>
  <c r="CD28" i="3" s="1"/>
  <c r="BR28" i="3"/>
  <c r="CC28" i="3" s="1"/>
  <c r="BQ28" i="3"/>
  <c r="CB28" i="3" s="1"/>
  <c r="BP28" i="3"/>
  <c r="CA28" i="3" s="1"/>
  <c r="BW27" i="3"/>
  <c r="BV27" i="3"/>
  <c r="BU27" i="3"/>
  <c r="BJ27" i="3" s="1"/>
  <c r="BT27" i="3"/>
  <c r="BS27" i="3"/>
  <c r="BR27" i="3"/>
  <c r="BQ27" i="3"/>
  <c r="CB27" i="3" s="1"/>
  <c r="BP27" i="3"/>
  <c r="CA27" i="3" s="1"/>
  <c r="BW26" i="3"/>
  <c r="BV26" i="3"/>
  <c r="BU26" i="3"/>
  <c r="BJ26" i="3" s="1"/>
  <c r="BT26" i="3"/>
  <c r="BS26" i="3"/>
  <c r="CD26" i="3" s="1"/>
  <c r="BR26" i="3"/>
  <c r="CC26" i="3" s="1"/>
  <c r="BQ26" i="3"/>
  <c r="CB26" i="3" s="1"/>
  <c r="BP26" i="3"/>
  <c r="CA26" i="3" s="1"/>
  <c r="BW25" i="3"/>
  <c r="BV25" i="3"/>
  <c r="BU25" i="3"/>
  <c r="BJ25" i="3" s="1"/>
  <c r="BT25" i="3"/>
  <c r="BS25" i="3"/>
  <c r="CD25" i="3" s="1"/>
  <c r="BR25" i="3"/>
  <c r="CC25" i="3" s="1"/>
  <c r="BQ25" i="3"/>
  <c r="CB25" i="3" s="1"/>
  <c r="BP25" i="3"/>
  <c r="CA25" i="3" s="1"/>
  <c r="BW22" i="3"/>
  <c r="BV22" i="3"/>
  <c r="BU22" i="3"/>
  <c r="BJ22" i="3" s="1"/>
  <c r="BT22" i="3"/>
  <c r="BS22" i="3"/>
  <c r="CD22" i="3" s="1"/>
  <c r="BR22" i="3"/>
  <c r="BQ22" i="3"/>
  <c r="CB22" i="3" s="1"/>
  <c r="BP22" i="3"/>
  <c r="CA22" i="3" s="1"/>
  <c r="BW21" i="3"/>
  <c r="BV21" i="3"/>
  <c r="BU21" i="3"/>
  <c r="BJ21" i="3" s="1"/>
  <c r="BT21" i="3"/>
  <c r="BS21" i="3"/>
  <c r="CD21" i="3" s="1"/>
  <c r="BR21" i="3"/>
  <c r="CC21" i="3" s="1"/>
  <c r="BQ21" i="3"/>
  <c r="CB21" i="3" s="1"/>
  <c r="BP21" i="3"/>
  <c r="CA21" i="3" s="1"/>
  <c r="BW20" i="3"/>
  <c r="BV20" i="3"/>
  <c r="BU20" i="3"/>
  <c r="BT20" i="3"/>
  <c r="BS20" i="3"/>
  <c r="CD20" i="3" s="1"/>
  <c r="BR20" i="3"/>
  <c r="CC20" i="3" s="1"/>
  <c r="BQ20" i="3"/>
  <c r="CB20" i="3" s="1"/>
  <c r="BP20" i="3"/>
  <c r="CA20" i="3" s="1"/>
  <c r="BW19" i="3"/>
  <c r="BV19" i="3"/>
  <c r="BU19" i="3"/>
  <c r="BJ19" i="3" s="1"/>
  <c r="BT19" i="3"/>
  <c r="BS19" i="3"/>
  <c r="BR19" i="3"/>
  <c r="CC19" i="3" s="1"/>
  <c r="BQ19" i="3"/>
  <c r="CB19" i="3" s="1"/>
  <c r="BP19" i="3"/>
  <c r="CA19" i="3" s="1"/>
  <c r="BW18" i="3"/>
  <c r="BV18" i="3"/>
  <c r="BU18" i="3"/>
  <c r="BJ18" i="3" s="1"/>
  <c r="BT18" i="3"/>
  <c r="BS18" i="3"/>
  <c r="CD18" i="3" s="1"/>
  <c r="BR18" i="3"/>
  <c r="CC18" i="3" s="1"/>
  <c r="BP18" i="3"/>
  <c r="CA18" i="3" s="1"/>
  <c r="BW17" i="3"/>
  <c r="BV17" i="3"/>
  <c r="BU17" i="3"/>
  <c r="BT17" i="3"/>
  <c r="CE17" i="3" s="1"/>
  <c r="BS17" i="3"/>
  <c r="BR17" i="3"/>
  <c r="BQ17" i="3"/>
  <c r="CB17" i="3" s="1"/>
  <c r="BP17" i="3"/>
  <c r="CA17" i="3" s="1"/>
  <c r="BW16" i="3"/>
  <c r="BV16" i="3"/>
  <c r="BU16" i="3"/>
  <c r="BT16" i="3"/>
  <c r="CE16" i="3" s="1"/>
  <c r="BS16" i="3"/>
  <c r="BR16" i="3"/>
  <c r="BQ16" i="3"/>
  <c r="CB16" i="3" s="1"/>
  <c r="BP16" i="3"/>
  <c r="CA16" i="3" s="1"/>
  <c r="BW15" i="3"/>
  <c r="BV15" i="3"/>
  <c r="BU15" i="3"/>
  <c r="BT15" i="3"/>
  <c r="CE15" i="3" s="1"/>
  <c r="BS15" i="3"/>
  <c r="BQ15" i="3"/>
  <c r="CB15" i="3" s="1"/>
  <c r="BP15" i="3"/>
  <c r="CA15" i="3" s="1"/>
  <c r="BW14" i="3"/>
  <c r="BV14" i="3"/>
  <c r="BU14" i="3"/>
  <c r="BJ14" i="3" s="1"/>
  <c r="BT14" i="3"/>
  <c r="BS14" i="3"/>
  <c r="CD14" i="3" s="1"/>
  <c r="BR14" i="3"/>
  <c r="BQ14" i="3"/>
  <c r="CB14" i="3" s="1"/>
  <c r="BP14" i="3"/>
  <c r="CA14" i="3" s="1"/>
  <c r="BW13" i="3"/>
  <c r="BV13" i="3"/>
  <c r="BU13" i="3"/>
  <c r="BJ13" i="3" s="1"/>
  <c r="BT13" i="3"/>
  <c r="BS13" i="3"/>
  <c r="CD13" i="3" s="1"/>
  <c r="BQ13" i="3"/>
  <c r="BP13" i="3"/>
  <c r="BW12" i="3"/>
  <c r="BV12" i="3"/>
  <c r="BU12" i="3"/>
  <c r="BJ12" i="3" s="1"/>
  <c r="BT12" i="3"/>
  <c r="CE12" i="3" s="1"/>
  <c r="BS12" i="3"/>
  <c r="BR12" i="3"/>
  <c r="CC12" i="3" s="1"/>
  <c r="BQ12" i="3"/>
  <c r="BP12" i="3"/>
  <c r="CA12" i="3" s="1"/>
  <c r="BW11" i="3"/>
  <c r="BV11" i="3"/>
  <c r="BU11" i="3"/>
  <c r="BJ11" i="3" s="1"/>
  <c r="BT11" i="3"/>
  <c r="CE11" i="3" s="1"/>
  <c r="BS11" i="3"/>
  <c r="BR11" i="3"/>
  <c r="CC11" i="3" s="1"/>
  <c r="BQ11" i="3"/>
  <c r="BP11" i="3"/>
  <c r="CA11" i="3" s="1"/>
  <c r="BW10" i="3"/>
  <c r="BV10" i="3"/>
  <c r="BU10" i="3"/>
  <c r="BJ10" i="3" s="1"/>
  <c r="BT10" i="3"/>
  <c r="CE10" i="3" s="1"/>
  <c r="BS10" i="3"/>
  <c r="BR10" i="3"/>
  <c r="CC10" i="3" s="1"/>
  <c r="BQ10" i="3"/>
  <c r="BP10" i="3"/>
  <c r="CA10" i="3" s="1"/>
  <c r="BW9" i="3"/>
  <c r="BV9" i="3"/>
  <c r="BU9" i="3"/>
  <c r="BJ9" i="3" s="1"/>
  <c r="BT9" i="3"/>
  <c r="CE9" i="3" s="1"/>
  <c r="BS9" i="3"/>
  <c r="BP9" i="3"/>
  <c r="CA9" i="3" s="1"/>
  <c r="BW8" i="3"/>
  <c r="BV8" i="3"/>
  <c r="BU8" i="3"/>
  <c r="BJ8" i="3" s="1"/>
  <c r="BT8" i="3"/>
  <c r="CE8" i="3" s="1"/>
  <c r="BS8" i="3"/>
  <c r="CD8" i="3" s="1"/>
  <c r="BR8" i="3"/>
  <c r="CC8" i="3" s="1"/>
  <c r="BQ8" i="3"/>
  <c r="BP8" i="3"/>
  <c r="CA8" i="3" s="1"/>
  <c r="BW7" i="3"/>
  <c r="BV7" i="3"/>
  <c r="BU7" i="3"/>
  <c r="BJ7" i="3" s="1"/>
  <c r="BT7" i="3"/>
  <c r="CE7" i="3" s="1"/>
  <c r="BS7" i="3"/>
  <c r="CD7" i="3" s="1"/>
  <c r="BR7" i="3"/>
  <c r="CC7" i="3" s="1"/>
  <c r="BQ7" i="3"/>
  <c r="BP7" i="3"/>
  <c r="CA7" i="3" s="1"/>
  <c r="BJ50" i="3"/>
  <c r="BH50" i="3"/>
  <c r="BJ43" i="3"/>
  <c r="BJ31" i="3"/>
  <c r="BJ29" i="3"/>
  <c r="BE29" i="3"/>
  <c r="BJ20" i="3"/>
  <c r="BG11" i="3"/>
  <c r="BG10" i="3"/>
  <c r="BA38" i="3"/>
  <c r="AZ38" i="3"/>
  <c r="AY38" i="3"/>
  <c r="AX38" i="3"/>
  <c r="AW38" i="3"/>
  <c r="AV38" i="3"/>
  <c r="AU38" i="3"/>
  <c r="AT38" i="3"/>
  <c r="AP38" i="3"/>
  <c r="AO38" i="3"/>
  <c r="AN38" i="3"/>
  <c r="AM38" i="3"/>
  <c r="AL38" i="3"/>
  <c r="AK38" i="3"/>
  <c r="AJ38" i="3"/>
  <c r="AI38" i="3"/>
  <c r="BA23" i="3"/>
  <c r="AZ23" i="3"/>
  <c r="AY23" i="3"/>
  <c r="AX23" i="3"/>
  <c r="AW23" i="3"/>
  <c r="AV23" i="3"/>
  <c r="AU23" i="3"/>
  <c r="AT23" i="3"/>
  <c r="AP23" i="3"/>
  <c r="AO23" i="3"/>
  <c r="AN23" i="3"/>
  <c r="AM23" i="3"/>
  <c r="AL23" i="3"/>
  <c r="AJ23" i="3"/>
  <c r="AI23" i="3"/>
  <c r="BA5" i="3"/>
  <c r="AZ5" i="3"/>
  <c r="AY5" i="3"/>
  <c r="AX5" i="3"/>
  <c r="AW5" i="3"/>
  <c r="AT5" i="3"/>
  <c r="AP5" i="3"/>
  <c r="AO5" i="3"/>
  <c r="AN5" i="3"/>
  <c r="AM5" i="3"/>
  <c r="AL5" i="3"/>
  <c r="AK5" i="3"/>
  <c r="AJ5" i="3"/>
  <c r="AI5" i="3"/>
  <c r="OU38" i="2"/>
  <c r="OT38" i="2"/>
  <c r="OS38" i="2"/>
  <c r="OR38" i="2"/>
  <c r="OQ38" i="2"/>
  <c r="OP38" i="2"/>
  <c r="OO38" i="2"/>
  <c r="ON38" i="2"/>
  <c r="OL38" i="2"/>
  <c r="OK38" i="2"/>
  <c r="OJ38" i="2"/>
  <c r="OI38" i="2"/>
  <c r="OH38" i="2"/>
  <c r="OG38" i="2"/>
  <c r="OF38" i="2"/>
  <c r="OE38" i="2"/>
  <c r="OU23" i="2"/>
  <c r="OT23" i="2"/>
  <c r="OS23" i="2"/>
  <c r="OR23" i="2"/>
  <c r="OQ23" i="2"/>
  <c r="OP23" i="2"/>
  <c r="OO23" i="2"/>
  <c r="OL23" i="2"/>
  <c r="OK23" i="2"/>
  <c r="OJ23" i="2"/>
  <c r="OI23" i="2"/>
  <c r="OH23" i="2"/>
  <c r="OG23" i="2"/>
  <c r="OF23" i="2"/>
  <c r="OU5" i="2"/>
  <c r="OT5" i="2"/>
  <c r="OS5" i="2"/>
  <c r="OR5" i="2"/>
  <c r="OQ5" i="2"/>
  <c r="OP5" i="2"/>
  <c r="OO5" i="2"/>
  <c r="ON5" i="2"/>
  <c r="OL5" i="2"/>
  <c r="OK5" i="2"/>
  <c r="OJ5" i="2"/>
  <c r="PB5" i="2" s="1"/>
  <c r="OI5" i="2"/>
  <c r="PA5" i="2" s="1"/>
  <c r="OH5" i="2"/>
  <c r="OG5" i="2"/>
  <c r="OF5" i="2"/>
  <c r="OE5" i="2"/>
  <c r="NT38" i="2"/>
  <c r="NS38" i="2"/>
  <c r="NR38" i="2"/>
  <c r="NQ38" i="2"/>
  <c r="NP38" i="2"/>
  <c r="NO38" i="2"/>
  <c r="NN38" i="2"/>
  <c r="NM38" i="2"/>
  <c r="NK38" i="2"/>
  <c r="NJ38" i="2"/>
  <c r="NI38" i="2"/>
  <c r="NH38" i="2"/>
  <c r="NG38" i="2"/>
  <c r="NF38" i="2"/>
  <c r="NE38" i="2"/>
  <c r="ND38" i="2"/>
  <c r="NT23" i="2"/>
  <c r="NS23" i="2"/>
  <c r="NR23" i="2"/>
  <c r="NQ23" i="2"/>
  <c r="NP23" i="2"/>
  <c r="NO23" i="2"/>
  <c r="NN23" i="2"/>
  <c r="NK23" i="2"/>
  <c r="NJ23" i="2"/>
  <c r="NI23" i="2"/>
  <c r="NH23" i="2"/>
  <c r="NG23" i="2"/>
  <c r="NF23" i="2"/>
  <c r="NE23" i="2"/>
  <c r="NT5" i="2"/>
  <c r="NS5" i="2"/>
  <c r="NR5" i="2"/>
  <c r="NQ5" i="2"/>
  <c r="NP5" i="2"/>
  <c r="NO5" i="2"/>
  <c r="NN5" i="2"/>
  <c r="NM5" i="2"/>
  <c r="NK5" i="2"/>
  <c r="NJ5" i="2"/>
  <c r="NI5" i="2"/>
  <c r="NH5" i="2"/>
  <c r="NG5" i="2"/>
  <c r="NF5" i="2"/>
  <c r="NE5" i="2"/>
  <c r="NW5" i="2" s="1"/>
  <c r="ND5" i="2"/>
  <c r="NV5" i="2" s="1"/>
  <c r="MS38" i="2"/>
  <c r="MR38" i="2"/>
  <c r="MQ38" i="2"/>
  <c r="MP38" i="2"/>
  <c r="MO38" i="2"/>
  <c r="MN38" i="2"/>
  <c r="MM38" i="2"/>
  <c r="ML38" i="2"/>
  <c r="MS23" i="2"/>
  <c r="MR23" i="2"/>
  <c r="MQ23" i="2"/>
  <c r="MP23" i="2"/>
  <c r="MO23" i="2"/>
  <c r="MN23" i="2"/>
  <c r="MM23" i="2"/>
  <c r="MS5" i="2"/>
  <c r="MR5" i="2"/>
  <c r="MQ5" i="2"/>
  <c r="MP5" i="2"/>
  <c r="MO5" i="2"/>
  <c r="MN5" i="2"/>
  <c r="MM5" i="2"/>
  <c r="ML5" i="2"/>
  <c r="MJ38" i="2"/>
  <c r="MI38" i="2"/>
  <c r="MH38" i="2"/>
  <c r="MG38" i="2"/>
  <c r="MF38" i="2"/>
  <c r="ME38" i="2"/>
  <c r="MD38" i="2"/>
  <c r="MC38" i="2"/>
  <c r="MJ23" i="2"/>
  <c r="MI23" i="2"/>
  <c r="MH23" i="2"/>
  <c r="MG23" i="2"/>
  <c r="MF23" i="2"/>
  <c r="ME23" i="2"/>
  <c r="MD23" i="2"/>
  <c r="MJ5" i="2"/>
  <c r="MI5" i="2"/>
  <c r="MH5" i="2"/>
  <c r="MG5" i="2"/>
  <c r="MF5" i="2"/>
  <c r="ME5" i="2"/>
  <c r="MD5" i="2"/>
  <c r="MC5" i="2"/>
  <c r="LB7" i="2"/>
  <c r="LC7" i="2"/>
  <c r="LD7" i="2"/>
  <c r="LE7" i="2"/>
  <c r="LF7" i="2"/>
  <c r="LG7" i="2"/>
  <c r="LH7" i="2"/>
  <c r="LI7" i="2"/>
  <c r="LK7" i="2"/>
  <c r="LL7" i="2"/>
  <c r="LM7" i="2"/>
  <c r="LN7" i="2"/>
  <c r="LO7" i="2"/>
  <c r="LP7" i="2"/>
  <c r="LQ7" i="2"/>
  <c r="LR7" i="2"/>
  <c r="LT7" i="2"/>
  <c r="LU7" i="2"/>
  <c r="LV7" i="2"/>
  <c r="LW7" i="2"/>
  <c r="LX7" i="2"/>
  <c r="LY7" i="2"/>
  <c r="LZ7" i="2"/>
  <c r="MA7" i="2"/>
  <c r="LB8" i="2"/>
  <c r="LC8" i="2"/>
  <c r="LD8" i="2"/>
  <c r="LE8" i="2"/>
  <c r="LF8" i="2"/>
  <c r="LG8" i="2"/>
  <c r="G8" i="2" s="1"/>
  <c r="LH8" i="2"/>
  <c r="LI8" i="2"/>
  <c r="LK8" i="2"/>
  <c r="LL8" i="2"/>
  <c r="LM8" i="2"/>
  <c r="LV8" i="2" s="1"/>
  <c r="LN8" i="2"/>
  <c r="LW8" i="2" s="1"/>
  <c r="LO8" i="2"/>
  <c r="LX8" i="2" s="1"/>
  <c r="LP8" i="2"/>
  <c r="LQ8" i="2"/>
  <c r="LZ8" i="2" s="1"/>
  <c r="LR8" i="2"/>
  <c r="MA8" i="2" s="1"/>
  <c r="LT8" i="2"/>
  <c r="LB9" i="2"/>
  <c r="LC9" i="2"/>
  <c r="LD9" i="2"/>
  <c r="LE9" i="2"/>
  <c r="E9" i="2" s="1"/>
  <c r="LF9" i="2"/>
  <c r="LG9" i="2"/>
  <c r="LH9" i="2"/>
  <c r="LI9" i="2"/>
  <c r="LK9" i="2"/>
  <c r="LT9" i="2" s="1"/>
  <c r="LL9" i="2"/>
  <c r="LU9" i="2" s="1"/>
  <c r="LM9" i="2"/>
  <c r="LN9" i="2"/>
  <c r="LW9" i="2" s="1"/>
  <c r="LO9" i="2"/>
  <c r="LP9" i="2"/>
  <c r="LY9" i="2" s="1"/>
  <c r="LQ9" i="2"/>
  <c r="LR9" i="2"/>
  <c r="MA9" i="2" s="1"/>
  <c r="LV9" i="2"/>
  <c r="LZ9" i="2"/>
  <c r="LB10" i="2"/>
  <c r="B10" i="2" s="1"/>
  <c r="LC10" i="2"/>
  <c r="LD10" i="2"/>
  <c r="LE10" i="2"/>
  <c r="LF10" i="2"/>
  <c r="LG10" i="2"/>
  <c r="LH10" i="2"/>
  <c r="LI10" i="2"/>
  <c r="LK10" i="2"/>
  <c r="LT10" i="2" s="1"/>
  <c r="LL10" i="2"/>
  <c r="LU10" i="2" s="1"/>
  <c r="LM10" i="2"/>
  <c r="LV10" i="2" s="1"/>
  <c r="LN10" i="2"/>
  <c r="LW10" i="2" s="1"/>
  <c r="LO10" i="2"/>
  <c r="LX10" i="2" s="1"/>
  <c r="LP10" i="2"/>
  <c r="LQ10" i="2"/>
  <c r="LZ10" i="2" s="1"/>
  <c r="LR10" i="2"/>
  <c r="MA10" i="2" s="1"/>
  <c r="LB11" i="2"/>
  <c r="LC11" i="2"/>
  <c r="LD11" i="2"/>
  <c r="LE11" i="2"/>
  <c r="LF11" i="2"/>
  <c r="LG11" i="2"/>
  <c r="LH11" i="2"/>
  <c r="LI11" i="2"/>
  <c r="LK11" i="2"/>
  <c r="LT11" i="2" s="1"/>
  <c r="LL11" i="2"/>
  <c r="LU11" i="2" s="1"/>
  <c r="LM11" i="2"/>
  <c r="LV11" i="2" s="1"/>
  <c r="LN11" i="2"/>
  <c r="LW11" i="2" s="1"/>
  <c r="LO11" i="2"/>
  <c r="LP11" i="2"/>
  <c r="LQ11" i="2"/>
  <c r="LZ11" i="2" s="1"/>
  <c r="LR11" i="2"/>
  <c r="LX11" i="2"/>
  <c r="LY11" i="2"/>
  <c r="MA11" i="2"/>
  <c r="LB12" i="2"/>
  <c r="LC12" i="2"/>
  <c r="LD12" i="2"/>
  <c r="LE12" i="2"/>
  <c r="LF12" i="2"/>
  <c r="LG12" i="2"/>
  <c r="G12" i="2" s="1"/>
  <c r="LH12" i="2"/>
  <c r="LI12" i="2"/>
  <c r="LK12" i="2"/>
  <c r="LL12" i="2"/>
  <c r="LM12" i="2"/>
  <c r="LN12" i="2"/>
  <c r="LO12" i="2"/>
  <c r="LP12" i="2"/>
  <c r="LQ12" i="2"/>
  <c r="LR12" i="2"/>
  <c r="MA12" i="2" s="1"/>
  <c r="LT12" i="2"/>
  <c r="LU12" i="2"/>
  <c r="LV12" i="2"/>
  <c r="LW12" i="2"/>
  <c r="LX12" i="2"/>
  <c r="LY12" i="2"/>
  <c r="LZ12" i="2"/>
  <c r="LB13" i="2"/>
  <c r="LC13" i="2"/>
  <c r="LD13" i="2"/>
  <c r="LE13" i="2"/>
  <c r="LF13" i="2"/>
  <c r="LG13" i="2"/>
  <c r="LH13" i="2"/>
  <c r="LI13" i="2"/>
  <c r="LK13" i="2"/>
  <c r="LT13" i="2" s="1"/>
  <c r="LL13" i="2"/>
  <c r="LU13" i="2" s="1"/>
  <c r="LM13" i="2"/>
  <c r="LV13" i="2" s="1"/>
  <c r="LN13" i="2"/>
  <c r="LO13" i="2"/>
  <c r="LX13" i="2" s="1"/>
  <c r="LP13" i="2"/>
  <c r="LY13" i="2" s="1"/>
  <c r="LQ13" i="2"/>
  <c r="LZ13" i="2" s="1"/>
  <c r="LR13" i="2"/>
  <c r="MA13" i="2" s="1"/>
  <c r="LB14" i="2"/>
  <c r="LC14" i="2"/>
  <c r="LD14" i="2"/>
  <c r="LE14" i="2"/>
  <c r="LF14" i="2"/>
  <c r="LG14" i="2"/>
  <c r="LH14" i="2"/>
  <c r="LI14" i="2"/>
  <c r="LK14" i="2"/>
  <c r="LL14" i="2"/>
  <c r="LM14" i="2"/>
  <c r="LN14" i="2"/>
  <c r="LO14" i="2"/>
  <c r="LP14" i="2"/>
  <c r="LQ14" i="2"/>
  <c r="LR14" i="2"/>
  <c r="LT14" i="2"/>
  <c r="LU14" i="2"/>
  <c r="LV14" i="2"/>
  <c r="LW14" i="2"/>
  <c r="LX14" i="2"/>
  <c r="LY14" i="2"/>
  <c r="LZ14" i="2"/>
  <c r="MA14" i="2"/>
  <c r="LB15" i="2"/>
  <c r="LC15" i="2"/>
  <c r="LD15" i="2"/>
  <c r="LE15" i="2"/>
  <c r="LF15" i="2"/>
  <c r="LG15" i="2"/>
  <c r="LH15" i="2"/>
  <c r="LI15" i="2"/>
  <c r="LK15" i="2"/>
  <c r="LL15" i="2"/>
  <c r="LM15" i="2"/>
  <c r="LN15" i="2"/>
  <c r="LO15" i="2"/>
  <c r="LP15" i="2"/>
  <c r="LQ15" i="2"/>
  <c r="LR15" i="2"/>
  <c r="LT15" i="2"/>
  <c r="LU15" i="2"/>
  <c r="LV15" i="2"/>
  <c r="LW15" i="2"/>
  <c r="LX15" i="2"/>
  <c r="LY15" i="2"/>
  <c r="LZ15" i="2"/>
  <c r="MA15" i="2"/>
  <c r="LB16" i="2"/>
  <c r="LC16" i="2"/>
  <c r="LD16" i="2"/>
  <c r="LE16" i="2"/>
  <c r="LF16" i="2"/>
  <c r="LG16" i="2"/>
  <c r="LH16" i="2"/>
  <c r="LI16" i="2"/>
  <c r="LK16" i="2"/>
  <c r="LT16" i="2" s="1"/>
  <c r="LL16" i="2"/>
  <c r="LU16" i="2" s="1"/>
  <c r="LM16" i="2"/>
  <c r="LV16" i="2" s="1"/>
  <c r="LN16" i="2"/>
  <c r="LW16" i="2" s="1"/>
  <c r="LO16" i="2"/>
  <c r="LP16" i="2"/>
  <c r="LY16" i="2" s="1"/>
  <c r="LQ16" i="2"/>
  <c r="LZ16" i="2" s="1"/>
  <c r="LR16" i="2"/>
  <c r="LX16" i="2"/>
  <c r="MA16" i="2"/>
  <c r="LB17" i="2"/>
  <c r="LC17" i="2"/>
  <c r="LD17" i="2"/>
  <c r="LE17" i="2"/>
  <c r="LF17" i="2"/>
  <c r="LG17" i="2"/>
  <c r="LH17" i="2"/>
  <c r="LI17" i="2"/>
  <c r="LK17" i="2"/>
  <c r="LL17" i="2"/>
  <c r="LM17" i="2"/>
  <c r="O17" i="2" s="1"/>
  <c r="LN17" i="2"/>
  <c r="LO17" i="2"/>
  <c r="LP17" i="2"/>
  <c r="LQ17" i="2"/>
  <c r="LR17" i="2"/>
  <c r="LT17" i="2"/>
  <c r="LU17" i="2"/>
  <c r="LV17" i="2"/>
  <c r="LW17" i="2"/>
  <c r="LX17" i="2"/>
  <c r="LY17" i="2"/>
  <c r="LZ17" i="2"/>
  <c r="LB18" i="2"/>
  <c r="LC18" i="2"/>
  <c r="LD18" i="2"/>
  <c r="LE18" i="2"/>
  <c r="LF18" i="2"/>
  <c r="LG18" i="2"/>
  <c r="LH18" i="2"/>
  <c r="LI18" i="2"/>
  <c r="LK18" i="2"/>
  <c r="LL18" i="2"/>
  <c r="LU18" i="2" s="1"/>
  <c r="LM18" i="2"/>
  <c r="LN18" i="2"/>
  <c r="LW18" i="2" s="1"/>
  <c r="LO18" i="2"/>
  <c r="LX18" i="2" s="1"/>
  <c r="LP18" i="2"/>
  <c r="LY18" i="2" s="1"/>
  <c r="LQ18" i="2"/>
  <c r="LR18" i="2"/>
  <c r="LV18" i="2"/>
  <c r="LB19" i="2"/>
  <c r="B19" i="2" s="1"/>
  <c r="LC19" i="2"/>
  <c r="C19" i="2" s="1"/>
  <c r="LD19" i="2"/>
  <c r="LE19" i="2"/>
  <c r="LF19" i="2"/>
  <c r="LG19" i="2"/>
  <c r="LH19" i="2"/>
  <c r="LI19" i="2"/>
  <c r="LK19" i="2"/>
  <c r="LT19" i="2" s="1"/>
  <c r="LL19" i="2"/>
  <c r="N19" i="2" s="1"/>
  <c r="LM19" i="2"/>
  <c r="LV19" i="2" s="1"/>
  <c r="LN19" i="2"/>
  <c r="LW19" i="2" s="1"/>
  <c r="LO19" i="2"/>
  <c r="LX19" i="2" s="1"/>
  <c r="LP19" i="2"/>
  <c r="LQ19" i="2"/>
  <c r="LR19" i="2"/>
  <c r="MA19" i="2" s="1"/>
  <c r="LY19" i="2"/>
  <c r="LZ19" i="2"/>
  <c r="LB20" i="2"/>
  <c r="LC20" i="2"/>
  <c r="LD20" i="2"/>
  <c r="LE20" i="2"/>
  <c r="LF20" i="2"/>
  <c r="LG20" i="2"/>
  <c r="LH20" i="2"/>
  <c r="LI20" i="2"/>
  <c r="LK20" i="2"/>
  <c r="LL20" i="2"/>
  <c r="LM20" i="2"/>
  <c r="LV20" i="2" s="1"/>
  <c r="LN20" i="2"/>
  <c r="LO20" i="2"/>
  <c r="LX20" i="2" s="1"/>
  <c r="LP20" i="2"/>
  <c r="LY20" i="2" s="1"/>
  <c r="LQ20" i="2"/>
  <c r="LZ20" i="2" s="1"/>
  <c r="LR20" i="2"/>
  <c r="MA20" i="2" s="1"/>
  <c r="LT20" i="2"/>
  <c r="LU20" i="2"/>
  <c r="LW20" i="2"/>
  <c r="LB21" i="2"/>
  <c r="LC21" i="2"/>
  <c r="LD21" i="2"/>
  <c r="LE21" i="2"/>
  <c r="LF21" i="2"/>
  <c r="LG21" i="2"/>
  <c r="LH21" i="2"/>
  <c r="LI21" i="2"/>
  <c r="LK21" i="2"/>
  <c r="LL21" i="2"/>
  <c r="LM21" i="2"/>
  <c r="LV21" i="2" s="1"/>
  <c r="LN21" i="2"/>
  <c r="LO21" i="2"/>
  <c r="LP21" i="2"/>
  <c r="LY21" i="2" s="1"/>
  <c r="LQ21" i="2"/>
  <c r="LZ21" i="2" s="1"/>
  <c r="LR21" i="2"/>
  <c r="MA21" i="2" s="1"/>
  <c r="LT21" i="2"/>
  <c r="LU21" i="2"/>
  <c r="LW21" i="2"/>
  <c r="LX21" i="2"/>
  <c r="LB22" i="2"/>
  <c r="LC22" i="2"/>
  <c r="LD22" i="2"/>
  <c r="LE22" i="2"/>
  <c r="LF22" i="2"/>
  <c r="LG22" i="2"/>
  <c r="LH22" i="2"/>
  <c r="LI22" i="2"/>
  <c r="LK22" i="2"/>
  <c r="LT22" i="2" s="1"/>
  <c r="LL22" i="2"/>
  <c r="LM22" i="2"/>
  <c r="LN22" i="2"/>
  <c r="LO22" i="2"/>
  <c r="LP22" i="2"/>
  <c r="LQ22" i="2"/>
  <c r="LR22" i="2"/>
  <c r="MA22" i="2" s="1"/>
  <c r="LU22" i="2"/>
  <c r="LV22" i="2"/>
  <c r="LW22" i="2"/>
  <c r="LX22" i="2"/>
  <c r="LY22" i="2"/>
  <c r="LZ22" i="2"/>
  <c r="LB25" i="2"/>
  <c r="LC25" i="2"/>
  <c r="LD25" i="2"/>
  <c r="LE25" i="2"/>
  <c r="LF25" i="2"/>
  <c r="LG25" i="2"/>
  <c r="LH25" i="2"/>
  <c r="LI25" i="2"/>
  <c r="LK25" i="2"/>
  <c r="LL25" i="2"/>
  <c r="LM25" i="2"/>
  <c r="LN25" i="2"/>
  <c r="LO25" i="2"/>
  <c r="LP25" i="2"/>
  <c r="LQ25" i="2"/>
  <c r="LR25" i="2"/>
  <c r="LT25" i="2"/>
  <c r="LU25" i="2"/>
  <c r="LV25" i="2"/>
  <c r="LW25" i="2"/>
  <c r="LX25" i="2"/>
  <c r="LY25" i="2"/>
  <c r="LZ25" i="2"/>
  <c r="MA25" i="2"/>
  <c r="LB26" i="2"/>
  <c r="LC26" i="2"/>
  <c r="LD26" i="2"/>
  <c r="LE26" i="2"/>
  <c r="LF26" i="2"/>
  <c r="LG26" i="2"/>
  <c r="LH26" i="2"/>
  <c r="LI26" i="2"/>
  <c r="LK26" i="2"/>
  <c r="LL26" i="2"/>
  <c r="LM26" i="2"/>
  <c r="LV26" i="2" s="1"/>
  <c r="LN26" i="2"/>
  <c r="LW26" i="2" s="1"/>
  <c r="LO26" i="2"/>
  <c r="LP26" i="2"/>
  <c r="LY26" i="2" s="1"/>
  <c r="LQ26" i="2"/>
  <c r="LZ26" i="2" s="1"/>
  <c r="LR26" i="2"/>
  <c r="MA26" i="2" s="1"/>
  <c r="LT26" i="2"/>
  <c r="LX26" i="2"/>
  <c r="LB27" i="2"/>
  <c r="LC27" i="2"/>
  <c r="LD27" i="2"/>
  <c r="LE27" i="2"/>
  <c r="LW27" i="2" s="1"/>
  <c r="LF27" i="2"/>
  <c r="LG27" i="2"/>
  <c r="LH27" i="2"/>
  <c r="LI27" i="2"/>
  <c r="LK27" i="2"/>
  <c r="LL27" i="2"/>
  <c r="LM27" i="2"/>
  <c r="LN27" i="2"/>
  <c r="LO27" i="2"/>
  <c r="LP27" i="2"/>
  <c r="LY27" i="2" s="1"/>
  <c r="LQ27" i="2"/>
  <c r="LZ27" i="2" s="1"/>
  <c r="LR27" i="2"/>
  <c r="MA27" i="2" s="1"/>
  <c r="LT27" i="2"/>
  <c r="LU27" i="2"/>
  <c r="LV27" i="2"/>
  <c r="LX27" i="2"/>
  <c r="LB28" i="2"/>
  <c r="LC28" i="2"/>
  <c r="LD28" i="2"/>
  <c r="LE28" i="2"/>
  <c r="LF28" i="2"/>
  <c r="LG28" i="2"/>
  <c r="LH28" i="2"/>
  <c r="LI28" i="2"/>
  <c r="LK28" i="2"/>
  <c r="M28" i="2" s="1"/>
  <c r="LL28" i="2"/>
  <c r="LM28" i="2"/>
  <c r="LV28" i="2" s="1"/>
  <c r="LN28" i="2"/>
  <c r="LO28" i="2"/>
  <c r="LP28" i="2"/>
  <c r="LY28" i="2" s="1"/>
  <c r="LQ28" i="2"/>
  <c r="LR28" i="2"/>
  <c r="LT28" i="2"/>
  <c r="LU28" i="2"/>
  <c r="LW28" i="2"/>
  <c r="LX28" i="2"/>
  <c r="LZ28" i="2"/>
  <c r="MA28" i="2"/>
  <c r="LC29" i="2"/>
  <c r="LD29" i="2"/>
  <c r="LE29" i="2"/>
  <c r="LF29" i="2"/>
  <c r="LG29" i="2"/>
  <c r="LH29" i="2"/>
  <c r="LI29" i="2"/>
  <c r="LL29" i="2"/>
  <c r="LM29" i="2"/>
  <c r="LN29" i="2"/>
  <c r="LO29" i="2"/>
  <c r="LP29" i="2"/>
  <c r="R29" i="2" s="1"/>
  <c r="LQ29" i="2"/>
  <c r="LR29" i="2"/>
  <c r="LB30" i="2"/>
  <c r="LC30" i="2"/>
  <c r="LD30" i="2"/>
  <c r="LE30" i="2"/>
  <c r="LF30" i="2"/>
  <c r="LG30" i="2"/>
  <c r="LH30" i="2"/>
  <c r="LI30" i="2"/>
  <c r="LK30" i="2"/>
  <c r="LL30" i="2"/>
  <c r="LM30" i="2"/>
  <c r="LN30" i="2"/>
  <c r="LO30" i="2"/>
  <c r="LX30" i="2" s="1"/>
  <c r="LP30" i="2"/>
  <c r="R30" i="2" s="1"/>
  <c r="LQ30" i="2"/>
  <c r="LR30" i="2"/>
  <c r="LT30" i="2"/>
  <c r="LU30" i="2"/>
  <c r="LV30" i="2"/>
  <c r="LW30" i="2"/>
  <c r="LB31" i="2"/>
  <c r="LC31" i="2"/>
  <c r="LD31" i="2"/>
  <c r="LE31" i="2"/>
  <c r="E31" i="2" s="1"/>
  <c r="LF31" i="2"/>
  <c r="F31" i="2" s="1"/>
  <c r="LG31" i="2"/>
  <c r="LH31" i="2"/>
  <c r="LI31" i="2"/>
  <c r="LK31" i="2"/>
  <c r="LL31" i="2"/>
  <c r="LM31" i="2"/>
  <c r="LN31" i="2"/>
  <c r="LW31" i="2" s="1"/>
  <c r="LO31" i="2"/>
  <c r="LX31" i="2" s="1"/>
  <c r="LP31" i="2"/>
  <c r="LQ31" i="2"/>
  <c r="LR31" i="2"/>
  <c r="MA31" i="2" s="1"/>
  <c r="LT31" i="2"/>
  <c r="LU31" i="2"/>
  <c r="LY31" i="2"/>
  <c r="LZ31" i="2"/>
  <c r="LB32" i="2"/>
  <c r="LC32" i="2"/>
  <c r="LD32" i="2"/>
  <c r="LE32" i="2"/>
  <c r="LF32" i="2"/>
  <c r="LG32" i="2"/>
  <c r="LH32" i="2"/>
  <c r="LI32" i="2"/>
  <c r="LK32" i="2"/>
  <c r="LT32" i="2" s="1"/>
  <c r="LL32" i="2"/>
  <c r="LU32" i="2" s="1"/>
  <c r="LM32" i="2"/>
  <c r="LV32" i="2" s="1"/>
  <c r="LN32" i="2"/>
  <c r="LW32" i="2" s="1"/>
  <c r="LO32" i="2"/>
  <c r="LX32" i="2" s="1"/>
  <c r="LP32" i="2"/>
  <c r="LY32" i="2" s="1"/>
  <c r="LQ32" i="2"/>
  <c r="LZ32" i="2" s="1"/>
  <c r="LR32" i="2"/>
  <c r="LB33" i="2"/>
  <c r="LC33" i="2"/>
  <c r="LD33" i="2"/>
  <c r="LE33" i="2"/>
  <c r="LF33" i="2"/>
  <c r="LG33" i="2"/>
  <c r="LH33" i="2"/>
  <c r="LI33" i="2"/>
  <c r="LK33" i="2"/>
  <c r="LT33" i="2" s="1"/>
  <c r="LL33" i="2"/>
  <c r="LU33" i="2" s="1"/>
  <c r="LM33" i="2"/>
  <c r="LV33" i="2" s="1"/>
  <c r="LN33" i="2"/>
  <c r="LW33" i="2" s="1"/>
  <c r="LO33" i="2"/>
  <c r="LP33" i="2"/>
  <c r="LY33" i="2" s="1"/>
  <c r="LQ33" i="2"/>
  <c r="LZ33" i="2" s="1"/>
  <c r="LR33" i="2"/>
  <c r="MA33" i="2" s="1"/>
  <c r="LX33" i="2"/>
  <c r="LB34" i="2"/>
  <c r="LC34" i="2"/>
  <c r="LD34" i="2"/>
  <c r="LE34" i="2"/>
  <c r="LW34" i="2" s="1"/>
  <c r="LF34" i="2"/>
  <c r="LG34" i="2"/>
  <c r="LH34" i="2"/>
  <c r="LI34" i="2"/>
  <c r="LK34" i="2"/>
  <c r="LL34" i="2"/>
  <c r="LM34" i="2"/>
  <c r="LN34" i="2"/>
  <c r="P34" i="2" s="1"/>
  <c r="LO34" i="2"/>
  <c r="LP34" i="2"/>
  <c r="LQ34" i="2"/>
  <c r="LR34" i="2"/>
  <c r="LT34" i="2"/>
  <c r="LU34" i="2"/>
  <c r="LV34" i="2"/>
  <c r="LX34" i="2"/>
  <c r="LY34" i="2"/>
  <c r="LZ34" i="2"/>
  <c r="LB35" i="2"/>
  <c r="LC35" i="2"/>
  <c r="LD35" i="2"/>
  <c r="LE35" i="2"/>
  <c r="LF35" i="2"/>
  <c r="LG35" i="2"/>
  <c r="LH35" i="2"/>
  <c r="LI35" i="2"/>
  <c r="LK35" i="2"/>
  <c r="LT35" i="2" s="1"/>
  <c r="LL35" i="2"/>
  <c r="LU35" i="2" s="1"/>
  <c r="LM35" i="2"/>
  <c r="LV35" i="2" s="1"/>
  <c r="LN35" i="2"/>
  <c r="LW35" i="2" s="1"/>
  <c r="LO35" i="2"/>
  <c r="LX35" i="2" s="1"/>
  <c r="LP35" i="2"/>
  <c r="LQ35" i="2"/>
  <c r="LZ35" i="2" s="1"/>
  <c r="LR35" i="2"/>
  <c r="MA35" i="2"/>
  <c r="LB36" i="2"/>
  <c r="LC36" i="2"/>
  <c r="LD36" i="2"/>
  <c r="LE36" i="2"/>
  <c r="LF36" i="2"/>
  <c r="LG36" i="2"/>
  <c r="LH36" i="2"/>
  <c r="H36" i="2" s="1"/>
  <c r="LI36" i="2"/>
  <c r="LK36" i="2"/>
  <c r="LL36" i="2"/>
  <c r="LM36" i="2"/>
  <c r="LN36" i="2"/>
  <c r="LO36" i="2"/>
  <c r="LP36" i="2"/>
  <c r="LQ36" i="2"/>
  <c r="S36" i="2" s="1"/>
  <c r="LR36" i="2"/>
  <c r="MA36" i="2" s="1"/>
  <c r="LT36" i="2"/>
  <c r="LU36" i="2"/>
  <c r="LV36" i="2"/>
  <c r="LW36" i="2"/>
  <c r="LX36" i="2"/>
  <c r="LY36" i="2"/>
  <c r="LZ36" i="2"/>
  <c r="LB37" i="2"/>
  <c r="LC37" i="2"/>
  <c r="C37" i="2" s="1"/>
  <c r="LD37" i="2"/>
  <c r="LE37" i="2"/>
  <c r="LF37" i="2"/>
  <c r="LG37" i="2"/>
  <c r="LH37" i="2"/>
  <c r="LI37" i="2"/>
  <c r="LK37" i="2"/>
  <c r="LL37" i="2"/>
  <c r="LM37" i="2"/>
  <c r="LN37" i="2"/>
  <c r="LO37" i="2"/>
  <c r="LP37" i="2"/>
  <c r="LY37" i="2" s="1"/>
  <c r="LQ37" i="2"/>
  <c r="LR37" i="2"/>
  <c r="MA37" i="2" s="1"/>
  <c r="LT37" i="2"/>
  <c r="LU37" i="2"/>
  <c r="LV37" i="2"/>
  <c r="LW37" i="2"/>
  <c r="LX37" i="2"/>
  <c r="LZ37" i="2"/>
  <c r="LB40" i="2"/>
  <c r="LC40" i="2"/>
  <c r="LD40" i="2"/>
  <c r="LE40" i="2"/>
  <c r="LF40" i="2"/>
  <c r="LG40" i="2"/>
  <c r="LH40" i="2"/>
  <c r="H40" i="2" s="1"/>
  <c r="LI40" i="2"/>
  <c r="LK40" i="2"/>
  <c r="LL40" i="2"/>
  <c r="LM40" i="2"/>
  <c r="LN40" i="2"/>
  <c r="LO40" i="2"/>
  <c r="LX40" i="2" s="1"/>
  <c r="LP40" i="2"/>
  <c r="LY40" i="2" s="1"/>
  <c r="LQ40" i="2"/>
  <c r="LZ40" i="2" s="1"/>
  <c r="LR40" i="2"/>
  <c r="MA40" i="2" s="1"/>
  <c r="LT40" i="2"/>
  <c r="LU40" i="2"/>
  <c r="LB41" i="2"/>
  <c r="LC41" i="2"/>
  <c r="LD41" i="2"/>
  <c r="LE41" i="2"/>
  <c r="LF41" i="2"/>
  <c r="LG41" i="2"/>
  <c r="LH41" i="2"/>
  <c r="LI41" i="2"/>
  <c r="LK41" i="2"/>
  <c r="LT41" i="2" s="1"/>
  <c r="LL41" i="2"/>
  <c r="LM41" i="2"/>
  <c r="LV41" i="2" s="1"/>
  <c r="LN41" i="2"/>
  <c r="LW41" i="2" s="1"/>
  <c r="LO41" i="2"/>
  <c r="LP41" i="2"/>
  <c r="LY41" i="2" s="1"/>
  <c r="LQ41" i="2"/>
  <c r="LR41" i="2"/>
  <c r="LZ41" i="2"/>
  <c r="MA41" i="2"/>
  <c r="LB42" i="2"/>
  <c r="LT42" i="2" s="1"/>
  <c r="LC42" i="2"/>
  <c r="LD42" i="2"/>
  <c r="LE42" i="2"/>
  <c r="LF42" i="2"/>
  <c r="LG42" i="2"/>
  <c r="LH42" i="2"/>
  <c r="LI42" i="2"/>
  <c r="LK42" i="2"/>
  <c r="LL42" i="2"/>
  <c r="LM42" i="2"/>
  <c r="LN42" i="2"/>
  <c r="LO42" i="2"/>
  <c r="LX42" i="2" s="1"/>
  <c r="LP42" i="2"/>
  <c r="LY42" i="2" s="1"/>
  <c r="LQ42" i="2"/>
  <c r="LZ42" i="2" s="1"/>
  <c r="LR42" i="2"/>
  <c r="LU42" i="2"/>
  <c r="LB43" i="2"/>
  <c r="LC43" i="2"/>
  <c r="LD43" i="2"/>
  <c r="LE43" i="2"/>
  <c r="LF43" i="2"/>
  <c r="LG43" i="2"/>
  <c r="LH43" i="2"/>
  <c r="LI43" i="2"/>
  <c r="LK43" i="2"/>
  <c r="LL43" i="2"/>
  <c r="LM43" i="2"/>
  <c r="LN43" i="2"/>
  <c r="LO43" i="2"/>
  <c r="LX43" i="2" s="1"/>
  <c r="LP43" i="2"/>
  <c r="LQ43" i="2"/>
  <c r="LZ43" i="2" s="1"/>
  <c r="LR43" i="2"/>
  <c r="MA43" i="2" s="1"/>
  <c r="LT43" i="2"/>
  <c r="LU43" i="2"/>
  <c r="LV43" i="2"/>
  <c r="LW43" i="2"/>
  <c r="LB44" i="2"/>
  <c r="LC44" i="2"/>
  <c r="LD44" i="2"/>
  <c r="LE44" i="2"/>
  <c r="LF44" i="2"/>
  <c r="LG44" i="2"/>
  <c r="LH44" i="2"/>
  <c r="LI44" i="2"/>
  <c r="LK44" i="2"/>
  <c r="LL44" i="2"/>
  <c r="N44" i="2" s="1"/>
  <c r="LM44" i="2"/>
  <c r="LN44" i="2"/>
  <c r="LO44" i="2"/>
  <c r="LX44" i="2" s="1"/>
  <c r="LP44" i="2"/>
  <c r="LY44" i="2" s="1"/>
  <c r="LQ44" i="2"/>
  <c r="LZ44" i="2" s="1"/>
  <c r="LR44" i="2"/>
  <c r="LT44" i="2"/>
  <c r="LU44" i="2"/>
  <c r="LV44" i="2"/>
  <c r="LB45" i="2"/>
  <c r="LC45" i="2"/>
  <c r="LD45" i="2"/>
  <c r="LE45" i="2"/>
  <c r="LF45" i="2"/>
  <c r="LG45" i="2"/>
  <c r="LH45" i="2"/>
  <c r="LI45" i="2"/>
  <c r="LK45" i="2"/>
  <c r="LL45" i="2"/>
  <c r="LM45" i="2"/>
  <c r="LN45" i="2"/>
  <c r="LO45" i="2"/>
  <c r="LP45" i="2"/>
  <c r="R45" i="2" s="1"/>
  <c r="LQ45" i="2"/>
  <c r="LR45" i="2"/>
  <c r="MA45" i="2" s="1"/>
  <c r="LT45" i="2"/>
  <c r="LU45" i="2"/>
  <c r="LV45" i="2"/>
  <c r="LW45" i="2"/>
  <c r="LX45" i="2"/>
  <c r="LY45" i="2"/>
  <c r="LZ45" i="2"/>
  <c r="LB46" i="2"/>
  <c r="LC46" i="2"/>
  <c r="LD46" i="2"/>
  <c r="LE46" i="2"/>
  <c r="LF46" i="2"/>
  <c r="LG46" i="2"/>
  <c r="LH46" i="2"/>
  <c r="LI46" i="2"/>
  <c r="LK46" i="2"/>
  <c r="LL46" i="2"/>
  <c r="LM46" i="2"/>
  <c r="LN46" i="2"/>
  <c r="LO46" i="2"/>
  <c r="LP46" i="2"/>
  <c r="LQ46" i="2"/>
  <c r="LR46" i="2"/>
  <c r="LT46" i="2"/>
  <c r="LU46" i="2"/>
  <c r="LV46" i="2"/>
  <c r="LW46" i="2"/>
  <c r="LX46" i="2"/>
  <c r="LY46" i="2"/>
  <c r="LZ46" i="2"/>
  <c r="MA46" i="2"/>
  <c r="LB47" i="2"/>
  <c r="LC47" i="2"/>
  <c r="LD47" i="2"/>
  <c r="LE47" i="2"/>
  <c r="LF47" i="2"/>
  <c r="LG47" i="2"/>
  <c r="LH47" i="2"/>
  <c r="LI47" i="2"/>
  <c r="LK47" i="2"/>
  <c r="LL47" i="2"/>
  <c r="LM47" i="2"/>
  <c r="LN47" i="2"/>
  <c r="P47" i="2" s="1"/>
  <c r="LO47" i="2"/>
  <c r="LP47" i="2"/>
  <c r="LY47" i="2" s="1"/>
  <c r="LQ47" i="2"/>
  <c r="LZ47" i="2" s="1"/>
  <c r="LR47" i="2"/>
  <c r="LT47" i="2"/>
  <c r="LU47" i="2"/>
  <c r="LV47" i="2"/>
  <c r="LW47" i="2"/>
  <c r="LB54" i="2"/>
  <c r="LC54" i="2"/>
  <c r="C54" i="2" s="1"/>
  <c r="LD54" i="2"/>
  <c r="LE54" i="2"/>
  <c r="LF54" i="2"/>
  <c r="LG54" i="2"/>
  <c r="G54" i="2" s="1"/>
  <c r="LH54" i="2"/>
  <c r="LI54" i="2"/>
  <c r="LK54" i="2"/>
  <c r="LT54" i="2" s="1"/>
  <c r="LL54" i="2"/>
  <c r="LU54" i="2" s="1"/>
  <c r="LM54" i="2"/>
  <c r="LV54" i="2" s="1"/>
  <c r="LN54" i="2"/>
  <c r="LW54" i="2" s="1"/>
  <c r="LO54" i="2"/>
  <c r="LP54" i="2"/>
  <c r="LY54" i="2" s="1"/>
  <c r="LQ54" i="2"/>
  <c r="LZ54" i="2" s="1"/>
  <c r="LR54" i="2"/>
  <c r="LX54" i="2"/>
  <c r="LB55" i="2"/>
  <c r="LC55" i="2"/>
  <c r="LD55" i="2"/>
  <c r="LE55" i="2"/>
  <c r="LF55" i="2"/>
  <c r="LG55" i="2"/>
  <c r="LH55" i="2"/>
  <c r="LI55" i="2"/>
  <c r="LK55" i="2"/>
  <c r="LL55" i="2"/>
  <c r="LM55" i="2"/>
  <c r="LN55" i="2"/>
  <c r="LO55" i="2"/>
  <c r="LX55" i="2" s="1"/>
  <c r="LP55" i="2"/>
  <c r="LQ55" i="2"/>
  <c r="LZ55" i="2" s="1"/>
  <c r="LR55" i="2"/>
  <c r="MA55" i="2" s="1"/>
  <c r="LT55" i="2"/>
  <c r="LV55" i="2"/>
  <c r="LY55" i="2"/>
  <c r="LB56" i="2"/>
  <c r="LC56" i="2"/>
  <c r="LD56" i="2"/>
  <c r="LE56" i="2"/>
  <c r="LF56" i="2"/>
  <c r="LG56" i="2"/>
  <c r="LH56" i="2"/>
  <c r="LI56" i="2"/>
  <c r="LK56" i="2"/>
  <c r="LL56" i="2"/>
  <c r="LU56" i="2" s="1"/>
  <c r="LM56" i="2"/>
  <c r="LV56" i="2" s="1"/>
  <c r="LN56" i="2"/>
  <c r="LO56" i="2"/>
  <c r="LX56" i="2" s="1"/>
  <c r="LP56" i="2"/>
  <c r="LY56" i="2" s="1"/>
  <c r="LQ56" i="2"/>
  <c r="LZ56" i="2" s="1"/>
  <c r="LR56" i="2"/>
  <c r="LT56" i="2"/>
  <c r="LW56" i="2"/>
  <c r="LB57" i="2"/>
  <c r="LC57" i="2"/>
  <c r="LD57" i="2"/>
  <c r="LE57" i="2"/>
  <c r="LF57" i="2"/>
  <c r="LG57" i="2"/>
  <c r="LH57" i="2"/>
  <c r="LI57" i="2"/>
  <c r="LK57" i="2"/>
  <c r="LL57" i="2"/>
  <c r="LM57" i="2"/>
  <c r="LN57" i="2"/>
  <c r="LO57" i="2"/>
  <c r="LP57" i="2"/>
  <c r="LQ57" i="2"/>
  <c r="LZ57" i="2" s="1"/>
  <c r="LR57" i="2"/>
  <c r="LT57" i="2"/>
  <c r="LU57" i="2"/>
  <c r="LV57" i="2"/>
  <c r="LB58" i="2"/>
  <c r="LC58" i="2"/>
  <c r="LD58" i="2"/>
  <c r="LE58" i="2"/>
  <c r="LF58" i="2"/>
  <c r="LG58" i="2"/>
  <c r="LH58" i="2"/>
  <c r="LI58" i="2"/>
  <c r="LK58" i="2"/>
  <c r="LL58" i="2"/>
  <c r="LM58" i="2"/>
  <c r="LV58" i="2" s="1"/>
  <c r="LN58" i="2"/>
  <c r="LO58" i="2"/>
  <c r="LX58" i="2" s="1"/>
  <c r="LP58" i="2"/>
  <c r="LY58" i="2" s="1"/>
  <c r="LQ58" i="2"/>
  <c r="LZ58" i="2" s="1"/>
  <c r="LR58" i="2"/>
  <c r="MA58" i="2" s="1"/>
  <c r="LT58" i="2"/>
  <c r="LW58" i="2"/>
  <c r="LB59" i="2"/>
  <c r="LC59" i="2"/>
  <c r="LD59" i="2"/>
  <c r="LV59" i="2" s="1"/>
  <c r="LE59" i="2"/>
  <c r="LF59" i="2"/>
  <c r="LG59" i="2"/>
  <c r="LH59" i="2"/>
  <c r="LI59" i="2"/>
  <c r="LK59" i="2"/>
  <c r="LL59" i="2"/>
  <c r="LM59" i="2"/>
  <c r="LN59" i="2"/>
  <c r="LO59" i="2"/>
  <c r="LP59" i="2"/>
  <c r="LQ59" i="2"/>
  <c r="LR59" i="2"/>
  <c r="MA59" i="2" s="1"/>
  <c r="LT59" i="2"/>
  <c r="LU59" i="2"/>
  <c r="LW59" i="2"/>
  <c r="LX59" i="2"/>
  <c r="LY59" i="2"/>
  <c r="LB60" i="2"/>
  <c r="LC60" i="2"/>
  <c r="LD60" i="2"/>
  <c r="LE60" i="2"/>
  <c r="LF60" i="2"/>
  <c r="LG60" i="2"/>
  <c r="LH60" i="2"/>
  <c r="LI60" i="2"/>
  <c r="LK60" i="2"/>
  <c r="LL60" i="2"/>
  <c r="LM60" i="2"/>
  <c r="LV60" i="2" s="1"/>
  <c r="LN60" i="2"/>
  <c r="LO60" i="2"/>
  <c r="LX60" i="2" s="1"/>
  <c r="LP60" i="2"/>
  <c r="LQ60" i="2"/>
  <c r="LZ60" i="2" s="1"/>
  <c r="LR60" i="2"/>
  <c r="LT60" i="2"/>
  <c r="LU60" i="2"/>
  <c r="LW60" i="2"/>
  <c r="LY60" i="2"/>
  <c r="MA60" i="2"/>
  <c r="LB61" i="2"/>
  <c r="LC61" i="2"/>
  <c r="LD61" i="2"/>
  <c r="LE61" i="2"/>
  <c r="LF61" i="2"/>
  <c r="LG61" i="2"/>
  <c r="LH61" i="2"/>
  <c r="LI61" i="2"/>
  <c r="LK61" i="2"/>
  <c r="LT61" i="2" s="1"/>
  <c r="LL61" i="2"/>
  <c r="LU61" i="2" s="1"/>
  <c r="LM61" i="2"/>
  <c r="LV61" i="2" s="1"/>
  <c r="LN61" i="2"/>
  <c r="LW61" i="2" s="1"/>
  <c r="LO61" i="2"/>
  <c r="LX61" i="2" s="1"/>
  <c r="LP61" i="2"/>
  <c r="LQ61" i="2"/>
  <c r="LZ61" i="2" s="1"/>
  <c r="LR61" i="2"/>
  <c r="LY61" i="2"/>
  <c r="MA61" i="2"/>
  <c r="LB62" i="2"/>
  <c r="LC62" i="2"/>
  <c r="LD62" i="2"/>
  <c r="LE62" i="2"/>
  <c r="LF62" i="2"/>
  <c r="LG62" i="2"/>
  <c r="LH62" i="2"/>
  <c r="H62" i="2" s="1"/>
  <c r="LI62" i="2"/>
  <c r="LK62" i="2"/>
  <c r="LL62" i="2"/>
  <c r="LM62" i="2"/>
  <c r="LN62" i="2"/>
  <c r="LO62" i="2"/>
  <c r="LP62" i="2"/>
  <c r="LY62" i="2" s="1"/>
  <c r="LQ62" i="2"/>
  <c r="LR62" i="2"/>
  <c r="LT62" i="2"/>
  <c r="LU62" i="2"/>
  <c r="LV62" i="2"/>
  <c r="LW62" i="2"/>
  <c r="LB63" i="2"/>
  <c r="LC63" i="2"/>
  <c r="LD63" i="2"/>
  <c r="LE63" i="2"/>
  <c r="LF63" i="2"/>
  <c r="LG63" i="2"/>
  <c r="LH63" i="2"/>
  <c r="LI63" i="2"/>
  <c r="LK63" i="2"/>
  <c r="LL63" i="2"/>
  <c r="LM63" i="2"/>
  <c r="LV63" i="2" s="1"/>
  <c r="LN63" i="2"/>
  <c r="LW63" i="2" s="1"/>
  <c r="LO63" i="2"/>
  <c r="LP63" i="2"/>
  <c r="LY63" i="2" s="1"/>
  <c r="LQ63" i="2"/>
  <c r="LZ63" i="2" s="1"/>
  <c r="LR63" i="2"/>
  <c r="MA63" i="2" s="1"/>
  <c r="LT63" i="2"/>
  <c r="LU63" i="2"/>
  <c r="LX63" i="2"/>
  <c r="KQ38" i="2"/>
  <c r="KP38" i="2"/>
  <c r="KO38" i="2"/>
  <c r="KN38" i="2"/>
  <c r="KM38" i="2"/>
  <c r="KL38" i="2"/>
  <c r="KK38" i="2"/>
  <c r="KJ38" i="2"/>
  <c r="KQ23" i="2"/>
  <c r="KP23" i="2"/>
  <c r="KO23" i="2"/>
  <c r="KN23" i="2"/>
  <c r="KM23" i="2"/>
  <c r="KL23" i="2"/>
  <c r="KK23" i="2"/>
  <c r="KQ5" i="2"/>
  <c r="KP5" i="2"/>
  <c r="KO5" i="2"/>
  <c r="KN5" i="2"/>
  <c r="KM5" i="2"/>
  <c r="KL5" i="2"/>
  <c r="KK5" i="2"/>
  <c r="KJ5" i="2"/>
  <c r="KH38" i="2"/>
  <c r="KG38" i="2"/>
  <c r="KF38" i="2"/>
  <c r="KE38" i="2"/>
  <c r="KD38" i="2"/>
  <c r="KC38" i="2"/>
  <c r="KB38" i="2"/>
  <c r="KA38" i="2"/>
  <c r="KH23" i="2"/>
  <c r="KG23" i="2"/>
  <c r="KF23" i="2"/>
  <c r="KE23" i="2"/>
  <c r="KD23" i="2"/>
  <c r="KC23" i="2"/>
  <c r="KB23" i="2"/>
  <c r="KH5" i="2"/>
  <c r="KG5" i="2"/>
  <c r="KF5" i="2"/>
  <c r="KE5" i="2"/>
  <c r="KD5" i="2"/>
  <c r="KC5" i="2"/>
  <c r="KB5" i="2"/>
  <c r="KA5" i="2"/>
  <c r="JP38" i="2"/>
  <c r="JO38" i="2"/>
  <c r="JN38" i="2"/>
  <c r="JM38" i="2"/>
  <c r="JL38" i="2"/>
  <c r="JK38" i="2"/>
  <c r="JJ38" i="2"/>
  <c r="JI38" i="2"/>
  <c r="JP23" i="2"/>
  <c r="JO23" i="2"/>
  <c r="JN23" i="2"/>
  <c r="JM23" i="2"/>
  <c r="JL23" i="2"/>
  <c r="JK23" i="2"/>
  <c r="JJ23" i="2"/>
  <c r="JP5" i="2"/>
  <c r="JO5" i="2"/>
  <c r="JN5" i="2"/>
  <c r="JM5" i="2"/>
  <c r="JL5" i="2"/>
  <c r="JK5" i="2"/>
  <c r="JJ5" i="2"/>
  <c r="JI5" i="2"/>
  <c r="JG38" i="2"/>
  <c r="JF38" i="2"/>
  <c r="JE38" i="2"/>
  <c r="JD38" i="2"/>
  <c r="JC38" i="2"/>
  <c r="JB38" i="2"/>
  <c r="JA38" i="2"/>
  <c r="IZ38" i="2"/>
  <c r="JG23" i="2"/>
  <c r="JF23" i="2"/>
  <c r="JE23" i="2"/>
  <c r="JD23" i="2"/>
  <c r="JC23" i="2"/>
  <c r="JB23" i="2"/>
  <c r="JA23" i="2"/>
  <c r="JG5" i="2"/>
  <c r="JF5" i="2"/>
  <c r="JE5" i="2"/>
  <c r="JD5" i="2"/>
  <c r="JC5" i="2"/>
  <c r="JB5" i="2"/>
  <c r="JA5" i="2"/>
  <c r="IZ5" i="2"/>
  <c r="HY7" i="2"/>
  <c r="HZ7" i="2"/>
  <c r="IA7" i="2"/>
  <c r="IB7" i="2"/>
  <c r="E7" i="2" s="1"/>
  <c r="IC7" i="2"/>
  <c r="ID7" i="2"/>
  <c r="IE7" i="2"/>
  <c r="H7" i="2" s="1"/>
  <c r="IF7" i="2"/>
  <c r="IH7" i="2"/>
  <c r="II7" i="2"/>
  <c r="IJ7" i="2"/>
  <c r="IK7" i="2"/>
  <c r="P7" i="2" s="1"/>
  <c r="IL7" i="2"/>
  <c r="IM7" i="2"/>
  <c r="IN7" i="2"/>
  <c r="S7" i="2" s="1"/>
  <c r="IO7" i="2"/>
  <c r="IQ7" i="2"/>
  <c r="IR7" i="2"/>
  <c r="IS7" i="2"/>
  <c r="IT7" i="2"/>
  <c r="IU7" i="2"/>
  <c r="IV7" i="2"/>
  <c r="IW7" i="2"/>
  <c r="HY8" i="2"/>
  <c r="HZ8" i="2"/>
  <c r="IA8" i="2"/>
  <c r="IB8" i="2"/>
  <c r="E8" i="2" s="1"/>
  <c r="IC8" i="2"/>
  <c r="ID8" i="2"/>
  <c r="IE8" i="2"/>
  <c r="H8" i="2" s="1"/>
  <c r="IF8" i="2"/>
  <c r="IH8" i="2"/>
  <c r="IQ8" i="2" s="1"/>
  <c r="II8" i="2"/>
  <c r="IR8" i="2" s="1"/>
  <c r="IJ8" i="2"/>
  <c r="IS8" i="2" s="1"/>
  <c r="IK8" i="2"/>
  <c r="IT8" i="2" s="1"/>
  <c r="IL8" i="2"/>
  <c r="IU8" i="2" s="1"/>
  <c r="IM8" i="2"/>
  <c r="IN8" i="2"/>
  <c r="IO8" i="2"/>
  <c r="T8" i="2" s="1"/>
  <c r="IV8" i="2"/>
  <c r="HY9" i="2"/>
  <c r="HZ9" i="2"/>
  <c r="IA9" i="2"/>
  <c r="IB9" i="2"/>
  <c r="IC9" i="2"/>
  <c r="ID9" i="2"/>
  <c r="IE9" i="2"/>
  <c r="IF9" i="2"/>
  <c r="IH9" i="2"/>
  <c r="II9" i="2"/>
  <c r="IR9" i="2" s="1"/>
  <c r="IJ9" i="2"/>
  <c r="IK9" i="2"/>
  <c r="IL9" i="2"/>
  <c r="IM9" i="2"/>
  <c r="IN9" i="2"/>
  <c r="IO9" i="2"/>
  <c r="IQ9" i="2"/>
  <c r="IS9" i="2"/>
  <c r="IT9" i="2"/>
  <c r="IV9" i="2"/>
  <c r="IW9" i="2"/>
  <c r="HY10" i="2"/>
  <c r="HZ10" i="2"/>
  <c r="IA10" i="2"/>
  <c r="IB10" i="2"/>
  <c r="IC10" i="2"/>
  <c r="ID10" i="2"/>
  <c r="IE10" i="2"/>
  <c r="IF10" i="2"/>
  <c r="IH10" i="2"/>
  <c r="II10" i="2"/>
  <c r="IR10" i="2" s="1"/>
  <c r="IJ10" i="2"/>
  <c r="IK10" i="2"/>
  <c r="IL10" i="2"/>
  <c r="IM10" i="2"/>
  <c r="IN10" i="2"/>
  <c r="IO10" i="2"/>
  <c r="IQ10" i="2"/>
  <c r="IS10" i="2"/>
  <c r="IT10" i="2"/>
  <c r="IU10" i="2"/>
  <c r="IV10" i="2"/>
  <c r="IW10" i="2"/>
  <c r="IX10" i="2"/>
  <c r="HY11" i="2"/>
  <c r="HZ11" i="2"/>
  <c r="IA11" i="2"/>
  <c r="IB11" i="2"/>
  <c r="IC11" i="2"/>
  <c r="ID11" i="2"/>
  <c r="G11" i="2" s="1"/>
  <c r="IE11" i="2"/>
  <c r="IF11" i="2"/>
  <c r="IH11" i="2"/>
  <c r="II11" i="2"/>
  <c r="IJ11" i="2"/>
  <c r="IS11" i="2" s="1"/>
  <c r="IK11" i="2"/>
  <c r="IT11" i="2" s="1"/>
  <c r="IL11" i="2"/>
  <c r="IU11" i="2" s="1"/>
  <c r="IM11" i="2"/>
  <c r="IV11" i="2" s="1"/>
  <c r="IN11" i="2"/>
  <c r="IO11" i="2"/>
  <c r="T11" i="2" s="1"/>
  <c r="IW11" i="2"/>
  <c r="HY12" i="2"/>
  <c r="B12" i="2" s="1"/>
  <c r="HZ12" i="2"/>
  <c r="IA12" i="2"/>
  <c r="IB12" i="2"/>
  <c r="E12" i="2" s="1"/>
  <c r="IC12" i="2"/>
  <c r="ID12" i="2"/>
  <c r="IE12" i="2"/>
  <c r="IF12" i="2"/>
  <c r="IH12" i="2"/>
  <c r="M12" i="2" s="1"/>
  <c r="II12" i="2"/>
  <c r="IJ12" i="2"/>
  <c r="IK12" i="2"/>
  <c r="IT12" i="2" s="1"/>
  <c r="IL12" i="2"/>
  <c r="IU12" i="2" s="1"/>
  <c r="IM12" i="2"/>
  <c r="R12" i="2" s="1"/>
  <c r="IN12" i="2"/>
  <c r="IO12" i="2"/>
  <c r="IX12" i="2" s="1"/>
  <c r="IQ12" i="2"/>
  <c r="IS12" i="2"/>
  <c r="IV12" i="2"/>
  <c r="HY13" i="2"/>
  <c r="HZ13" i="2"/>
  <c r="C13" i="2" s="1"/>
  <c r="IA13" i="2"/>
  <c r="IB13" i="2"/>
  <c r="E13" i="2" s="1"/>
  <c r="IC13" i="2"/>
  <c r="F13" i="2" s="1"/>
  <c r="ID13" i="2"/>
  <c r="IE13" i="2"/>
  <c r="IF13" i="2"/>
  <c r="IH13" i="2"/>
  <c r="II13" i="2"/>
  <c r="N13" i="2" s="1"/>
  <c r="IJ13" i="2"/>
  <c r="IK13" i="2"/>
  <c r="IL13" i="2"/>
  <c r="IM13" i="2"/>
  <c r="IN13" i="2"/>
  <c r="IO13" i="2"/>
  <c r="IQ13" i="2"/>
  <c r="IR13" i="2"/>
  <c r="IS13" i="2"/>
  <c r="IT13" i="2"/>
  <c r="IU13" i="2"/>
  <c r="IV13" i="2"/>
  <c r="IW13" i="2"/>
  <c r="HY14" i="2"/>
  <c r="B14" i="2" s="1"/>
  <c r="HZ14" i="2"/>
  <c r="IA14" i="2"/>
  <c r="IB14" i="2"/>
  <c r="IC14" i="2"/>
  <c r="F14" i="2" s="1"/>
  <c r="ID14" i="2"/>
  <c r="IE14" i="2"/>
  <c r="IF14" i="2"/>
  <c r="IH14" i="2"/>
  <c r="M14" i="2" s="1"/>
  <c r="II14" i="2"/>
  <c r="IJ14" i="2"/>
  <c r="IK14" i="2"/>
  <c r="IL14" i="2"/>
  <c r="IM14" i="2"/>
  <c r="IV14" i="2" s="1"/>
  <c r="IN14" i="2"/>
  <c r="IO14" i="2"/>
  <c r="T14" i="2" s="1"/>
  <c r="IQ14" i="2"/>
  <c r="IR14" i="2"/>
  <c r="IS14" i="2"/>
  <c r="IT14" i="2"/>
  <c r="IW14" i="2"/>
  <c r="HY15" i="2"/>
  <c r="HZ15" i="2"/>
  <c r="IA15" i="2"/>
  <c r="IB15" i="2"/>
  <c r="E15" i="2" s="1"/>
  <c r="IC15" i="2"/>
  <c r="F15" i="2" s="1"/>
  <c r="ID15" i="2"/>
  <c r="IE15" i="2"/>
  <c r="IF15" i="2"/>
  <c r="IH15" i="2"/>
  <c r="M15" i="2" s="1"/>
  <c r="II15" i="2"/>
  <c r="IJ15" i="2"/>
  <c r="IK15" i="2"/>
  <c r="P15" i="2" s="1"/>
  <c r="IL15" i="2"/>
  <c r="Q15" i="2" s="1"/>
  <c r="IM15" i="2"/>
  <c r="IV15" i="2" s="1"/>
  <c r="IN15" i="2"/>
  <c r="IO15" i="2"/>
  <c r="IQ15" i="2"/>
  <c r="IR15" i="2"/>
  <c r="IS15" i="2"/>
  <c r="IT15" i="2"/>
  <c r="IU15" i="2"/>
  <c r="HY16" i="2"/>
  <c r="HZ16" i="2"/>
  <c r="IA16" i="2"/>
  <c r="IB16" i="2"/>
  <c r="IC16" i="2"/>
  <c r="ID16" i="2"/>
  <c r="IE16" i="2"/>
  <c r="IF16" i="2"/>
  <c r="IH16" i="2"/>
  <c r="M16" i="2" s="1"/>
  <c r="II16" i="2"/>
  <c r="IJ16" i="2"/>
  <c r="IK16" i="2"/>
  <c r="IL16" i="2"/>
  <c r="IM16" i="2"/>
  <c r="IN16" i="2"/>
  <c r="IO16" i="2"/>
  <c r="IQ16" i="2"/>
  <c r="IR16" i="2"/>
  <c r="HY17" i="2"/>
  <c r="HZ17" i="2"/>
  <c r="C17" i="2" s="1"/>
  <c r="IA17" i="2"/>
  <c r="IB17" i="2"/>
  <c r="IC17" i="2"/>
  <c r="F17" i="2" s="1"/>
  <c r="ID17" i="2"/>
  <c r="G17" i="2" s="1"/>
  <c r="IE17" i="2"/>
  <c r="IF17" i="2"/>
  <c r="IH17" i="2"/>
  <c r="II17" i="2"/>
  <c r="N17" i="2" s="1"/>
  <c r="IJ17" i="2"/>
  <c r="IK17" i="2"/>
  <c r="IL17" i="2"/>
  <c r="Q17" i="2" s="1"/>
  <c r="IM17" i="2"/>
  <c r="R17" i="2" s="1"/>
  <c r="IN17" i="2"/>
  <c r="IW17" i="2" s="1"/>
  <c r="IO17" i="2"/>
  <c r="IQ17" i="2"/>
  <c r="IS17" i="2"/>
  <c r="IT17" i="2"/>
  <c r="IV17" i="2"/>
  <c r="IX17" i="2"/>
  <c r="HY18" i="2"/>
  <c r="HZ18" i="2"/>
  <c r="IA18" i="2"/>
  <c r="IB18" i="2"/>
  <c r="IC18" i="2"/>
  <c r="ID18" i="2"/>
  <c r="G18" i="2" s="1"/>
  <c r="IE18" i="2"/>
  <c r="IF18" i="2"/>
  <c r="IH18" i="2"/>
  <c r="II18" i="2"/>
  <c r="IJ18" i="2"/>
  <c r="IK18" i="2"/>
  <c r="IL18" i="2"/>
  <c r="IM18" i="2"/>
  <c r="R18" i="2" s="1"/>
  <c r="IN18" i="2"/>
  <c r="IO18" i="2"/>
  <c r="IQ18" i="2"/>
  <c r="IR18" i="2"/>
  <c r="IS18" i="2"/>
  <c r="IT18" i="2"/>
  <c r="IU18" i="2"/>
  <c r="IV18" i="2"/>
  <c r="IW18" i="2"/>
  <c r="HY19" i="2"/>
  <c r="HZ19" i="2"/>
  <c r="IA19" i="2"/>
  <c r="IB19" i="2"/>
  <c r="IC19" i="2"/>
  <c r="ID19" i="2"/>
  <c r="G19" i="2" s="1"/>
  <c r="IE19" i="2"/>
  <c r="H19" i="2" s="1"/>
  <c r="IF19" i="2"/>
  <c r="IH19" i="2"/>
  <c r="II19" i="2"/>
  <c r="IR19" i="2" s="1"/>
  <c r="IJ19" i="2"/>
  <c r="IS19" i="2" s="1"/>
  <c r="IK19" i="2"/>
  <c r="IL19" i="2"/>
  <c r="IM19" i="2"/>
  <c r="IN19" i="2"/>
  <c r="S19" i="2" s="1"/>
  <c r="IO19" i="2"/>
  <c r="IX19" i="2" s="1"/>
  <c r="IQ19" i="2"/>
  <c r="HY20" i="2"/>
  <c r="HZ20" i="2"/>
  <c r="IA20" i="2"/>
  <c r="D20" i="2" s="1"/>
  <c r="IB20" i="2"/>
  <c r="E20" i="2" s="1"/>
  <c r="IC20" i="2"/>
  <c r="ID20" i="2"/>
  <c r="IE20" i="2"/>
  <c r="IF20" i="2"/>
  <c r="IH20" i="2"/>
  <c r="II20" i="2"/>
  <c r="N20" i="2" s="1"/>
  <c r="IJ20" i="2"/>
  <c r="O20" i="2" s="1"/>
  <c r="IK20" i="2"/>
  <c r="P20" i="2" s="1"/>
  <c r="IL20" i="2"/>
  <c r="IM20" i="2"/>
  <c r="IN20" i="2"/>
  <c r="IO20" i="2"/>
  <c r="IQ20" i="2"/>
  <c r="IU20" i="2"/>
  <c r="IV20" i="2"/>
  <c r="IW20" i="2"/>
  <c r="HY21" i="2"/>
  <c r="HZ21" i="2"/>
  <c r="IA21" i="2"/>
  <c r="IB21" i="2"/>
  <c r="E21" i="2" s="1"/>
  <c r="IC21" i="2"/>
  <c r="F21" i="2" s="1"/>
  <c r="ID21" i="2"/>
  <c r="G21" i="2" s="1"/>
  <c r="IE21" i="2"/>
  <c r="IF21" i="2"/>
  <c r="IH21" i="2"/>
  <c r="M21" i="2" s="1"/>
  <c r="II21" i="2"/>
  <c r="IJ21" i="2"/>
  <c r="IK21" i="2"/>
  <c r="IT21" i="2" s="1"/>
  <c r="IL21" i="2"/>
  <c r="IU21" i="2" s="1"/>
  <c r="IM21" i="2"/>
  <c r="R21" i="2" s="1"/>
  <c r="IN21" i="2"/>
  <c r="IW21" i="2" s="1"/>
  <c r="IO21" i="2"/>
  <c r="IQ21" i="2"/>
  <c r="IR21" i="2"/>
  <c r="IX21" i="2"/>
  <c r="HY22" i="2"/>
  <c r="HZ22" i="2"/>
  <c r="IA22" i="2"/>
  <c r="IB22" i="2"/>
  <c r="IC22" i="2"/>
  <c r="ID22" i="2"/>
  <c r="G22" i="2" s="1"/>
  <c r="IE22" i="2"/>
  <c r="IF22" i="2"/>
  <c r="IH22" i="2"/>
  <c r="II22" i="2"/>
  <c r="IJ22" i="2"/>
  <c r="IK22" i="2"/>
  <c r="IL22" i="2"/>
  <c r="IM22" i="2"/>
  <c r="IV22" i="2" s="1"/>
  <c r="IN22" i="2"/>
  <c r="IW22" i="2" s="1"/>
  <c r="IO22" i="2"/>
  <c r="IQ22" i="2"/>
  <c r="IR22" i="2"/>
  <c r="IT22" i="2"/>
  <c r="HY25" i="2"/>
  <c r="HZ25" i="2"/>
  <c r="IA25" i="2"/>
  <c r="D25" i="2" s="1"/>
  <c r="IB25" i="2"/>
  <c r="IC25" i="2"/>
  <c r="F25" i="2" s="1"/>
  <c r="ID25" i="2"/>
  <c r="IE25" i="2"/>
  <c r="H25" i="2" s="1"/>
  <c r="IF25" i="2"/>
  <c r="IH25" i="2"/>
  <c r="II25" i="2"/>
  <c r="IJ25" i="2"/>
  <c r="IK25" i="2"/>
  <c r="P25" i="2" s="1"/>
  <c r="IL25" i="2"/>
  <c r="Q25" i="2" s="1"/>
  <c r="IM25" i="2"/>
  <c r="IN25" i="2"/>
  <c r="S25" i="2" s="1"/>
  <c r="IO25" i="2"/>
  <c r="IQ25" i="2"/>
  <c r="IR25" i="2"/>
  <c r="IS25" i="2"/>
  <c r="IT25" i="2"/>
  <c r="IU25" i="2"/>
  <c r="IV25" i="2"/>
  <c r="IW25" i="2"/>
  <c r="IX25" i="2"/>
  <c r="HY26" i="2"/>
  <c r="HZ26" i="2"/>
  <c r="C26" i="2" s="1"/>
  <c r="IA26" i="2"/>
  <c r="D26" i="2" s="1"/>
  <c r="IB26" i="2"/>
  <c r="IC26" i="2"/>
  <c r="F26" i="2" s="1"/>
  <c r="ID26" i="2"/>
  <c r="IE26" i="2"/>
  <c r="IF26" i="2"/>
  <c r="I26" i="2" s="1"/>
  <c r="IH26" i="2"/>
  <c r="II26" i="2"/>
  <c r="IJ26" i="2"/>
  <c r="O26" i="2" s="1"/>
  <c r="IK26" i="2"/>
  <c r="IL26" i="2"/>
  <c r="Q26" i="2" s="1"/>
  <c r="IM26" i="2"/>
  <c r="IN26" i="2"/>
  <c r="IO26" i="2"/>
  <c r="IQ26" i="2"/>
  <c r="IR26" i="2"/>
  <c r="IS26" i="2"/>
  <c r="IT26" i="2"/>
  <c r="IU26" i="2"/>
  <c r="IV26" i="2"/>
  <c r="IW26" i="2"/>
  <c r="HY27" i="2"/>
  <c r="HZ27" i="2"/>
  <c r="IA27" i="2"/>
  <c r="IB27" i="2"/>
  <c r="IC27" i="2"/>
  <c r="ID27" i="2"/>
  <c r="G27" i="2" s="1"/>
  <c r="IE27" i="2"/>
  <c r="H27" i="2" s="1"/>
  <c r="IF27" i="2"/>
  <c r="IH27" i="2"/>
  <c r="IQ27" i="2" s="1"/>
  <c r="II27" i="2"/>
  <c r="IJ27" i="2"/>
  <c r="IS27" i="2" s="1"/>
  <c r="IK27" i="2"/>
  <c r="IL27" i="2"/>
  <c r="IM27" i="2"/>
  <c r="IN27" i="2"/>
  <c r="S27" i="2" s="1"/>
  <c r="IO27" i="2"/>
  <c r="IX27" i="2" s="1"/>
  <c r="IR27" i="2"/>
  <c r="IT27" i="2"/>
  <c r="HY28" i="2"/>
  <c r="HZ28" i="2"/>
  <c r="IA28" i="2"/>
  <c r="IB28" i="2"/>
  <c r="IC28" i="2"/>
  <c r="ID28" i="2"/>
  <c r="IE28" i="2"/>
  <c r="H28" i="2" s="1"/>
  <c r="IF28" i="2"/>
  <c r="IH28" i="2"/>
  <c r="II28" i="2"/>
  <c r="IJ28" i="2"/>
  <c r="IS28" i="2" s="1"/>
  <c r="IK28" i="2"/>
  <c r="IL28" i="2"/>
  <c r="IM28" i="2"/>
  <c r="IN28" i="2"/>
  <c r="IO28" i="2"/>
  <c r="IX28" i="2" s="1"/>
  <c r="IQ28" i="2"/>
  <c r="IR28" i="2"/>
  <c r="IT28" i="2"/>
  <c r="HZ29" i="2"/>
  <c r="IA29" i="2"/>
  <c r="IB29" i="2"/>
  <c r="IC29" i="2"/>
  <c r="ID29" i="2"/>
  <c r="IE29" i="2"/>
  <c r="IF29" i="2"/>
  <c r="II29" i="2"/>
  <c r="IJ29" i="2"/>
  <c r="IK29" i="2"/>
  <c r="IL29" i="2"/>
  <c r="IM29" i="2"/>
  <c r="IN29" i="2"/>
  <c r="IO29" i="2"/>
  <c r="HY30" i="2"/>
  <c r="HZ30" i="2"/>
  <c r="C30" i="2" s="1"/>
  <c r="IA30" i="2"/>
  <c r="IB30" i="2"/>
  <c r="IC30" i="2"/>
  <c r="ID30" i="2"/>
  <c r="IE30" i="2"/>
  <c r="IF30" i="2"/>
  <c r="IH30" i="2"/>
  <c r="IQ30" i="2" s="1"/>
  <c r="II30" i="2"/>
  <c r="N30" i="2" s="1"/>
  <c r="IJ30" i="2"/>
  <c r="IS30" i="2" s="1"/>
  <c r="IK30" i="2"/>
  <c r="IL30" i="2"/>
  <c r="IU30" i="2" s="1"/>
  <c r="IM30" i="2"/>
  <c r="IN30" i="2"/>
  <c r="IW30" i="2" s="1"/>
  <c r="IO30" i="2"/>
  <c r="IT30" i="2"/>
  <c r="IV30" i="2"/>
  <c r="HY31" i="2"/>
  <c r="B31" i="2" s="1"/>
  <c r="HZ31" i="2"/>
  <c r="IA31" i="2"/>
  <c r="IB31" i="2"/>
  <c r="IC31" i="2"/>
  <c r="ID31" i="2"/>
  <c r="IE31" i="2"/>
  <c r="IF31" i="2"/>
  <c r="IH31" i="2"/>
  <c r="II31" i="2"/>
  <c r="N31" i="2" s="1"/>
  <c r="IJ31" i="2"/>
  <c r="IK31" i="2"/>
  <c r="IL31" i="2"/>
  <c r="IM31" i="2"/>
  <c r="IN31" i="2"/>
  <c r="IO31" i="2"/>
  <c r="IQ31" i="2"/>
  <c r="IR31" i="2"/>
  <c r="IS31" i="2"/>
  <c r="IT31" i="2"/>
  <c r="IU31" i="2"/>
  <c r="IV31" i="2"/>
  <c r="IW31" i="2"/>
  <c r="HY32" i="2"/>
  <c r="B32" i="2" s="1"/>
  <c r="HZ32" i="2"/>
  <c r="IA32" i="2"/>
  <c r="IB32" i="2"/>
  <c r="E32" i="2" s="1"/>
  <c r="IC32" i="2"/>
  <c r="ID32" i="2"/>
  <c r="IE32" i="2"/>
  <c r="IF32" i="2"/>
  <c r="IH32" i="2"/>
  <c r="M32" i="2" s="1"/>
  <c r="II32" i="2"/>
  <c r="IJ32" i="2"/>
  <c r="IK32" i="2"/>
  <c r="P32" i="2" s="1"/>
  <c r="IL32" i="2"/>
  <c r="IM32" i="2"/>
  <c r="IV32" i="2" s="1"/>
  <c r="IN32" i="2"/>
  <c r="IO32" i="2"/>
  <c r="IQ32" i="2"/>
  <c r="IU32" i="2"/>
  <c r="HY33" i="2"/>
  <c r="HZ33" i="2"/>
  <c r="IA33" i="2"/>
  <c r="IB33" i="2"/>
  <c r="IC33" i="2"/>
  <c r="F33" i="2" s="1"/>
  <c r="ID33" i="2"/>
  <c r="IE33" i="2"/>
  <c r="IF33" i="2"/>
  <c r="IH33" i="2"/>
  <c r="II33" i="2"/>
  <c r="IJ33" i="2"/>
  <c r="IK33" i="2"/>
  <c r="IT33" i="2" s="1"/>
  <c r="IL33" i="2"/>
  <c r="IM33" i="2"/>
  <c r="IN33" i="2"/>
  <c r="IW33" i="2" s="1"/>
  <c r="IO33" i="2"/>
  <c r="IX33" i="2" s="1"/>
  <c r="IS33" i="2"/>
  <c r="HY34" i="2"/>
  <c r="HZ34" i="2"/>
  <c r="IA34" i="2"/>
  <c r="IB34" i="2"/>
  <c r="IC34" i="2"/>
  <c r="ID34" i="2"/>
  <c r="G34" i="2" s="1"/>
  <c r="IE34" i="2"/>
  <c r="H34" i="2" s="1"/>
  <c r="IF34" i="2"/>
  <c r="IH34" i="2"/>
  <c r="II34" i="2"/>
  <c r="IJ34" i="2"/>
  <c r="IK34" i="2"/>
  <c r="IL34" i="2"/>
  <c r="IM34" i="2"/>
  <c r="R34" i="2" s="1"/>
  <c r="IN34" i="2"/>
  <c r="IO34" i="2"/>
  <c r="IX34" i="2" s="1"/>
  <c r="IQ34" i="2"/>
  <c r="IR34" i="2"/>
  <c r="IS34" i="2"/>
  <c r="IT34" i="2"/>
  <c r="IU34" i="2"/>
  <c r="IW34" i="2"/>
  <c r="HY35" i="2"/>
  <c r="HZ35" i="2"/>
  <c r="IA35" i="2"/>
  <c r="IB35" i="2"/>
  <c r="IC35" i="2"/>
  <c r="ID35" i="2"/>
  <c r="IE35" i="2"/>
  <c r="H35" i="2" s="1"/>
  <c r="IF35" i="2"/>
  <c r="IH35" i="2"/>
  <c r="II35" i="2"/>
  <c r="IJ35" i="2"/>
  <c r="IK35" i="2"/>
  <c r="P35" i="2" s="1"/>
  <c r="IL35" i="2"/>
  <c r="IM35" i="2"/>
  <c r="IN35" i="2"/>
  <c r="S35" i="2" s="1"/>
  <c r="IO35" i="2"/>
  <c r="IQ35" i="2"/>
  <c r="IR35" i="2"/>
  <c r="IS35" i="2"/>
  <c r="IT35" i="2"/>
  <c r="IU35" i="2"/>
  <c r="IV35" i="2"/>
  <c r="HY36" i="2"/>
  <c r="HZ36" i="2"/>
  <c r="IR36" i="2" s="1"/>
  <c r="IA36" i="2"/>
  <c r="IB36" i="2"/>
  <c r="IC36" i="2"/>
  <c r="F36" i="2" s="1"/>
  <c r="ID36" i="2"/>
  <c r="G36" i="2" s="1"/>
  <c r="IE36" i="2"/>
  <c r="IF36" i="2"/>
  <c r="IH36" i="2"/>
  <c r="II36" i="2"/>
  <c r="IJ36" i="2"/>
  <c r="IK36" i="2"/>
  <c r="IL36" i="2"/>
  <c r="Q36" i="2" s="1"/>
  <c r="IM36" i="2"/>
  <c r="R36" i="2" s="1"/>
  <c r="IN36" i="2"/>
  <c r="IO36" i="2"/>
  <c r="T36" i="2" s="1"/>
  <c r="IQ36" i="2"/>
  <c r="IS36" i="2"/>
  <c r="IT36" i="2"/>
  <c r="IW36" i="2"/>
  <c r="HY37" i="2"/>
  <c r="HZ37" i="2"/>
  <c r="IA37" i="2"/>
  <c r="IB37" i="2"/>
  <c r="E37" i="2" s="1"/>
  <c r="IC37" i="2"/>
  <c r="ID37" i="2"/>
  <c r="G37" i="2" s="1"/>
  <c r="IE37" i="2"/>
  <c r="H37" i="2" s="1"/>
  <c r="IF37" i="2"/>
  <c r="IH37" i="2"/>
  <c r="II37" i="2"/>
  <c r="IJ37" i="2"/>
  <c r="IK37" i="2"/>
  <c r="P37" i="2" s="1"/>
  <c r="IL37" i="2"/>
  <c r="IM37" i="2"/>
  <c r="R37" i="2" s="1"/>
  <c r="IN37" i="2"/>
  <c r="S37" i="2" s="1"/>
  <c r="IO37" i="2"/>
  <c r="IQ37" i="2"/>
  <c r="IR37" i="2"/>
  <c r="IS37" i="2"/>
  <c r="IT37" i="2"/>
  <c r="IU37" i="2"/>
  <c r="IV37" i="2"/>
  <c r="IW37" i="2"/>
  <c r="IX37" i="2"/>
  <c r="HY40" i="2"/>
  <c r="HZ40" i="2"/>
  <c r="IA40" i="2"/>
  <c r="IB40" i="2"/>
  <c r="IC40" i="2"/>
  <c r="ID40" i="2"/>
  <c r="IE40" i="2"/>
  <c r="IF40" i="2"/>
  <c r="IH40" i="2"/>
  <c r="IQ40" i="2" s="1"/>
  <c r="II40" i="2"/>
  <c r="IJ40" i="2"/>
  <c r="IS40" i="2" s="1"/>
  <c r="IK40" i="2"/>
  <c r="IT40" i="2" s="1"/>
  <c r="IL40" i="2"/>
  <c r="IU40" i="2" s="1"/>
  <c r="IM40" i="2"/>
  <c r="IV40" i="2" s="1"/>
  <c r="IN40" i="2"/>
  <c r="IO40" i="2"/>
  <c r="IX40" i="2" s="1"/>
  <c r="IR40" i="2"/>
  <c r="HY41" i="2"/>
  <c r="B41" i="2" s="1"/>
  <c r="HZ41" i="2"/>
  <c r="C41" i="2" s="1"/>
  <c r="IA41" i="2"/>
  <c r="IB41" i="2"/>
  <c r="E41" i="2" s="1"/>
  <c r="IC41" i="2"/>
  <c r="ID41" i="2"/>
  <c r="IE41" i="2"/>
  <c r="IF41" i="2"/>
  <c r="IH41" i="2"/>
  <c r="M41" i="2" s="1"/>
  <c r="II41" i="2"/>
  <c r="IR41" i="2" s="1"/>
  <c r="IJ41" i="2"/>
  <c r="IK41" i="2"/>
  <c r="IT41" i="2" s="1"/>
  <c r="IL41" i="2"/>
  <c r="IU41" i="2" s="1"/>
  <c r="IM41" i="2"/>
  <c r="IV41" i="2" s="1"/>
  <c r="IN41" i="2"/>
  <c r="IO41" i="2"/>
  <c r="T41" i="2" s="1"/>
  <c r="HY42" i="2"/>
  <c r="HZ42" i="2"/>
  <c r="IA42" i="2"/>
  <c r="IB42" i="2"/>
  <c r="IC42" i="2"/>
  <c r="ID42" i="2"/>
  <c r="G42" i="2" s="1"/>
  <c r="IE42" i="2"/>
  <c r="IF42" i="2"/>
  <c r="IH42" i="2"/>
  <c r="IQ42" i="2" s="1"/>
  <c r="II42" i="2"/>
  <c r="IR42" i="2" s="1"/>
  <c r="IJ42" i="2"/>
  <c r="IS42" i="2" s="1"/>
  <c r="IK42" i="2"/>
  <c r="IT42" i="2" s="1"/>
  <c r="IL42" i="2"/>
  <c r="Q42" i="2" s="1"/>
  <c r="IM42" i="2"/>
  <c r="R42" i="2" s="1"/>
  <c r="IN42" i="2"/>
  <c r="IO42" i="2"/>
  <c r="HY43" i="2"/>
  <c r="B43" i="2" s="1"/>
  <c r="HZ43" i="2"/>
  <c r="C43" i="2" s="1"/>
  <c r="IA43" i="2"/>
  <c r="IB43" i="2"/>
  <c r="IC43" i="2"/>
  <c r="ID43" i="2"/>
  <c r="IE43" i="2"/>
  <c r="IF43" i="2"/>
  <c r="IH43" i="2"/>
  <c r="M43" i="2" s="1"/>
  <c r="II43" i="2"/>
  <c r="N43" i="2" s="1"/>
  <c r="IJ43" i="2"/>
  <c r="IK43" i="2"/>
  <c r="IL43" i="2"/>
  <c r="IU43" i="2" s="1"/>
  <c r="IM43" i="2"/>
  <c r="IV43" i="2" s="1"/>
  <c r="IN43" i="2"/>
  <c r="IW43" i="2" s="1"/>
  <c r="IO43" i="2"/>
  <c r="IX43" i="2" s="1"/>
  <c r="IS43" i="2"/>
  <c r="IT43" i="2"/>
  <c r="HY44" i="2"/>
  <c r="HZ44" i="2"/>
  <c r="IA44" i="2"/>
  <c r="IB44" i="2"/>
  <c r="E44" i="2" s="1"/>
  <c r="IC44" i="2"/>
  <c r="F44" i="2" s="1"/>
  <c r="ID44" i="2"/>
  <c r="IE44" i="2"/>
  <c r="IF44" i="2"/>
  <c r="IH44" i="2"/>
  <c r="II44" i="2"/>
  <c r="IJ44" i="2"/>
  <c r="IK44" i="2"/>
  <c r="P44" i="2" s="1"/>
  <c r="IL44" i="2"/>
  <c r="IU44" i="2" s="1"/>
  <c r="IM44" i="2"/>
  <c r="IV44" i="2" s="1"/>
  <c r="IN44" i="2"/>
  <c r="IO44" i="2"/>
  <c r="IQ44" i="2"/>
  <c r="IR44" i="2"/>
  <c r="IS44" i="2"/>
  <c r="IW44" i="2"/>
  <c r="IX44" i="2"/>
  <c r="HY45" i="2"/>
  <c r="HZ45" i="2"/>
  <c r="IA45" i="2"/>
  <c r="IB45" i="2"/>
  <c r="E45" i="2" s="1"/>
  <c r="IC45" i="2"/>
  <c r="ID45" i="2"/>
  <c r="G45" i="2" s="1"/>
  <c r="IE45" i="2"/>
  <c r="H45" i="2" s="1"/>
  <c r="IF45" i="2"/>
  <c r="IH45" i="2"/>
  <c r="II45" i="2"/>
  <c r="IR45" i="2" s="1"/>
  <c r="IJ45" i="2"/>
  <c r="IK45" i="2"/>
  <c r="P45" i="2" s="1"/>
  <c r="IL45" i="2"/>
  <c r="IM45" i="2"/>
  <c r="IV45" i="2" s="1"/>
  <c r="IN45" i="2"/>
  <c r="IW45" i="2" s="1"/>
  <c r="IO45" i="2"/>
  <c r="IS45" i="2"/>
  <c r="IU45" i="2"/>
  <c r="IX45" i="2"/>
  <c r="HY46" i="2"/>
  <c r="HZ46" i="2"/>
  <c r="IA46" i="2"/>
  <c r="IB46" i="2"/>
  <c r="IC46" i="2"/>
  <c r="F46" i="2" s="1"/>
  <c r="ID46" i="2"/>
  <c r="IE46" i="2"/>
  <c r="IF46" i="2"/>
  <c r="IH46" i="2"/>
  <c r="II46" i="2"/>
  <c r="IR46" i="2" s="1"/>
  <c r="IJ46" i="2"/>
  <c r="IS46" i="2" s="1"/>
  <c r="IK46" i="2"/>
  <c r="IL46" i="2"/>
  <c r="IU46" i="2" s="1"/>
  <c r="IM46" i="2"/>
  <c r="IV46" i="2" s="1"/>
  <c r="IN46" i="2"/>
  <c r="IO46" i="2"/>
  <c r="IX46" i="2" s="1"/>
  <c r="IW46" i="2"/>
  <c r="HY47" i="2"/>
  <c r="B47" i="2" s="1"/>
  <c r="HZ47" i="2"/>
  <c r="C47" i="2" s="1"/>
  <c r="IA47" i="2"/>
  <c r="IB47" i="2"/>
  <c r="IC47" i="2"/>
  <c r="F47" i="2" s="1"/>
  <c r="ID47" i="2"/>
  <c r="IE47" i="2"/>
  <c r="IF47" i="2"/>
  <c r="I47" i="2" s="1"/>
  <c r="IH47" i="2"/>
  <c r="M47" i="2" s="1"/>
  <c r="II47" i="2"/>
  <c r="IJ47" i="2"/>
  <c r="IK47" i="2"/>
  <c r="IT47" i="2" s="1"/>
  <c r="IL47" i="2"/>
  <c r="Q47" i="2" s="1"/>
  <c r="IM47" i="2"/>
  <c r="IN47" i="2"/>
  <c r="IO47" i="2"/>
  <c r="IX47" i="2" s="1"/>
  <c r="IQ47" i="2"/>
  <c r="IS47" i="2"/>
  <c r="HY48" i="2"/>
  <c r="B48" i="2" s="1"/>
  <c r="HZ48" i="2"/>
  <c r="C48" i="2" s="1"/>
  <c r="IA48" i="2"/>
  <c r="D48" i="2" s="1"/>
  <c r="IB48" i="2"/>
  <c r="IC48" i="2"/>
  <c r="ID48" i="2"/>
  <c r="IE48" i="2"/>
  <c r="H48" i="2" s="1"/>
  <c r="IF48" i="2"/>
  <c r="I48" i="2" s="1"/>
  <c r="IH48" i="2"/>
  <c r="M48" i="2" s="1"/>
  <c r="II48" i="2"/>
  <c r="N48" i="2" s="1"/>
  <c r="IJ48" i="2"/>
  <c r="IK48" i="2"/>
  <c r="IL48" i="2"/>
  <c r="IM48" i="2"/>
  <c r="IN48" i="2"/>
  <c r="IO48" i="2"/>
  <c r="T48" i="2" s="1"/>
  <c r="IQ48" i="2"/>
  <c r="IT48" i="2"/>
  <c r="IV48" i="2"/>
  <c r="HY54" i="2"/>
  <c r="B54" i="2" s="1"/>
  <c r="HZ54" i="2"/>
  <c r="IA54" i="2"/>
  <c r="IB54" i="2"/>
  <c r="E54" i="2" s="1"/>
  <c r="IC54" i="2"/>
  <c r="ID54" i="2"/>
  <c r="IE54" i="2"/>
  <c r="IF54" i="2"/>
  <c r="IH54" i="2"/>
  <c r="II54" i="2"/>
  <c r="IJ54" i="2"/>
  <c r="IS54" i="2" s="1"/>
  <c r="IK54" i="2"/>
  <c r="IT54" i="2" s="1"/>
  <c r="IL54" i="2"/>
  <c r="Q54" i="2" s="1"/>
  <c r="IM54" i="2"/>
  <c r="IN54" i="2"/>
  <c r="IO54" i="2"/>
  <c r="IX54" i="2" s="1"/>
  <c r="IQ54" i="2"/>
  <c r="HY55" i="2"/>
  <c r="HZ55" i="2"/>
  <c r="IA55" i="2"/>
  <c r="IB55" i="2"/>
  <c r="IC55" i="2"/>
  <c r="ID55" i="2"/>
  <c r="IE55" i="2"/>
  <c r="IF55" i="2"/>
  <c r="IH55" i="2"/>
  <c r="IQ55" i="2" s="1"/>
  <c r="II55" i="2"/>
  <c r="IJ55" i="2"/>
  <c r="IS55" i="2" s="1"/>
  <c r="IK55" i="2"/>
  <c r="IT55" i="2" s="1"/>
  <c r="IL55" i="2"/>
  <c r="IU55" i="2" s="1"/>
  <c r="IM55" i="2"/>
  <c r="R55" i="2" s="1"/>
  <c r="IN55" i="2"/>
  <c r="IO55" i="2"/>
  <c r="IR55" i="2"/>
  <c r="IV55" i="2"/>
  <c r="IX55" i="2"/>
  <c r="HY56" i="2"/>
  <c r="HZ56" i="2"/>
  <c r="C56" i="2" s="1"/>
  <c r="IA56" i="2"/>
  <c r="IB56" i="2"/>
  <c r="IC56" i="2"/>
  <c r="ID56" i="2"/>
  <c r="IE56" i="2"/>
  <c r="H56" i="2" s="1"/>
  <c r="IF56" i="2"/>
  <c r="IH56" i="2"/>
  <c r="II56" i="2"/>
  <c r="IJ56" i="2"/>
  <c r="IK56" i="2"/>
  <c r="P56" i="2" s="1"/>
  <c r="IL56" i="2"/>
  <c r="IM56" i="2"/>
  <c r="IN56" i="2"/>
  <c r="S56" i="2" s="1"/>
  <c r="IO56" i="2"/>
  <c r="IQ56" i="2"/>
  <c r="IR56" i="2"/>
  <c r="IS56" i="2"/>
  <c r="IT56" i="2"/>
  <c r="IU56" i="2"/>
  <c r="IV56" i="2"/>
  <c r="IW56" i="2"/>
  <c r="IX56" i="2"/>
  <c r="HY57" i="2"/>
  <c r="HZ57" i="2"/>
  <c r="C57" i="2" s="1"/>
  <c r="IA57" i="2"/>
  <c r="D57" i="2" s="1"/>
  <c r="IB57" i="2"/>
  <c r="IC57" i="2"/>
  <c r="ID57" i="2"/>
  <c r="IE57" i="2"/>
  <c r="H57" i="2" s="1"/>
  <c r="IF57" i="2"/>
  <c r="IH57" i="2"/>
  <c r="II57" i="2"/>
  <c r="IR57" i="2" s="1"/>
  <c r="IJ57" i="2"/>
  <c r="O57" i="2" s="1"/>
  <c r="IK57" i="2"/>
  <c r="IL57" i="2"/>
  <c r="IU57" i="2" s="1"/>
  <c r="IM57" i="2"/>
  <c r="IV57" i="2" s="1"/>
  <c r="IN57" i="2"/>
  <c r="IO57" i="2"/>
  <c r="HY58" i="2"/>
  <c r="HZ58" i="2"/>
  <c r="IA58" i="2"/>
  <c r="D58" i="2" s="1"/>
  <c r="IB58" i="2"/>
  <c r="E58" i="2" s="1"/>
  <c r="IC58" i="2"/>
  <c r="ID58" i="2"/>
  <c r="IE58" i="2"/>
  <c r="H58" i="2" s="1"/>
  <c r="IF58" i="2"/>
  <c r="IH58" i="2"/>
  <c r="II58" i="2"/>
  <c r="IR58" i="2" s="1"/>
  <c r="IJ58" i="2"/>
  <c r="IS58" i="2" s="1"/>
  <c r="IK58" i="2"/>
  <c r="P58" i="2" s="1"/>
  <c r="IL58" i="2"/>
  <c r="IU58" i="2" s="1"/>
  <c r="IM58" i="2"/>
  <c r="IV58" i="2" s="1"/>
  <c r="IN58" i="2"/>
  <c r="IO58" i="2"/>
  <c r="IX58" i="2" s="1"/>
  <c r="HY59" i="2"/>
  <c r="HZ59" i="2"/>
  <c r="IA59" i="2"/>
  <c r="IB59" i="2"/>
  <c r="IC59" i="2"/>
  <c r="ID59" i="2"/>
  <c r="IE59" i="2"/>
  <c r="IF59" i="2"/>
  <c r="IH59" i="2"/>
  <c r="II59" i="2"/>
  <c r="IJ59" i="2"/>
  <c r="IK59" i="2"/>
  <c r="IL59" i="2"/>
  <c r="IU59" i="2" s="1"/>
  <c r="IM59" i="2"/>
  <c r="IV59" i="2" s="1"/>
  <c r="IN59" i="2"/>
  <c r="IW59" i="2" s="1"/>
  <c r="IO59" i="2"/>
  <c r="HY60" i="2"/>
  <c r="HZ60" i="2"/>
  <c r="IA60" i="2"/>
  <c r="IB60" i="2"/>
  <c r="IC60" i="2"/>
  <c r="ID60" i="2"/>
  <c r="IE60" i="2"/>
  <c r="IF60" i="2"/>
  <c r="IH60" i="2"/>
  <c r="II60" i="2"/>
  <c r="IJ60" i="2"/>
  <c r="IS60" i="2" s="1"/>
  <c r="IK60" i="2"/>
  <c r="IL60" i="2"/>
  <c r="IM60" i="2"/>
  <c r="IN60" i="2"/>
  <c r="IW60" i="2" s="1"/>
  <c r="IO60" i="2"/>
  <c r="IQ60" i="2"/>
  <c r="IR60" i="2"/>
  <c r="IT60" i="2"/>
  <c r="HY61" i="2"/>
  <c r="B61" i="2" s="1"/>
  <c r="HZ61" i="2"/>
  <c r="C61" i="2" s="1"/>
  <c r="IA61" i="2"/>
  <c r="IB61" i="2"/>
  <c r="IC61" i="2"/>
  <c r="ID61" i="2"/>
  <c r="IE61" i="2"/>
  <c r="IF61" i="2"/>
  <c r="IH61" i="2"/>
  <c r="II61" i="2"/>
  <c r="IJ61" i="2"/>
  <c r="IS61" i="2" s="1"/>
  <c r="IK61" i="2"/>
  <c r="IL61" i="2"/>
  <c r="IM61" i="2"/>
  <c r="IV61" i="2" s="1"/>
  <c r="IN61" i="2"/>
  <c r="IO61" i="2"/>
  <c r="IQ61" i="2"/>
  <c r="IR61" i="2"/>
  <c r="IT61" i="2"/>
  <c r="IW61" i="2"/>
  <c r="HY62" i="2"/>
  <c r="HZ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N62" i="2"/>
  <c r="IW62" i="2" s="1"/>
  <c r="IO62" i="2"/>
  <c r="IQ62" i="2"/>
  <c r="IR62" i="2"/>
  <c r="IS62" i="2"/>
  <c r="IT62" i="2"/>
  <c r="HY63" i="2"/>
  <c r="HZ63" i="2"/>
  <c r="IA63" i="2"/>
  <c r="IB63" i="2"/>
  <c r="IC63" i="2"/>
  <c r="ID63" i="2"/>
  <c r="G63" i="2" s="1"/>
  <c r="IE63" i="2"/>
  <c r="IF63" i="2"/>
  <c r="IH63" i="2"/>
  <c r="IQ63" i="2" s="1"/>
  <c r="II63" i="2"/>
  <c r="IR63" i="2" s="1"/>
  <c r="IJ63" i="2"/>
  <c r="IS63" i="2" s="1"/>
  <c r="IK63" i="2"/>
  <c r="IL63" i="2"/>
  <c r="IU63" i="2" s="1"/>
  <c r="IM63" i="2"/>
  <c r="R63" i="2" s="1"/>
  <c r="IN63" i="2"/>
  <c r="IW63" i="2" s="1"/>
  <c r="IO63" i="2"/>
  <c r="IT63" i="2"/>
  <c r="IX63" i="2"/>
  <c r="HN38" i="2"/>
  <c r="HM38" i="2"/>
  <c r="HL38" i="2"/>
  <c r="HK38" i="2"/>
  <c r="HJ38" i="2"/>
  <c r="HI38" i="2"/>
  <c r="HH38" i="2"/>
  <c r="HG38" i="2"/>
  <c r="HE38" i="2"/>
  <c r="HD38" i="2"/>
  <c r="HC38" i="2"/>
  <c r="HB38" i="2"/>
  <c r="HA38" i="2"/>
  <c r="GZ38" i="2"/>
  <c r="GY38" i="2"/>
  <c r="GX38" i="2"/>
  <c r="HN23" i="2"/>
  <c r="HM23" i="2"/>
  <c r="HL23" i="2"/>
  <c r="HK23" i="2"/>
  <c r="HJ23" i="2"/>
  <c r="HI23" i="2"/>
  <c r="HH23" i="2"/>
  <c r="HE23" i="2"/>
  <c r="HD23" i="2"/>
  <c r="HC23" i="2"/>
  <c r="HB23" i="2"/>
  <c r="HA23" i="2"/>
  <c r="GZ23" i="2"/>
  <c r="GY23" i="2"/>
  <c r="HN5" i="2"/>
  <c r="HM5" i="2"/>
  <c r="HL5" i="2"/>
  <c r="HK5" i="2"/>
  <c r="HJ5" i="2"/>
  <c r="HI5" i="2"/>
  <c r="HH5" i="2"/>
  <c r="HG5" i="2"/>
  <c r="HE5" i="2"/>
  <c r="HD5" i="2"/>
  <c r="HC5" i="2"/>
  <c r="HB5" i="2"/>
  <c r="HA5" i="2"/>
  <c r="GZ5" i="2"/>
  <c r="GY5" i="2"/>
  <c r="GX5" i="2"/>
  <c r="HP5" i="2" s="1"/>
  <c r="DO38" i="2"/>
  <c r="DN38" i="2"/>
  <c r="DY38" i="2" s="1"/>
  <c r="DM38" i="2"/>
  <c r="DL38" i="2"/>
  <c r="DK38" i="2"/>
  <c r="DJ38" i="2"/>
  <c r="DU38" i="2" s="1"/>
  <c r="DI38" i="2"/>
  <c r="DO23" i="2"/>
  <c r="DN23" i="2"/>
  <c r="DY23" i="2" s="1"/>
  <c r="DM23" i="2"/>
  <c r="DX23" i="2" s="1"/>
  <c r="DL23" i="2"/>
  <c r="DK23" i="2"/>
  <c r="DV23" i="2" s="1"/>
  <c r="DJ23" i="2"/>
  <c r="DU23" i="2" s="1"/>
  <c r="DI23" i="2"/>
  <c r="DT23" i="2" s="1"/>
  <c r="DO5" i="2"/>
  <c r="DN5" i="2"/>
  <c r="DY5" i="2" s="1"/>
  <c r="DM5" i="2"/>
  <c r="DL5" i="2"/>
  <c r="DW5" i="2" s="1"/>
  <c r="DK5" i="2"/>
  <c r="DJ5" i="2"/>
  <c r="DI5" i="2"/>
  <c r="DT5" i="2" s="1"/>
  <c r="DH38" i="2"/>
  <c r="DH5" i="2"/>
  <c r="BP54" i="2"/>
  <c r="CL54" i="2" s="1"/>
  <c r="BQ54" i="2"/>
  <c r="BF54" i="2" s="1"/>
  <c r="BR54" i="2"/>
  <c r="CN54" i="2" s="1"/>
  <c r="BS54" i="2"/>
  <c r="BH54" i="2" s="1"/>
  <c r="BT54" i="2"/>
  <c r="BU54" i="2"/>
  <c r="CQ54" i="2" s="1"/>
  <c r="BV54" i="2"/>
  <c r="BW54" i="2"/>
  <c r="BL54" i="2" s="1"/>
  <c r="BP55" i="2"/>
  <c r="BQ55" i="2"/>
  <c r="BF55" i="2" s="1"/>
  <c r="BR55" i="2"/>
  <c r="CN55" i="2" s="1"/>
  <c r="BS55" i="2"/>
  <c r="BH55" i="2" s="1"/>
  <c r="BT55" i="2"/>
  <c r="BU55" i="2"/>
  <c r="BJ55" i="2" s="1"/>
  <c r="BV55" i="2"/>
  <c r="BW55" i="2"/>
  <c r="CS55" i="2" s="1"/>
  <c r="BP56" i="2"/>
  <c r="BE56" i="2" s="1"/>
  <c r="BQ56" i="2"/>
  <c r="BF56" i="2" s="1"/>
  <c r="BR56" i="2"/>
  <c r="CN56" i="2" s="1"/>
  <c r="BS56" i="2"/>
  <c r="BH56" i="2" s="1"/>
  <c r="BT56" i="2"/>
  <c r="BU56" i="2"/>
  <c r="BJ56" i="2" s="1"/>
  <c r="BV56" i="2"/>
  <c r="BW56" i="2"/>
  <c r="BP57" i="2"/>
  <c r="CL57" i="2" s="1"/>
  <c r="BQ57" i="2"/>
  <c r="BF57" i="2" s="1"/>
  <c r="BR57" i="2"/>
  <c r="CN57" i="2" s="1"/>
  <c r="BS57" i="2"/>
  <c r="BH57" i="2" s="1"/>
  <c r="BT57" i="2"/>
  <c r="BU57" i="2"/>
  <c r="BJ57" i="2" s="1"/>
  <c r="BV57" i="2"/>
  <c r="BW57" i="2"/>
  <c r="BL57" i="2" s="1"/>
  <c r="BP58" i="2"/>
  <c r="CL58" i="2" s="1"/>
  <c r="BQ58" i="2"/>
  <c r="BR58" i="2"/>
  <c r="CN58" i="2" s="1"/>
  <c r="BS58" i="2"/>
  <c r="BH58" i="2" s="1"/>
  <c r="BT58" i="2"/>
  <c r="BU58" i="2"/>
  <c r="BJ58" i="2" s="1"/>
  <c r="BV58" i="2"/>
  <c r="BW58" i="2"/>
  <c r="BL58" i="2" s="1"/>
  <c r="BP59" i="2"/>
  <c r="BQ59" i="2"/>
  <c r="BR59" i="2"/>
  <c r="CN59" i="2" s="1"/>
  <c r="BS59" i="2"/>
  <c r="BH59" i="2" s="1"/>
  <c r="BT59" i="2"/>
  <c r="BU59" i="2"/>
  <c r="BJ59" i="2" s="1"/>
  <c r="BV59" i="2"/>
  <c r="BW59" i="2"/>
  <c r="CS59" i="2" s="1"/>
  <c r="BP60" i="2"/>
  <c r="CL60" i="2" s="1"/>
  <c r="BQ60" i="2"/>
  <c r="BF60" i="2" s="1"/>
  <c r="BR60" i="2"/>
  <c r="CN60" i="2" s="1"/>
  <c r="BS60" i="2"/>
  <c r="BH60" i="2" s="1"/>
  <c r="BT60" i="2"/>
  <c r="BU60" i="2"/>
  <c r="BJ60" i="2" s="1"/>
  <c r="BV60" i="2"/>
  <c r="BW60" i="2"/>
  <c r="BL60" i="2" s="1"/>
  <c r="BP61" i="2"/>
  <c r="BE61" i="2" s="1"/>
  <c r="BQ61" i="2"/>
  <c r="BF61" i="2" s="1"/>
  <c r="BR61" i="2"/>
  <c r="CN61" i="2" s="1"/>
  <c r="BS61" i="2"/>
  <c r="BT61" i="2"/>
  <c r="BU61" i="2"/>
  <c r="BV61" i="2"/>
  <c r="BW61" i="2"/>
  <c r="BL61" i="2" s="1"/>
  <c r="BP62" i="2"/>
  <c r="BQ62" i="2"/>
  <c r="BR62" i="2"/>
  <c r="CN62" i="2" s="1"/>
  <c r="BS62" i="2"/>
  <c r="BH62" i="2" s="1"/>
  <c r="BT62" i="2"/>
  <c r="BU62" i="2"/>
  <c r="BJ62" i="2" s="1"/>
  <c r="BV62" i="2"/>
  <c r="BW62" i="2"/>
  <c r="CS62" i="2" s="1"/>
  <c r="BP63" i="2"/>
  <c r="CL63" i="2" s="1"/>
  <c r="BQ63" i="2"/>
  <c r="BF63" i="2" s="1"/>
  <c r="BR63" i="2"/>
  <c r="CN63" i="2" s="1"/>
  <c r="BS63" i="2"/>
  <c r="CO63" i="2" s="1"/>
  <c r="BT63" i="2"/>
  <c r="BU63" i="2"/>
  <c r="BJ63" i="2" s="1"/>
  <c r="BV63" i="2"/>
  <c r="CR63" i="2" s="1"/>
  <c r="BW63" i="2"/>
  <c r="CS63" i="2" s="1"/>
  <c r="BA5" i="2"/>
  <c r="AZ5" i="2"/>
  <c r="AY5" i="2"/>
  <c r="AX5" i="2"/>
  <c r="AW5" i="2"/>
  <c r="AV5" i="2"/>
  <c r="AU5" i="2"/>
  <c r="AT5" i="2"/>
  <c r="AP5" i="2"/>
  <c r="AO5" i="2"/>
  <c r="AN5" i="2"/>
  <c r="AM5" i="2"/>
  <c r="AL5" i="2"/>
  <c r="AK5" i="2"/>
  <c r="AJ5" i="2"/>
  <c r="BA23" i="2"/>
  <c r="AZ23" i="2"/>
  <c r="AY23" i="2"/>
  <c r="AX23" i="2"/>
  <c r="AW23" i="2"/>
  <c r="AV23" i="2"/>
  <c r="AU23" i="2"/>
  <c r="AP23" i="2"/>
  <c r="AO23" i="2"/>
  <c r="AN23" i="2"/>
  <c r="AM23" i="2"/>
  <c r="AL23" i="2"/>
  <c r="AK23" i="2"/>
  <c r="AJ23" i="2"/>
  <c r="BA38" i="2"/>
  <c r="AZ38" i="2"/>
  <c r="AY38" i="2"/>
  <c r="AX38" i="2"/>
  <c r="AW38" i="2"/>
  <c r="AV38" i="2"/>
  <c r="AU38" i="2"/>
  <c r="AT38" i="2"/>
  <c r="AP38" i="2"/>
  <c r="AO38" i="2"/>
  <c r="AN38" i="2"/>
  <c r="AM38" i="2"/>
  <c r="AL38" i="2"/>
  <c r="AK38" i="2"/>
  <c r="AJ38" i="2"/>
  <c r="AI5" i="2"/>
  <c r="AI38" i="2"/>
  <c r="O9" i="2"/>
  <c r="R11" i="2"/>
  <c r="O12" i="2"/>
  <c r="R13" i="2"/>
  <c r="T19" i="2"/>
  <c r="T21" i="2"/>
  <c r="N46" i="2"/>
  <c r="P48" i="2"/>
  <c r="R48" i="2"/>
  <c r="N49" i="2"/>
  <c r="O49" i="2"/>
  <c r="P49" i="2"/>
  <c r="Q49" i="2"/>
  <c r="R49" i="2"/>
  <c r="S49" i="2"/>
  <c r="T49" i="2"/>
  <c r="Q55" i="2"/>
  <c r="M22" i="2"/>
  <c r="M49" i="2"/>
  <c r="H9" i="2"/>
  <c r="E10" i="2"/>
  <c r="I11" i="2"/>
  <c r="D12" i="2"/>
  <c r="G13" i="2"/>
  <c r="C21" i="2"/>
  <c r="E22" i="2"/>
  <c r="I25" i="2"/>
  <c r="C27" i="2"/>
  <c r="F29" i="2"/>
  <c r="G32" i="2"/>
  <c r="H32" i="2"/>
  <c r="D34" i="2"/>
  <c r="H42" i="2"/>
  <c r="D45" i="2"/>
  <c r="E48" i="2"/>
  <c r="F48" i="2"/>
  <c r="G48" i="2"/>
  <c r="C49" i="2"/>
  <c r="D49" i="2"/>
  <c r="E49" i="2"/>
  <c r="F49" i="2"/>
  <c r="G49" i="2"/>
  <c r="H49" i="2"/>
  <c r="I49" i="2"/>
  <c r="G55" i="2"/>
  <c r="H55" i="2"/>
  <c r="B11" i="2"/>
  <c r="B34" i="2"/>
  <c r="B49" i="2"/>
  <c r="BL62" i="2"/>
  <c r="BW7" i="2"/>
  <c r="BW8" i="2"/>
  <c r="BW9" i="2"/>
  <c r="BW10" i="2"/>
  <c r="CS10" i="2" s="1"/>
  <c r="BW11" i="2"/>
  <c r="BW12" i="2"/>
  <c r="CS12" i="2" s="1"/>
  <c r="BW13" i="2"/>
  <c r="BW14" i="2"/>
  <c r="CS14" i="2" s="1"/>
  <c r="BW15" i="2"/>
  <c r="BW16" i="2"/>
  <c r="BW17" i="2"/>
  <c r="BW18" i="2"/>
  <c r="CS18" i="2" s="1"/>
  <c r="BW19" i="2"/>
  <c r="BW20" i="2"/>
  <c r="CS20" i="2" s="1"/>
  <c r="BW21" i="2"/>
  <c r="BW22" i="2"/>
  <c r="BW25" i="2"/>
  <c r="BW26" i="2"/>
  <c r="BW27" i="2"/>
  <c r="CS27" i="2" s="1"/>
  <c r="BW28" i="2"/>
  <c r="BW29" i="2"/>
  <c r="CS29" i="2" s="1"/>
  <c r="BW30" i="2"/>
  <c r="BW31" i="2"/>
  <c r="CS31" i="2" s="1"/>
  <c r="BW32" i="2"/>
  <c r="BW33" i="2"/>
  <c r="BW34" i="2"/>
  <c r="BW35" i="2"/>
  <c r="CS35" i="2" s="1"/>
  <c r="BW36" i="2"/>
  <c r="BW37" i="2"/>
  <c r="BW40" i="2"/>
  <c r="BW41" i="2"/>
  <c r="CS41" i="2" s="1"/>
  <c r="BW42" i="2"/>
  <c r="BW43" i="2"/>
  <c r="BW44" i="2"/>
  <c r="BW45" i="2"/>
  <c r="BW46" i="2"/>
  <c r="BW47" i="2"/>
  <c r="CS47" i="2" s="1"/>
  <c r="BW48" i="2"/>
  <c r="DZ7" i="2"/>
  <c r="DZ8" i="2"/>
  <c r="DZ9" i="2"/>
  <c r="DZ10" i="2"/>
  <c r="DZ11" i="2"/>
  <c r="DZ12" i="2"/>
  <c r="DZ13" i="2"/>
  <c r="DZ14" i="2"/>
  <c r="DZ15" i="2"/>
  <c r="DZ16" i="2"/>
  <c r="DZ17" i="2"/>
  <c r="DZ18" i="2"/>
  <c r="DZ19" i="2"/>
  <c r="DZ20" i="2"/>
  <c r="DZ21" i="2"/>
  <c r="DZ22" i="2"/>
  <c r="DZ25" i="2"/>
  <c r="DZ26" i="2"/>
  <c r="DZ27" i="2"/>
  <c r="DZ28" i="2"/>
  <c r="DZ29" i="2"/>
  <c r="DZ30" i="2"/>
  <c r="DZ31" i="2"/>
  <c r="DZ32" i="2"/>
  <c r="DZ33" i="2"/>
  <c r="DZ34" i="2"/>
  <c r="DZ35" i="2"/>
  <c r="DZ36" i="2"/>
  <c r="DZ37" i="2"/>
  <c r="DZ40" i="2"/>
  <c r="DZ41" i="2"/>
  <c r="DZ42" i="2"/>
  <c r="DZ43" i="2"/>
  <c r="DZ44" i="2"/>
  <c r="DZ45" i="2"/>
  <c r="DZ46" i="2"/>
  <c r="DZ47" i="2"/>
  <c r="DZ48" i="2"/>
  <c r="DZ54" i="2"/>
  <c r="DZ55" i="2"/>
  <c r="DZ56" i="2"/>
  <c r="DZ57" i="2"/>
  <c r="DZ58" i="2"/>
  <c r="DZ59" i="2"/>
  <c r="DZ60" i="2"/>
  <c r="DZ61" i="2"/>
  <c r="DZ62" i="2"/>
  <c r="DZ63" i="2"/>
  <c r="HW7" i="2"/>
  <c r="HW8" i="2"/>
  <c r="HW9" i="2"/>
  <c r="HW10" i="2"/>
  <c r="HW11" i="2"/>
  <c r="HW12" i="2"/>
  <c r="HW13" i="2"/>
  <c r="HW14" i="2"/>
  <c r="HW15" i="2"/>
  <c r="HW16" i="2"/>
  <c r="HW17" i="2"/>
  <c r="HW18" i="2"/>
  <c r="HW19" i="2"/>
  <c r="HW20" i="2"/>
  <c r="HW21" i="2"/>
  <c r="HW22" i="2"/>
  <c r="HW25" i="2"/>
  <c r="HW26" i="2"/>
  <c r="HW27" i="2"/>
  <c r="HW28" i="2"/>
  <c r="HW29" i="2"/>
  <c r="HW30" i="2"/>
  <c r="HW31" i="2"/>
  <c r="HW32" i="2"/>
  <c r="HW33" i="2"/>
  <c r="HW34" i="2"/>
  <c r="HW35" i="2"/>
  <c r="HW36" i="2"/>
  <c r="HW37" i="2"/>
  <c r="HW40" i="2"/>
  <c r="HW41" i="2"/>
  <c r="HW42" i="2"/>
  <c r="HW43" i="2"/>
  <c r="HW44" i="2"/>
  <c r="HW45" i="2"/>
  <c r="HW46" i="2"/>
  <c r="HW47" i="2"/>
  <c r="HW48" i="2"/>
  <c r="HW54" i="2"/>
  <c r="HW55" i="2"/>
  <c r="HW56" i="2"/>
  <c r="HW57" i="2"/>
  <c r="HW58" i="2"/>
  <c r="HW59" i="2"/>
  <c r="HW60" i="2"/>
  <c r="HW61" i="2"/>
  <c r="HW62" i="2"/>
  <c r="HW63" i="2"/>
  <c r="JY7" i="2"/>
  <c r="JY8" i="2"/>
  <c r="JY9" i="2"/>
  <c r="JY10" i="2"/>
  <c r="JY11" i="2"/>
  <c r="JY12" i="2"/>
  <c r="JY13" i="2"/>
  <c r="JY14" i="2"/>
  <c r="JY15" i="2"/>
  <c r="JY16" i="2"/>
  <c r="JY17" i="2"/>
  <c r="JY18" i="2"/>
  <c r="JY19" i="2"/>
  <c r="JY20" i="2"/>
  <c r="JY21" i="2"/>
  <c r="JY22" i="2"/>
  <c r="JY25" i="2"/>
  <c r="JY26" i="2"/>
  <c r="JY27" i="2"/>
  <c r="JY28" i="2"/>
  <c r="JY29" i="2"/>
  <c r="JY30" i="2"/>
  <c r="JY31" i="2"/>
  <c r="JY32" i="2"/>
  <c r="JY33" i="2"/>
  <c r="JY34" i="2"/>
  <c r="JY35" i="2"/>
  <c r="JY36" i="2"/>
  <c r="JY37" i="2"/>
  <c r="JY40" i="2"/>
  <c r="JY41" i="2"/>
  <c r="JY42" i="2"/>
  <c r="JY43" i="2"/>
  <c r="JY44" i="2"/>
  <c r="JY45" i="2"/>
  <c r="JY46" i="2"/>
  <c r="JY47" i="2"/>
  <c r="JY48" i="2"/>
  <c r="JY54" i="2"/>
  <c r="JY55" i="2"/>
  <c r="JY56" i="2"/>
  <c r="JY57" i="2"/>
  <c r="JY58" i="2"/>
  <c r="JY59" i="2"/>
  <c r="JY60" i="2"/>
  <c r="JY61" i="2"/>
  <c r="JY62" i="2"/>
  <c r="JY63" i="2"/>
  <c r="KZ7" i="2"/>
  <c r="KZ8" i="2"/>
  <c r="KZ9" i="2"/>
  <c r="KZ10" i="2"/>
  <c r="KZ11" i="2"/>
  <c r="KZ12" i="2"/>
  <c r="KZ13" i="2"/>
  <c r="KZ14" i="2"/>
  <c r="KZ15" i="2"/>
  <c r="KZ16" i="2"/>
  <c r="KZ17" i="2"/>
  <c r="KZ18" i="2"/>
  <c r="KZ19" i="2"/>
  <c r="KZ20" i="2"/>
  <c r="KZ21" i="2"/>
  <c r="KZ22" i="2"/>
  <c r="KZ25" i="2"/>
  <c r="KZ26" i="2"/>
  <c r="KZ27" i="2"/>
  <c r="KZ28" i="2"/>
  <c r="KZ29" i="2"/>
  <c r="KZ30" i="2"/>
  <c r="KZ31" i="2"/>
  <c r="KZ32" i="2"/>
  <c r="KZ33" i="2"/>
  <c r="KZ34" i="2"/>
  <c r="KZ35" i="2"/>
  <c r="KZ36" i="2"/>
  <c r="KZ37" i="2"/>
  <c r="KZ40" i="2"/>
  <c r="KZ41" i="2"/>
  <c r="KZ42" i="2"/>
  <c r="KZ43" i="2"/>
  <c r="KZ44" i="2"/>
  <c r="KZ45" i="2"/>
  <c r="KZ46" i="2"/>
  <c r="KZ47" i="2"/>
  <c r="KZ54" i="2"/>
  <c r="KZ55" i="2"/>
  <c r="KZ56" i="2"/>
  <c r="KZ57" i="2"/>
  <c r="KZ58" i="2"/>
  <c r="KZ59" i="2"/>
  <c r="KZ60" i="2"/>
  <c r="KZ61" i="2"/>
  <c r="KZ62" i="2"/>
  <c r="KZ63" i="2"/>
  <c r="NB7" i="2"/>
  <c r="NB8" i="2"/>
  <c r="NB9" i="2"/>
  <c r="NB10" i="2"/>
  <c r="NB11" i="2"/>
  <c r="NB12" i="2"/>
  <c r="NB13" i="2"/>
  <c r="NB14" i="2"/>
  <c r="NB15" i="2"/>
  <c r="NB16" i="2"/>
  <c r="NB17" i="2"/>
  <c r="NB18" i="2"/>
  <c r="NB19" i="2"/>
  <c r="NB20" i="2"/>
  <c r="NB21" i="2"/>
  <c r="NB22" i="2"/>
  <c r="NB25" i="2"/>
  <c r="NB26" i="2"/>
  <c r="NB27" i="2"/>
  <c r="NB28" i="2"/>
  <c r="NB29" i="2"/>
  <c r="NB30" i="2"/>
  <c r="NB31" i="2"/>
  <c r="NB32" i="2"/>
  <c r="NB33" i="2"/>
  <c r="NB34" i="2"/>
  <c r="NB35" i="2"/>
  <c r="NB36" i="2"/>
  <c r="NB37" i="2"/>
  <c r="NB40" i="2"/>
  <c r="NB41" i="2"/>
  <c r="NB42" i="2"/>
  <c r="NB43" i="2"/>
  <c r="NB44" i="2"/>
  <c r="NB45" i="2"/>
  <c r="NB46" i="2"/>
  <c r="NB47" i="2"/>
  <c r="NB54" i="2"/>
  <c r="NB55" i="2"/>
  <c r="NB56" i="2"/>
  <c r="NB57" i="2"/>
  <c r="NB58" i="2"/>
  <c r="NB59" i="2"/>
  <c r="NB60" i="2"/>
  <c r="NB61" i="2"/>
  <c r="NB62" i="2"/>
  <c r="NB63" i="2"/>
  <c r="OC7" i="2"/>
  <c r="OC8" i="2"/>
  <c r="OC9" i="2"/>
  <c r="OC10" i="2"/>
  <c r="OC11" i="2"/>
  <c r="OC12" i="2"/>
  <c r="OC13" i="2"/>
  <c r="OC14" i="2"/>
  <c r="OC15" i="2"/>
  <c r="OC16" i="2"/>
  <c r="OC17" i="2"/>
  <c r="OC18" i="2"/>
  <c r="OC19" i="2"/>
  <c r="OC20" i="2"/>
  <c r="OC21" i="2"/>
  <c r="OC22" i="2"/>
  <c r="OC25" i="2"/>
  <c r="OC26" i="2"/>
  <c r="OC27" i="2"/>
  <c r="OC28" i="2"/>
  <c r="OC29" i="2"/>
  <c r="OC30" i="2"/>
  <c r="OC31" i="2"/>
  <c r="OC32" i="2"/>
  <c r="OC33" i="2"/>
  <c r="OC34" i="2"/>
  <c r="OC35" i="2"/>
  <c r="OC36" i="2"/>
  <c r="OC37" i="2"/>
  <c r="OC40" i="2"/>
  <c r="OC41" i="2"/>
  <c r="OC42" i="2"/>
  <c r="OC43" i="2"/>
  <c r="OC44" i="2"/>
  <c r="OC45" i="2"/>
  <c r="OC46" i="2"/>
  <c r="OC47" i="2"/>
  <c r="OC48" i="2"/>
  <c r="OC54" i="2"/>
  <c r="OC55" i="2"/>
  <c r="OC56" i="2"/>
  <c r="OC57" i="2"/>
  <c r="OC58" i="2"/>
  <c r="OC59" i="2"/>
  <c r="OC60" i="2"/>
  <c r="OC61" i="2"/>
  <c r="OC62" i="2"/>
  <c r="OC63" i="2"/>
  <c r="PD7" i="2"/>
  <c r="PD8" i="2"/>
  <c r="PD9" i="2"/>
  <c r="PD10" i="2"/>
  <c r="PD11" i="2"/>
  <c r="PD12" i="2"/>
  <c r="PD13" i="2"/>
  <c r="PD14" i="2"/>
  <c r="PD15" i="2"/>
  <c r="PD16" i="2"/>
  <c r="PD17" i="2"/>
  <c r="PD18" i="2"/>
  <c r="PD19" i="2"/>
  <c r="PD20" i="2"/>
  <c r="PD21" i="2"/>
  <c r="PD22" i="2"/>
  <c r="PD25" i="2"/>
  <c r="PD26" i="2"/>
  <c r="PD27" i="2"/>
  <c r="PD28" i="2"/>
  <c r="PD29" i="2"/>
  <c r="PD30" i="2"/>
  <c r="PD31" i="2"/>
  <c r="PD32" i="2"/>
  <c r="PD33" i="2"/>
  <c r="PD34" i="2"/>
  <c r="PD35" i="2"/>
  <c r="PD36" i="2"/>
  <c r="PD37" i="2"/>
  <c r="PD40" i="2"/>
  <c r="PD41" i="2"/>
  <c r="PD42" i="2"/>
  <c r="PD43" i="2"/>
  <c r="PD44" i="2"/>
  <c r="PD45" i="2"/>
  <c r="PD46" i="2"/>
  <c r="PD47" i="2"/>
  <c r="PD54" i="2"/>
  <c r="PD55" i="2"/>
  <c r="PD56" i="2"/>
  <c r="PD57" i="2"/>
  <c r="PD58" i="2"/>
  <c r="PD59" i="2"/>
  <c r="PD60" i="2"/>
  <c r="PD61" i="2"/>
  <c r="PD62" i="2"/>
  <c r="PD63" i="2"/>
  <c r="OE19" i="3"/>
  <c r="OE18" i="3"/>
  <c r="OE16" i="3"/>
  <c r="OE15" i="3"/>
  <c r="ND16" i="3"/>
  <c r="MC16" i="3"/>
  <c r="MC15" i="3"/>
  <c r="MB12" i="3"/>
  <c r="MC7" i="3"/>
  <c r="LT17" i="3"/>
  <c r="GX10" i="3"/>
  <c r="GO10" i="3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5" i="2"/>
  <c r="BS26" i="2"/>
  <c r="BS27" i="2"/>
  <c r="BS28" i="2"/>
  <c r="BS29" i="2"/>
  <c r="BS30" i="2"/>
  <c r="BS40" i="2"/>
  <c r="BS41" i="2"/>
  <c r="BS42" i="2"/>
  <c r="BS43" i="2"/>
  <c r="BS44" i="2"/>
  <c r="BS45" i="2"/>
  <c r="BS46" i="2"/>
  <c r="BS31" i="2"/>
  <c r="BS47" i="2"/>
  <c r="BS32" i="2"/>
  <c r="BS33" i="2"/>
  <c r="BS48" i="2"/>
  <c r="BS34" i="2"/>
  <c r="BH61" i="2"/>
  <c r="BS35" i="2"/>
  <c r="BS36" i="2"/>
  <c r="BS37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5" i="2"/>
  <c r="DV26" i="2"/>
  <c r="DV27" i="2"/>
  <c r="DV28" i="2"/>
  <c r="DV54" i="2"/>
  <c r="DV29" i="2"/>
  <c r="DV30" i="2"/>
  <c r="DV40" i="2"/>
  <c r="DV41" i="2"/>
  <c r="DV42" i="2"/>
  <c r="DV43" i="2"/>
  <c r="DV55" i="2"/>
  <c r="DV56" i="2"/>
  <c r="DV44" i="2"/>
  <c r="DV45" i="2"/>
  <c r="DV46" i="2"/>
  <c r="DV31" i="2"/>
  <c r="DV47" i="2"/>
  <c r="DV32" i="2"/>
  <c r="DV57" i="2"/>
  <c r="DV58" i="2"/>
  <c r="DV33" i="2"/>
  <c r="DV59" i="2"/>
  <c r="DV48" i="2"/>
  <c r="DV34" i="2"/>
  <c r="DV60" i="2"/>
  <c r="DV61" i="2"/>
  <c r="DV35" i="2"/>
  <c r="DV62" i="2"/>
  <c r="DV36" i="2"/>
  <c r="DV37" i="2"/>
  <c r="DV63" i="2"/>
  <c r="HS7" i="2"/>
  <c r="HS8" i="2"/>
  <c r="HS9" i="2"/>
  <c r="HS10" i="2"/>
  <c r="HS11" i="2"/>
  <c r="HS12" i="2"/>
  <c r="HS13" i="2"/>
  <c r="HS14" i="2"/>
  <c r="HS15" i="2"/>
  <c r="HS16" i="2"/>
  <c r="HS17" i="2"/>
  <c r="HS18" i="2"/>
  <c r="HS19" i="2"/>
  <c r="HS20" i="2"/>
  <c r="HS21" i="2"/>
  <c r="HS22" i="2"/>
  <c r="HS25" i="2"/>
  <c r="HS26" i="2"/>
  <c r="HS27" i="2"/>
  <c r="HS28" i="2"/>
  <c r="HS54" i="2"/>
  <c r="HS29" i="2"/>
  <c r="HS30" i="2"/>
  <c r="HS40" i="2"/>
  <c r="HS41" i="2"/>
  <c r="HS42" i="2"/>
  <c r="HS43" i="2"/>
  <c r="HS55" i="2"/>
  <c r="HS56" i="2"/>
  <c r="HS44" i="2"/>
  <c r="HS45" i="2"/>
  <c r="HS46" i="2"/>
  <c r="HS31" i="2"/>
  <c r="HS47" i="2"/>
  <c r="HS32" i="2"/>
  <c r="HS57" i="2"/>
  <c r="HS58" i="2"/>
  <c r="HS33" i="2"/>
  <c r="HS59" i="2"/>
  <c r="HS48" i="2"/>
  <c r="HS34" i="2"/>
  <c r="HS60" i="2"/>
  <c r="HS61" i="2"/>
  <c r="HS35" i="2"/>
  <c r="HS62" i="2"/>
  <c r="HS36" i="2"/>
  <c r="HS37" i="2"/>
  <c r="HS63" i="2"/>
  <c r="JU7" i="2"/>
  <c r="JU8" i="2"/>
  <c r="JU9" i="2"/>
  <c r="JU10" i="2"/>
  <c r="JU11" i="2"/>
  <c r="JU12" i="2"/>
  <c r="JU13" i="2"/>
  <c r="JU14" i="2"/>
  <c r="JU15" i="2"/>
  <c r="JU16" i="2"/>
  <c r="JU17" i="2"/>
  <c r="JU18" i="2"/>
  <c r="JU19" i="2"/>
  <c r="JU20" i="2"/>
  <c r="JU21" i="2"/>
  <c r="JU22" i="2"/>
  <c r="JU25" i="2"/>
  <c r="JU26" i="2"/>
  <c r="JU27" i="2"/>
  <c r="JU28" i="2"/>
  <c r="JU54" i="2"/>
  <c r="JU29" i="2"/>
  <c r="JU30" i="2"/>
  <c r="JU40" i="2"/>
  <c r="JU41" i="2"/>
  <c r="JU42" i="2"/>
  <c r="JU43" i="2"/>
  <c r="JU55" i="2"/>
  <c r="JU56" i="2"/>
  <c r="JU44" i="2"/>
  <c r="JU45" i="2"/>
  <c r="JU46" i="2"/>
  <c r="JU31" i="2"/>
  <c r="JU47" i="2"/>
  <c r="JU32" i="2"/>
  <c r="JU57" i="2"/>
  <c r="JU58" i="2"/>
  <c r="JU33" i="2"/>
  <c r="JU59" i="2"/>
  <c r="JU48" i="2"/>
  <c r="JU34" i="2"/>
  <c r="JU60" i="2"/>
  <c r="JU61" i="2"/>
  <c r="JU35" i="2"/>
  <c r="JU62" i="2"/>
  <c r="JU36" i="2"/>
  <c r="JU37" i="2"/>
  <c r="JU63" i="2"/>
  <c r="KV7" i="2"/>
  <c r="KV8" i="2"/>
  <c r="KV9" i="2"/>
  <c r="KV10" i="2"/>
  <c r="KV11" i="2"/>
  <c r="KV12" i="2"/>
  <c r="KV13" i="2"/>
  <c r="KV14" i="2"/>
  <c r="KV15" i="2"/>
  <c r="KV16" i="2"/>
  <c r="KV17" i="2"/>
  <c r="KV18" i="2"/>
  <c r="KV19" i="2"/>
  <c r="KV20" i="2"/>
  <c r="KV21" i="2"/>
  <c r="KV22" i="2"/>
  <c r="KV25" i="2"/>
  <c r="KV26" i="2"/>
  <c r="KV27" i="2"/>
  <c r="KV28" i="2"/>
  <c r="KV54" i="2"/>
  <c r="KV29" i="2"/>
  <c r="KV30" i="2"/>
  <c r="KV40" i="2"/>
  <c r="KV41" i="2"/>
  <c r="KV42" i="2"/>
  <c r="KV43" i="2"/>
  <c r="KV55" i="2"/>
  <c r="KV56" i="2"/>
  <c r="KV44" i="2"/>
  <c r="KV45" i="2"/>
  <c r="KV46" i="2"/>
  <c r="KV31" i="2"/>
  <c r="KV47" i="2"/>
  <c r="KV32" i="2"/>
  <c r="KV57" i="2"/>
  <c r="KV58" i="2"/>
  <c r="KV33" i="2"/>
  <c r="KV59" i="2"/>
  <c r="KV34" i="2"/>
  <c r="KV60" i="2"/>
  <c r="KV61" i="2"/>
  <c r="KV35" i="2"/>
  <c r="KV62" i="2"/>
  <c r="KV36" i="2"/>
  <c r="KV37" i="2"/>
  <c r="KV63" i="2"/>
  <c r="MX7" i="2"/>
  <c r="MX8" i="2"/>
  <c r="MX9" i="2"/>
  <c r="MX10" i="2"/>
  <c r="MX11" i="2"/>
  <c r="MX12" i="2"/>
  <c r="MX13" i="2"/>
  <c r="MX14" i="2"/>
  <c r="MX15" i="2"/>
  <c r="MX16" i="2"/>
  <c r="MX17" i="2"/>
  <c r="MX18" i="2"/>
  <c r="MX19" i="2"/>
  <c r="MX20" i="2"/>
  <c r="MX21" i="2"/>
  <c r="MX22" i="2"/>
  <c r="MX25" i="2"/>
  <c r="MX26" i="2"/>
  <c r="MX27" i="2"/>
  <c r="MX28" i="2"/>
  <c r="MX54" i="2"/>
  <c r="MX29" i="2"/>
  <c r="MX30" i="2"/>
  <c r="MX40" i="2"/>
  <c r="MX41" i="2"/>
  <c r="MX42" i="2"/>
  <c r="MX43" i="2"/>
  <c r="MX55" i="2"/>
  <c r="MX56" i="2"/>
  <c r="MX44" i="2"/>
  <c r="MX45" i="2"/>
  <c r="MX46" i="2"/>
  <c r="MX31" i="2"/>
  <c r="MX47" i="2"/>
  <c r="MX32" i="2"/>
  <c r="MX57" i="2"/>
  <c r="MX58" i="2"/>
  <c r="MX33" i="2"/>
  <c r="MX59" i="2"/>
  <c r="MX34" i="2"/>
  <c r="MX60" i="2"/>
  <c r="MX61" i="2"/>
  <c r="MX35" i="2"/>
  <c r="MX62" i="2"/>
  <c r="MX36" i="2"/>
  <c r="MX37" i="2"/>
  <c r="MX63" i="2"/>
  <c r="NY7" i="2"/>
  <c r="NY8" i="2"/>
  <c r="NY9" i="2"/>
  <c r="NY10" i="2"/>
  <c r="NY11" i="2"/>
  <c r="NY12" i="2"/>
  <c r="NY13" i="2"/>
  <c r="NY14" i="2"/>
  <c r="NY15" i="2"/>
  <c r="NY16" i="2"/>
  <c r="NY17" i="2"/>
  <c r="NY18" i="2"/>
  <c r="NY19" i="2"/>
  <c r="NY20" i="2"/>
  <c r="NY21" i="2"/>
  <c r="NY22" i="2"/>
  <c r="NY25" i="2"/>
  <c r="NY26" i="2"/>
  <c r="NY27" i="2"/>
  <c r="NY28" i="2"/>
  <c r="NY54" i="2"/>
  <c r="NY29" i="2"/>
  <c r="NY30" i="2"/>
  <c r="NY40" i="2"/>
  <c r="NY41" i="2"/>
  <c r="NY42" i="2"/>
  <c r="NY43" i="2"/>
  <c r="NY55" i="2"/>
  <c r="NY56" i="2"/>
  <c r="NY44" i="2"/>
  <c r="NY45" i="2"/>
  <c r="NY46" i="2"/>
  <c r="NY31" i="2"/>
  <c r="NY47" i="2"/>
  <c r="NY32" i="2"/>
  <c r="NY57" i="2"/>
  <c r="NY58" i="2"/>
  <c r="NY33" i="2"/>
  <c r="NY59" i="2"/>
  <c r="NY48" i="2"/>
  <c r="NY34" i="2"/>
  <c r="NY60" i="2"/>
  <c r="NY61" i="2"/>
  <c r="NY35" i="2"/>
  <c r="NY62" i="2"/>
  <c r="NY36" i="2"/>
  <c r="NY37" i="2"/>
  <c r="NY63" i="2"/>
  <c r="OZ7" i="2"/>
  <c r="OZ8" i="2"/>
  <c r="OZ9" i="2"/>
  <c r="OZ10" i="2"/>
  <c r="OZ11" i="2"/>
  <c r="OZ12" i="2"/>
  <c r="OZ13" i="2"/>
  <c r="OZ14" i="2"/>
  <c r="OZ15" i="2"/>
  <c r="OZ16" i="2"/>
  <c r="OZ17" i="2"/>
  <c r="OZ18" i="2"/>
  <c r="OZ19" i="2"/>
  <c r="OZ20" i="2"/>
  <c r="OZ21" i="2"/>
  <c r="OZ22" i="2"/>
  <c r="OZ25" i="2"/>
  <c r="OZ26" i="2"/>
  <c r="OZ27" i="2"/>
  <c r="OZ28" i="2"/>
  <c r="OZ54" i="2"/>
  <c r="OZ29" i="2"/>
  <c r="OZ30" i="2"/>
  <c r="OZ40" i="2"/>
  <c r="OZ41" i="2"/>
  <c r="OZ42" i="2"/>
  <c r="OZ43" i="2"/>
  <c r="OZ55" i="2"/>
  <c r="OZ56" i="2"/>
  <c r="OZ44" i="2"/>
  <c r="OZ45" i="2"/>
  <c r="OZ46" i="2"/>
  <c r="OZ31" i="2"/>
  <c r="OZ47" i="2"/>
  <c r="OZ32" i="2"/>
  <c r="OZ57" i="2"/>
  <c r="OZ58" i="2"/>
  <c r="OZ33" i="2"/>
  <c r="OZ59" i="2"/>
  <c r="OZ34" i="2"/>
  <c r="OZ60" i="2"/>
  <c r="OZ61" i="2"/>
  <c r="OZ35" i="2"/>
  <c r="OZ62" i="2"/>
  <c r="OZ36" i="2"/>
  <c r="OZ37" i="2"/>
  <c r="OZ63" i="2"/>
  <c r="HV25" i="2"/>
  <c r="HV26" i="2"/>
  <c r="HV27" i="2"/>
  <c r="HV28" i="2"/>
  <c r="HV54" i="2"/>
  <c r="HV29" i="2"/>
  <c r="HV63" i="2"/>
  <c r="BV7" i="2"/>
  <c r="BK7" i="2" s="1"/>
  <c r="BV8" i="2"/>
  <c r="BK8" i="2" s="1"/>
  <c r="BV9" i="2"/>
  <c r="BK9" i="2" s="1"/>
  <c r="BV10" i="2"/>
  <c r="BK10" i="2" s="1"/>
  <c r="BV11" i="2"/>
  <c r="BK11" i="2" s="1"/>
  <c r="BV12" i="2"/>
  <c r="BK12" i="2" s="1"/>
  <c r="BV13" i="2"/>
  <c r="BK13" i="2" s="1"/>
  <c r="BV14" i="2"/>
  <c r="BV15" i="2"/>
  <c r="BK15" i="2" s="1"/>
  <c r="BV16" i="2"/>
  <c r="BK16" i="2" s="1"/>
  <c r="BV17" i="2"/>
  <c r="BK17" i="2" s="1"/>
  <c r="BV18" i="2"/>
  <c r="BK18" i="2" s="1"/>
  <c r="BV19" i="2"/>
  <c r="BK19" i="2" s="1"/>
  <c r="BV20" i="2"/>
  <c r="BK20" i="2" s="1"/>
  <c r="BV21" i="2"/>
  <c r="BK21" i="2" s="1"/>
  <c r="BV22" i="2"/>
  <c r="BK22" i="2" s="1"/>
  <c r="BV25" i="2"/>
  <c r="BK25" i="2" s="1"/>
  <c r="BV26" i="2"/>
  <c r="BK26" i="2" s="1"/>
  <c r="BV27" i="2"/>
  <c r="BV28" i="2"/>
  <c r="BK28" i="2" s="1"/>
  <c r="CR54" i="2"/>
  <c r="BV29" i="2"/>
  <c r="BK29" i="2" s="1"/>
  <c r="BV30" i="2"/>
  <c r="BK30" i="2" s="1"/>
  <c r="BV40" i="2"/>
  <c r="BK40" i="2" s="1"/>
  <c r="BV41" i="2"/>
  <c r="BK41" i="2" s="1"/>
  <c r="BV42" i="2"/>
  <c r="BV43" i="2"/>
  <c r="BK43" i="2" s="1"/>
  <c r="CR55" i="2"/>
  <c r="CR56" i="2"/>
  <c r="BV44" i="2"/>
  <c r="BK44" i="2" s="1"/>
  <c r="BV45" i="2"/>
  <c r="BK45" i="2" s="1"/>
  <c r="BV46" i="2"/>
  <c r="BK46" i="2" s="1"/>
  <c r="BV31" i="2"/>
  <c r="BK31" i="2" s="1"/>
  <c r="BV47" i="2"/>
  <c r="BK47" i="2" s="1"/>
  <c r="BV32" i="2"/>
  <c r="BK32" i="2" s="1"/>
  <c r="CR57" i="2"/>
  <c r="CR58" i="2"/>
  <c r="BV33" i="2"/>
  <c r="BK33" i="2" s="1"/>
  <c r="CR59" i="2"/>
  <c r="BV48" i="2"/>
  <c r="BK48" i="2" s="1"/>
  <c r="BV34" i="2"/>
  <c r="BK34" i="2" s="1"/>
  <c r="CR60" i="2"/>
  <c r="CR61" i="2"/>
  <c r="BV35" i="2"/>
  <c r="BK35" i="2" s="1"/>
  <c r="CR62" i="2"/>
  <c r="BV36" i="2"/>
  <c r="BK36" i="2" s="1"/>
  <c r="BV37" i="2"/>
  <c r="BK37" i="2" s="1"/>
  <c r="BK14" i="2"/>
  <c r="BK27" i="2"/>
  <c r="BK54" i="2"/>
  <c r="BK42" i="2"/>
  <c r="BK55" i="2"/>
  <c r="BK56" i="2"/>
  <c r="BK57" i="2"/>
  <c r="BK58" i="2"/>
  <c r="BK59" i="2"/>
  <c r="BK60" i="2"/>
  <c r="BK61" i="2"/>
  <c r="BK62" i="2"/>
  <c r="PC7" i="2"/>
  <c r="PC8" i="2"/>
  <c r="PC9" i="2"/>
  <c r="PC10" i="2"/>
  <c r="PC11" i="2"/>
  <c r="PC12" i="2"/>
  <c r="PC13" i="2"/>
  <c r="PC14" i="2"/>
  <c r="PC15" i="2"/>
  <c r="PC16" i="2"/>
  <c r="PC17" i="2"/>
  <c r="PC18" i="2"/>
  <c r="PC19" i="2"/>
  <c r="PC20" i="2"/>
  <c r="PC21" i="2"/>
  <c r="PC22" i="2"/>
  <c r="PC25" i="2"/>
  <c r="PC26" i="2"/>
  <c r="PC27" i="2"/>
  <c r="PC28" i="2"/>
  <c r="PC54" i="2"/>
  <c r="PC29" i="2"/>
  <c r="PC30" i="2"/>
  <c r="PC40" i="2"/>
  <c r="PC41" i="2"/>
  <c r="PC42" i="2"/>
  <c r="PC43" i="2"/>
  <c r="PC55" i="2"/>
  <c r="PC56" i="2"/>
  <c r="PC44" i="2"/>
  <c r="PC45" i="2"/>
  <c r="PC46" i="2"/>
  <c r="PC31" i="2"/>
  <c r="PC47" i="2"/>
  <c r="PC32" i="2"/>
  <c r="PC57" i="2"/>
  <c r="PC58" i="2"/>
  <c r="PC33" i="2"/>
  <c r="PC59" i="2"/>
  <c r="PC34" i="2"/>
  <c r="PC60" i="2"/>
  <c r="PC61" i="2"/>
  <c r="PC35" i="2"/>
  <c r="PC62" i="2"/>
  <c r="PC36" i="2"/>
  <c r="PC37" i="2"/>
  <c r="PC63" i="2"/>
  <c r="OB7" i="2"/>
  <c r="OB8" i="2"/>
  <c r="OB9" i="2"/>
  <c r="OB10" i="2"/>
  <c r="OB11" i="2"/>
  <c r="OB12" i="2"/>
  <c r="OB13" i="2"/>
  <c r="OB14" i="2"/>
  <c r="OB15" i="2"/>
  <c r="OB16" i="2"/>
  <c r="OB17" i="2"/>
  <c r="OB18" i="2"/>
  <c r="OB19" i="2"/>
  <c r="OB20" i="2"/>
  <c r="OB21" i="2"/>
  <c r="OB22" i="2"/>
  <c r="OB25" i="2"/>
  <c r="OB26" i="2"/>
  <c r="OB27" i="2"/>
  <c r="OB28" i="2"/>
  <c r="OB54" i="2"/>
  <c r="OB29" i="2"/>
  <c r="OB30" i="2"/>
  <c r="OB40" i="2"/>
  <c r="OB41" i="2"/>
  <c r="OB42" i="2"/>
  <c r="OB43" i="2"/>
  <c r="OB55" i="2"/>
  <c r="OB56" i="2"/>
  <c r="OB44" i="2"/>
  <c r="OB45" i="2"/>
  <c r="OB46" i="2"/>
  <c r="OB31" i="2"/>
  <c r="OB47" i="2"/>
  <c r="OB32" i="2"/>
  <c r="OB57" i="2"/>
  <c r="OB58" i="2"/>
  <c r="OB33" i="2"/>
  <c r="OB59" i="2"/>
  <c r="OB48" i="2"/>
  <c r="OB34" i="2"/>
  <c r="OB60" i="2"/>
  <c r="OB61" i="2"/>
  <c r="OB35" i="2"/>
  <c r="OB62" i="2"/>
  <c r="OB36" i="2"/>
  <c r="OB37" i="2"/>
  <c r="OB63" i="2"/>
  <c r="NA7" i="2"/>
  <c r="NA8" i="2"/>
  <c r="NA9" i="2"/>
  <c r="NA10" i="2"/>
  <c r="NA11" i="2"/>
  <c r="NA12" i="2"/>
  <c r="NA13" i="2"/>
  <c r="NA14" i="2"/>
  <c r="NA15" i="2"/>
  <c r="NA16" i="2"/>
  <c r="NA17" i="2"/>
  <c r="NA18" i="2"/>
  <c r="NA19" i="2"/>
  <c r="NA20" i="2"/>
  <c r="NA21" i="2"/>
  <c r="NA22" i="2"/>
  <c r="NA25" i="2"/>
  <c r="NA26" i="2"/>
  <c r="NA27" i="2"/>
  <c r="NA28" i="2"/>
  <c r="NA54" i="2"/>
  <c r="NA29" i="2"/>
  <c r="NA30" i="2"/>
  <c r="NA40" i="2"/>
  <c r="NA41" i="2"/>
  <c r="NA42" i="2"/>
  <c r="NA43" i="2"/>
  <c r="NA55" i="2"/>
  <c r="NA56" i="2"/>
  <c r="NA44" i="2"/>
  <c r="NA45" i="2"/>
  <c r="NA46" i="2"/>
  <c r="NA31" i="2"/>
  <c r="NA47" i="2"/>
  <c r="NA32" i="2"/>
  <c r="NA57" i="2"/>
  <c r="NA58" i="2"/>
  <c r="NA33" i="2"/>
  <c r="NA59" i="2"/>
  <c r="NA34" i="2"/>
  <c r="NA60" i="2"/>
  <c r="NA61" i="2"/>
  <c r="NA35" i="2"/>
  <c r="NA62" i="2"/>
  <c r="NA36" i="2"/>
  <c r="NA37" i="2"/>
  <c r="NA63" i="2"/>
  <c r="KY7" i="2"/>
  <c r="KY8" i="2"/>
  <c r="KY9" i="2"/>
  <c r="KY10" i="2"/>
  <c r="KY11" i="2"/>
  <c r="KY12" i="2"/>
  <c r="KY13" i="2"/>
  <c r="KY14" i="2"/>
  <c r="KY15" i="2"/>
  <c r="KY16" i="2"/>
  <c r="KY17" i="2"/>
  <c r="KY18" i="2"/>
  <c r="KY19" i="2"/>
  <c r="KY20" i="2"/>
  <c r="KY21" i="2"/>
  <c r="KY22" i="2"/>
  <c r="KY25" i="2"/>
  <c r="KY26" i="2"/>
  <c r="KY27" i="2"/>
  <c r="KY28" i="2"/>
  <c r="KY54" i="2"/>
  <c r="KY29" i="2"/>
  <c r="KY30" i="2"/>
  <c r="KY40" i="2"/>
  <c r="KY41" i="2"/>
  <c r="KY42" i="2"/>
  <c r="KY43" i="2"/>
  <c r="KY55" i="2"/>
  <c r="KY56" i="2"/>
  <c r="KY44" i="2"/>
  <c r="KY45" i="2"/>
  <c r="KY46" i="2"/>
  <c r="KY31" i="2"/>
  <c r="KY47" i="2"/>
  <c r="KY32" i="2"/>
  <c r="KY57" i="2"/>
  <c r="KY58" i="2"/>
  <c r="KY33" i="2"/>
  <c r="KY59" i="2"/>
  <c r="KY34" i="2"/>
  <c r="KY60" i="2"/>
  <c r="KY61" i="2"/>
  <c r="KY35" i="2"/>
  <c r="KY62" i="2"/>
  <c r="KY36" i="2"/>
  <c r="KY37" i="2"/>
  <c r="KY63" i="2"/>
  <c r="JX7" i="2"/>
  <c r="JX8" i="2"/>
  <c r="JX9" i="2"/>
  <c r="JX10" i="2"/>
  <c r="JX11" i="2"/>
  <c r="JX12" i="2"/>
  <c r="JX13" i="2"/>
  <c r="JX14" i="2"/>
  <c r="JX15" i="2"/>
  <c r="JX16" i="2"/>
  <c r="JX17" i="2"/>
  <c r="JX18" i="2"/>
  <c r="JX19" i="2"/>
  <c r="JX20" i="2"/>
  <c r="JX21" i="2"/>
  <c r="JX22" i="2"/>
  <c r="JX25" i="2"/>
  <c r="JX26" i="2"/>
  <c r="JX27" i="2"/>
  <c r="JX28" i="2"/>
  <c r="JX54" i="2"/>
  <c r="JX29" i="2"/>
  <c r="JX30" i="2"/>
  <c r="JX40" i="2"/>
  <c r="JX41" i="2"/>
  <c r="JX42" i="2"/>
  <c r="JX43" i="2"/>
  <c r="JX55" i="2"/>
  <c r="JX56" i="2"/>
  <c r="JX44" i="2"/>
  <c r="JX45" i="2"/>
  <c r="JX46" i="2"/>
  <c r="JX31" i="2"/>
  <c r="JX47" i="2"/>
  <c r="JX32" i="2"/>
  <c r="JX57" i="2"/>
  <c r="JX58" i="2"/>
  <c r="JX33" i="2"/>
  <c r="JX59" i="2"/>
  <c r="JX48" i="2"/>
  <c r="JX34" i="2"/>
  <c r="JX60" i="2"/>
  <c r="JX61" i="2"/>
  <c r="JX35" i="2"/>
  <c r="JX62" i="2"/>
  <c r="JX36" i="2"/>
  <c r="JX37" i="2"/>
  <c r="JX63" i="2"/>
  <c r="HV7" i="2"/>
  <c r="HV8" i="2"/>
  <c r="HV9" i="2"/>
  <c r="HV10" i="2"/>
  <c r="HV11" i="2"/>
  <c r="HV12" i="2"/>
  <c r="HV13" i="2"/>
  <c r="HV14" i="2"/>
  <c r="HV15" i="2"/>
  <c r="HV16" i="2"/>
  <c r="HV17" i="2"/>
  <c r="HV18" i="2"/>
  <c r="HV19" i="2"/>
  <c r="HV20" i="2"/>
  <c r="HV21" i="2"/>
  <c r="HV22" i="2"/>
  <c r="HV30" i="2"/>
  <c r="HV40" i="2"/>
  <c r="HV41" i="2"/>
  <c r="HV42" i="2"/>
  <c r="HV43" i="2"/>
  <c r="HV55" i="2"/>
  <c r="HV56" i="2"/>
  <c r="HV44" i="2"/>
  <c r="HV45" i="2"/>
  <c r="HV46" i="2"/>
  <c r="HV31" i="2"/>
  <c r="HV47" i="2"/>
  <c r="HV32" i="2"/>
  <c r="HV57" i="2"/>
  <c r="HV58" i="2"/>
  <c r="HV33" i="2"/>
  <c r="HV59" i="2"/>
  <c r="HV48" i="2"/>
  <c r="HV34" i="2"/>
  <c r="HV60" i="2"/>
  <c r="HV61" i="2"/>
  <c r="HV35" i="2"/>
  <c r="HV62" i="2"/>
  <c r="HV36" i="2"/>
  <c r="HV37" i="2"/>
  <c r="DY7" i="2"/>
  <c r="DY8" i="2"/>
  <c r="DY9" i="2"/>
  <c r="DY10" i="2"/>
  <c r="DY11" i="2"/>
  <c r="DY12" i="2"/>
  <c r="DY13" i="2"/>
  <c r="DY14" i="2"/>
  <c r="DY15" i="2"/>
  <c r="DY16" i="2"/>
  <c r="DY17" i="2"/>
  <c r="DY18" i="2"/>
  <c r="DY19" i="2"/>
  <c r="DY20" i="2"/>
  <c r="DY21" i="2"/>
  <c r="DY22" i="2"/>
  <c r="DY25" i="2"/>
  <c r="DY26" i="2"/>
  <c r="DY27" i="2"/>
  <c r="DY28" i="2"/>
  <c r="DY54" i="2"/>
  <c r="DY29" i="2"/>
  <c r="DY30" i="2"/>
  <c r="DY40" i="2"/>
  <c r="DY41" i="2"/>
  <c r="DY42" i="2"/>
  <c r="DY43" i="2"/>
  <c r="DY55" i="2"/>
  <c r="DY56" i="2"/>
  <c r="DY44" i="2"/>
  <c r="DY45" i="2"/>
  <c r="DY46" i="2"/>
  <c r="DY31" i="2"/>
  <c r="DY47" i="2"/>
  <c r="DY32" i="2"/>
  <c r="DY57" i="2"/>
  <c r="DY58" i="2"/>
  <c r="DY33" i="2"/>
  <c r="DY59" i="2"/>
  <c r="DY48" i="2"/>
  <c r="DY34" i="2"/>
  <c r="DY60" i="2"/>
  <c r="DY61" i="2"/>
  <c r="DY35" i="2"/>
  <c r="DY62" i="2"/>
  <c r="DY36" i="2"/>
  <c r="DY37" i="2"/>
  <c r="DY63" i="2"/>
  <c r="BU22" i="2"/>
  <c r="BU21" i="2"/>
  <c r="CQ21" i="2" s="1"/>
  <c r="BU20" i="2"/>
  <c r="CQ20" i="2" s="1"/>
  <c r="BU19" i="2"/>
  <c r="BU18" i="2"/>
  <c r="BU17" i="2"/>
  <c r="BU16" i="2"/>
  <c r="BU15" i="2"/>
  <c r="CQ15" i="2" s="1"/>
  <c r="BU14" i="2"/>
  <c r="BU13" i="2"/>
  <c r="CQ13" i="2" s="1"/>
  <c r="BU12" i="2"/>
  <c r="CQ12" i="2" s="1"/>
  <c r="BU11" i="2"/>
  <c r="CQ11" i="2" s="1"/>
  <c r="BU10" i="2"/>
  <c r="BU9" i="2"/>
  <c r="BU8" i="2"/>
  <c r="BU7" i="2"/>
  <c r="CQ7" i="2" s="1"/>
  <c r="HU22" i="2"/>
  <c r="HU21" i="2"/>
  <c r="HU20" i="2"/>
  <c r="HU19" i="2"/>
  <c r="HU18" i="2"/>
  <c r="HU17" i="2"/>
  <c r="HU16" i="2"/>
  <c r="HU15" i="2"/>
  <c r="HU14" i="2"/>
  <c r="HU13" i="2"/>
  <c r="HU12" i="2"/>
  <c r="HU11" i="2"/>
  <c r="HU10" i="2"/>
  <c r="HU9" i="2"/>
  <c r="HU8" i="2"/>
  <c r="HU7" i="2"/>
  <c r="BU25" i="2"/>
  <c r="HU25" i="2"/>
  <c r="BU26" i="2"/>
  <c r="CQ26" i="2" s="1"/>
  <c r="HU26" i="2"/>
  <c r="BU27" i="2"/>
  <c r="HU27" i="2"/>
  <c r="BU28" i="2"/>
  <c r="HU28" i="2"/>
  <c r="HU54" i="2"/>
  <c r="BU29" i="2"/>
  <c r="CQ29" i="2" s="1"/>
  <c r="HU29" i="2"/>
  <c r="BU30" i="2"/>
  <c r="CQ30" i="2" s="1"/>
  <c r="HU30" i="2"/>
  <c r="BU40" i="2"/>
  <c r="HU40" i="2"/>
  <c r="BU41" i="2"/>
  <c r="CQ41" i="2" s="1"/>
  <c r="HU41" i="2"/>
  <c r="BU42" i="2"/>
  <c r="CQ42" i="2" s="1"/>
  <c r="HU42" i="2"/>
  <c r="BU43" i="2"/>
  <c r="HU43" i="2"/>
  <c r="HU55" i="2"/>
  <c r="HU56" i="2"/>
  <c r="BU44" i="2"/>
  <c r="CQ44" i="2" s="1"/>
  <c r="HU44" i="2"/>
  <c r="BU45" i="2"/>
  <c r="HU45" i="2"/>
  <c r="BU46" i="2"/>
  <c r="CQ46" i="2" s="1"/>
  <c r="HU46" i="2"/>
  <c r="BU31" i="2"/>
  <c r="HU31" i="2"/>
  <c r="BU47" i="2"/>
  <c r="CQ47" i="2" s="1"/>
  <c r="HU47" i="2"/>
  <c r="BU32" i="2"/>
  <c r="BJ32" i="2" s="1"/>
  <c r="HU32" i="2"/>
  <c r="HU57" i="2"/>
  <c r="HU58" i="2"/>
  <c r="BU33" i="2"/>
  <c r="CQ33" i="2" s="1"/>
  <c r="HU33" i="2"/>
  <c r="HU59" i="2"/>
  <c r="BU48" i="2"/>
  <c r="HU48" i="2"/>
  <c r="BU34" i="2"/>
  <c r="HU34" i="2"/>
  <c r="HU60" i="2"/>
  <c r="HU61" i="2"/>
  <c r="BU35" i="2"/>
  <c r="HU35" i="2"/>
  <c r="HU62" i="2"/>
  <c r="BU36" i="2"/>
  <c r="CQ36" i="2" s="1"/>
  <c r="HU36" i="2"/>
  <c r="BU37" i="2"/>
  <c r="HU37" i="2"/>
  <c r="HU63" i="2"/>
  <c r="CQ19" i="2"/>
  <c r="CQ25" i="2"/>
  <c r="CQ55" i="2"/>
  <c r="DX7" i="2"/>
  <c r="DX8" i="2"/>
  <c r="DX9" i="2"/>
  <c r="DX10" i="2"/>
  <c r="DX11" i="2"/>
  <c r="DX12" i="2"/>
  <c r="DX13" i="2"/>
  <c r="DX14" i="2"/>
  <c r="DX15" i="2"/>
  <c r="DX16" i="2"/>
  <c r="DX17" i="2"/>
  <c r="DX18" i="2"/>
  <c r="DX19" i="2"/>
  <c r="DX20" i="2"/>
  <c r="DX21" i="2"/>
  <c r="DX22" i="2"/>
  <c r="DX25" i="2"/>
  <c r="DX26" i="2"/>
  <c r="DX27" i="2"/>
  <c r="DX28" i="2"/>
  <c r="DX54" i="2"/>
  <c r="DX29" i="2"/>
  <c r="DX30" i="2"/>
  <c r="DX40" i="2"/>
  <c r="DX41" i="2"/>
  <c r="DX42" i="2"/>
  <c r="DX43" i="2"/>
  <c r="DX55" i="2"/>
  <c r="DX56" i="2"/>
  <c r="DX44" i="2"/>
  <c r="DX45" i="2"/>
  <c r="DX46" i="2"/>
  <c r="DX31" i="2"/>
  <c r="DX47" i="2"/>
  <c r="DX32" i="2"/>
  <c r="DX57" i="2"/>
  <c r="DX58" i="2"/>
  <c r="DX33" i="2"/>
  <c r="DX59" i="2"/>
  <c r="DX48" i="2"/>
  <c r="DX34" i="2"/>
  <c r="DX60" i="2"/>
  <c r="DX61" i="2"/>
  <c r="DX35" i="2"/>
  <c r="DX62" i="2"/>
  <c r="DX36" i="2"/>
  <c r="DX37" i="2"/>
  <c r="DX63" i="2"/>
  <c r="JW7" i="2"/>
  <c r="JW8" i="2"/>
  <c r="JW9" i="2"/>
  <c r="JW10" i="2"/>
  <c r="JW11" i="2"/>
  <c r="JW12" i="2"/>
  <c r="JW13" i="2"/>
  <c r="JW14" i="2"/>
  <c r="JW15" i="2"/>
  <c r="JW16" i="2"/>
  <c r="JW17" i="2"/>
  <c r="JW18" i="2"/>
  <c r="JW19" i="2"/>
  <c r="JW20" i="2"/>
  <c r="JW21" i="2"/>
  <c r="JW22" i="2"/>
  <c r="JW25" i="2"/>
  <c r="JW26" i="2"/>
  <c r="JW27" i="2"/>
  <c r="JW28" i="2"/>
  <c r="JW54" i="2"/>
  <c r="JW29" i="2"/>
  <c r="JW30" i="2"/>
  <c r="JW40" i="2"/>
  <c r="JW41" i="2"/>
  <c r="JW42" i="2"/>
  <c r="JW43" i="2"/>
  <c r="JW55" i="2"/>
  <c r="JW56" i="2"/>
  <c r="JW44" i="2"/>
  <c r="JW45" i="2"/>
  <c r="JW46" i="2"/>
  <c r="JW31" i="2"/>
  <c r="JW47" i="2"/>
  <c r="JW32" i="2"/>
  <c r="JW57" i="2"/>
  <c r="JW58" i="2"/>
  <c r="JW33" i="2"/>
  <c r="JW59" i="2"/>
  <c r="JW48" i="2"/>
  <c r="JW34" i="2"/>
  <c r="JW60" i="2"/>
  <c r="JW61" i="2"/>
  <c r="JW35" i="2"/>
  <c r="JW62" i="2"/>
  <c r="JW36" i="2"/>
  <c r="JW37" i="2"/>
  <c r="JW63" i="2"/>
  <c r="KX7" i="2"/>
  <c r="KX8" i="2"/>
  <c r="KX9" i="2"/>
  <c r="KX10" i="2"/>
  <c r="KX11" i="2"/>
  <c r="KX12" i="2"/>
  <c r="KX13" i="2"/>
  <c r="KX14" i="2"/>
  <c r="KX15" i="2"/>
  <c r="KX16" i="2"/>
  <c r="KX17" i="2"/>
  <c r="KX18" i="2"/>
  <c r="KX19" i="2"/>
  <c r="KX20" i="2"/>
  <c r="KX21" i="2"/>
  <c r="KX22" i="2"/>
  <c r="KX25" i="2"/>
  <c r="KX26" i="2"/>
  <c r="KX27" i="2"/>
  <c r="KX28" i="2"/>
  <c r="KX54" i="2"/>
  <c r="KX29" i="2"/>
  <c r="KX30" i="2"/>
  <c r="KX40" i="2"/>
  <c r="KX41" i="2"/>
  <c r="KX42" i="2"/>
  <c r="KX43" i="2"/>
  <c r="KX55" i="2"/>
  <c r="KX56" i="2"/>
  <c r="KX44" i="2"/>
  <c r="KX45" i="2"/>
  <c r="KX46" i="2"/>
  <c r="KX31" i="2"/>
  <c r="KX47" i="2"/>
  <c r="KX32" i="2"/>
  <c r="KX57" i="2"/>
  <c r="KX58" i="2"/>
  <c r="KX33" i="2"/>
  <c r="KX59" i="2"/>
  <c r="KX34" i="2"/>
  <c r="KX60" i="2"/>
  <c r="KX61" i="2"/>
  <c r="KX35" i="2"/>
  <c r="KX62" i="2"/>
  <c r="KX36" i="2"/>
  <c r="KX37" i="2"/>
  <c r="KX63" i="2"/>
  <c r="MZ7" i="2"/>
  <c r="MZ8" i="2"/>
  <c r="MZ9" i="2"/>
  <c r="MZ10" i="2"/>
  <c r="MZ11" i="2"/>
  <c r="MZ12" i="2"/>
  <c r="MZ13" i="2"/>
  <c r="MZ14" i="2"/>
  <c r="MZ15" i="2"/>
  <c r="MZ16" i="2"/>
  <c r="MZ17" i="2"/>
  <c r="MZ18" i="2"/>
  <c r="MZ19" i="2"/>
  <c r="MZ20" i="2"/>
  <c r="MZ21" i="2"/>
  <c r="MZ22" i="2"/>
  <c r="MZ25" i="2"/>
  <c r="MZ26" i="2"/>
  <c r="MZ27" i="2"/>
  <c r="MZ28" i="2"/>
  <c r="MZ54" i="2"/>
  <c r="MZ29" i="2"/>
  <c r="MZ30" i="2"/>
  <c r="MZ40" i="2"/>
  <c r="MZ41" i="2"/>
  <c r="MZ42" i="2"/>
  <c r="MZ43" i="2"/>
  <c r="MZ55" i="2"/>
  <c r="MZ56" i="2"/>
  <c r="MZ44" i="2"/>
  <c r="MZ45" i="2"/>
  <c r="MZ46" i="2"/>
  <c r="MZ31" i="2"/>
  <c r="MZ47" i="2"/>
  <c r="MZ32" i="2"/>
  <c r="MZ57" i="2"/>
  <c r="MZ58" i="2"/>
  <c r="MZ33" i="2"/>
  <c r="MZ59" i="2"/>
  <c r="MZ34" i="2"/>
  <c r="MZ60" i="2"/>
  <c r="MZ61" i="2"/>
  <c r="MZ35" i="2"/>
  <c r="MZ62" i="2"/>
  <c r="MZ36" i="2"/>
  <c r="MZ37" i="2"/>
  <c r="MZ63" i="2"/>
  <c r="OA7" i="2"/>
  <c r="OA8" i="2"/>
  <c r="OA9" i="2"/>
  <c r="OA10" i="2"/>
  <c r="OA11" i="2"/>
  <c r="OA12" i="2"/>
  <c r="OA13" i="2"/>
  <c r="OA14" i="2"/>
  <c r="OA15" i="2"/>
  <c r="OA16" i="2"/>
  <c r="OA17" i="2"/>
  <c r="OA18" i="2"/>
  <c r="OA19" i="2"/>
  <c r="OA20" i="2"/>
  <c r="OA21" i="2"/>
  <c r="OA22" i="2"/>
  <c r="OA25" i="2"/>
  <c r="OA26" i="2"/>
  <c r="OA27" i="2"/>
  <c r="OA28" i="2"/>
  <c r="OA54" i="2"/>
  <c r="OA29" i="2"/>
  <c r="OA30" i="2"/>
  <c r="OA40" i="2"/>
  <c r="OA41" i="2"/>
  <c r="OA42" i="2"/>
  <c r="OA43" i="2"/>
  <c r="OA55" i="2"/>
  <c r="OA56" i="2"/>
  <c r="OA44" i="2"/>
  <c r="OA45" i="2"/>
  <c r="OA46" i="2"/>
  <c r="OA31" i="2"/>
  <c r="OA47" i="2"/>
  <c r="OA32" i="2"/>
  <c r="OA57" i="2"/>
  <c r="OA58" i="2"/>
  <c r="OA33" i="2"/>
  <c r="OA59" i="2"/>
  <c r="OA48" i="2"/>
  <c r="OA34" i="2"/>
  <c r="OA60" i="2"/>
  <c r="OA61" i="2"/>
  <c r="OA35" i="2"/>
  <c r="OA62" i="2"/>
  <c r="OA36" i="2"/>
  <c r="OA37" i="2"/>
  <c r="OA63" i="2"/>
  <c r="PB7" i="2"/>
  <c r="PB8" i="2"/>
  <c r="PB9" i="2"/>
  <c r="PB10" i="2"/>
  <c r="PB11" i="2"/>
  <c r="PB12" i="2"/>
  <c r="PB13" i="2"/>
  <c r="PB14" i="2"/>
  <c r="PB15" i="2"/>
  <c r="PB16" i="2"/>
  <c r="PB17" i="2"/>
  <c r="PB18" i="2"/>
  <c r="PB19" i="2"/>
  <c r="PB20" i="2"/>
  <c r="PB21" i="2"/>
  <c r="PB22" i="2"/>
  <c r="PB25" i="2"/>
  <c r="PB26" i="2"/>
  <c r="PB27" i="2"/>
  <c r="PB28" i="2"/>
  <c r="PB54" i="2"/>
  <c r="PB29" i="2"/>
  <c r="PB30" i="2"/>
  <c r="PB40" i="2"/>
  <c r="PB41" i="2"/>
  <c r="PB42" i="2"/>
  <c r="PB43" i="2"/>
  <c r="PB55" i="2"/>
  <c r="PB56" i="2"/>
  <c r="PB44" i="2"/>
  <c r="PB45" i="2"/>
  <c r="PB46" i="2"/>
  <c r="PB31" i="2"/>
  <c r="PB47" i="2"/>
  <c r="PB32" i="2"/>
  <c r="PB57" i="2"/>
  <c r="PB58" i="2"/>
  <c r="PB33" i="2"/>
  <c r="PB59" i="2"/>
  <c r="PB34" i="2"/>
  <c r="PB60" i="2"/>
  <c r="PB61" i="2"/>
  <c r="PB35" i="2"/>
  <c r="PB62" i="2"/>
  <c r="PB36" i="2"/>
  <c r="PB37" i="2"/>
  <c r="PB63" i="2"/>
  <c r="KA19" i="3"/>
  <c r="JZ9" i="3"/>
  <c r="KA40" i="3"/>
  <c r="JR19" i="3"/>
  <c r="JR20" i="3"/>
  <c r="JQ9" i="3"/>
  <c r="JQ10" i="3"/>
  <c r="GO18" i="3"/>
  <c r="CX18" i="3"/>
  <c r="AU9" i="3"/>
  <c r="AV13" i="3"/>
  <c r="AV15" i="3"/>
  <c r="ON29" i="2"/>
  <c r="OE29" i="2"/>
  <c r="OE23" i="2" s="1"/>
  <c r="NM29" i="2"/>
  <c r="NM23" i="2" s="1"/>
  <c r="ND29" i="2"/>
  <c r="ML29" i="2"/>
  <c r="ML23" i="2" s="1"/>
  <c r="MC29" i="2"/>
  <c r="MC23" i="2" s="1"/>
  <c r="KJ29" i="2"/>
  <c r="KJ23" i="2" s="1"/>
  <c r="KA29" i="2"/>
  <c r="JI29" i="2"/>
  <c r="IZ29" i="2"/>
  <c r="IZ23" i="2" s="1"/>
  <c r="HG29" i="2"/>
  <c r="GX29" i="2"/>
  <c r="DH29" i="2"/>
  <c r="DS29" i="2" s="1"/>
  <c r="AT29" i="2"/>
  <c r="AT23" i="2" s="1"/>
  <c r="AI29" i="2"/>
  <c r="AI23" i="2" s="1"/>
  <c r="BI63" i="2"/>
  <c r="HT63" i="2"/>
  <c r="HR63" i="2"/>
  <c r="HQ63" i="2"/>
  <c r="HP63" i="2"/>
  <c r="BT37" i="2"/>
  <c r="HT37" i="2"/>
  <c r="HR37" i="2"/>
  <c r="BR37" i="2"/>
  <c r="CN37" i="2" s="1"/>
  <c r="HQ37" i="2"/>
  <c r="BQ37" i="2"/>
  <c r="BP37" i="2"/>
  <c r="CL37" i="2" s="1"/>
  <c r="HP37" i="2"/>
  <c r="BT36" i="2"/>
  <c r="CP36" i="2" s="1"/>
  <c r="HT36" i="2"/>
  <c r="HR36" i="2"/>
  <c r="BR36" i="2"/>
  <c r="CN36" i="2" s="1"/>
  <c r="HQ36" i="2"/>
  <c r="BQ36" i="2"/>
  <c r="BP36" i="2"/>
  <c r="HP36" i="2"/>
  <c r="BI62" i="2"/>
  <c r="HT62" i="2"/>
  <c r="HR62" i="2"/>
  <c r="HQ62" i="2"/>
  <c r="HP62" i="2"/>
  <c r="BT35" i="2"/>
  <c r="CP35" i="2" s="1"/>
  <c r="HT35" i="2"/>
  <c r="HR35" i="2"/>
  <c r="BR35" i="2"/>
  <c r="CN35" i="2" s="1"/>
  <c r="HQ35" i="2"/>
  <c r="BQ35" i="2"/>
  <c r="BP35" i="2"/>
  <c r="HP35" i="2"/>
  <c r="BI61" i="2"/>
  <c r="HT61" i="2"/>
  <c r="HR61" i="2"/>
  <c r="HQ61" i="2"/>
  <c r="HP61" i="2"/>
  <c r="BI60" i="2"/>
  <c r="HT60" i="2"/>
  <c r="HR60" i="2"/>
  <c r="HQ60" i="2"/>
  <c r="HP60" i="2"/>
  <c r="BT34" i="2"/>
  <c r="HT34" i="2"/>
  <c r="HR34" i="2"/>
  <c r="BR34" i="2"/>
  <c r="CN34" i="2" s="1"/>
  <c r="HQ34" i="2"/>
  <c r="BQ34" i="2"/>
  <c r="BP34" i="2"/>
  <c r="HP34" i="2"/>
  <c r="BT48" i="2"/>
  <c r="HT48" i="2"/>
  <c r="HR48" i="2"/>
  <c r="BR48" i="2"/>
  <c r="CN48" i="2" s="1"/>
  <c r="HQ48" i="2"/>
  <c r="BQ48" i="2"/>
  <c r="BP48" i="2"/>
  <c r="HP48" i="2"/>
  <c r="BI59" i="2"/>
  <c r="HT59" i="2"/>
  <c r="HR59" i="2"/>
  <c r="HQ59" i="2"/>
  <c r="HP59" i="2"/>
  <c r="BT33" i="2"/>
  <c r="CP33" i="2" s="1"/>
  <c r="HT33" i="2"/>
  <c r="HR33" i="2"/>
  <c r="BR33" i="2"/>
  <c r="HQ33" i="2"/>
  <c r="BQ33" i="2"/>
  <c r="BP33" i="2"/>
  <c r="HP33" i="2"/>
  <c r="BI58" i="2"/>
  <c r="HT58" i="2"/>
  <c r="HR58" i="2"/>
  <c r="HQ58" i="2"/>
  <c r="BE58" i="2"/>
  <c r="HP58" i="2"/>
  <c r="BI57" i="2"/>
  <c r="HT57" i="2"/>
  <c r="HR57" i="2"/>
  <c r="HQ57" i="2"/>
  <c r="HP57" i="2"/>
  <c r="BT32" i="2"/>
  <c r="HT32" i="2"/>
  <c r="HR32" i="2"/>
  <c r="BR32" i="2"/>
  <c r="CN32" i="2" s="1"/>
  <c r="HQ32" i="2"/>
  <c r="BQ32" i="2"/>
  <c r="BP32" i="2"/>
  <c r="CL32" i="2" s="1"/>
  <c r="HP32" i="2"/>
  <c r="BT47" i="2"/>
  <c r="CP47" i="2" s="1"/>
  <c r="HT47" i="2"/>
  <c r="HR47" i="2"/>
  <c r="BR47" i="2"/>
  <c r="CN47" i="2" s="1"/>
  <c r="HQ47" i="2"/>
  <c r="BQ47" i="2"/>
  <c r="BP47" i="2"/>
  <c r="HP47" i="2"/>
  <c r="BT31" i="2"/>
  <c r="HT31" i="2"/>
  <c r="HR31" i="2"/>
  <c r="BR31" i="2"/>
  <c r="CN31" i="2" s="1"/>
  <c r="HQ31" i="2"/>
  <c r="BQ31" i="2"/>
  <c r="BP31" i="2"/>
  <c r="CL31" i="2" s="1"/>
  <c r="HP31" i="2"/>
  <c r="BT46" i="2"/>
  <c r="CP46" i="2" s="1"/>
  <c r="HT46" i="2"/>
  <c r="HR46" i="2"/>
  <c r="BR46" i="2"/>
  <c r="CN46" i="2" s="1"/>
  <c r="HQ46" i="2"/>
  <c r="BQ46" i="2"/>
  <c r="BP46" i="2"/>
  <c r="HP46" i="2"/>
  <c r="BT45" i="2"/>
  <c r="HT45" i="2"/>
  <c r="HR45" i="2"/>
  <c r="BR45" i="2"/>
  <c r="CN45" i="2" s="1"/>
  <c r="HQ45" i="2"/>
  <c r="BQ45" i="2"/>
  <c r="BP45" i="2"/>
  <c r="CL45" i="2" s="1"/>
  <c r="HP45" i="2"/>
  <c r="BT44" i="2"/>
  <c r="CP44" i="2" s="1"/>
  <c r="HT44" i="2"/>
  <c r="HR44" i="2"/>
  <c r="BR44" i="2"/>
  <c r="CN44" i="2" s="1"/>
  <c r="HQ44" i="2"/>
  <c r="BQ44" i="2"/>
  <c r="BP44" i="2"/>
  <c r="HP44" i="2"/>
  <c r="BI56" i="2"/>
  <c r="HT56" i="2"/>
  <c r="HR56" i="2"/>
  <c r="HQ56" i="2"/>
  <c r="HP56" i="2"/>
  <c r="BI55" i="2"/>
  <c r="HT55" i="2"/>
  <c r="HR55" i="2"/>
  <c r="HQ55" i="2"/>
  <c r="BE55" i="2"/>
  <c r="HP55" i="2"/>
  <c r="BT43" i="2"/>
  <c r="HT43" i="2"/>
  <c r="HR43" i="2"/>
  <c r="BR43" i="2"/>
  <c r="CN43" i="2" s="1"/>
  <c r="HQ43" i="2"/>
  <c r="BQ43" i="2"/>
  <c r="BP43" i="2"/>
  <c r="CL43" i="2" s="1"/>
  <c r="HP43" i="2"/>
  <c r="BT42" i="2"/>
  <c r="CP42" i="2" s="1"/>
  <c r="HT42" i="2"/>
  <c r="HR42" i="2"/>
  <c r="BR42" i="2"/>
  <c r="CN42" i="2" s="1"/>
  <c r="HQ42" i="2"/>
  <c r="BQ42" i="2"/>
  <c r="BP42" i="2"/>
  <c r="HP42" i="2"/>
  <c r="BT41" i="2"/>
  <c r="HT41" i="2"/>
  <c r="HR41" i="2"/>
  <c r="BR41" i="2"/>
  <c r="CN41" i="2" s="1"/>
  <c r="HQ41" i="2"/>
  <c r="BQ41" i="2"/>
  <c r="BP41" i="2"/>
  <c r="HP41" i="2"/>
  <c r="BT40" i="2"/>
  <c r="CP40" i="2" s="1"/>
  <c r="HT40" i="2"/>
  <c r="HR40" i="2"/>
  <c r="BR40" i="2"/>
  <c r="CN40" i="2" s="1"/>
  <c r="HQ40" i="2"/>
  <c r="BQ40" i="2"/>
  <c r="BP40" i="2"/>
  <c r="HP40" i="2"/>
  <c r="BT30" i="2"/>
  <c r="HT30" i="2"/>
  <c r="HR30" i="2"/>
  <c r="BR30" i="2"/>
  <c r="CN30" i="2" s="1"/>
  <c r="HQ30" i="2"/>
  <c r="BQ30" i="2"/>
  <c r="BP30" i="2"/>
  <c r="CL30" i="2" s="1"/>
  <c r="HP30" i="2"/>
  <c r="BT29" i="2"/>
  <c r="CP29" i="2" s="1"/>
  <c r="HT29" i="2"/>
  <c r="HR29" i="2"/>
  <c r="BR29" i="2"/>
  <c r="HQ29" i="2"/>
  <c r="BQ29" i="2"/>
  <c r="BI54" i="2"/>
  <c r="HT54" i="2"/>
  <c r="HR54" i="2"/>
  <c r="HQ54" i="2"/>
  <c r="BE54" i="2"/>
  <c r="HP54" i="2"/>
  <c r="BT28" i="2"/>
  <c r="HT28" i="2"/>
  <c r="HR28" i="2"/>
  <c r="BR28" i="2"/>
  <c r="CN28" i="2" s="1"/>
  <c r="HQ28" i="2"/>
  <c r="BQ28" i="2"/>
  <c r="BP28" i="2"/>
  <c r="HP28" i="2"/>
  <c r="BT27" i="2"/>
  <c r="HT27" i="2"/>
  <c r="HR27" i="2"/>
  <c r="BR27" i="2"/>
  <c r="CN27" i="2" s="1"/>
  <c r="HQ27" i="2"/>
  <c r="BQ27" i="2"/>
  <c r="BP27" i="2"/>
  <c r="CL27" i="2" s="1"/>
  <c r="HP27" i="2"/>
  <c r="BT26" i="2"/>
  <c r="HT26" i="2"/>
  <c r="HR26" i="2"/>
  <c r="BR26" i="2"/>
  <c r="CN26" i="2" s="1"/>
  <c r="HQ26" i="2"/>
  <c r="BQ26" i="2"/>
  <c r="BP26" i="2"/>
  <c r="HP26" i="2"/>
  <c r="BT25" i="2"/>
  <c r="HT25" i="2"/>
  <c r="HR25" i="2"/>
  <c r="BR25" i="2"/>
  <c r="CN25" i="2" s="1"/>
  <c r="HQ25" i="2"/>
  <c r="BQ25" i="2"/>
  <c r="BP25" i="2"/>
  <c r="CL25" i="2" s="1"/>
  <c r="HP25" i="2"/>
  <c r="BT22" i="2"/>
  <c r="HT22" i="2"/>
  <c r="HR22" i="2"/>
  <c r="BR22" i="2"/>
  <c r="CN22" i="2" s="1"/>
  <c r="HQ22" i="2"/>
  <c r="BQ22" i="2"/>
  <c r="BP22" i="2"/>
  <c r="HP22" i="2"/>
  <c r="BT21" i="2"/>
  <c r="HT21" i="2"/>
  <c r="HR21" i="2"/>
  <c r="BR21" i="2"/>
  <c r="CN21" i="2" s="1"/>
  <c r="HQ21" i="2"/>
  <c r="BQ21" i="2"/>
  <c r="BP21" i="2"/>
  <c r="CL21" i="2" s="1"/>
  <c r="HP21" i="2"/>
  <c r="BT20" i="2"/>
  <c r="HT20" i="2"/>
  <c r="HR20" i="2"/>
  <c r="BR20" i="2"/>
  <c r="CN20" i="2" s="1"/>
  <c r="HQ20" i="2"/>
  <c r="BQ20" i="2"/>
  <c r="BP20" i="2"/>
  <c r="HP20" i="2"/>
  <c r="BT19" i="2"/>
  <c r="HT19" i="2"/>
  <c r="HR19" i="2"/>
  <c r="BR19" i="2"/>
  <c r="CN19" i="2" s="1"/>
  <c r="HQ19" i="2"/>
  <c r="BQ19" i="2"/>
  <c r="BP19" i="2"/>
  <c r="HP19" i="2"/>
  <c r="BT18" i="2"/>
  <c r="HT18" i="2"/>
  <c r="HR18" i="2"/>
  <c r="BR18" i="2"/>
  <c r="CN18" i="2" s="1"/>
  <c r="HQ18" i="2"/>
  <c r="BQ18" i="2"/>
  <c r="BP18" i="2"/>
  <c r="HP18" i="2"/>
  <c r="BT17" i="2"/>
  <c r="HT17" i="2"/>
  <c r="HR17" i="2"/>
  <c r="BR17" i="2"/>
  <c r="CN17" i="2" s="1"/>
  <c r="HQ17" i="2"/>
  <c r="BQ17" i="2"/>
  <c r="BP17" i="2"/>
  <c r="CL17" i="2" s="1"/>
  <c r="HP17" i="2"/>
  <c r="BT16" i="2"/>
  <c r="CP16" i="2" s="1"/>
  <c r="HT16" i="2"/>
  <c r="HR16" i="2"/>
  <c r="BR16" i="2"/>
  <c r="CN16" i="2" s="1"/>
  <c r="HQ16" i="2"/>
  <c r="BQ16" i="2"/>
  <c r="BP16" i="2"/>
  <c r="HP16" i="2"/>
  <c r="BT15" i="2"/>
  <c r="HT15" i="2"/>
  <c r="HR15" i="2"/>
  <c r="BR15" i="2"/>
  <c r="HQ15" i="2"/>
  <c r="BQ15" i="2"/>
  <c r="BP15" i="2"/>
  <c r="HP15" i="2"/>
  <c r="BT14" i="2"/>
  <c r="HT14" i="2"/>
  <c r="HR14" i="2"/>
  <c r="BR14" i="2"/>
  <c r="CN14" i="2" s="1"/>
  <c r="HQ14" i="2"/>
  <c r="BQ14" i="2"/>
  <c r="BP14" i="2"/>
  <c r="HP14" i="2"/>
  <c r="BT13" i="2"/>
  <c r="HT13" i="2"/>
  <c r="HR13" i="2"/>
  <c r="BR13" i="2"/>
  <c r="CN13" i="2" s="1"/>
  <c r="HQ13" i="2"/>
  <c r="BQ13" i="2"/>
  <c r="BP13" i="2"/>
  <c r="HP13" i="2"/>
  <c r="BT12" i="2"/>
  <c r="HT12" i="2"/>
  <c r="HR12" i="2"/>
  <c r="BR12" i="2"/>
  <c r="CN12" i="2" s="1"/>
  <c r="HQ12" i="2"/>
  <c r="BQ12" i="2"/>
  <c r="BP12" i="2"/>
  <c r="HP12" i="2"/>
  <c r="BT11" i="2"/>
  <c r="HT11" i="2"/>
  <c r="HR11" i="2"/>
  <c r="BR11" i="2"/>
  <c r="HQ11" i="2"/>
  <c r="BQ11" i="2"/>
  <c r="BP11" i="2"/>
  <c r="HP11" i="2"/>
  <c r="BT10" i="2"/>
  <c r="HT10" i="2"/>
  <c r="HR10" i="2"/>
  <c r="BR10" i="2"/>
  <c r="HQ10" i="2"/>
  <c r="BQ10" i="2"/>
  <c r="BP10" i="2"/>
  <c r="HP10" i="2"/>
  <c r="BT9" i="2"/>
  <c r="CP9" i="2" s="1"/>
  <c r="HT9" i="2"/>
  <c r="HR9" i="2"/>
  <c r="BR9" i="2"/>
  <c r="CN9" i="2" s="1"/>
  <c r="HQ9" i="2"/>
  <c r="BQ9" i="2"/>
  <c r="BP9" i="2"/>
  <c r="HP9" i="2"/>
  <c r="BT8" i="2"/>
  <c r="HT8" i="2"/>
  <c r="HR8" i="2"/>
  <c r="BR8" i="2"/>
  <c r="CN8" i="2" s="1"/>
  <c r="HQ8" i="2"/>
  <c r="BQ8" i="2"/>
  <c r="CM8" i="2" s="1"/>
  <c r="BP8" i="2"/>
  <c r="HP8" i="2"/>
  <c r="BT7" i="2"/>
  <c r="BI7" i="2" s="1"/>
  <c r="HT7" i="2"/>
  <c r="HR7" i="2"/>
  <c r="BR7" i="2"/>
  <c r="HQ7" i="2"/>
  <c r="BQ7" i="2"/>
  <c r="BP7" i="2"/>
  <c r="CL7" i="2" s="1"/>
  <c r="HP7" i="2"/>
  <c r="CP54" i="2"/>
  <c r="CN29" i="2"/>
  <c r="CP55" i="2"/>
  <c r="CP56" i="2"/>
  <c r="CP57" i="2"/>
  <c r="CP58" i="2"/>
  <c r="CN33" i="2"/>
  <c r="CP59" i="2"/>
  <c r="CL34" i="2"/>
  <c r="CP60" i="2"/>
  <c r="CP61" i="2"/>
  <c r="CP62" i="2"/>
  <c r="CP63" i="2"/>
  <c r="DW22" i="2"/>
  <c r="DT22" i="2"/>
  <c r="DW21" i="2"/>
  <c r="DT21" i="2"/>
  <c r="DW20" i="2"/>
  <c r="DT20" i="2"/>
  <c r="DW19" i="2"/>
  <c r="DT19" i="2"/>
  <c r="DW18" i="2"/>
  <c r="DT18" i="2"/>
  <c r="DW17" i="2"/>
  <c r="DT17" i="2"/>
  <c r="DW16" i="2"/>
  <c r="DT16" i="2"/>
  <c r="DW15" i="2"/>
  <c r="DT15" i="2"/>
  <c r="DW14" i="2"/>
  <c r="DT14" i="2"/>
  <c r="DW13" i="2"/>
  <c r="DT13" i="2"/>
  <c r="DW12" i="2"/>
  <c r="DT12" i="2"/>
  <c r="DW11" i="2"/>
  <c r="DT11" i="2"/>
  <c r="DW10" i="2"/>
  <c r="DT10" i="2"/>
  <c r="DW9" i="2"/>
  <c r="DT9" i="2"/>
  <c r="DW8" i="2"/>
  <c r="DT8" i="2"/>
  <c r="DW7" i="2"/>
  <c r="DT7" i="2"/>
  <c r="DS7" i="2"/>
  <c r="DU7" i="2"/>
  <c r="DS8" i="2"/>
  <c r="DU8" i="2"/>
  <c r="DS9" i="2"/>
  <c r="DU9" i="2"/>
  <c r="DS10" i="2"/>
  <c r="DU10" i="2"/>
  <c r="DS11" i="2"/>
  <c r="DU11" i="2"/>
  <c r="DS12" i="2"/>
  <c r="DU12" i="2"/>
  <c r="DS13" i="2"/>
  <c r="DU13" i="2"/>
  <c r="DS14" i="2"/>
  <c r="DU14" i="2"/>
  <c r="DS15" i="2"/>
  <c r="DU15" i="2"/>
  <c r="DS16" i="2"/>
  <c r="DU16" i="2"/>
  <c r="DS17" i="2"/>
  <c r="DU17" i="2"/>
  <c r="DS18" i="2"/>
  <c r="DU18" i="2"/>
  <c r="DS19" i="2"/>
  <c r="DU19" i="2"/>
  <c r="DS20" i="2"/>
  <c r="DU20" i="2"/>
  <c r="DS21" i="2"/>
  <c r="DU21" i="2"/>
  <c r="DS22" i="2"/>
  <c r="DU22" i="2"/>
  <c r="DS25" i="2"/>
  <c r="DT25" i="2"/>
  <c r="DU25" i="2"/>
  <c r="DW25" i="2"/>
  <c r="DS26" i="2"/>
  <c r="DT26" i="2"/>
  <c r="DU26" i="2"/>
  <c r="DW26" i="2"/>
  <c r="DS27" i="2"/>
  <c r="DT27" i="2"/>
  <c r="DU27" i="2"/>
  <c r="DW27" i="2"/>
  <c r="DS28" i="2"/>
  <c r="DT28" i="2"/>
  <c r="DU28" i="2"/>
  <c r="DW28" i="2"/>
  <c r="DS54" i="2"/>
  <c r="DT54" i="2"/>
  <c r="DU54" i="2"/>
  <c r="DW54" i="2"/>
  <c r="DT29" i="2"/>
  <c r="DU29" i="2"/>
  <c r="DW29" i="2"/>
  <c r="DS30" i="2"/>
  <c r="DT30" i="2"/>
  <c r="DU30" i="2"/>
  <c r="DW30" i="2"/>
  <c r="DS40" i="2"/>
  <c r="DT40" i="2"/>
  <c r="DU40" i="2"/>
  <c r="DW40" i="2"/>
  <c r="DS41" i="2"/>
  <c r="DT41" i="2"/>
  <c r="DU41" i="2"/>
  <c r="DW41" i="2"/>
  <c r="DS42" i="2"/>
  <c r="DT42" i="2"/>
  <c r="DU42" i="2"/>
  <c r="DW42" i="2"/>
  <c r="DS43" i="2"/>
  <c r="DT43" i="2"/>
  <c r="DU43" i="2"/>
  <c r="DW43" i="2"/>
  <c r="DS55" i="2"/>
  <c r="DT55" i="2"/>
  <c r="DU55" i="2"/>
  <c r="DW55" i="2"/>
  <c r="DS56" i="2"/>
  <c r="DT56" i="2"/>
  <c r="DU56" i="2"/>
  <c r="DW56" i="2"/>
  <c r="DS44" i="2"/>
  <c r="DT44" i="2"/>
  <c r="DU44" i="2"/>
  <c r="DW44" i="2"/>
  <c r="DS45" i="2"/>
  <c r="DT45" i="2"/>
  <c r="DU45" i="2"/>
  <c r="DW45" i="2"/>
  <c r="DS46" i="2"/>
  <c r="DT46" i="2"/>
  <c r="DU46" i="2"/>
  <c r="DW46" i="2"/>
  <c r="DS31" i="2"/>
  <c r="DT31" i="2"/>
  <c r="DU31" i="2"/>
  <c r="DW31" i="2"/>
  <c r="DS47" i="2"/>
  <c r="DT47" i="2"/>
  <c r="DU47" i="2"/>
  <c r="DW47" i="2"/>
  <c r="DS32" i="2"/>
  <c r="DT32" i="2"/>
  <c r="DU32" i="2"/>
  <c r="DW32" i="2"/>
  <c r="DS57" i="2"/>
  <c r="DT57" i="2"/>
  <c r="DU57" i="2"/>
  <c r="DW57" i="2"/>
  <c r="DS58" i="2"/>
  <c r="DT58" i="2"/>
  <c r="DU58" i="2"/>
  <c r="DW58" i="2"/>
  <c r="DS33" i="2"/>
  <c r="DT33" i="2"/>
  <c r="DU33" i="2"/>
  <c r="DW33" i="2"/>
  <c r="DS59" i="2"/>
  <c r="DT59" i="2"/>
  <c r="DU59" i="2"/>
  <c r="DW59" i="2"/>
  <c r="DS48" i="2"/>
  <c r="DT48" i="2"/>
  <c r="DU48" i="2"/>
  <c r="DW48" i="2"/>
  <c r="DS34" i="2"/>
  <c r="DT34" i="2"/>
  <c r="DU34" i="2"/>
  <c r="DW34" i="2"/>
  <c r="DS60" i="2"/>
  <c r="DT60" i="2"/>
  <c r="DU60" i="2"/>
  <c r="DW60" i="2"/>
  <c r="DS61" i="2"/>
  <c r="DT61" i="2"/>
  <c r="DU61" i="2"/>
  <c r="DW61" i="2"/>
  <c r="DS35" i="2"/>
  <c r="DT35" i="2"/>
  <c r="DU35" i="2"/>
  <c r="DW35" i="2"/>
  <c r="DS62" i="2"/>
  <c r="DT62" i="2"/>
  <c r="DU62" i="2"/>
  <c r="DW62" i="2"/>
  <c r="DS36" i="2"/>
  <c r="DT36" i="2"/>
  <c r="DU36" i="2"/>
  <c r="DW36" i="2"/>
  <c r="DS37" i="2"/>
  <c r="DT37" i="2"/>
  <c r="DU37" i="2"/>
  <c r="DW37" i="2"/>
  <c r="DS63" i="2"/>
  <c r="DT63" i="2"/>
  <c r="DU63" i="2"/>
  <c r="DW63" i="2"/>
  <c r="OY7" i="2"/>
  <c r="OY8" i="2"/>
  <c r="OY9" i="2"/>
  <c r="OY10" i="2"/>
  <c r="OY11" i="2"/>
  <c r="OY12" i="2"/>
  <c r="OY13" i="2"/>
  <c r="OY14" i="2"/>
  <c r="OY15" i="2"/>
  <c r="OY16" i="2"/>
  <c r="OY17" i="2"/>
  <c r="OY18" i="2"/>
  <c r="OY19" i="2"/>
  <c r="OY20" i="2"/>
  <c r="OY21" i="2"/>
  <c r="OY22" i="2"/>
  <c r="OY25" i="2"/>
  <c r="OY26" i="2"/>
  <c r="OY27" i="2"/>
  <c r="OY28" i="2"/>
  <c r="OY54" i="2"/>
  <c r="OY29" i="2"/>
  <c r="OY30" i="2"/>
  <c r="OY40" i="2"/>
  <c r="OY41" i="2"/>
  <c r="OY42" i="2"/>
  <c r="OY43" i="2"/>
  <c r="OY55" i="2"/>
  <c r="OY56" i="2"/>
  <c r="OY44" i="2"/>
  <c r="OY45" i="2"/>
  <c r="OY46" i="2"/>
  <c r="OY31" i="2"/>
  <c r="OY47" i="2"/>
  <c r="OY32" i="2"/>
  <c r="OY57" i="2"/>
  <c r="OY58" i="2"/>
  <c r="OY33" i="2"/>
  <c r="OY59" i="2"/>
  <c r="OY34" i="2"/>
  <c r="OY60" i="2"/>
  <c r="OY61" i="2"/>
  <c r="OY35" i="2"/>
  <c r="OY62" i="2"/>
  <c r="OY36" i="2"/>
  <c r="OY37" i="2"/>
  <c r="OY63" i="2"/>
  <c r="NX7" i="2"/>
  <c r="NX8" i="2"/>
  <c r="NX9" i="2"/>
  <c r="NX10" i="2"/>
  <c r="NX11" i="2"/>
  <c r="NX12" i="2"/>
  <c r="NX13" i="2"/>
  <c r="NX14" i="2"/>
  <c r="NX15" i="2"/>
  <c r="NX16" i="2"/>
  <c r="NX17" i="2"/>
  <c r="NX18" i="2"/>
  <c r="NX19" i="2"/>
  <c r="NX20" i="2"/>
  <c r="NX21" i="2"/>
  <c r="NX22" i="2"/>
  <c r="NX25" i="2"/>
  <c r="NX26" i="2"/>
  <c r="NX27" i="2"/>
  <c r="NX28" i="2"/>
  <c r="NX54" i="2"/>
  <c r="NX29" i="2"/>
  <c r="NX30" i="2"/>
  <c r="NX40" i="2"/>
  <c r="NX41" i="2"/>
  <c r="NX42" i="2"/>
  <c r="NX43" i="2"/>
  <c r="NX55" i="2"/>
  <c r="NX56" i="2"/>
  <c r="NX44" i="2"/>
  <c r="NX45" i="2"/>
  <c r="NX46" i="2"/>
  <c r="NX31" i="2"/>
  <c r="NX47" i="2"/>
  <c r="NX32" i="2"/>
  <c r="NX57" i="2"/>
  <c r="NX58" i="2"/>
  <c r="NX33" i="2"/>
  <c r="NX59" i="2"/>
  <c r="NX48" i="2"/>
  <c r="NX34" i="2"/>
  <c r="NX60" i="2"/>
  <c r="NX61" i="2"/>
  <c r="NX35" i="2"/>
  <c r="NX62" i="2"/>
  <c r="NX36" i="2"/>
  <c r="NX37" i="2"/>
  <c r="NX63" i="2"/>
  <c r="MW7" i="2"/>
  <c r="MW8" i="2"/>
  <c r="MW9" i="2"/>
  <c r="MW10" i="2"/>
  <c r="MW11" i="2"/>
  <c r="MW12" i="2"/>
  <c r="MW13" i="2"/>
  <c r="MW14" i="2"/>
  <c r="MW15" i="2"/>
  <c r="MW16" i="2"/>
  <c r="MW17" i="2"/>
  <c r="MW18" i="2"/>
  <c r="MW19" i="2"/>
  <c r="MW20" i="2"/>
  <c r="MW21" i="2"/>
  <c r="MW22" i="2"/>
  <c r="MW25" i="2"/>
  <c r="MW26" i="2"/>
  <c r="MW27" i="2"/>
  <c r="MW28" i="2"/>
  <c r="MW54" i="2"/>
  <c r="MW29" i="2"/>
  <c r="MW30" i="2"/>
  <c r="MW40" i="2"/>
  <c r="MW41" i="2"/>
  <c r="MW42" i="2"/>
  <c r="MW43" i="2"/>
  <c r="MW55" i="2"/>
  <c r="MW56" i="2"/>
  <c r="MW44" i="2"/>
  <c r="MW45" i="2"/>
  <c r="MW46" i="2"/>
  <c r="MW31" i="2"/>
  <c r="MW47" i="2"/>
  <c r="MW32" i="2"/>
  <c r="MW57" i="2"/>
  <c r="MW58" i="2"/>
  <c r="MW33" i="2"/>
  <c r="MW59" i="2"/>
  <c r="MW34" i="2"/>
  <c r="MW60" i="2"/>
  <c r="MW61" i="2"/>
  <c r="MW35" i="2"/>
  <c r="MW62" i="2"/>
  <c r="MW36" i="2"/>
  <c r="MW37" i="2"/>
  <c r="MW63" i="2"/>
  <c r="KU7" i="2"/>
  <c r="KU8" i="2"/>
  <c r="KU9" i="2"/>
  <c r="KU10" i="2"/>
  <c r="KU11" i="2"/>
  <c r="KU12" i="2"/>
  <c r="KU13" i="2"/>
  <c r="KU14" i="2"/>
  <c r="KU15" i="2"/>
  <c r="KU16" i="2"/>
  <c r="KU17" i="2"/>
  <c r="KU18" i="2"/>
  <c r="KU19" i="2"/>
  <c r="KU20" i="2"/>
  <c r="KU21" i="2"/>
  <c r="KU22" i="2"/>
  <c r="KU25" i="2"/>
  <c r="KU26" i="2"/>
  <c r="KU27" i="2"/>
  <c r="KU28" i="2"/>
  <c r="KU54" i="2"/>
  <c r="KU29" i="2"/>
  <c r="KU30" i="2"/>
  <c r="KU40" i="2"/>
  <c r="KU41" i="2"/>
  <c r="KU42" i="2"/>
  <c r="KU43" i="2"/>
  <c r="KU55" i="2"/>
  <c r="KU56" i="2"/>
  <c r="KU44" i="2"/>
  <c r="KU45" i="2"/>
  <c r="KU46" i="2"/>
  <c r="KU31" i="2"/>
  <c r="KU47" i="2"/>
  <c r="KU32" i="2"/>
  <c r="KU57" i="2"/>
  <c r="KU58" i="2"/>
  <c r="KU33" i="2"/>
  <c r="KU59" i="2"/>
  <c r="KU34" i="2"/>
  <c r="KU60" i="2"/>
  <c r="KU61" i="2"/>
  <c r="KU35" i="2"/>
  <c r="KU62" i="2"/>
  <c r="KU36" i="2"/>
  <c r="KU37" i="2"/>
  <c r="KU63" i="2"/>
  <c r="JT7" i="2"/>
  <c r="JT8" i="2"/>
  <c r="JT9" i="2"/>
  <c r="JT10" i="2"/>
  <c r="JT11" i="2"/>
  <c r="JT12" i="2"/>
  <c r="JT13" i="2"/>
  <c r="JT14" i="2"/>
  <c r="JT15" i="2"/>
  <c r="JT16" i="2"/>
  <c r="JT17" i="2"/>
  <c r="JT18" i="2"/>
  <c r="JT19" i="2"/>
  <c r="JT20" i="2"/>
  <c r="JT21" i="2"/>
  <c r="JT22" i="2"/>
  <c r="JT25" i="2"/>
  <c r="JT26" i="2"/>
  <c r="JT27" i="2"/>
  <c r="JT28" i="2"/>
  <c r="JT54" i="2"/>
  <c r="JT29" i="2"/>
  <c r="JT30" i="2"/>
  <c r="JT40" i="2"/>
  <c r="JT41" i="2"/>
  <c r="JT42" i="2"/>
  <c r="JT43" i="2"/>
  <c r="JT55" i="2"/>
  <c r="JT56" i="2"/>
  <c r="JT44" i="2"/>
  <c r="JT45" i="2"/>
  <c r="JT46" i="2"/>
  <c r="JT31" i="2"/>
  <c r="JT47" i="2"/>
  <c r="JT32" i="2"/>
  <c r="JT57" i="2"/>
  <c r="JT58" i="2"/>
  <c r="JT33" i="2"/>
  <c r="JT59" i="2"/>
  <c r="JT48" i="2"/>
  <c r="JT34" i="2"/>
  <c r="JT60" i="2"/>
  <c r="JT61" i="2"/>
  <c r="JT35" i="2"/>
  <c r="JT62" i="2"/>
  <c r="JT36" i="2"/>
  <c r="JT37" i="2"/>
  <c r="JT63" i="2"/>
  <c r="PA63" i="2"/>
  <c r="OX63" i="2"/>
  <c r="OW63" i="2"/>
  <c r="PA37" i="2"/>
  <c r="OX37" i="2"/>
  <c r="OW37" i="2"/>
  <c r="PA36" i="2"/>
  <c r="OX36" i="2"/>
  <c r="OW36" i="2"/>
  <c r="PA62" i="2"/>
  <c r="OX62" i="2"/>
  <c r="OW62" i="2"/>
  <c r="PA35" i="2"/>
  <c r="OX35" i="2"/>
  <c r="OW35" i="2"/>
  <c r="PA61" i="2"/>
  <c r="OX61" i="2"/>
  <c r="OW61" i="2"/>
  <c r="PA60" i="2"/>
  <c r="OX60" i="2"/>
  <c r="OW60" i="2"/>
  <c r="PA34" i="2"/>
  <c r="OX34" i="2"/>
  <c r="OW34" i="2"/>
  <c r="PA59" i="2"/>
  <c r="OX59" i="2"/>
  <c r="OW59" i="2"/>
  <c r="PA33" i="2"/>
  <c r="OX33" i="2"/>
  <c r="OW33" i="2"/>
  <c r="PA58" i="2"/>
  <c r="OX58" i="2"/>
  <c r="OW58" i="2"/>
  <c r="PA57" i="2"/>
  <c r="OX57" i="2"/>
  <c r="OW57" i="2"/>
  <c r="PA32" i="2"/>
  <c r="OX32" i="2"/>
  <c r="OW32" i="2"/>
  <c r="PA47" i="2"/>
  <c r="OX47" i="2"/>
  <c r="OW47" i="2"/>
  <c r="PA31" i="2"/>
  <c r="OX31" i="2"/>
  <c r="OW31" i="2"/>
  <c r="PA46" i="2"/>
  <c r="OX46" i="2"/>
  <c r="OW46" i="2"/>
  <c r="PA45" i="2"/>
  <c r="OX45" i="2"/>
  <c r="OW45" i="2"/>
  <c r="PA44" i="2"/>
  <c r="OX44" i="2"/>
  <c r="OW44" i="2"/>
  <c r="PA56" i="2"/>
  <c r="OX56" i="2"/>
  <c r="OW56" i="2"/>
  <c r="PA55" i="2"/>
  <c r="OX55" i="2"/>
  <c r="OW55" i="2"/>
  <c r="PA43" i="2"/>
  <c r="OX43" i="2"/>
  <c r="OW43" i="2"/>
  <c r="PA42" i="2"/>
  <c r="OX42" i="2"/>
  <c r="OW42" i="2"/>
  <c r="PA41" i="2"/>
  <c r="OX41" i="2"/>
  <c r="OW41" i="2"/>
  <c r="PA40" i="2"/>
  <c r="OX40" i="2"/>
  <c r="OW40" i="2"/>
  <c r="PA30" i="2"/>
  <c r="OX30" i="2"/>
  <c r="OW30" i="2"/>
  <c r="PA29" i="2"/>
  <c r="OX29" i="2"/>
  <c r="PA54" i="2"/>
  <c r="OX54" i="2"/>
  <c r="OW54" i="2"/>
  <c r="PA28" i="2"/>
  <c r="OX28" i="2"/>
  <c r="OW28" i="2"/>
  <c r="PA27" i="2"/>
  <c r="OX27" i="2"/>
  <c r="OW27" i="2"/>
  <c r="PA26" i="2"/>
  <c r="OX26" i="2"/>
  <c r="OW26" i="2"/>
  <c r="PA25" i="2"/>
  <c r="OX25" i="2"/>
  <c r="OW25" i="2"/>
  <c r="PA22" i="2"/>
  <c r="OX22" i="2"/>
  <c r="OW22" i="2"/>
  <c r="PA21" i="2"/>
  <c r="OX21" i="2"/>
  <c r="OW21" i="2"/>
  <c r="PA20" i="2"/>
  <c r="OX20" i="2"/>
  <c r="OW20" i="2"/>
  <c r="PA19" i="2"/>
  <c r="OX19" i="2"/>
  <c r="OW19" i="2"/>
  <c r="PA18" i="2"/>
  <c r="OX18" i="2"/>
  <c r="OW18" i="2"/>
  <c r="PA17" i="2"/>
  <c r="OX17" i="2"/>
  <c r="OW17" i="2"/>
  <c r="PA16" i="2"/>
  <c r="OX16" i="2"/>
  <c r="OW16" i="2"/>
  <c r="PA15" i="2"/>
  <c r="OX15" i="2"/>
  <c r="OW15" i="2"/>
  <c r="PA14" i="2"/>
  <c r="OX14" i="2"/>
  <c r="OW14" i="2"/>
  <c r="PA13" i="2"/>
  <c r="OX13" i="2"/>
  <c r="OW13" i="2"/>
  <c r="PA12" i="2"/>
  <c r="OX12" i="2"/>
  <c r="OW12" i="2"/>
  <c r="PA11" i="2"/>
  <c r="OX11" i="2"/>
  <c r="OW11" i="2"/>
  <c r="PA10" i="2"/>
  <c r="OX10" i="2"/>
  <c r="OW10" i="2"/>
  <c r="PA9" i="2"/>
  <c r="OX9" i="2"/>
  <c r="OW9" i="2"/>
  <c r="PA8" i="2"/>
  <c r="OX8" i="2"/>
  <c r="OW8" i="2"/>
  <c r="PA7" i="2"/>
  <c r="OX7" i="2"/>
  <c r="OW7" i="2"/>
  <c r="OW5" i="2"/>
  <c r="NZ63" i="2"/>
  <c r="NW63" i="2"/>
  <c r="NV63" i="2"/>
  <c r="NZ37" i="2"/>
  <c r="NW37" i="2"/>
  <c r="NV37" i="2"/>
  <c r="NZ36" i="2"/>
  <c r="NW36" i="2"/>
  <c r="NV36" i="2"/>
  <c r="NZ62" i="2"/>
  <c r="NW62" i="2"/>
  <c r="NV62" i="2"/>
  <c r="NZ35" i="2"/>
  <c r="NW35" i="2"/>
  <c r="NV35" i="2"/>
  <c r="NZ61" i="2"/>
  <c r="NW61" i="2"/>
  <c r="NV61" i="2"/>
  <c r="NZ60" i="2"/>
  <c r="NW60" i="2"/>
  <c r="NV60" i="2"/>
  <c r="NZ34" i="2"/>
  <c r="NW34" i="2"/>
  <c r="NV34" i="2"/>
  <c r="NZ48" i="2"/>
  <c r="NW48" i="2"/>
  <c r="NV48" i="2"/>
  <c r="NZ59" i="2"/>
  <c r="NW59" i="2"/>
  <c r="NV59" i="2"/>
  <c r="NZ33" i="2"/>
  <c r="NW33" i="2"/>
  <c r="NV33" i="2"/>
  <c r="NZ58" i="2"/>
  <c r="NW58" i="2"/>
  <c r="NV58" i="2"/>
  <c r="NZ57" i="2"/>
  <c r="NW57" i="2"/>
  <c r="NV57" i="2"/>
  <c r="NZ32" i="2"/>
  <c r="NW32" i="2"/>
  <c r="NV32" i="2"/>
  <c r="NZ47" i="2"/>
  <c r="NW47" i="2"/>
  <c r="NV47" i="2"/>
  <c r="NZ31" i="2"/>
  <c r="NW31" i="2"/>
  <c r="NV31" i="2"/>
  <c r="NZ46" i="2"/>
  <c r="NW46" i="2"/>
  <c r="NV46" i="2"/>
  <c r="NZ45" i="2"/>
  <c r="NW45" i="2"/>
  <c r="NV45" i="2"/>
  <c r="NZ44" i="2"/>
  <c r="NW44" i="2"/>
  <c r="NV44" i="2"/>
  <c r="NZ56" i="2"/>
  <c r="NW56" i="2"/>
  <c r="NV56" i="2"/>
  <c r="NZ55" i="2"/>
  <c r="NW55" i="2"/>
  <c r="NV55" i="2"/>
  <c r="NZ43" i="2"/>
  <c r="NW43" i="2"/>
  <c r="NV43" i="2"/>
  <c r="NZ42" i="2"/>
  <c r="NW42" i="2"/>
  <c r="NV42" i="2"/>
  <c r="NZ41" i="2"/>
  <c r="NW41" i="2"/>
  <c r="NV41" i="2"/>
  <c r="NZ40" i="2"/>
  <c r="NW40" i="2"/>
  <c r="NV40" i="2"/>
  <c r="NZ30" i="2"/>
  <c r="NW30" i="2"/>
  <c r="NV30" i="2"/>
  <c r="NZ29" i="2"/>
  <c r="NW29" i="2"/>
  <c r="NZ54" i="2"/>
  <c r="NW54" i="2"/>
  <c r="NV54" i="2"/>
  <c r="NZ28" i="2"/>
  <c r="NW28" i="2"/>
  <c r="NV28" i="2"/>
  <c r="NZ27" i="2"/>
  <c r="NW27" i="2"/>
  <c r="NV27" i="2"/>
  <c r="NZ26" i="2"/>
  <c r="NW26" i="2"/>
  <c r="NV26" i="2"/>
  <c r="NZ25" i="2"/>
  <c r="NW25" i="2"/>
  <c r="NV25" i="2"/>
  <c r="NZ22" i="2"/>
  <c r="NW22" i="2"/>
  <c r="NV22" i="2"/>
  <c r="NZ21" i="2"/>
  <c r="NW21" i="2"/>
  <c r="NV21" i="2"/>
  <c r="NZ20" i="2"/>
  <c r="NW20" i="2"/>
  <c r="NV20" i="2"/>
  <c r="NZ19" i="2"/>
  <c r="NW19" i="2"/>
  <c r="NV19" i="2"/>
  <c r="NZ18" i="2"/>
  <c r="NW18" i="2"/>
  <c r="NV18" i="2"/>
  <c r="NZ17" i="2"/>
  <c r="NW17" i="2"/>
  <c r="NV17" i="2"/>
  <c r="NZ16" i="2"/>
  <c r="NW16" i="2"/>
  <c r="NV16" i="2"/>
  <c r="NZ15" i="2"/>
  <c r="NW15" i="2"/>
  <c r="NV15" i="2"/>
  <c r="NZ14" i="2"/>
  <c r="NW14" i="2"/>
  <c r="NV14" i="2"/>
  <c r="NZ13" i="2"/>
  <c r="NW13" i="2"/>
  <c r="NV13" i="2"/>
  <c r="NZ12" i="2"/>
  <c r="NW12" i="2"/>
  <c r="NV12" i="2"/>
  <c r="NZ11" i="2"/>
  <c r="NW11" i="2"/>
  <c r="NV11" i="2"/>
  <c r="NZ10" i="2"/>
  <c r="NW10" i="2"/>
  <c r="NV10" i="2"/>
  <c r="NZ9" i="2"/>
  <c r="NW9" i="2"/>
  <c r="NV9" i="2"/>
  <c r="NZ8" i="2"/>
  <c r="NW8" i="2"/>
  <c r="NV8" i="2"/>
  <c r="NZ7" i="2"/>
  <c r="NW7" i="2"/>
  <c r="NV7" i="2"/>
  <c r="MY63" i="2"/>
  <c r="MV63" i="2"/>
  <c r="MU63" i="2"/>
  <c r="MY37" i="2"/>
  <c r="MV37" i="2"/>
  <c r="MU37" i="2"/>
  <c r="MY36" i="2"/>
  <c r="MV36" i="2"/>
  <c r="MU36" i="2"/>
  <c r="MY62" i="2"/>
  <c r="MV62" i="2"/>
  <c r="MU62" i="2"/>
  <c r="MY35" i="2"/>
  <c r="MV35" i="2"/>
  <c r="MU35" i="2"/>
  <c r="MY61" i="2"/>
  <c r="MV61" i="2"/>
  <c r="MU61" i="2"/>
  <c r="MY60" i="2"/>
  <c r="MV60" i="2"/>
  <c r="MU60" i="2"/>
  <c r="MY34" i="2"/>
  <c r="MV34" i="2"/>
  <c r="MU34" i="2"/>
  <c r="MY59" i="2"/>
  <c r="MV59" i="2"/>
  <c r="MU59" i="2"/>
  <c r="MY33" i="2"/>
  <c r="MV33" i="2"/>
  <c r="MU33" i="2"/>
  <c r="MY58" i="2"/>
  <c r="MV58" i="2"/>
  <c r="MU58" i="2"/>
  <c r="MY57" i="2"/>
  <c r="MV57" i="2"/>
  <c r="MU57" i="2"/>
  <c r="MY32" i="2"/>
  <c r="MV32" i="2"/>
  <c r="MU32" i="2"/>
  <c r="MY47" i="2"/>
  <c r="MV47" i="2"/>
  <c r="MU47" i="2"/>
  <c r="MY31" i="2"/>
  <c r="MV31" i="2"/>
  <c r="MU31" i="2"/>
  <c r="MY46" i="2"/>
  <c r="MV46" i="2"/>
  <c r="MU46" i="2"/>
  <c r="MY45" i="2"/>
  <c r="MV45" i="2"/>
  <c r="MU45" i="2"/>
  <c r="MY44" i="2"/>
  <c r="MV44" i="2"/>
  <c r="MU44" i="2"/>
  <c r="MY56" i="2"/>
  <c r="MV56" i="2"/>
  <c r="MU56" i="2"/>
  <c r="MY55" i="2"/>
  <c r="MV55" i="2"/>
  <c r="MU55" i="2"/>
  <c r="MY43" i="2"/>
  <c r="MV43" i="2"/>
  <c r="MU43" i="2"/>
  <c r="MY42" i="2"/>
  <c r="MV42" i="2"/>
  <c r="MU42" i="2"/>
  <c r="MY41" i="2"/>
  <c r="MV41" i="2"/>
  <c r="MU41" i="2"/>
  <c r="MY40" i="2"/>
  <c r="MV40" i="2"/>
  <c r="MU40" i="2"/>
  <c r="MY30" i="2"/>
  <c r="MV30" i="2"/>
  <c r="MU30" i="2"/>
  <c r="MY29" i="2"/>
  <c r="MV29" i="2"/>
  <c r="MY54" i="2"/>
  <c r="MV54" i="2"/>
  <c r="MU54" i="2"/>
  <c r="MY28" i="2"/>
  <c r="MV28" i="2"/>
  <c r="MU28" i="2"/>
  <c r="MY27" i="2"/>
  <c r="MV27" i="2"/>
  <c r="MU27" i="2"/>
  <c r="MY26" i="2"/>
  <c r="MV26" i="2"/>
  <c r="MU26" i="2"/>
  <c r="MY25" i="2"/>
  <c r="MV25" i="2"/>
  <c r="MU25" i="2"/>
  <c r="MY22" i="2"/>
  <c r="MV22" i="2"/>
  <c r="MU22" i="2"/>
  <c r="MY21" i="2"/>
  <c r="MV21" i="2"/>
  <c r="MU21" i="2"/>
  <c r="MY20" i="2"/>
  <c r="MV20" i="2"/>
  <c r="MU20" i="2"/>
  <c r="MY19" i="2"/>
  <c r="MV19" i="2"/>
  <c r="MU19" i="2"/>
  <c r="MY18" i="2"/>
  <c r="MV18" i="2"/>
  <c r="MU18" i="2"/>
  <c r="MY17" i="2"/>
  <c r="MV17" i="2"/>
  <c r="MU17" i="2"/>
  <c r="MY16" i="2"/>
  <c r="MV16" i="2"/>
  <c r="MU16" i="2"/>
  <c r="MY15" i="2"/>
  <c r="MV15" i="2"/>
  <c r="MU15" i="2"/>
  <c r="MY14" i="2"/>
  <c r="MV14" i="2"/>
  <c r="MU14" i="2"/>
  <c r="MY13" i="2"/>
  <c r="MV13" i="2"/>
  <c r="MU13" i="2"/>
  <c r="MY12" i="2"/>
  <c r="MV12" i="2"/>
  <c r="MU12" i="2"/>
  <c r="MY11" i="2"/>
  <c r="MV11" i="2"/>
  <c r="MU11" i="2"/>
  <c r="MY10" i="2"/>
  <c r="MV10" i="2"/>
  <c r="MU10" i="2"/>
  <c r="MY9" i="2"/>
  <c r="MV9" i="2"/>
  <c r="MU9" i="2"/>
  <c r="MY8" i="2"/>
  <c r="MV8" i="2"/>
  <c r="MU8" i="2"/>
  <c r="MY7" i="2"/>
  <c r="MV7" i="2"/>
  <c r="MU7" i="2"/>
  <c r="KW63" i="2"/>
  <c r="KT63" i="2"/>
  <c r="KS63" i="2"/>
  <c r="KW37" i="2"/>
  <c r="KT37" i="2"/>
  <c r="KS37" i="2"/>
  <c r="KW36" i="2"/>
  <c r="KT36" i="2"/>
  <c r="KS36" i="2"/>
  <c r="KW62" i="2"/>
  <c r="KT62" i="2"/>
  <c r="KS62" i="2"/>
  <c r="KW35" i="2"/>
  <c r="KT35" i="2"/>
  <c r="KS35" i="2"/>
  <c r="KW61" i="2"/>
  <c r="KT61" i="2"/>
  <c r="KS61" i="2"/>
  <c r="KW60" i="2"/>
  <c r="KT60" i="2"/>
  <c r="KS60" i="2"/>
  <c r="KW34" i="2"/>
  <c r="KT34" i="2"/>
  <c r="KS34" i="2"/>
  <c r="KW59" i="2"/>
  <c r="KT59" i="2"/>
  <c r="KS59" i="2"/>
  <c r="KW33" i="2"/>
  <c r="KT33" i="2"/>
  <c r="KS33" i="2"/>
  <c r="KW58" i="2"/>
  <c r="KT58" i="2"/>
  <c r="KS58" i="2"/>
  <c r="KW57" i="2"/>
  <c r="KT57" i="2"/>
  <c r="KS57" i="2"/>
  <c r="KW32" i="2"/>
  <c r="KT32" i="2"/>
  <c r="KS32" i="2"/>
  <c r="KW47" i="2"/>
  <c r="KT47" i="2"/>
  <c r="KS47" i="2"/>
  <c r="KW31" i="2"/>
  <c r="KT31" i="2"/>
  <c r="KS31" i="2"/>
  <c r="KW46" i="2"/>
  <c r="KT46" i="2"/>
  <c r="KS46" i="2"/>
  <c r="KW45" i="2"/>
  <c r="KT45" i="2"/>
  <c r="KS45" i="2"/>
  <c r="KW44" i="2"/>
  <c r="KT44" i="2"/>
  <c r="KS44" i="2"/>
  <c r="KW56" i="2"/>
  <c r="KT56" i="2"/>
  <c r="KS56" i="2"/>
  <c r="KW55" i="2"/>
  <c r="KT55" i="2"/>
  <c r="KS55" i="2"/>
  <c r="KW43" i="2"/>
  <c r="KT43" i="2"/>
  <c r="KS43" i="2"/>
  <c r="KW42" i="2"/>
  <c r="KT42" i="2"/>
  <c r="KS42" i="2"/>
  <c r="KW41" i="2"/>
  <c r="KT41" i="2"/>
  <c r="KS41" i="2"/>
  <c r="KW40" i="2"/>
  <c r="KT40" i="2"/>
  <c r="KS40" i="2"/>
  <c r="KW30" i="2"/>
  <c r="KT30" i="2"/>
  <c r="KS30" i="2"/>
  <c r="KW29" i="2"/>
  <c r="KT29" i="2"/>
  <c r="KW54" i="2"/>
  <c r="KT54" i="2"/>
  <c r="KS54" i="2"/>
  <c r="KW28" i="2"/>
  <c r="KT28" i="2"/>
  <c r="KS28" i="2"/>
  <c r="KW27" i="2"/>
  <c r="KT27" i="2"/>
  <c r="KS27" i="2"/>
  <c r="KW26" i="2"/>
  <c r="KT26" i="2"/>
  <c r="KS26" i="2"/>
  <c r="KW25" i="2"/>
  <c r="KT25" i="2"/>
  <c r="KS25" i="2"/>
  <c r="KW22" i="2"/>
  <c r="KT22" i="2"/>
  <c r="KS22" i="2"/>
  <c r="KW21" i="2"/>
  <c r="KT21" i="2"/>
  <c r="KS21" i="2"/>
  <c r="KW20" i="2"/>
  <c r="KT20" i="2"/>
  <c r="KS20" i="2"/>
  <c r="KW19" i="2"/>
  <c r="KT19" i="2"/>
  <c r="KS19" i="2"/>
  <c r="KW18" i="2"/>
  <c r="KT18" i="2"/>
  <c r="KS18" i="2"/>
  <c r="KW17" i="2"/>
  <c r="KT17" i="2"/>
  <c r="KS17" i="2"/>
  <c r="KW16" i="2"/>
  <c r="KT16" i="2"/>
  <c r="KS16" i="2"/>
  <c r="KW15" i="2"/>
  <c r="KT15" i="2"/>
  <c r="KS15" i="2"/>
  <c r="KW14" i="2"/>
  <c r="KT14" i="2"/>
  <c r="KS14" i="2"/>
  <c r="KW13" i="2"/>
  <c r="KT13" i="2"/>
  <c r="KS13" i="2"/>
  <c r="KW12" i="2"/>
  <c r="KT12" i="2"/>
  <c r="KS12" i="2"/>
  <c r="KW11" i="2"/>
  <c r="KT11" i="2"/>
  <c r="KS11" i="2"/>
  <c r="KW10" i="2"/>
  <c r="KT10" i="2"/>
  <c r="KS10" i="2"/>
  <c r="KW9" i="2"/>
  <c r="KT9" i="2"/>
  <c r="KS9" i="2"/>
  <c r="KW8" i="2"/>
  <c r="KT8" i="2"/>
  <c r="KS8" i="2"/>
  <c r="KW7" i="2"/>
  <c r="KT7" i="2"/>
  <c r="KS7" i="2"/>
  <c r="JV63" i="2"/>
  <c r="JS63" i="2"/>
  <c r="JR63" i="2"/>
  <c r="JV37" i="2"/>
  <c r="JS37" i="2"/>
  <c r="JR37" i="2"/>
  <c r="JV36" i="2"/>
  <c r="JS36" i="2"/>
  <c r="JR36" i="2"/>
  <c r="JV62" i="2"/>
  <c r="JS62" i="2"/>
  <c r="JR62" i="2"/>
  <c r="JV35" i="2"/>
  <c r="JS35" i="2"/>
  <c r="JR35" i="2"/>
  <c r="JV61" i="2"/>
  <c r="JS61" i="2"/>
  <c r="JR61" i="2"/>
  <c r="JV60" i="2"/>
  <c r="JS60" i="2"/>
  <c r="JR60" i="2"/>
  <c r="JV34" i="2"/>
  <c r="JS34" i="2"/>
  <c r="JR34" i="2"/>
  <c r="JV48" i="2"/>
  <c r="JS48" i="2"/>
  <c r="JR48" i="2"/>
  <c r="JV59" i="2"/>
  <c r="JS59" i="2"/>
  <c r="JR59" i="2"/>
  <c r="JV33" i="2"/>
  <c r="JS33" i="2"/>
  <c r="JR33" i="2"/>
  <c r="JV58" i="2"/>
  <c r="JS58" i="2"/>
  <c r="JR58" i="2"/>
  <c r="JV57" i="2"/>
  <c r="JS57" i="2"/>
  <c r="JR57" i="2"/>
  <c r="JV32" i="2"/>
  <c r="JS32" i="2"/>
  <c r="JR32" i="2"/>
  <c r="JV47" i="2"/>
  <c r="JS47" i="2"/>
  <c r="JR47" i="2"/>
  <c r="JV31" i="2"/>
  <c r="JS31" i="2"/>
  <c r="JR31" i="2"/>
  <c r="JV46" i="2"/>
  <c r="JS46" i="2"/>
  <c r="JR46" i="2"/>
  <c r="JV45" i="2"/>
  <c r="JS45" i="2"/>
  <c r="JR45" i="2"/>
  <c r="JV44" i="2"/>
  <c r="JS44" i="2"/>
  <c r="JR44" i="2"/>
  <c r="JV56" i="2"/>
  <c r="JS56" i="2"/>
  <c r="JR56" i="2"/>
  <c r="JV55" i="2"/>
  <c r="JS55" i="2"/>
  <c r="JR55" i="2"/>
  <c r="JV43" i="2"/>
  <c r="JS43" i="2"/>
  <c r="JR43" i="2"/>
  <c r="JV42" i="2"/>
  <c r="JS42" i="2"/>
  <c r="JR42" i="2"/>
  <c r="JV41" i="2"/>
  <c r="JS41" i="2"/>
  <c r="JR41" i="2"/>
  <c r="JV40" i="2"/>
  <c r="JS40" i="2"/>
  <c r="JR40" i="2"/>
  <c r="JV30" i="2"/>
  <c r="JS30" i="2"/>
  <c r="JR30" i="2"/>
  <c r="JV29" i="2"/>
  <c r="JS29" i="2"/>
  <c r="JV54" i="2"/>
  <c r="JS54" i="2"/>
  <c r="JR54" i="2"/>
  <c r="JV28" i="2"/>
  <c r="JS28" i="2"/>
  <c r="JR28" i="2"/>
  <c r="JV27" i="2"/>
  <c r="JS27" i="2"/>
  <c r="JR27" i="2"/>
  <c r="JV26" i="2"/>
  <c r="JS26" i="2"/>
  <c r="JR26" i="2"/>
  <c r="JV25" i="2"/>
  <c r="JS25" i="2"/>
  <c r="JR25" i="2"/>
  <c r="JV22" i="2"/>
  <c r="JS22" i="2"/>
  <c r="JR22" i="2"/>
  <c r="JV21" i="2"/>
  <c r="JS21" i="2"/>
  <c r="JR21" i="2"/>
  <c r="JV20" i="2"/>
  <c r="JS20" i="2"/>
  <c r="JR20" i="2"/>
  <c r="JV19" i="2"/>
  <c r="JS19" i="2"/>
  <c r="JR19" i="2"/>
  <c r="JV18" i="2"/>
  <c r="JS18" i="2"/>
  <c r="JR18" i="2"/>
  <c r="JV17" i="2"/>
  <c r="JS17" i="2"/>
  <c r="JR17" i="2"/>
  <c r="JV16" i="2"/>
  <c r="JS16" i="2"/>
  <c r="JR16" i="2"/>
  <c r="JV15" i="2"/>
  <c r="JS15" i="2"/>
  <c r="JR15" i="2"/>
  <c r="JV14" i="2"/>
  <c r="JS14" i="2"/>
  <c r="JR14" i="2"/>
  <c r="JV13" i="2"/>
  <c r="JS13" i="2"/>
  <c r="JR13" i="2"/>
  <c r="JV12" i="2"/>
  <c r="JS12" i="2"/>
  <c r="JR12" i="2"/>
  <c r="JV11" i="2"/>
  <c r="JS11" i="2"/>
  <c r="JR11" i="2"/>
  <c r="JV10" i="2"/>
  <c r="JS10" i="2"/>
  <c r="JR10" i="2"/>
  <c r="JV9" i="2"/>
  <c r="JS9" i="2"/>
  <c r="JR9" i="2"/>
  <c r="JV8" i="2"/>
  <c r="JS8" i="2"/>
  <c r="JR8" i="2"/>
  <c r="JV7" i="2"/>
  <c r="JS7" i="2"/>
  <c r="JR7" i="2"/>
  <c r="AS25" i="5" l="1"/>
  <c r="W25" i="5"/>
  <c r="AH25" i="5"/>
  <c r="L25" i="5"/>
  <c r="BQ25" i="5"/>
  <c r="BS25" i="5" s="1"/>
  <c r="EE25" i="5"/>
  <c r="DW25" i="5"/>
  <c r="DG25" i="5"/>
  <c r="CY25" i="5"/>
  <c r="CI25" i="5"/>
  <c r="CA25" i="5"/>
  <c r="EI25" i="5"/>
  <c r="DS25" i="5"/>
  <c r="DK25" i="5"/>
  <c r="CU25" i="5"/>
  <c r="CM25" i="5"/>
  <c r="BW25" i="5"/>
  <c r="DY25" i="5"/>
  <c r="CS25" i="5"/>
  <c r="BU25" i="5"/>
  <c r="CG25" i="5"/>
  <c r="DQ25" i="5"/>
  <c r="DE25" i="5"/>
  <c r="CC25" i="5"/>
  <c r="AU25" i="5"/>
  <c r="EC25" i="5"/>
  <c r="DA25" i="5"/>
  <c r="EK25" i="5"/>
  <c r="DM25" i="5"/>
  <c r="CO25" i="5"/>
  <c r="BO61" i="5"/>
  <c r="FW36" i="5"/>
  <c r="J61" i="5"/>
  <c r="FW37" i="5"/>
  <c r="FE34" i="5"/>
  <c r="BO42" i="5"/>
  <c r="AQ42" i="5"/>
  <c r="J10" i="5"/>
  <c r="FN10" i="5"/>
  <c r="GF42" i="5"/>
  <c r="AH26" i="3"/>
  <c r="AH28" i="3"/>
  <c r="AH30" i="3"/>
  <c r="AH32" i="3"/>
  <c r="AH34" i="3"/>
  <c r="AH36" i="3"/>
  <c r="AH40" i="3"/>
  <c r="AH42" i="3"/>
  <c r="AH44" i="3"/>
  <c r="AH46" i="3"/>
  <c r="AH48" i="3"/>
  <c r="AH50" i="3"/>
  <c r="AH55" i="3"/>
  <c r="AH57" i="3"/>
  <c r="AH58" i="3"/>
  <c r="AH59" i="3"/>
  <c r="AH60" i="3"/>
  <c r="AH62" i="3"/>
  <c r="AH29" i="3"/>
  <c r="AH31" i="3"/>
  <c r="AH33" i="3"/>
  <c r="AH35" i="3"/>
  <c r="AH37" i="3"/>
  <c r="AH41" i="3"/>
  <c r="AH43" i="3"/>
  <c r="AH45" i="3"/>
  <c r="AH47" i="3"/>
  <c r="AH49" i="3"/>
  <c r="AH56" i="3"/>
  <c r="AH61" i="3"/>
  <c r="J42" i="7"/>
  <c r="AH51" i="3"/>
  <c r="CK19" i="3"/>
  <c r="AH19" i="3"/>
  <c r="CK25" i="3"/>
  <c r="CK27" i="3"/>
  <c r="CK30" i="3"/>
  <c r="CK32" i="3"/>
  <c r="CK34" i="3"/>
  <c r="CK37" i="3"/>
  <c r="CK42" i="3"/>
  <c r="CK43" i="3"/>
  <c r="CK45" i="3"/>
  <c r="CK46" i="3"/>
  <c r="CK48" i="3"/>
  <c r="CK49" i="3"/>
  <c r="CK50" i="3"/>
  <c r="CK56" i="3"/>
  <c r="CK57" i="3"/>
  <c r="CK58" i="3"/>
  <c r="CK60" i="3"/>
  <c r="CK63" i="3"/>
  <c r="CK38" i="3"/>
  <c r="CK7" i="3"/>
  <c r="AH7" i="3"/>
  <c r="CK8" i="3"/>
  <c r="AH8" i="3"/>
  <c r="CK9" i="3"/>
  <c r="AH9" i="3"/>
  <c r="CK10" i="3"/>
  <c r="AH10" i="3"/>
  <c r="CK11" i="3"/>
  <c r="AH11" i="3"/>
  <c r="CK12" i="3"/>
  <c r="AH12" i="3"/>
  <c r="CK13" i="3"/>
  <c r="AH13" i="3"/>
  <c r="CK14" i="3"/>
  <c r="AH14" i="3"/>
  <c r="CK15" i="3"/>
  <c r="AH15" i="3"/>
  <c r="CK16" i="3"/>
  <c r="AH16" i="3"/>
  <c r="CK17" i="3"/>
  <c r="AH17" i="3"/>
  <c r="CK18" i="3"/>
  <c r="AH18" i="3"/>
  <c r="CK21" i="3"/>
  <c r="AH21" i="3"/>
  <c r="CK29" i="3"/>
  <c r="CK40" i="3"/>
  <c r="CK59" i="3"/>
  <c r="CK22" i="3"/>
  <c r="AH22" i="3"/>
  <c r="CK35" i="3"/>
  <c r="CK61" i="3"/>
  <c r="CK51" i="3"/>
  <c r="CK20" i="3"/>
  <c r="AH20" i="3"/>
  <c r="CK26" i="3"/>
  <c r="CK28" i="3"/>
  <c r="CK31" i="3"/>
  <c r="CK33" i="3"/>
  <c r="CK36" i="3"/>
  <c r="CK41" i="3"/>
  <c r="CK44" i="3"/>
  <c r="CK47" i="3"/>
  <c r="CK55" i="3"/>
  <c r="CK62" i="3"/>
  <c r="GF35" i="5"/>
  <c r="FE10" i="5"/>
  <c r="U40" i="5"/>
  <c r="IE53" i="3"/>
  <c r="GF40" i="5"/>
  <c r="U42" i="5"/>
  <c r="DJ52" i="3"/>
  <c r="J40" i="5"/>
  <c r="FN40" i="5"/>
  <c r="BO35" i="5"/>
  <c r="EV40" i="5"/>
  <c r="AF40" i="5"/>
  <c r="BO40" i="5"/>
  <c r="T63" i="3"/>
  <c r="GO7" i="5"/>
  <c r="EV61" i="5"/>
  <c r="J28" i="5"/>
  <c r="BO10" i="5"/>
  <c r="FW40" i="5"/>
  <c r="FN42" i="5"/>
  <c r="FN36" i="5"/>
  <c r="GO40" i="5"/>
  <c r="AF28" i="5"/>
  <c r="FW10" i="5"/>
  <c r="AQ10" i="5"/>
  <c r="BO16" i="5"/>
  <c r="AQ40" i="5"/>
  <c r="FE50" i="5"/>
  <c r="U50" i="5"/>
  <c r="AQ7" i="5"/>
  <c r="AQ61" i="5"/>
  <c r="GO10" i="5"/>
  <c r="AF10" i="5"/>
  <c r="AF50" i="5"/>
  <c r="AQ50" i="5"/>
  <c r="EV42" i="5"/>
  <c r="GO42" i="5"/>
  <c r="FE42" i="5"/>
  <c r="J42" i="5"/>
  <c r="FN61" i="5"/>
  <c r="GF10" i="5"/>
  <c r="BO50" i="5"/>
  <c r="FW50" i="5"/>
  <c r="CE51" i="3"/>
  <c r="J7" i="5"/>
  <c r="U7" i="5"/>
  <c r="U15" i="5"/>
  <c r="J57" i="5"/>
  <c r="FN63" i="5"/>
  <c r="N57" i="3"/>
  <c r="CD51" i="3"/>
  <c r="FW7" i="5"/>
  <c r="FW57" i="5"/>
  <c r="J56" i="5"/>
  <c r="FN7" i="5"/>
  <c r="GO15" i="5"/>
  <c r="FW48" i="5"/>
  <c r="BO57" i="5"/>
  <c r="LC52" i="3"/>
  <c r="LL52" i="3" s="1"/>
  <c r="GF7" i="5"/>
  <c r="AF7" i="5"/>
  <c r="FE48" i="5"/>
  <c r="FN56" i="5"/>
  <c r="FE7" i="5"/>
  <c r="GF15" i="5"/>
  <c r="AQ48" i="5"/>
  <c r="FN48" i="5"/>
  <c r="LK51" i="3"/>
  <c r="EV56" i="5"/>
  <c r="FN15" i="5"/>
  <c r="FW16" i="5"/>
  <c r="FN34" i="5"/>
  <c r="BO56" i="5"/>
  <c r="FN35" i="5"/>
  <c r="GF28" i="5"/>
  <c r="EV15" i="5"/>
  <c r="AF19" i="5"/>
  <c r="U37" i="5"/>
  <c r="J63" i="5"/>
  <c r="GO56" i="5"/>
  <c r="FN20" i="5"/>
  <c r="AQ35" i="5"/>
  <c r="FE28" i="5"/>
  <c r="J15" i="5"/>
  <c r="AQ15" i="5"/>
  <c r="EV48" i="5"/>
  <c r="BO48" i="5"/>
  <c r="GF48" i="5"/>
  <c r="EV63" i="5"/>
  <c r="GO63" i="5"/>
  <c r="GY63" i="5" s="1"/>
  <c r="CC51" i="3"/>
  <c r="FN28" i="5"/>
  <c r="FE20" i="5"/>
  <c r="AQ44" i="5"/>
  <c r="EV28" i="5"/>
  <c r="AF48" i="5"/>
  <c r="AQ30" i="5"/>
  <c r="BO63" i="5"/>
  <c r="GF63" i="5"/>
  <c r="U28" i="5"/>
  <c r="B55" i="3"/>
  <c r="B61" i="3"/>
  <c r="BO28" i="5"/>
  <c r="J16" i="5"/>
  <c r="GO48" i="5"/>
  <c r="BO19" i="5"/>
  <c r="GF30" i="5"/>
  <c r="U48" i="5"/>
  <c r="AQ63" i="5"/>
  <c r="FE63" i="5"/>
  <c r="DH52" i="3"/>
  <c r="GO28" i="5"/>
  <c r="GF56" i="5"/>
  <c r="FW28" i="5"/>
  <c r="FE16" i="5"/>
  <c r="FE37" i="5"/>
  <c r="BT52" i="3"/>
  <c r="CE52" i="3" s="1"/>
  <c r="BS52" i="3"/>
  <c r="BH52" i="3" s="1"/>
  <c r="FW56" i="5"/>
  <c r="U56" i="5"/>
  <c r="FE56" i="5"/>
  <c r="AF57" i="5"/>
  <c r="AF38" i="1"/>
  <c r="CB38" i="1" s="1"/>
  <c r="S43" i="2"/>
  <c r="Q18" i="2"/>
  <c r="X56" i="2"/>
  <c r="F58" i="2"/>
  <c r="N55" i="2"/>
  <c r="C55" i="2"/>
  <c r="B42" i="2"/>
  <c r="S15" i="2"/>
  <c r="S15" i="1" s="1"/>
  <c r="H15" i="2"/>
  <c r="P14" i="2"/>
  <c r="E14" i="2"/>
  <c r="S12" i="2"/>
  <c r="H12" i="2"/>
  <c r="M7" i="2"/>
  <c r="C63" i="2"/>
  <c r="N36" i="2"/>
  <c r="C36" i="2"/>
  <c r="O34" i="2"/>
  <c r="LV31" i="2"/>
  <c r="LY29" i="2"/>
  <c r="P28" i="2"/>
  <c r="N27" i="2"/>
  <c r="GJ11" i="1"/>
  <c r="AQ32" i="1"/>
  <c r="BO19" i="1"/>
  <c r="CM19" i="1" s="1"/>
  <c r="GA27" i="1"/>
  <c r="GJ43" i="1"/>
  <c r="FR42" i="1"/>
  <c r="HK17" i="1"/>
  <c r="J38" i="1"/>
  <c r="U32" i="1"/>
  <c r="U38" i="1"/>
  <c r="Q63" i="2"/>
  <c r="Q8" i="2"/>
  <c r="H63" i="2"/>
  <c r="E57" i="2"/>
  <c r="B55" i="2"/>
  <c r="H43" i="2"/>
  <c r="H43" i="1" s="1"/>
  <c r="IW35" i="2"/>
  <c r="H33" i="2"/>
  <c r="H33" i="1" s="1"/>
  <c r="G15" i="2"/>
  <c r="GS11" i="1"/>
  <c r="HK32" i="1"/>
  <c r="FR19" i="1"/>
  <c r="GJ27" i="1"/>
  <c r="BO43" i="1"/>
  <c r="HB17" i="1"/>
  <c r="U11" i="1"/>
  <c r="CM36" i="1"/>
  <c r="IR47" i="2"/>
  <c r="IS22" i="2"/>
  <c r="IR17" i="2"/>
  <c r="LY35" i="2"/>
  <c r="H26" i="2"/>
  <c r="H26" i="1" s="1"/>
  <c r="LY8" i="2"/>
  <c r="J17" i="1"/>
  <c r="IU60" i="2"/>
  <c r="IR43" i="2"/>
  <c r="IS32" i="2"/>
  <c r="N11" i="2"/>
  <c r="C11" i="2"/>
  <c r="C10" i="2"/>
  <c r="LZ62" i="2"/>
  <c r="H29" i="2"/>
  <c r="GA11" i="1"/>
  <c r="D62" i="2"/>
  <c r="GA17" i="1"/>
  <c r="CS58" i="2"/>
  <c r="R58" i="2"/>
  <c r="P8" i="2"/>
  <c r="N60" i="2"/>
  <c r="C44" i="2"/>
  <c r="T37" i="2"/>
  <c r="IX36" i="2"/>
  <c r="G35" i="2"/>
  <c r="Q34" i="2"/>
  <c r="R33" i="2"/>
  <c r="G33" i="2"/>
  <c r="IT29" i="2"/>
  <c r="IW27" i="2"/>
  <c r="AD27" i="2" s="1"/>
  <c r="N14" i="2"/>
  <c r="C14" i="2"/>
  <c r="P62" i="2"/>
  <c r="G58" i="2"/>
  <c r="G44" i="2"/>
  <c r="M18" i="2"/>
  <c r="B18" i="2"/>
  <c r="IQ52" i="2"/>
  <c r="HB11" i="1"/>
  <c r="BO32" i="1"/>
  <c r="GA19" i="1"/>
  <c r="GS27" i="1"/>
  <c r="GJ42" i="1"/>
  <c r="GS17" i="1"/>
  <c r="GA28" i="1"/>
  <c r="BO38" i="1"/>
  <c r="U19" i="1"/>
  <c r="J42" i="1"/>
  <c r="N10" i="2"/>
  <c r="R14" i="2"/>
  <c r="M44" i="2"/>
  <c r="Q35" i="2"/>
  <c r="E34" i="2"/>
  <c r="D27" i="2"/>
  <c r="Q9" i="2"/>
  <c r="B60" i="2"/>
  <c r="F35" i="2"/>
  <c r="LW42" i="2"/>
  <c r="HK11" i="1"/>
  <c r="HB27" i="1"/>
  <c r="FR17" i="1"/>
  <c r="BL55" i="2"/>
  <c r="P63" i="2"/>
  <c r="E63" i="2"/>
  <c r="T62" i="2"/>
  <c r="E47" i="2"/>
  <c r="IV36" i="2"/>
  <c r="IR29" i="2"/>
  <c r="Q22" i="2"/>
  <c r="F22" i="2"/>
  <c r="F18" i="2"/>
  <c r="Q11" i="2"/>
  <c r="F11" i="2"/>
  <c r="P9" i="2"/>
  <c r="B40" i="2"/>
  <c r="LZ18" i="2"/>
  <c r="AD18" i="2" s="1"/>
  <c r="GZ18" i="1" s="1"/>
  <c r="AQ11" i="1"/>
  <c r="FR32" i="1"/>
  <c r="GJ32" i="1"/>
  <c r="GS19" i="1"/>
  <c r="AF27" i="1"/>
  <c r="CB27" i="1" s="1"/>
  <c r="HK27" i="1"/>
  <c r="GA42" i="1"/>
  <c r="AF17" i="1"/>
  <c r="CB17" i="1" s="1"/>
  <c r="U28" i="1"/>
  <c r="GA38" i="1"/>
  <c r="BO28" i="1"/>
  <c r="CM28" i="1" s="1"/>
  <c r="H16" i="2"/>
  <c r="IU9" i="2"/>
  <c r="AA51" i="2"/>
  <c r="AF11" i="1"/>
  <c r="CB11" i="1" s="1"/>
  <c r="GJ19" i="1"/>
  <c r="GJ17" i="1"/>
  <c r="J27" i="1"/>
  <c r="P46" i="2"/>
  <c r="E46" i="2"/>
  <c r="S44" i="2"/>
  <c r="H44" i="2"/>
  <c r="P36" i="2"/>
  <c r="E36" i="2"/>
  <c r="IR30" i="2"/>
  <c r="D17" i="2"/>
  <c r="N12" i="2"/>
  <c r="C12" i="2"/>
  <c r="G9" i="2"/>
  <c r="BO11" i="1"/>
  <c r="HB19" i="1"/>
  <c r="AQ27" i="1"/>
  <c r="CM27" i="1" s="1"/>
  <c r="HB42" i="1"/>
  <c r="BO17" i="1"/>
  <c r="HB7" i="1"/>
  <c r="EA53" i="2"/>
  <c r="LA24" i="2"/>
  <c r="GJ38" i="1"/>
  <c r="AQ17" i="1"/>
  <c r="S48" i="2"/>
  <c r="IW48" i="2"/>
  <c r="AD48" i="2" s="1"/>
  <c r="IQ33" i="2"/>
  <c r="MA17" i="2"/>
  <c r="R10" i="2"/>
  <c r="LY10" i="2"/>
  <c r="IT57" i="2"/>
  <c r="IV34" i="2"/>
  <c r="IW15" i="2"/>
  <c r="C59" i="2"/>
  <c r="IT32" i="2"/>
  <c r="R19" i="2"/>
  <c r="IV19" i="2"/>
  <c r="LX41" i="2"/>
  <c r="M59" i="2"/>
  <c r="IT44" i="2"/>
  <c r="IQ43" i="2"/>
  <c r="IU36" i="2"/>
  <c r="AD43" i="2"/>
  <c r="FP43" i="1" s="1"/>
  <c r="CS54" i="2"/>
  <c r="CL62" i="2"/>
  <c r="BE62" i="2"/>
  <c r="CA62" i="2" s="1"/>
  <c r="BE59" i="2"/>
  <c r="CA59" i="2" s="1"/>
  <c r="CL59" i="2"/>
  <c r="B63" i="2"/>
  <c r="R62" i="2"/>
  <c r="IV62" i="2"/>
  <c r="AC62" i="2" s="1"/>
  <c r="P61" i="2"/>
  <c r="E61" i="2"/>
  <c r="S55" i="2"/>
  <c r="IW55" i="2"/>
  <c r="D44" i="2"/>
  <c r="IV42" i="2"/>
  <c r="P19" i="2"/>
  <c r="E19" i="2"/>
  <c r="Q10" i="2"/>
  <c r="F10" i="2"/>
  <c r="S8" i="2"/>
  <c r="S8" i="1" s="1"/>
  <c r="IW8" i="2"/>
  <c r="AD8" i="2" s="1"/>
  <c r="GH8" i="1" s="1"/>
  <c r="H46" i="2"/>
  <c r="H46" i="1" s="1"/>
  <c r="U26" i="1"/>
  <c r="FR26" i="1"/>
  <c r="J26" i="1"/>
  <c r="HB26" i="1"/>
  <c r="HK26" i="1"/>
  <c r="GJ26" i="1"/>
  <c r="AF26" i="1"/>
  <c r="B30" i="2"/>
  <c r="O14" i="2"/>
  <c r="N59" i="2"/>
  <c r="IU17" i="2"/>
  <c r="JZ6" i="2"/>
  <c r="JZ53" i="2"/>
  <c r="JZ39" i="2"/>
  <c r="JZ24" i="2"/>
  <c r="GJ9" i="1"/>
  <c r="FR9" i="1"/>
  <c r="J9" i="1"/>
  <c r="GA9" i="1"/>
  <c r="HB9" i="1"/>
  <c r="U9" i="1"/>
  <c r="BO9" i="1"/>
  <c r="CM9" i="1" s="1"/>
  <c r="GS9" i="1"/>
  <c r="AF9" i="1"/>
  <c r="P10" i="2"/>
  <c r="Q61" i="2"/>
  <c r="B59" i="2"/>
  <c r="AD26" i="2"/>
  <c r="P42" i="2"/>
  <c r="CS56" i="2"/>
  <c r="BL56" i="2"/>
  <c r="T63" i="2"/>
  <c r="Q62" i="2"/>
  <c r="IU62" i="2"/>
  <c r="O61" i="2"/>
  <c r="I57" i="2"/>
  <c r="AB49" i="2"/>
  <c r="BK49" i="1" s="1"/>
  <c r="IW40" i="2"/>
  <c r="S40" i="2"/>
  <c r="M30" i="2"/>
  <c r="IX16" i="2"/>
  <c r="T16" i="2"/>
  <c r="D14" i="2"/>
  <c r="IR59" i="2"/>
  <c r="F60" i="2"/>
  <c r="R54" i="2"/>
  <c r="IV54" i="2"/>
  <c r="IX22" i="2"/>
  <c r="T22" i="2"/>
  <c r="T20" i="2"/>
  <c r="IX20" i="2"/>
  <c r="I20" i="2"/>
  <c r="IW19" i="2"/>
  <c r="N9" i="2"/>
  <c r="O37" i="2"/>
  <c r="D37" i="2"/>
  <c r="U34" i="1"/>
  <c r="J34" i="1"/>
  <c r="BO34" i="1"/>
  <c r="AQ34" i="1"/>
  <c r="FR34" i="1"/>
  <c r="HK34" i="1"/>
  <c r="Y61" i="2"/>
  <c r="AJ61" i="1" s="1"/>
  <c r="CQ61" i="2"/>
  <c r="BJ61" i="2"/>
  <c r="CF61" i="2" s="1"/>
  <c r="N33" i="2"/>
  <c r="C33" i="2"/>
  <c r="F32" i="2"/>
  <c r="G28" i="2"/>
  <c r="P27" i="2"/>
  <c r="IS21" i="2"/>
  <c r="D21" i="2"/>
  <c r="IU14" i="2"/>
  <c r="Q14" i="2"/>
  <c r="M9" i="2"/>
  <c r="B9" i="2"/>
  <c r="R61" i="2"/>
  <c r="D56" i="2"/>
  <c r="HB34" i="1"/>
  <c r="HK9" i="1"/>
  <c r="AC50" i="2"/>
  <c r="HH50" i="1" s="1"/>
  <c r="HX6" i="2"/>
  <c r="HX24" i="2"/>
  <c r="AD46" i="2"/>
  <c r="BM46" i="1" s="1"/>
  <c r="S11" i="2"/>
  <c r="E62" i="2"/>
  <c r="R60" i="2"/>
  <c r="G60" i="2"/>
  <c r="M57" i="2"/>
  <c r="N54" i="2"/>
  <c r="N42" i="2"/>
  <c r="C42" i="2"/>
  <c r="N32" i="2"/>
  <c r="C32" i="2"/>
  <c r="I30" i="2"/>
  <c r="E28" i="2"/>
  <c r="R22" i="2"/>
  <c r="S20" i="2"/>
  <c r="T13" i="2"/>
  <c r="I13" i="2"/>
  <c r="M11" i="2"/>
  <c r="M10" i="2"/>
  <c r="T9" i="2"/>
  <c r="I9" i="2"/>
  <c r="E43" i="2"/>
  <c r="D35" i="2"/>
  <c r="N34" i="2"/>
  <c r="C34" i="2"/>
  <c r="I33" i="2"/>
  <c r="N28" i="2"/>
  <c r="C28" i="2"/>
  <c r="X50" i="2"/>
  <c r="HC50" i="1" s="1"/>
  <c r="LZ52" i="2"/>
  <c r="GA41" i="1"/>
  <c r="IG6" i="2"/>
  <c r="FR38" i="1"/>
  <c r="G20" i="2"/>
  <c r="Q16" i="2"/>
  <c r="S13" i="2"/>
  <c r="C35" i="2"/>
  <c r="P29" i="2"/>
  <c r="AB51" i="2"/>
  <c r="GF51" i="1" s="1"/>
  <c r="U56" i="1"/>
  <c r="OE4" i="2"/>
  <c r="AD40" i="2"/>
  <c r="GQ40" i="1" s="1"/>
  <c r="P60" i="2"/>
  <c r="E60" i="2"/>
  <c r="S58" i="2"/>
  <c r="S47" i="2"/>
  <c r="E33" i="2"/>
  <c r="S26" i="2"/>
  <c r="P22" i="2"/>
  <c r="F20" i="2"/>
  <c r="IX18" i="2"/>
  <c r="T17" i="2"/>
  <c r="E16" i="2"/>
  <c r="N58" i="2"/>
  <c r="LX57" i="2"/>
  <c r="AB57" i="2" s="1"/>
  <c r="R40" i="2"/>
  <c r="AQ49" i="1"/>
  <c r="AQ41" i="1"/>
  <c r="HK49" i="1"/>
  <c r="LA53" i="2"/>
  <c r="HB38" i="1"/>
  <c r="IG53" i="2"/>
  <c r="R20" i="2"/>
  <c r="F16" i="2"/>
  <c r="H13" i="2"/>
  <c r="P18" i="2"/>
  <c r="LW13" i="2"/>
  <c r="AC51" i="2"/>
  <c r="AN51" i="1" s="1"/>
  <c r="Z49" i="2"/>
  <c r="GM49" i="1" s="1"/>
  <c r="AA49" i="2"/>
  <c r="FM49" i="1" s="1"/>
  <c r="GS38" i="1"/>
  <c r="HU36" i="1"/>
  <c r="P59" i="2"/>
  <c r="E59" i="2"/>
  <c r="R56" i="2"/>
  <c r="G56" i="2"/>
  <c r="F55" i="2"/>
  <c r="S54" i="2"/>
  <c r="H54" i="2"/>
  <c r="R47" i="2"/>
  <c r="M37" i="2"/>
  <c r="O33" i="2"/>
  <c r="D33" i="2"/>
  <c r="IU29" i="2"/>
  <c r="H21" i="2"/>
  <c r="IU16" i="2"/>
  <c r="G10" i="2"/>
  <c r="S60" i="2"/>
  <c r="H60" i="2"/>
  <c r="R31" i="2"/>
  <c r="F19" i="2"/>
  <c r="M17" i="2"/>
  <c r="B17" i="2"/>
  <c r="G14" i="2"/>
  <c r="B7" i="2"/>
  <c r="OS4" i="2"/>
  <c r="X51" i="2"/>
  <c r="FJ51" i="1" s="1"/>
  <c r="AQ38" i="1"/>
  <c r="U49" i="1"/>
  <c r="AF7" i="1"/>
  <c r="CB7" i="1" s="1"/>
  <c r="HX39" i="2"/>
  <c r="FR43" i="1"/>
  <c r="AQ43" i="1"/>
  <c r="GS41" i="1"/>
  <c r="GJ41" i="1"/>
  <c r="FR49" i="1"/>
  <c r="BO41" i="1"/>
  <c r="U7" i="1"/>
  <c r="GS43" i="1"/>
  <c r="AF41" i="1"/>
  <c r="CB41" i="1" s="1"/>
  <c r="GJ7" i="1"/>
  <c r="GA34" i="1"/>
  <c r="GA43" i="1"/>
  <c r="BO49" i="1"/>
  <c r="HB41" i="1"/>
  <c r="GS7" i="1"/>
  <c r="J7" i="1"/>
  <c r="AF49" i="1"/>
  <c r="CB49" i="1" s="1"/>
  <c r="HK41" i="1"/>
  <c r="GS34" i="1"/>
  <c r="AF43" i="1"/>
  <c r="CB43" i="1" s="1"/>
  <c r="HB49" i="1"/>
  <c r="J49" i="1"/>
  <c r="HK7" i="1"/>
  <c r="HK43" i="1"/>
  <c r="FR7" i="1"/>
  <c r="GJ34" i="1"/>
  <c r="HB43" i="1"/>
  <c r="GA7" i="1"/>
  <c r="GS49" i="1"/>
  <c r="EA24" i="2"/>
  <c r="EA39" i="2"/>
  <c r="CM55" i="1"/>
  <c r="CI5" i="2"/>
  <c r="J24" i="2"/>
  <c r="HU61" i="1"/>
  <c r="J39" i="2"/>
  <c r="CM61" i="1"/>
  <c r="CM63" i="1"/>
  <c r="P40" i="2"/>
  <c r="LW40" i="2"/>
  <c r="IU54" i="2"/>
  <c r="AB54" i="2" s="1"/>
  <c r="FN54" i="1" s="1"/>
  <c r="Q33" i="2"/>
  <c r="IU33" i="2"/>
  <c r="R57" i="2"/>
  <c r="LY57" i="2"/>
  <c r="AC57" i="2" s="1"/>
  <c r="AB7" i="2"/>
  <c r="AB7" i="1" s="1"/>
  <c r="AB63" i="2"/>
  <c r="HG63" i="1" s="1"/>
  <c r="S61" i="2"/>
  <c r="IW47" i="2"/>
  <c r="IT46" i="2"/>
  <c r="S44" i="1"/>
  <c r="CL61" i="2"/>
  <c r="G62" i="2"/>
  <c r="P54" i="2"/>
  <c r="C58" i="2"/>
  <c r="IR54" i="2"/>
  <c r="IV47" i="2"/>
  <c r="IV33" i="2"/>
  <c r="S29" i="2"/>
  <c r="G29" i="2"/>
  <c r="Q19" i="2"/>
  <c r="P12" i="2"/>
  <c r="IR11" i="2"/>
  <c r="R7" i="2"/>
  <c r="G7" i="2"/>
  <c r="I58" i="2"/>
  <c r="O15" i="2"/>
  <c r="D15" i="2"/>
  <c r="O11" i="2"/>
  <c r="D11" i="2"/>
  <c r="C9" i="2"/>
  <c r="GF22" i="5"/>
  <c r="BO30" i="5"/>
  <c r="IU61" i="2"/>
  <c r="AB61" i="2" s="1"/>
  <c r="IW12" i="2"/>
  <c r="AD12" i="2" s="1"/>
  <c r="LX9" i="2"/>
  <c r="EV55" i="5"/>
  <c r="AQ55" i="5"/>
  <c r="J55" i="5"/>
  <c r="BO55" i="5"/>
  <c r="U55" i="5"/>
  <c r="AF55" i="5"/>
  <c r="AD25" i="2"/>
  <c r="S25" i="1" s="1"/>
  <c r="IU42" i="2"/>
  <c r="IX30" i="2"/>
  <c r="IS20" i="2"/>
  <c r="Q59" i="2"/>
  <c r="LU58" i="2"/>
  <c r="T18" i="2"/>
  <c r="GN51" i="1"/>
  <c r="BJ51" i="1"/>
  <c r="X49" i="2"/>
  <c r="HC49" i="1" s="1"/>
  <c r="FE59" i="5"/>
  <c r="GF59" i="5"/>
  <c r="J59" i="5"/>
  <c r="FW59" i="5"/>
  <c r="U33" i="1"/>
  <c r="HB33" i="1"/>
  <c r="GJ33" i="1"/>
  <c r="GA33" i="1"/>
  <c r="BO33" i="1"/>
  <c r="FR25" i="1"/>
  <c r="AF46" i="5"/>
  <c r="EV46" i="5"/>
  <c r="FE46" i="5"/>
  <c r="GO46" i="5"/>
  <c r="BO46" i="5"/>
  <c r="AQ46" i="5"/>
  <c r="EV44" i="5"/>
  <c r="FE44" i="5"/>
  <c r="J44" i="5"/>
  <c r="U44" i="5"/>
  <c r="GF44" i="5"/>
  <c r="EV30" i="5"/>
  <c r="J30" i="5"/>
  <c r="FE30" i="5"/>
  <c r="FW30" i="5"/>
  <c r="AF30" i="5"/>
  <c r="U30" i="5"/>
  <c r="GO30" i="5"/>
  <c r="BP29" i="2"/>
  <c r="BE29" i="2" s="1"/>
  <c r="X55" i="2"/>
  <c r="X61" i="2"/>
  <c r="GB61" i="1" s="1"/>
  <c r="IV63" i="2"/>
  <c r="AC63" i="2" s="1"/>
  <c r="IT58" i="2"/>
  <c r="IR20" i="2"/>
  <c r="M8" i="2"/>
  <c r="B8" i="2"/>
  <c r="FN46" i="5"/>
  <c r="GF46" i="5"/>
  <c r="U46" i="5"/>
  <c r="EV34" i="5"/>
  <c r="AF34" i="5"/>
  <c r="BO34" i="5"/>
  <c r="IY4" i="2"/>
  <c r="IP6" i="2"/>
  <c r="IP53" i="2"/>
  <c r="IP24" i="2"/>
  <c r="IP39" i="2"/>
  <c r="CQ57" i="2"/>
  <c r="BJ54" i="2"/>
  <c r="AD36" i="2"/>
  <c r="AD36" i="1" s="1"/>
  <c r="AD33" i="2"/>
  <c r="AD33" i="1" s="1"/>
  <c r="AD44" i="2"/>
  <c r="GZ44" i="1" s="1"/>
  <c r="AD20" i="2"/>
  <c r="GZ20" i="1" s="1"/>
  <c r="R32" i="2"/>
  <c r="P13" i="2"/>
  <c r="M58" i="2"/>
  <c r="B58" i="2"/>
  <c r="Q48" i="2"/>
  <c r="IU48" i="2"/>
  <c r="IU47" i="2"/>
  <c r="R26" i="2"/>
  <c r="G26" i="2"/>
  <c r="R25" i="2"/>
  <c r="G25" i="2"/>
  <c r="N41" i="2"/>
  <c r="LU41" i="2"/>
  <c r="D22" i="2"/>
  <c r="N21" i="2"/>
  <c r="C20" i="2"/>
  <c r="HK33" i="1"/>
  <c r="FW44" i="5"/>
  <c r="FW55" i="5"/>
  <c r="J33" i="1"/>
  <c r="AF47" i="5"/>
  <c r="J47" i="5"/>
  <c r="FE47" i="5"/>
  <c r="HB48" i="1"/>
  <c r="BO48" i="1"/>
  <c r="GJ48" i="1"/>
  <c r="HK48" i="1"/>
  <c r="HK25" i="1"/>
  <c r="G41" i="2"/>
  <c r="G57" i="2"/>
  <c r="R27" i="2"/>
  <c r="IV27" i="2"/>
  <c r="AF59" i="5"/>
  <c r="GO55" i="5"/>
  <c r="FN55" i="5"/>
  <c r="BE63" i="2"/>
  <c r="X63" i="2" s="1"/>
  <c r="AD35" i="2"/>
  <c r="AO35" i="1" s="1"/>
  <c r="AD10" i="2"/>
  <c r="S63" i="2"/>
  <c r="R35" i="2"/>
  <c r="P21" i="2"/>
  <c r="R15" i="2"/>
  <c r="H61" i="2"/>
  <c r="IV60" i="2"/>
  <c r="AC60" i="2" s="1"/>
  <c r="O48" i="2"/>
  <c r="IS48" i="2"/>
  <c r="T42" i="2"/>
  <c r="IX42" i="2"/>
  <c r="E40" i="2"/>
  <c r="O35" i="2"/>
  <c r="D29" i="2"/>
  <c r="S28" i="2"/>
  <c r="IW28" i="2"/>
  <c r="I59" i="2"/>
  <c r="LV42" i="2"/>
  <c r="LZ29" i="2"/>
  <c r="FW11" i="5"/>
  <c r="FN44" i="5"/>
  <c r="EV59" i="5"/>
  <c r="FN59" i="5"/>
  <c r="EV29" i="5"/>
  <c r="BO29" i="5"/>
  <c r="IW57" i="2"/>
  <c r="IT20" i="2"/>
  <c r="P16" i="2"/>
  <c r="IT16" i="2"/>
  <c r="S57" i="2"/>
  <c r="LT18" i="2"/>
  <c r="Y56" i="2"/>
  <c r="IX31" i="2"/>
  <c r="F59" i="2"/>
  <c r="MA44" i="2"/>
  <c r="MA18" i="2"/>
  <c r="AF25" i="1"/>
  <c r="GJ25" i="1"/>
  <c r="HB25" i="1"/>
  <c r="U25" i="1"/>
  <c r="AD11" i="2"/>
  <c r="IQ59" i="2"/>
  <c r="N56" i="2"/>
  <c r="S16" i="2"/>
  <c r="IW16" i="2"/>
  <c r="AD16" i="2" s="1"/>
  <c r="IR12" i="2"/>
  <c r="LU55" i="2"/>
  <c r="Y55" i="2" s="1"/>
  <c r="S30" i="2"/>
  <c r="LZ30" i="2"/>
  <c r="AD30" i="2" s="1"/>
  <c r="AD30" i="1" s="1"/>
  <c r="GO44" i="5"/>
  <c r="IY53" i="2"/>
  <c r="GS25" i="1"/>
  <c r="BG8" i="2"/>
  <c r="Z8" i="2" s="1"/>
  <c r="CS57" i="2"/>
  <c r="O60" i="2"/>
  <c r="R8" i="2"/>
  <c r="S62" i="2"/>
  <c r="G61" i="2"/>
  <c r="IW58" i="2"/>
  <c r="AD58" i="2" s="1"/>
  <c r="IW54" i="2"/>
  <c r="AD54" i="2" s="1"/>
  <c r="IT45" i="2"/>
  <c r="C45" i="2"/>
  <c r="O32" i="2"/>
  <c r="D32" i="2"/>
  <c r="C31" i="2"/>
  <c r="IS29" i="2"/>
  <c r="M19" i="2"/>
  <c r="E56" i="2"/>
  <c r="AQ33" i="1"/>
  <c r="AF33" i="1"/>
  <c r="CB33" i="1" s="1"/>
  <c r="BO44" i="5"/>
  <c r="FE55" i="5"/>
  <c r="AF27" i="5"/>
  <c r="U27" i="5"/>
  <c r="J27" i="5"/>
  <c r="AQ25" i="1"/>
  <c r="CM25" i="1" s="1"/>
  <c r="C46" i="2"/>
  <c r="M45" i="2"/>
  <c r="I43" i="2"/>
  <c r="S42" i="2"/>
  <c r="G40" i="2"/>
  <c r="F34" i="2"/>
  <c r="I29" i="2"/>
  <c r="R28" i="2"/>
  <c r="Q27" i="2"/>
  <c r="F27" i="2"/>
  <c r="P26" i="2"/>
  <c r="E26" i="2"/>
  <c r="E25" i="2"/>
  <c r="S18" i="2"/>
  <c r="H18" i="2"/>
  <c r="S17" i="2"/>
  <c r="H17" i="2"/>
  <c r="R16" i="2"/>
  <c r="G16" i="2"/>
  <c r="M13" i="2"/>
  <c r="B13" i="2"/>
  <c r="T10" i="2"/>
  <c r="I10" i="2"/>
  <c r="S9" i="2"/>
  <c r="Q7" i="2"/>
  <c r="F7" i="2"/>
  <c r="P57" i="2"/>
  <c r="M46" i="2"/>
  <c r="Q44" i="2"/>
  <c r="O40" i="2"/>
  <c r="N37" i="2"/>
  <c r="M36" i="2"/>
  <c r="T35" i="2"/>
  <c r="I32" i="2"/>
  <c r="T31" i="2"/>
  <c r="F30" i="2"/>
  <c r="O25" i="2"/>
  <c r="N22" i="2"/>
  <c r="C22" i="2"/>
  <c r="B21" i="2"/>
  <c r="M20" i="2"/>
  <c r="B20" i="2"/>
  <c r="B20" i="1" s="1"/>
  <c r="D13" i="2"/>
  <c r="O8" i="2"/>
  <c r="D8" i="2"/>
  <c r="O7" i="2"/>
  <c r="D7" i="2"/>
  <c r="OF4" i="2"/>
  <c r="OF39" i="2" s="1"/>
  <c r="AD51" i="2"/>
  <c r="S51" i="1" s="1"/>
  <c r="AB50" i="2"/>
  <c r="GF50" i="1" s="1"/>
  <c r="IQ46" i="2"/>
  <c r="I44" i="2"/>
  <c r="S41" i="2"/>
  <c r="H41" i="2"/>
  <c r="F40" i="2"/>
  <c r="Q37" i="2"/>
  <c r="F37" i="2"/>
  <c r="G31" i="2"/>
  <c r="G30" i="2"/>
  <c r="T29" i="2"/>
  <c r="IV28" i="2"/>
  <c r="Q28" i="2"/>
  <c r="F28" i="2"/>
  <c r="IV16" i="2"/>
  <c r="T12" i="2"/>
  <c r="I12" i="2"/>
  <c r="IX11" i="2"/>
  <c r="H11" i="2"/>
  <c r="H11" i="1" s="1"/>
  <c r="S10" i="2"/>
  <c r="H10" i="2"/>
  <c r="R9" i="2"/>
  <c r="F8" i="2"/>
  <c r="I46" i="2"/>
  <c r="S45" i="2"/>
  <c r="LW44" i="2"/>
  <c r="E42" i="2"/>
  <c r="N40" i="2"/>
  <c r="N40" i="1" s="1"/>
  <c r="C40" i="2"/>
  <c r="S31" i="2"/>
  <c r="H31" i="2"/>
  <c r="P30" i="2"/>
  <c r="E30" i="2"/>
  <c r="Q29" i="2"/>
  <c r="E29" i="2"/>
  <c r="O28" i="2"/>
  <c r="D28" i="2"/>
  <c r="O27" i="2"/>
  <c r="N26" i="2"/>
  <c r="N25" i="2"/>
  <c r="C25" i="2"/>
  <c r="B22" i="2"/>
  <c r="D9" i="2"/>
  <c r="N8" i="2"/>
  <c r="C8" i="2"/>
  <c r="N7" i="2"/>
  <c r="C7" i="2"/>
  <c r="OP4" i="2"/>
  <c r="OP39" i="2" s="1"/>
  <c r="PA23" i="2"/>
  <c r="PA38" i="2"/>
  <c r="H54" i="3"/>
  <c r="S54" i="3"/>
  <c r="H55" i="3"/>
  <c r="S55" i="3"/>
  <c r="H56" i="3"/>
  <c r="S56" i="3"/>
  <c r="H57" i="3"/>
  <c r="S57" i="3"/>
  <c r="H58" i="3"/>
  <c r="S58" i="3"/>
  <c r="H59" i="3"/>
  <c r="S59" i="3"/>
  <c r="H60" i="3"/>
  <c r="S60" i="3"/>
  <c r="H61" i="3"/>
  <c r="S61" i="3"/>
  <c r="H62" i="3"/>
  <c r="S62" i="3"/>
  <c r="H63" i="3"/>
  <c r="S63" i="3"/>
  <c r="J43" i="1"/>
  <c r="CM22" i="1"/>
  <c r="AC49" i="2"/>
  <c r="GP49" i="1" s="1"/>
  <c r="S46" i="2"/>
  <c r="S46" i="1" s="1"/>
  <c r="O36" i="2"/>
  <c r="D36" i="2"/>
  <c r="N35" i="2"/>
  <c r="IV29" i="2"/>
  <c r="B26" i="2"/>
  <c r="E18" i="2"/>
  <c r="E18" i="1" s="1"/>
  <c r="P17" i="2"/>
  <c r="E17" i="2"/>
  <c r="O16" i="2"/>
  <c r="D16" i="2"/>
  <c r="S14" i="2"/>
  <c r="H14" i="2"/>
  <c r="M61" i="2"/>
  <c r="S59" i="2"/>
  <c r="P55" i="2"/>
  <c r="E55" i="2"/>
  <c r="G47" i="2"/>
  <c r="R46" i="2"/>
  <c r="G46" i="2"/>
  <c r="F45" i="2"/>
  <c r="Q31" i="2"/>
  <c r="LV29" i="2"/>
  <c r="C29" i="2"/>
  <c r="O18" i="2"/>
  <c r="N16" i="2"/>
  <c r="C16" i="2"/>
  <c r="N15" i="2"/>
  <c r="C15" i="2"/>
  <c r="O10" i="2"/>
  <c r="AD49" i="2"/>
  <c r="AO49" i="1" s="1"/>
  <c r="P43" i="2"/>
  <c r="S33" i="2"/>
  <c r="O31" i="2"/>
  <c r="D31" i="2"/>
  <c r="O30" i="2"/>
  <c r="D30" i="2"/>
  <c r="IV21" i="2"/>
  <c r="IT19" i="2"/>
  <c r="Q13" i="2"/>
  <c r="Q12" i="2"/>
  <c r="F12" i="2"/>
  <c r="P11" i="2"/>
  <c r="E11" i="2"/>
  <c r="T61" i="2"/>
  <c r="R59" i="2"/>
  <c r="R59" i="1" s="1"/>
  <c r="G59" i="2"/>
  <c r="G59" i="1" s="1"/>
  <c r="F56" i="2"/>
  <c r="F56" i="1" s="1"/>
  <c r="LW55" i="2"/>
  <c r="AA55" i="2" s="1"/>
  <c r="GN55" i="1" s="1"/>
  <c r="R43" i="2"/>
  <c r="G43" i="2"/>
  <c r="N29" i="2"/>
  <c r="T28" i="2"/>
  <c r="I28" i="2"/>
  <c r="I27" i="2"/>
  <c r="D19" i="2"/>
  <c r="N18" i="2"/>
  <c r="C18" i="2"/>
  <c r="B16" i="2"/>
  <c r="B15" i="2"/>
  <c r="LY52" i="2"/>
  <c r="U57" i="5"/>
  <c r="CM8" i="1"/>
  <c r="B26" i="1"/>
  <c r="AD47" i="2"/>
  <c r="M37" i="1"/>
  <c r="M20" i="1"/>
  <c r="H51" i="1"/>
  <c r="IR48" i="2"/>
  <c r="IX8" i="2"/>
  <c r="LY43" i="2"/>
  <c r="NM52" i="3"/>
  <c r="U31" i="1"/>
  <c r="J31" i="1"/>
  <c r="IT59" i="2"/>
  <c r="AA59" i="2" s="1"/>
  <c r="IQ45" i="2"/>
  <c r="IU22" i="2"/>
  <c r="IU19" i="2"/>
  <c r="IQ11" i="2"/>
  <c r="LY30" i="2"/>
  <c r="LU8" i="2"/>
  <c r="BH31" i="3"/>
  <c r="Y54" i="2"/>
  <c r="IW41" i="2"/>
  <c r="AD41" i="2" s="1"/>
  <c r="BH25" i="3"/>
  <c r="N55" i="3"/>
  <c r="N61" i="3"/>
  <c r="GE51" i="1"/>
  <c r="Q30" i="2"/>
  <c r="IR33" i="2"/>
  <c r="IW29" i="2"/>
  <c r="AD29" i="2" s="1"/>
  <c r="LW57" i="2"/>
  <c r="BH14" i="3"/>
  <c r="DZ52" i="2"/>
  <c r="GW51" i="1"/>
  <c r="CT4" i="2"/>
  <c r="CT39" i="2" s="1"/>
  <c r="BO20" i="5"/>
  <c r="EV47" i="5"/>
  <c r="FE27" i="5"/>
  <c r="GF19" i="5"/>
  <c r="U36" i="5"/>
  <c r="J34" i="5"/>
  <c r="AQ36" i="5"/>
  <c r="E51" i="1"/>
  <c r="NV29" i="2"/>
  <c r="CL56" i="2"/>
  <c r="AB55" i="2"/>
  <c r="AM55" i="1" s="1"/>
  <c r="AD57" i="2"/>
  <c r="FY57" i="1" s="1"/>
  <c r="AD55" i="2"/>
  <c r="GQ55" i="1" s="1"/>
  <c r="N47" i="2"/>
  <c r="Q41" i="2"/>
  <c r="O19" i="2"/>
  <c r="DZ5" i="2"/>
  <c r="S32" i="2"/>
  <c r="H30" i="2"/>
  <c r="F9" i="2"/>
  <c r="P31" i="2"/>
  <c r="LU29" i="2"/>
  <c r="BF15" i="3"/>
  <c r="BH26" i="3"/>
  <c r="BH47" i="3"/>
  <c r="CH18" i="3"/>
  <c r="CH19" i="3"/>
  <c r="CH20" i="3"/>
  <c r="CH21" i="3"/>
  <c r="CH22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40" i="3"/>
  <c r="CH41" i="3"/>
  <c r="CH42" i="3"/>
  <c r="CH43" i="3"/>
  <c r="CH44" i="3"/>
  <c r="CH45" i="3"/>
  <c r="CH46" i="3"/>
  <c r="CH48" i="3"/>
  <c r="CH49" i="3"/>
  <c r="CH54" i="3"/>
  <c r="CH56" i="3"/>
  <c r="CH57" i="3"/>
  <c r="CH59" i="3"/>
  <c r="M19" i="3"/>
  <c r="O25" i="3"/>
  <c r="O26" i="3"/>
  <c r="O28" i="3"/>
  <c r="O29" i="3"/>
  <c r="O30" i="3"/>
  <c r="O31" i="3"/>
  <c r="O33" i="3"/>
  <c r="O34" i="3"/>
  <c r="O35" i="3"/>
  <c r="O36" i="3"/>
  <c r="O37" i="3"/>
  <c r="CH50" i="2"/>
  <c r="AD50" i="2"/>
  <c r="GZ50" i="1" s="1"/>
  <c r="BX24" i="2"/>
  <c r="FW20" i="5"/>
  <c r="AQ20" i="5"/>
  <c r="U47" i="5"/>
  <c r="EV27" i="5"/>
  <c r="EV19" i="5"/>
  <c r="AQ29" i="5"/>
  <c r="GF29" i="5"/>
  <c r="AQ37" i="5"/>
  <c r="EV57" i="5"/>
  <c r="FW34" i="5"/>
  <c r="GF36" i="5"/>
  <c r="J53" i="2"/>
  <c r="C50" i="1"/>
  <c r="AF48" i="1"/>
  <c r="CB48" i="1" s="1"/>
  <c r="J48" i="1"/>
  <c r="AQ48" i="1"/>
  <c r="GA48" i="1"/>
  <c r="U48" i="1"/>
  <c r="J5" i="1"/>
  <c r="LU26" i="2"/>
  <c r="LU19" i="2"/>
  <c r="OH4" i="2"/>
  <c r="OH53" i="2" s="1"/>
  <c r="BH43" i="3"/>
  <c r="IH51" i="3"/>
  <c r="FM51" i="1"/>
  <c r="FN47" i="5"/>
  <c r="Y63" i="2"/>
  <c r="IU28" i="2"/>
  <c r="IU27" i="2"/>
  <c r="LW29" i="2"/>
  <c r="N59" i="3"/>
  <c r="N63" i="3"/>
  <c r="FN29" i="5"/>
  <c r="X54" i="2"/>
  <c r="AB56" i="2"/>
  <c r="AB56" i="1" s="1"/>
  <c r="BX56" i="1" s="1"/>
  <c r="AD15" i="2"/>
  <c r="HI15" i="1" s="1"/>
  <c r="AD62" i="2"/>
  <c r="BM62" i="1" s="1"/>
  <c r="Q43" i="2"/>
  <c r="O29" i="2"/>
  <c r="IQ58" i="2"/>
  <c r="X58" i="2" s="1"/>
  <c r="I31" i="2"/>
  <c r="O21" i="2"/>
  <c r="D18" i="2"/>
  <c r="IS16" i="2"/>
  <c r="MU5" i="2"/>
  <c r="LM38" i="2"/>
  <c r="BE57" i="2"/>
  <c r="CA57" i="2" s="1"/>
  <c r="AB59" i="2"/>
  <c r="AD61" i="2"/>
  <c r="E49" i="1"/>
  <c r="P41" i="2"/>
  <c r="M60" i="2"/>
  <c r="H59" i="2"/>
  <c r="M40" i="2"/>
  <c r="M25" i="2"/>
  <c r="T15" i="2"/>
  <c r="I15" i="2"/>
  <c r="N57" i="2"/>
  <c r="I56" i="2"/>
  <c r="BE8" i="3"/>
  <c r="BI15" i="3"/>
  <c r="CH15" i="3"/>
  <c r="CH16" i="3"/>
  <c r="CH17" i="3"/>
  <c r="F54" i="3"/>
  <c r="Q54" i="3"/>
  <c r="F55" i="3"/>
  <c r="Q55" i="3"/>
  <c r="F56" i="3"/>
  <c r="Q56" i="3"/>
  <c r="F57" i="3"/>
  <c r="Q57" i="3"/>
  <c r="F58" i="3"/>
  <c r="Q58" i="3"/>
  <c r="F59" i="3"/>
  <c r="Q59" i="3"/>
  <c r="F60" i="3"/>
  <c r="Q60" i="3"/>
  <c r="F61" i="3"/>
  <c r="Q61" i="3"/>
  <c r="F62" i="3"/>
  <c r="Q62" i="3"/>
  <c r="F63" i="3"/>
  <c r="Q63" i="3"/>
  <c r="CH49" i="2"/>
  <c r="BX39" i="2"/>
  <c r="GO20" i="5"/>
  <c r="AF20" i="5"/>
  <c r="FW47" i="5"/>
  <c r="BO27" i="5"/>
  <c r="FE29" i="5"/>
  <c r="U29" i="5"/>
  <c r="FW29" i="5"/>
  <c r="GF34" i="5"/>
  <c r="FE36" i="5"/>
  <c r="P51" i="1"/>
  <c r="T45" i="2"/>
  <c r="IQ57" i="2"/>
  <c r="LZ59" i="2"/>
  <c r="AD59" i="2" s="1"/>
  <c r="LX29" i="2"/>
  <c r="Y57" i="2"/>
  <c r="GL57" i="1" s="1"/>
  <c r="IX48" i="2"/>
  <c r="I45" i="2"/>
  <c r="C59" i="3"/>
  <c r="GO47" i="5"/>
  <c r="FN27" i="5"/>
  <c r="BO36" i="5"/>
  <c r="X62" i="2"/>
  <c r="AD45" i="2"/>
  <c r="FP45" i="1" s="1"/>
  <c r="R41" i="2"/>
  <c r="H47" i="2"/>
  <c r="BH35" i="3"/>
  <c r="R44" i="2"/>
  <c r="P33" i="2"/>
  <c r="O22" i="2"/>
  <c r="I37" i="2"/>
  <c r="I36" i="2"/>
  <c r="S34" i="2"/>
  <c r="Q32" i="2"/>
  <c r="T26" i="2"/>
  <c r="T25" i="2"/>
  <c r="I22" i="2"/>
  <c r="I21" i="2"/>
  <c r="I19" i="2"/>
  <c r="I18" i="2"/>
  <c r="I17" i="2"/>
  <c r="I16" i="2"/>
  <c r="N45" i="2"/>
  <c r="BE9" i="3"/>
  <c r="BH49" i="3"/>
  <c r="CH13" i="3"/>
  <c r="CH14" i="3"/>
  <c r="F26" i="3"/>
  <c r="Q33" i="3"/>
  <c r="F35" i="3"/>
  <c r="Q37" i="3"/>
  <c r="F40" i="3"/>
  <c r="R40" i="3"/>
  <c r="G41" i="3"/>
  <c r="R41" i="3"/>
  <c r="G42" i="3"/>
  <c r="R42" i="3"/>
  <c r="G43" i="3"/>
  <c r="R43" i="3"/>
  <c r="G44" i="3"/>
  <c r="R44" i="3"/>
  <c r="G45" i="3"/>
  <c r="R45" i="3"/>
  <c r="G46" i="3"/>
  <c r="R46" i="3"/>
  <c r="G47" i="3"/>
  <c r="R47" i="3"/>
  <c r="G48" i="3"/>
  <c r="R48" i="3"/>
  <c r="G49" i="3"/>
  <c r="R49" i="3"/>
  <c r="G50" i="3"/>
  <c r="R50" i="3"/>
  <c r="I63" i="3"/>
  <c r="CC49" i="2"/>
  <c r="CH51" i="2"/>
  <c r="U40" i="1"/>
  <c r="J40" i="1"/>
  <c r="BM4" i="2"/>
  <c r="GF20" i="5"/>
  <c r="U20" i="5"/>
  <c r="AQ47" i="5"/>
  <c r="BO47" i="5"/>
  <c r="FW27" i="5"/>
  <c r="AQ27" i="5"/>
  <c r="AF29" i="5"/>
  <c r="GO29" i="5"/>
  <c r="GO36" i="5"/>
  <c r="AQ34" i="5"/>
  <c r="J36" i="5"/>
  <c r="U14" i="1"/>
  <c r="AF23" i="2"/>
  <c r="S47" i="1"/>
  <c r="IR32" i="2"/>
  <c r="LV40" i="2"/>
  <c r="BH21" i="3"/>
  <c r="OO52" i="3"/>
  <c r="H36" i="1"/>
  <c r="Y60" i="2"/>
  <c r="BH60" i="1" s="1"/>
  <c r="BF14" i="3"/>
  <c r="C57" i="3"/>
  <c r="C63" i="3"/>
  <c r="BL51" i="3"/>
  <c r="N50" i="1"/>
  <c r="EV20" i="5"/>
  <c r="AB60" i="2"/>
  <c r="AM60" i="1" s="1"/>
  <c r="AD56" i="2"/>
  <c r="IW42" i="2"/>
  <c r="AD42" i="2" s="1"/>
  <c r="AO42" i="1" s="1"/>
  <c r="T54" i="2"/>
  <c r="LC23" i="2"/>
  <c r="LM23" i="2"/>
  <c r="MU29" i="2"/>
  <c r="AB58" i="2"/>
  <c r="BE60" i="2"/>
  <c r="X60" i="2" s="1"/>
  <c r="B60" i="1" s="1"/>
  <c r="I8" i="2"/>
  <c r="B62" i="2"/>
  <c r="IS57" i="2"/>
  <c r="D54" i="2"/>
  <c r="O45" i="2"/>
  <c r="T27" i="2"/>
  <c r="S26" i="1"/>
  <c r="O13" i="2"/>
  <c r="D10" i="2"/>
  <c r="T7" i="2"/>
  <c r="I7" i="2"/>
  <c r="T57" i="2"/>
  <c r="F42" i="2"/>
  <c r="F41" i="2"/>
  <c r="Q40" i="2"/>
  <c r="E35" i="2"/>
  <c r="T30" i="2"/>
  <c r="E27" i="2"/>
  <c r="BE10" i="3"/>
  <c r="BH29" i="3"/>
  <c r="CH9" i="3"/>
  <c r="CH10" i="3"/>
  <c r="CH11" i="3"/>
  <c r="CH12" i="3"/>
  <c r="O14" i="3"/>
  <c r="G25" i="3"/>
  <c r="R25" i="3"/>
  <c r="G26" i="3"/>
  <c r="R26" i="3"/>
  <c r="G28" i="3"/>
  <c r="R28" i="3"/>
  <c r="G29" i="3"/>
  <c r="R29" i="3"/>
  <c r="G30" i="3"/>
  <c r="R30" i="3"/>
  <c r="G31" i="3"/>
  <c r="R31" i="3"/>
  <c r="G33" i="3"/>
  <c r="R33" i="3"/>
  <c r="G34" i="3"/>
  <c r="R34" i="3"/>
  <c r="G35" i="3"/>
  <c r="R35" i="3"/>
  <c r="G36" i="3"/>
  <c r="R36" i="3"/>
  <c r="G37" i="3"/>
  <c r="R37" i="3"/>
  <c r="G40" i="3"/>
  <c r="AL51" i="1"/>
  <c r="Z50" i="2"/>
  <c r="GM50" i="1" s="1"/>
  <c r="HU8" i="1"/>
  <c r="BX53" i="2"/>
  <c r="GF47" i="5"/>
  <c r="GO27" i="5"/>
  <c r="EV51" i="5"/>
  <c r="J29" i="5"/>
  <c r="EV36" i="5"/>
  <c r="GO34" i="5"/>
  <c r="GY58" i="5"/>
  <c r="M9" i="3"/>
  <c r="B63" i="3"/>
  <c r="EV11" i="5"/>
  <c r="EV43" i="5"/>
  <c r="EV22" i="5"/>
  <c r="AQ51" i="5"/>
  <c r="BL14" i="3"/>
  <c r="BG20" i="3"/>
  <c r="BG36" i="3"/>
  <c r="BG47" i="3"/>
  <c r="P13" i="3"/>
  <c r="E14" i="3"/>
  <c r="P14" i="3"/>
  <c r="I54" i="3"/>
  <c r="T54" i="3"/>
  <c r="T55" i="3"/>
  <c r="T56" i="3"/>
  <c r="I57" i="3"/>
  <c r="T57" i="3"/>
  <c r="I59" i="3"/>
  <c r="T59" i="3"/>
  <c r="I60" i="3"/>
  <c r="T60" i="3"/>
  <c r="I61" i="3"/>
  <c r="T61" i="3"/>
  <c r="T62" i="3"/>
  <c r="BO11" i="5"/>
  <c r="FE35" i="5"/>
  <c r="AQ43" i="5"/>
  <c r="FW22" i="5"/>
  <c r="FW51" i="5"/>
  <c r="GO37" i="5"/>
  <c r="FN57" i="5"/>
  <c r="AQ57" i="5"/>
  <c r="BF47" i="3"/>
  <c r="HP52" i="3"/>
  <c r="D52" i="3" s="1"/>
  <c r="BO43" i="5"/>
  <c r="BO22" i="5"/>
  <c r="BE12" i="3"/>
  <c r="BE17" i="3"/>
  <c r="BE22" i="3"/>
  <c r="BH33" i="3"/>
  <c r="BF44" i="3"/>
  <c r="BG48" i="3"/>
  <c r="J31" i="5"/>
  <c r="FN22" i="5"/>
  <c r="AF22" i="5"/>
  <c r="GF51" i="5"/>
  <c r="GY54" i="5"/>
  <c r="J4" i="3"/>
  <c r="J24" i="3" s="1"/>
  <c r="J37" i="5"/>
  <c r="GF37" i="5"/>
  <c r="GF57" i="5"/>
  <c r="BF36" i="3"/>
  <c r="BF27" i="3"/>
  <c r="M8" i="3"/>
  <c r="BO31" i="5"/>
  <c r="GY62" i="5"/>
  <c r="BE7" i="3"/>
  <c r="BG12" i="3"/>
  <c r="BI17" i="3"/>
  <c r="BF22" i="3"/>
  <c r="E42" i="3"/>
  <c r="H33" i="3"/>
  <c r="LQ4" i="3"/>
  <c r="LQ39" i="3" s="1"/>
  <c r="FW31" i="5"/>
  <c r="U22" i="5"/>
  <c r="GO51" i="5"/>
  <c r="FN16" i="5"/>
  <c r="GO16" i="5"/>
  <c r="U4" i="3"/>
  <c r="U39" i="3" s="1"/>
  <c r="AF37" i="5"/>
  <c r="FE57" i="5"/>
  <c r="ON52" i="3"/>
  <c r="J22" i="5"/>
  <c r="BI7" i="3"/>
  <c r="BH13" i="3"/>
  <c r="BG18" i="3"/>
  <c r="BF29" i="3"/>
  <c r="BL41" i="3"/>
  <c r="BL44" i="3"/>
  <c r="BF49" i="3"/>
  <c r="H9" i="3"/>
  <c r="M10" i="3"/>
  <c r="M17" i="3"/>
  <c r="N19" i="3"/>
  <c r="P21" i="3"/>
  <c r="P25" i="3"/>
  <c r="P28" i="3"/>
  <c r="P29" i="3"/>
  <c r="P30" i="3"/>
  <c r="P32" i="3"/>
  <c r="P33" i="3"/>
  <c r="P36" i="3"/>
  <c r="P37" i="3"/>
  <c r="T22" i="3"/>
  <c r="T25" i="3"/>
  <c r="T31" i="3"/>
  <c r="T41" i="3"/>
  <c r="T49" i="3"/>
  <c r="U31" i="5"/>
  <c r="AQ22" i="5"/>
  <c r="GF16" i="5"/>
  <c r="FN37" i="5"/>
  <c r="BQ52" i="3"/>
  <c r="CB52" i="3" s="1"/>
  <c r="BE15" i="3"/>
  <c r="BH22" i="3"/>
  <c r="BH28" i="3"/>
  <c r="BH36" i="3"/>
  <c r="BG45" i="3"/>
  <c r="FN51" i="5"/>
  <c r="J51" i="5"/>
  <c r="AF51" i="5"/>
  <c r="U51" i="5"/>
  <c r="FE51" i="5"/>
  <c r="GF43" i="5"/>
  <c r="FW43" i="5"/>
  <c r="FN43" i="5"/>
  <c r="AF43" i="5"/>
  <c r="GO43" i="5"/>
  <c r="U43" i="5"/>
  <c r="U11" i="5"/>
  <c r="GF11" i="5"/>
  <c r="AF11" i="5"/>
  <c r="GO11" i="5"/>
  <c r="AQ11" i="5"/>
  <c r="J11" i="5"/>
  <c r="FE11" i="5"/>
  <c r="AF23" i="3"/>
  <c r="BL45" i="3"/>
  <c r="CG13" i="3"/>
  <c r="AF5" i="3"/>
  <c r="CG17" i="3"/>
  <c r="CH50" i="3"/>
  <c r="BL50" i="3"/>
  <c r="CG14" i="3"/>
  <c r="LQ6" i="3"/>
  <c r="BL16" i="3"/>
  <c r="BH20" i="3"/>
  <c r="BG29" i="3"/>
  <c r="BH40" i="3"/>
  <c r="J43" i="5"/>
  <c r="AQ19" i="5"/>
  <c r="FE19" i="5"/>
  <c r="GO19" i="5"/>
  <c r="FW19" i="5"/>
  <c r="FN19" i="5"/>
  <c r="J19" i="5"/>
  <c r="HM53" i="3"/>
  <c r="HM24" i="3"/>
  <c r="HM6" i="3"/>
  <c r="HM39" i="3"/>
  <c r="CI4" i="3"/>
  <c r="CI39" i="3" s="1"/>
  <c r="BX53" i="3"/>
  <c r="BM4" i="3"/>
  <c r="BX6" i="3"/>
  <c r="BX24" i="3"/>
  <c r="GY12" i="5"/>
  <c r="BR52" i="3"/>
  <c r="CC52" i="3" s="1"/>
  <c r="CG15" i="3"/>
  <c r="BL43" i="3"/>
  <c r="BL49" i="3"/>
  <c r="CC22" i="3"/>
  <c r="BG22" i="3"/>
  <c r="CC32" i="3"/>
  <c r="BG32" i="3"/>
  <c r="CC34" i="3"/>
  <c r="BG34" i="3"/>
  <c r="CC44" i="3"/>
  <c r="BG44" i="3"/>
  <c r="CC49" i="3"/>
  <c r="BG49" i="3"/>
  <c r="CC50" i="3"/>
  <c r="BG50" i="3"/>
  <c r="S40" i="3"/>
  <c r="H41" i="3"/>
  <c r="S41" i="3"/>
  <c r="H42" i="3"/>
  <c r="S42" i="3"/>
  <c r="H43" i="3"/>
  <c r="S43" i="3"/>
  <c r="H44" i="3"/>
  <c r="S44" i="3"/>
  <c r="H45" i="3"/>
  <c r="S45" i="3"/>
  <c r="H46" i="3"/>
  <c r="S46" i="3"/>
  <c r="H47" i="3"/>
  <c r="S47" i="3"/>
  <c r="H48" i="3"/>
  <c r="S48" i="3"/>
  <c r="H49" i="3"/>
  <c r="S49" i="3"/>
  <c r="H50" i="3"/>
  <c r="S50" i="3"/>
  <c r="AF52" i="3"/>
  <c r="GY45" i="5"/>
  <c r="DP6" i="3"/>
  <c r="DP39" i="3"/>
  <c r="DP24" i="3"/>
  <c r="DP53" i="3"/>
  <c r="AQ31" i="5"/>
  <c r="AF31" i="5"/>
  <c r="EV31" i="5"/>
  <c r="GF31" i="5"/>
  <c r="FN31" i="5"/>
  <c r="FE31" i="5"/>
  <c r="KP24" i="3"/>
  <c r="KP6" i="3"/>
  <c r="KP53" i="3"/>
  <c r="KP39" i="3"/>
  <c r="CG16" i="3"/>
  <c r="CH47" i="3"/>
  <c r="BL47" i="3"/>
  <c r="BF17" i="3"/>
  <c r="BE36" i="3"/>
  <c r="CG7" i="3"/>
  <c r="BK7" i="3"/>
  <c r="CG8" i="3"/>
  <c r="CA13" i="3"/>
  <c r="BE13" i="3"/>
  <c r="CC16" i="3"/>
  <c r="BG16" i="3"/>
  <c r="CC17" i="3"/>
  <c r="BG17" i="3"/>
  <c r="CD19" i="3"/>
  <c r="BH19" i="3"/>
  <c r="CD27" i="3"/>
  <c r="BH27" i="3"/>
  <c r="CD30" i="3"/>
  <c r="BH30" i="3"/>
  <c r="CD34" i="3"/>
  <c r="BH34" i="3"/>
  <c r="CD37" i="3"/>
  <c r="BH37" i="3"/>
  <c r="CD41" i="3"/>
  <c r="BH41" i="3"/>
  <c r="CD42" i="3"/>
  <c r="BH42" i="3"/>
  <c r="CD44" i="3"/>
  <c r="BH44" i="3"/>
  <c r="CD45" i="3"/>
  <c r="BH45" i="3"/>
  <c r="CD46" i="3"/>
  <c r="BH46" i="3"/>
  <c r="P11" i="3"/>
  <c r="E12" i="3"/>
  <c r="E18" i="3"/>
  <c r="S20" i="3"/>
  <c r="S21" i="3"/>
  <c r="S22" i="3"/>
  <c r="H25" i="3"/>
  <c r="S25" i="3"/>
  <c r="H26" i="3"/>
  <c r="S26" i="3"/>
  <c r="H28" i="3"/>
  <c r="S28" i="3"/>
  <c r="H29" i="3"/>
  <c r="S29" i="3"/>
  <c r="H30" i="3"/>
  <c r="S30" i="3"/>
  <c r="H31" i="3"/>
  <c r="S31" i="3"/>
  <c r="H32" i="3"/>
  <c r="S32" i="3"/>
  <c r="S33" i="3"/>
  <c r="H34" i="3"/>
  <c r="S34" i="3"/>
  <c r="H35" i="3"/>
  <c r="S35" i="3"/>
  <c r="H36" i="3"/>
  <c r="S36" i="3"/>
  <c r="H37" i="3"/>
  <c r="S37" i="3"/>
  <c r="H40" i="3"/>
  <c r="J35" i="5"/>
  <c r="U35" i="5"/>
  <c r="AF35" i="5"/>
  <c r="EV35" i="5"/>
  <c r="FW35" i="5"/>
  <c r="CG9" i="3"/>
  <c r="CG10" i="3"/>
  <c r="CG11" i="3"/>
  <c r="CG12" i="3"/>
  <c r="S8" i="3"/>
  <c r="C13" i="3"/>
  <c r="N13" i="3"/>
  <c r="C14" i="3"/>
  <c r="N14" i="3"/>
  <c r="C15" i="3"/>
  <c r="N15" i="3"/>
  <c r="R54" i="3"/>
  <c r="G55" i="3"/>
  <c r="R55" i="3"/>
  <c r="G56" i="3"/>
  <c r="R56" i="3"/>
  <c r="G57" i="3"/>
  <c r="R57" i="3"/>
  <c r="G58" i="3"/>
  <c r="R58" i="3"/>
  <c r="G59" i="3"/>
  <c r="R59" i="3"/>
  <c r="G60" i="3"/>
  <c r="R60" i="3"/>
  <c r="G61" i="3"/>
  <c r="R61" i="3"/>
  <c r="G62" i="3"/>
  <c r="R62" i="3"/>
  <c r="G63" i="3"/>
  <c r="R63" i="3"/>
  <c r="GO22" i="5"/>
  <c r="BO59" i="5"/>
  <c r="U59" i="5"/>
  <c r="AQ59" i="5"/>
  <c r="AI4" i="3"/>
  <c r="AI24" i="3" s="1"/>
  <c r="P9" i="3"/>
  <c r="Q15" i="3"/>
  <c r="Q18" i="3"/>
  <c r="S19" i="3"/>
  <c r="BK51" i="3"/>
  <c r="AQ16" i="5"/>
  <c r="AF16" i="5"/>
  <c r="EV16" i="5"/>
  <c r="IE39" i="3"/>
  <c r="IE6" i="3"/>
  <c r="H7" i="3"/>
  <c r="E9" i="3"/>
  <c r="JG52" i="3"/>
  <c r="NK52" i="3"/>
  <c r="OL52" i="3"/>
  <c r="IN4" i="3"/>
  <c r="IN24" i="3" s="1"/>
  <c r="HV53" i="3"/>
  <c r="HV39" i="3"/>
  <c r="HV24" i="3"/>
  <c r="CG41" i="3"/>
  <c r="CG42" i="3"/>
  <c r="CG43" i="3"/>
  <c r="CG44" i="3"/>
  <c r="CG49" i="3"/>
  <c r="CG50" i="3"/>
  <c r="CG62" i="3"/>
  <c r="H10" i="3"/>
  <c r="S10" i="3"/>
  <c r="H11" i="3"/>
  <c r="S11" i="3"/>
  <c r="H12" i="3"/>
  <c r="S13" i="3"/>
  <c r="S16" i="3"/>
  <c r="H17" i="3"/>
  <c r="S17" i="3"/>
  <c r="H18" i="3"/>
  <c r="N20" i="3"/>
  <c r="C21" i="3"/>
  <c r="N21" i="3"/>
  <c r="C22" i="3"/>
  <c r="N22" i="3"/>
  <c r="C25" i="3"/>
  <c r="N25" i="3"/>
  <c r="C26" i="3"/>
  <c r="N26" i="3"/>
  <c r="C28" i="3"/>
  <c r="N28" i="3"/>
  <c r="C29" i="3"/>
  <c r="N29" i="3"/>
  <c r="C30" i="3"/>
  <c r="N30" i="3"/>
  <c r="C31" i="3"/>
  <c r="N31" i="3"/>
  <c r="C32" i="3"/>
  <c r="N32" i="3"/>
  <c r="C33" i="3"/>
  <c r="N33" i="3"/>
  <c r="C34" i="3"/>
  <c r="N34" i="3"/>
  <c r="C35" i="3"/>
  <c r="N35" i="3"/>
  <c r="C36" i="3"/>
  <c r="N36" i="3"/>
  <c r="C37" i="3"/>
  <c r="N37" i="3"/>
  <c r="MK52" i="3"/>
  <c r="NL52" i="3"/>
  <c r="JO6" i="3"/>
  <c r="JO39" i="3"/>
  <c r="JO53" i="3"/>
  <c r="JO24" i="3"/>
  <c r="GY26" i="5"/>
  <c r="BO14" i="5"/>
  <c r="EV14" i="5"/>
  <c r="J14" i="5"/>
  <c r="GO14" i="5"/>
  <c r="FN14" i="5"/>
  <c r="FE14" i="5"/>
  <c r="FW14" i="5"/>
  <c r="AF14" i="5"/>
  <c r="GF14" i="5"/>
  <c r="U14" i="5"/>
  <c r="AQ14" i="5"/>
  <c r="GY32" i="5"/>
  <c r="FE41" i="5"/>
  <c r="FN41" i="5"/>
  <c r="U41" i="5"/>
  <c r="J41" i="5"/>
  <c r="GF41" i="5"/>
  <c r="EV41" i="5"/>
  <c r="FW41" i="5"/>
  <c r="AF41" i="5"/>
  <c r="AQ41" i="5"/>
  <c r="GO41" i="5"/>
  <c r="BO41" i="5"/>
  <c r="GY13" i="5"/>
  <c r="AF21" i="5"/>
  <c r="FN21" i="5"/>
  <c r="GO21" i="5"/>
  <c r="EV21" i="5"/>
  <c r="J21" i="5"/>
  <c r="AQ21" i="5"/>
  <c r="BO21" i="5"/>
  <c r="GF21" i="5"/>
  <c r="FW21" i="5"/>
  <c r="FE21" i="5"/>
  <c r="U21" i="5"/>
  <c r="GF17" i="5"/>
  <c r="GO17" i="5"/>
  <c r="U17" i="5"/>
  <c r="AQ17" i="5"/>
  <c r="FE17" i="5"/>
  <c r="EV17" i="5"/>
  <c r="FN17" i="5"/>
  <c r="AF17" i="5"/>
  <c r="J17" i="5"/>
  <c r="BO17" i="5"/>
  <c r="FW17" i="5"/>
  <c r="GF9" i="5"/>
  <c r="GO9" i="5"/>
  <c r="FW9" i="5"/>
  <c r="U9" i="5"/>
  <c r="FN9" i="5"/>
  <c r="EV9" i="5"/>
  <c r="AF9" i="5"/>
  <c r="J9" i="5"/>
  <c r="AQ9" i="5"/>
  <c r="BO9" i="5"/>
  <c r="FE9" i="5"/>
  <c r="AF49" i="5"/>
  <c r="GF49" i="5"/>
  <c r="AQ49" i="5"/>
  <c r="GO49" i="5"/>
  <c r="EV49" i="5"/>
  <c r="FE49" i="5"/>
  <c r="BO49" i="5"/>
  <c r="J49" i="5"/>
  <c r="U49" i="5"/>
  <c r="FN49" i="5"/>
  <c r="FW49" i="5"/>
  <c r="GF8" i="5"/>
  <c r="GO8" i="5"/>
  <c r="AF8" i="5"/>
  <c r="J8" i="5"/>
  <c r="BO8" i="5"/>
  <c r="FE8" i="5"/>
  <c r="U8" i="5"/>
  <c r="AQ8" i="5"/>
  <c r="FW8" i="5"/>
  <c r="EV8" i="5"/>
  <c r="FN8" i="5"/>
  <c r="GO25" i="5"/>
  <c r="AF25" i="5"/>
  <c r="EV25" i="5"/>
  <c r="J25" i="5"/>
  <c r="BO25" i="5"/>
  <c r="FN25" i="5"/>
  <c r="FE25" i="5"/>
  <c r="FW25" i="5"/>
  <c r="U25" i="5"/>
  <c r="AQ25" i="5"/>
  <c r="GF25" i="5"/>
  <c r="BO38" i="5"/>
  <c r="FE38" i="5"/>
  <c r="FW38" i="5"/>
  <c r="AF38" i="5"/>
  <c r="GO38" i="5"/>
  <c r="EV38" i="5"/>
  <c r="J38" i="5"/>
  <c r="FN38" i="5"/>
  <c r="U38" i="5"/>
  <c r="GF38" i="5"/>
  <c r="AQ38" i="5"/>
  <c r="FN33" i="5"/>
  <c r="FW33" i="5"/>
  <c r="BO33" i="5"/>
  <c r="FE33" i="5"/>
  <c r="AF33" i="5"/>
  <c r="J33" i="5"/>
  <c r="U33" i="5"/>
  <c r="AQ33" i="5"/>
  <c r="GO33" i="5"/>
  <c r="EV33" i="5"/>
  <c r="GF33" i="5"/>
  <c r="GY60" i="5"/>
  <c r="GY18" i="5"/>
  <c r="AF52" i="2"/>
  <c r="U52" i="1" s="1"/>
  <c r="CI52" i="2"/>
  <c r="HU30" i="1"/>
  <c r="HU63" i="1"/>
  <c r="CM30" i="1"/>
  <c r="CM46" i="1"/>
  <c r="CM58" i="1"/>
  <c r="HU46" i="1"/>
  <c r="HU44" i="1"/>
  <c r="CB46" i="1"/>
  <c r="CM15" i="1"/>
  <c r="BL63" i="2"/>
  <c r="AE63" i="2" s="1"/>
  <c r="CM44" i="1"/>
  <c r="CB63" i="1"/>
  <c r="GS40" i="1"/>
  <c r="HB40" i="1"/>
  <c r="GA40" i="1"/>
  <c r="HK40" i="1"/>
  <c r="AF40" i="1"/>
  <c r="AQ40" i="1"/>
  <c r="GJ40" i="1"/>
  <c r="FR40" i="1"/>
  <c r="BO40" i="1"/>
  <c r="GA14" i="1"/>
  <c r="HK14" i="1"/>
  <c r="FR14" i="1"/>
  <c r="BO14" i="1"/>
  <c r="AQ14" i="1"/>
  <c r="HB14" i="1"/>
  <c r="AF14" i="1"/>
  <c r="GJ14" i="1"/>
  <c r="GS14" i="1"/>
  <c r="HU55" i="1"/>
  <c r="CS61" i="2"/>
  <c r="BL59" i="2"/>
  <c r="HU22" i="1"/>
  <c r="HU47" i="1"/>
  <c r="AQ56" i="1"/>
  <c r="AF56" i="1"/>
  <c r="GJ56" i="1"/>
  <c r="HK56" i="1"/>
  <c r="HB56" i="1"/>
  <c r="GS56" i="1"/>
  <c r="GA56" i="1"/>
  <c r="FR56" i="1"/>
  <c r="BO56" i="1"/>
  <c r="CS60" i="2"/>
  <c r="AQ5" i="1"/>
  <c r="GS5" i="1"/>
  <c r="GJ5" i="1"/>
  <c r="GA5" i="1"/>
  <c r="HK5" i="1"/>
  <c r="FR5" i="1"/>
  <c r="BO5" i="1"/>
  <c r="AF5" i="1"/>
  <c r="HB5" i="1"/>
  <c r="CB15" i="1"/>
  <c r="HU15" i="1"/>
  <c r="CB47" i="1"/>
  <c r="CM7" i="1"/>
  <c r="CM47" i="1"/>
  <c r="FR31" i="1"/>
  <c r="GJ31" i="1"/>
  <c r="HK31" i="1"/>
  <c r="AQ31" i="1"/>
  <c r="GA31" i="1"/>
  <c r="HB31" i="1"/>
  <c r="AF31" i="1"/>
  <c r="BO31" i="1"/>
  <c r="GS31" i="1"/>
  <c r="HU58" i="1"/>
  <c r="HU18" i="1"/>
  <c r="CB18" i="1"/>
  <c r="HU13" i="1"/>
  <c r="CB13" i="1"/>
  <c r="HU62" i="1"/>
  <c r="CB62" i="1"/>
  <c r="CM37" i="1"/>
  <c r="CM35" i="1"/>
  <c r="CM13" i="1"/>
  <c r="CM12" i="1"/>
  <c r="CM16" i="1"/>
  <c r="CB50" i="1"/>
  <c r="HU50" i="1"/>
  <c r="CM50" i="1"/>
  <c r="CM21" i="1"/>
  <c r="CB29" i="1"/>
  <c r="HU29" i="1"/>
  <c r="CB45" i="1"/>
  <c r="HU45" i="1"/>
  <c r="CM57" i="1"/>
  <c r="HU54" i="1"/>
  <c r="CB54" i="1"/>
  <c r="CM20" i="1"/>
  <c r="CB32" i="1"/>
  <c r="CM10" i="1"/>
  <c r="CM45" i="1"/>
  <c r="CB60" i="1"/>
  <c r="HU60" i="1"/>
  <c r="CM26" i="1"/>
  <c r="CB19" i="1"/>
  <c r="HU12" i="1"/>
  <c r="CB12" i="1"/>
  <c r="CM51" i="1"/>
  <c r="HU20" i="1"/>
  <c r="CB20" i="1"/>
  <c r="CB42" i="1"/>
  <c r="CM62" i="1"/>
  <c r="HU21" i="1"/>
  <c r="CB21" i="1"/>
  <c r="CM59" i="1"/>
  <c r="CM54" i="1"/>
  <c r="HU59" i="1"/>
  <c r="CB59" i="1"/>
  <c r="CM42" i="1"/>
  <c r="CM60" i="1"/>
  <c r="CB10" i="1"/>
  <c r="HU10" i="1"/>
  <c r="CB34" i="1"/>
  <c r="HU37" i="1"/>
  <c r="CB37" i="1"/>
  <c r="HU51" i="1"/>
  <c r="CB51" i="1"/>
  <c r="CM29" i="1"/>
  <c r="CB16" i="1"/>
  <c r="HU16" i="1"/>
  <c r="CM18" i="1"/>
  <c r="CB35" i="1"/>
  <c r="HU35" i="1"/>
  <c r="CB57" i="1"/>
  <c r="HU57" i="1"/>
  <c r="BK63" i="2"/>
  <c r="NS24" i="3"/>
  <c r="NS6" i="3"/>
  <c r="NS53" i="3"/>
  <c r="BE33" i="3"/>
  <c r="DK52" i="3"/>
  <c r="Q7" i="3"/>
  <c r="F8" i="3"/>
  <c r="C16" i="3"/>
  <c r="N16" i="3"/>
  <c r="BK10" i="3"/>
  <c r="BK12" i="3"/>
  <c r="BE20" i="3"/>
  <c r="BF25" i="3"/>
  <c r="BF30" i="3"/>
  <c r="BE34" i="3"/>
  <c r="BF37" i="3"/>
  <c r="BF41" i="3"/>
  <c r="F9" i="3"/>
  <c r="R9" i="3"/>
  <c r="S18" i="3"/>
  <c r="B20" i="3"/>
  <c r="BH7" i="3"/>
  <c r="BK8" i="3"/>
  <c r="BE11" i="3"/>
  <c r="BL12" i="3"/>
  <c r="BK14" i="3"/>
  <c r="BI16" i="3"/>
  <c r="BH18" i="3"/>
  <c r="BF20" i="3"/>
  <c r="BG25" i="3"/>
  <c r="BE27" i="3"/>
  <c r="BG30" i="3"/>
  <c r="BF32" i="3"/>
  <c r="BF34" i="3"/>
  <c r="BG37" i="3"/>
  <c r="BG41" i="3"/>
  <c r="BI42" i="3"/>
  <c r="BK43" i="3"/>
  <c r="BF45" i="3"/>
  <c r="BH48" i="3"/>
  <c r="BF50" i="3"/>
  <c r="Q8" i="3"/>
  <c r="G9" i="3"/>
  <c r="S9" i="3"/>
  <c r="I13" i="3"/>
  <c r="I14" i="3"/>
  <c r="I15" i="3"/>
  <c r="C20" i="3"/>
  <c r="MR39" i="3"/>
  <c r="MR6" i="3"/>
  <c r="MR53" i="3"/>
  <c r="LH6" i="3"/>
  <c r="LH24" i="3"/>
  <c r="LH39" i="3"/>
  <c r="BE19" i="3"/>
  <c r="KH52" i="3"/>
  <c r="BK9" i="3"/>
  <c r="BE31" i="3"/>
  <c r="BF40" i="3"/>
  <c r="KY6" i="3"/>
  <c r="KY24" i="3"/>
  <c r="KY53" i="3"/>
  <c r="KY39" i="3"/>
  <c r="BL13" i="3"/>
  <c r="BG19" i="3"/>
  <c r="BE21" i="3"/>
  <c r="BF26" i="3"/>
  <c r="BE28" i="3"/>
  <c r="BF31" i="3"/>
  <c r="BG33" i="3"/>
  <c r="BE35" i="3"/>
  <c r="BG40" i="3"/>
  <c r="BF43" i="3"/>
  <c r="BK50" i="3"/>
  <c r="F7" i="3"/>
  <c r="S7" i="3"/>
  <c r="H8" i="3"/>
  <c r="E16" i="3"/>
  <c r="LA52" i="3"/>
  <c r="I55" i="3"/>
  <c r="I56" i="3"/>
  <c r="I58" i="3"/>
  <c r="T58" i="3"/>
  <c r="I62" i="3"/>
  <c r="KT23" i="3"/>
  <c r="OT53" i="3"/>
  <c r="OT24" i="3"/>
  <c r="OT6" i="3"/>
  <c r="OT39" i="3"/>
  <c r="CH51" i="3"/>
  <c r="BK11" i="3"/>
  <c r="BK41" i="3"/>
  <c r="CG51" i="3"/>
  <c r="BH8" i="3"/>
  <c r="BE14" i="3"/>
  <c r="BE16" i="3"/>
  <c r="BF21" i="3"/>
  <c r="BG26" i="3"/>
  <c r="BF28" i="3"/>
  <c r="BG31" i="3"/>
  <c r="BF35" i="3"/>
  <c r="BF42" i="3"/>
  <c r="BG43" i="3"/>
  <c r="BF46" i="3"/>
  <c r="G7" i="3"/>
  <c r="F10" i="3"/>
  <c r="Q10" i="3"/>
  <c r="F11" i="3"/>
  <c r="Q11" i="3"/>
  <c r="F12" i="3"/>
  <c r="F17" i="3"/>
  <c r="Q17" i="3"/>
  <c r="F18" i="3"/>
  <c r="G19" i="3"/>
  <c r="I20" i="3"/>
  <c r="I21" i="3"/>
  <c r="I22" i="3"/>
  <c r="I25" i="3"/>
  <c r="I26" i="3"/>
  <c r="I28" i="3"/>
  <c r="I29" i="3"/>
  <c r="I30" i="3"/>
  <c r="I31" i="3"/>
  <c r="I33" i="3"/>
  <c r="I34" i="3"/>
  <c r="I35" i="3"/>
  <c r="I36" i="3"/>
  <c r="I37" i="3"/>
  <c r="I40" i="3"/>
  <c r="B41" i="3"/>
  <c r="M41" i="3"/>
  <c r="B42" i="3"/>
  <c r="M42" i="3"/>
  <c r="B43" i="3"/>
  <c r="M43" i="3"/>
  <c r="B44" i="3"/>
  <c r="M44" i="3"/>
  <c r="B45" i="3"/>
  <c r="M45" i="3"/>
  <c r="B46" i="3"/>
  <c r="M46" i="3"/>
  <c r="B47" i="3"/>
  <c r="M47" i="3"/>
  <c r="B48" i="3"/>
  <c r="M48" i="3"/>
  <c r="B49" i="3"/>
  <c r="M49" i="3"/>
  <c r="B50" i="3"/>
  <c r="M50" i="3"/>
  <c r="OJ4" i="3"/>
  <c r="LH53" i="3"/>
  <c r="KQ52" i="3"/>
  <c r="LI52" i="3" s="1"/>
  <c r="BK13" i="3"/>
  <c r="BF19" i="3"/>
  <c r="BE26" i="3"/>
  <c r="BF33" i="3"/>
  <c r="E7" i="3"/>
  <c r="BI8" i="3"/>
  <c r="BF16" i="3"/>
  <c r="BE18" i="3"/>
  <c r="BG21" i="3"/>
  <c r="BE25" i="3"/>
  <c r="BG28" i="3"/>
  <c r="BE30" i="3"/>
  <c r="BG35" i="3"/>
  <c r="BE37" i="3"/>
  <c r="BG42" i="3"/>
  <c r="BK44" i="3"/>
  <c r="BG46" i="3"/>
  <c r="BF48" i="3"/>
  <c r="BK49" i="3"/>
  <c r="Q9" i="3"/>
  <c r="G10" i="3"/>
  <c r="R10" i="3"/>
  <c r="G11" i="3"/>
  <c r="R11" i="3"/>
  <c r="G12" i="3"/>
  <c r="R13" i="3"/>
  <c r="R16" i="3"/>
  <c r="G17" i="3"/>
  <c r="R17" i="3"/>
  <c r="G18" i="3"/>
  <c r="R18" i="3"/>
  <c r="H19" i="3"/>
  <c r="M20" i="3"/>
  <c r="B21" i="3"/>
  <c r="M21" i="3"/>
  <c r="B22" i="3"/>
  <c r="M22" i="3"/>
  <c r="B25" i="3"/>
  <c r="M25" i="3"/>
  <c r="B26" i="3"/>
  <c r="M26" i="3"/>
  <c r="B28" i="3"/>
  <c r="M28" i="3"/>
  <c r="B29" i="3"/>
  <c r="M29" i="3"/>
  <c r="B30" i="3"/>
  <c r="M30" i="3"/>
  <c r="B31" i="3"/>
  <c r="M31" i="3"/>
  <c r="B32" i="3"/>
  <c r="M32" i="3"/>
  <c r="B33" i="3"/>
  <c r="M33" i="3"/>
  <c r="B34" i="3"/>
  <c r="M34" i="3"/>
  <c r="B35" i="3"/>
  <c r="M35" i="3"/>
  <c r="B36" i="3"/>
  <c r="M36" i="3"/>
  <c r="B37" i="3"/>
  <c r="M37" i="3"/>
  <c r="B40" i="3"/>
  <c r="N42" i="3"/>
  <c r="C43" i="3"/>
  <c r="N43" i="3"/>
  <c r="N45" i="3"/>
  <c r="N47" i="3"/>
  <c r="N50" i="3"/>
  <c r="NS39" i="3"/>
  <c r="MR24" i="3"/>
  <c r="I42" i="3"/>
  <c r="I44" i="3"/>
  <c r="I45" i="3"/>
  <c r="I49" i="3"/>
  <c r="I50" i="3"/>
  <c r="I9" i="3"/>
  <c r="I10" i="3"/>
  <c r="T40" i="3"/>
  <c r="T42" i="3"/>
  <c r="T43" i="3"/>
  <c r="T44" i="3"/>
  <c r="T45" i="3"/>
  <c r="T46" i="3"/>
  <c r="T47" i="3"/>
  <c r="T48" i="3"/>
  <c r="T50" i="3"/>
  <c r="T26" i="3"/>
  <c r="T28" i="3"/>
  <c r="T29" i="3"/>
  <c r="T30" i="3"/>
  <c r="T33" i="3"/>
  <c r="T34" i="3"/>
  <c r="T35" i="3"/>
  <c r="T36" i="3"/>
  <c r="T37" i="3"/>
  <c r="T12" i="3"/>
  <c r="T13" i="3"/>
  <c r="T14" i="3"/>
  <c r="T18" i="3"/>
  <c r="T20" i="3"/>
  <c r="T21" i="3"/>
  <c r="T19" i="3"/>
  <c r="LP51" i="3"/>
  <c r="T7" i="3"/>
  <c r="T9" i="3"/>
  <c r="T8" i="3"/>
  <c r="I19" i="3"/>
  <c r="HU52" i="3"/>
  <c r="I52" i="3" s="1"/>
  <c r="T32" i="3"/>
  <c r="IM51" i="3"/>
  <c r="BE32" i="3"/>
  <c r="I32" i="3"/>
  <c r="BH32" i="3"/>
  <c r="O32" i="3"/>
  <c r="BJ32" i="3"/>
  <c r="G32" i="3"/>
  <c r="R32" i="3"/>
  <c r="BL10" i="3"/>
  <c r="BL17" i="3"/>
  <c r="BL11" i="3"/>
  <c r="BL9" i="3"/>
  <c r="BL15" i="3"/>
  <c r="BU52" i="3"/>
  <c r="CF52" i="3" s="1"/>
  <c r="BW52" i="3"/>
  <c r="BV52" i="3"/>
  <c r="C55" i="3"/>
  <c r="C56" i="3"/>
  <c r="N56" i="3"/>
  <c r="C58" i="3"/>
  <c r="N58" i="3"/>
  <c r="C60" i="3"/>
  <c r="N60" i="3"/>
  <c r="C61" i="3"/>
  <c r="C62" i="3"/>
  <c r="N62" i="3"/>
  <c r="BF54" i="3"/>
  <c r="BF57" i="3"/>
  <c r="IA38" i="3"/>
  <c r="N10" i="3"/>
  <c r="C11" i="3"/>
  <c r="N11" i="3"/>
  <c r="C12" i="3"/>
  <c r="B17" i="3"/>
  <c r="N17" i="3"/>
  <c r="C18" i="3"/>
  <c r="F20" i="3"/>
  <c r="Q20" i="3"/>
  <c r="F21" i="3"/>
  <c r="Q21" i="3"/>
  <c r="F22" i="3"/>
  <c r="Q22" i="3"/>
  <c r="F25" i="3"/>
  <c r="Q25" i="3"/>
  <c r="Q26" i="3"/>
  <c r="F28" i="3"/>
  <c r="Q28" i="3"/>
  <c r="F29" i="3"/>
  <c r="Q29" i="3"/>
  <c r="F30" i="3"/>
  <c r="Q30" i="3"/>
  <c r="F31" i="3"/>
  <c r="Q31" i="3"/>
  <c r="F32" i="3"/>
  <c r="Q32" i="3"/>
  <c r="F33" i="3"/>
  <c r="F34" i="3"/>
  <c r="Q34" i="3"/>
  <c r="Q35" i="3"/>
  <c r="F36" i="3"/>
  <c r="Q36" i="3"/>
  <c r="F37" i="3"/>
  <c r="IB52" i="3"/>
  <c r="IK52" i="3" s="1"/>
  <c r="HA4" i="3"/>
  <c r="HA39" i="3" s="1"/>
  <c r="BF58" i="3"/>
  <c r="JH52" i="3"/>
  <c r="KI52" i="3"/>
  <c r="BR38" i="3"/>
  <c r="BG38" i="3" s="1"/>
  <c r="BF61" i="3"/>
  <c r="KJ52" i="3"/>
  <c r="BF62" i="3"/>
  <c r="BH56" i="3"/>
  <c r="HW52" i="3"/>
  <c r="M52" i="3" s="1"/>
  <c r="HN23" i="3"/>
  <c r="N54" i="3"/>
  <c r="HX52" i="3"/>
  <c r="N52" i="3" s="1"/>
  <c r="HI52" i="3"/>
  <c r="C54" i="3"/>
  <c r="MJ52" i="3"/>
  <c r="BH63" i="3"/>
  <c r="BH57" i="3"/>
  <c r="ML52" i="3"/>
  <c r="HT5" i="3"/>
  <c r="BH59" i="3"/>
  <c r="HO38" i="3"/>
  <c r="BH60" i="3"/>
  <c r="JI52" i="3"/>
  <c r="BH54" i="3"/>
  <c r="HX38" i="3"/>
  <c r="BH55" i="3"/>
  <c r="BH61" i="3"/>
  <c r="BQ38" i="3"/>
  <c r="BF38" i="3" s="1"/>
  <c r="B10" i="3"/>
  <c r="B11" i="3"/>
  <c r="M11" i="3"/>
  <c r="B12" i="3"/>
  <c r="M12" i="3"/>
  <c r="B18" i="3"/>
  <c r="M18" i="3"/>
  <c r="C19" i="3"/>
  <c r="E20" i="3"/>
  <c r="P20" i="3"/>
  <c r="E21" i="3"/>
  <c r="E22" i="3"/>
  <c r="P22" i="3"/>
  <c r="E25" i="3"/>
  <c r="E26" i="3"/>
  <c r="P26" i="3"/>
  <c r="E28" i="3"/>
  <c r="E29" i="3"/>
  <c r="E30" i="3"/>
  <c r="E31" i="3"/>
  <c r="P31" i="3"/>
  <c r="E32" i="3"/>
  <c r="E34" i="3"/>
  <c r="P34" i="3"/>
  <c r="E35" i="3"/>
  <c r="P35" i="3"/>
  <c r="E36" i="3"/>
  <c r="E43" i="3"/>
  <c r="E46" i="3"/>
  <c r="NC4" i="3"/>
  <c r="NC24" i="3" s="1"/>
  <c r="HK52" i="3"/>
  <c r="BL56" i="3"/>
  <c r="KS38" i="3"/>
  <c r="BF60" i="3"/>
  <c r="HU5" i="3"/>
  <c r="B19" i="3"/>
  <c r="D26" i="3"/>
  <c r="D40" i="3"/>
  <c r="D41" i="3"/>
  <c r="O41" i="3"/>
  <c r="D43" i="3"/>
  <c r="D44" i="3"/>
  <c r="O45" i="3"/>
  <c r="D46" i="3"/>
  <c r="O46" i="3"/>
  <c r="O47" i="3"/>
  <c r="D48" i="3"/>
  <c r="O48" i="3"/>
  <c r="D49" i="3"/>
  <c r="O50" i="3"/>
  <c r="NN52" i="3"/>
  <c r="HC4" i="3"/>
  <c r="BF55" i="3"/>
  <c r="BH58" i="3"/>
  <c r="BH62" i="3"/>
  <c r="LB23" i="3"/>
  <c r="ME4" i="3"/>
  <c r="ME6" i="3" s="1"/>
  <c r="BF59" i="3"/>
  <c r="BF63" i="3"/>
  <c r="JB4" i="3"/>
  <c r="JB24" i="3" s="1"/>
  <c r="HR23" i="3"/>
  <c r="IA23" i="3"/>
  <c r="HR38" i="3"/>
  <c r="KU38" i="3"/>
  <c r="BF56" i="3"/>
  <c r="C40" i="3"/>
  <c r="N40" i="3"/>
  <c r="AP4" i="3"/>
  <c r="AP39" i="3" s="1"/>
  <c r="B9" i="3"/>
  <c r="E13" i="3"/>
  <c r="E15" i="3"/>
  <c r="I8" i="3"/>
  <c r="F13" i="3"/>
  <c r="F14" i="3"/>
  <c r="F15" i="3"/>
  <c r="F16" i="3"/>
  <c r="IB38" i="3"/>
  <c r="M40" i="3"/>
  <c r="C45" i="3"/>
  <c r="C48" i="3"/>
  <c r="S15" i="3"/>
  <c r="D25" i="3"/>
  <c r="D28" i="3"/>
  <c r="D29" i="3"/>
  <c r="D30" i="3"/>
  <c r="D31" i="3"/>
  <c r="D32" i="3"/>
  <c r="D33" i="3"/>
  <c r="D34" i="3"/>
  <c r="D35" i="3"/>
  <c r="D36" i="3"/>
  <c r="D37" i="3"/>
  <c r="JP4" i="3"/>
  <c r="JP24" i="3" s="1"/>
  <c r="IB23" i="3"/>
  <c r="HS38" i="3"/>
  <c r="C7" i="3"/>
  <c r="N7" i="3"/>
  <c r="D11" i="3"/>
  <c r="D12" i="3"/>
  <c r="T15" i="3"/>
  <c r="I16" i="3"/>
  <c r="C17" i="3"/>
  <c r="O17" i="3"/>
  <c r="E19" i="3"/>
  <c r="G20" i="3"/>
  <c r="R20" i="3"/>
  <c r="NI4" i="3"/>
  <c r="NI24" i="3" s="1"/>
  <c r="H16" i="3"/>
  <c r="E33" i="3"/>
  <c r="E37" i="3"/>
  <c r="HP23" i="3"/>
  <c r="HY23" i="3"/>
  <c r="O23" i="3" s="1"/>
  <c r="HP38" i="3"/>
  <c r="D38" i="3" s="1"/>
  <c r="JS4" i="3"/>
  <c r="JS6" i="3" s="1"/>
  <c r="IC5" i="3"/>
  <c r="D7" i="3"/>
  <c r="E8" i="3"/>
  <c r="H14" i="3"/>
  <c r="B16" i="3"/>
  <c r="M16" i="3"/>
  <c r="MY4" i="3"/>
  <c r="MY24" i="3" s="1"/>
  <c r="NB4" i="3"/>
  <c r="NB6" i="3" s="1"/>
  <c r="C50" i="3"/>
  <c r="N8" i="3"/>
  <c r="AL4" i="3"/>
  <c r="AL53" i="3" s="1"/>
  <c r="D13" i="3"/>
  <c r="D14" i="3"/>
  <c r="D15" i="3"/>
  <c r="HQ23" i="3"/>
  <c r="HZ23" i="3"/>
  <c r="HZ38" i="3"/>
  <c r="M55" i="3"/>
  <c r="B56" i="3"/>
  <c r="M56" i="3"/>
  <c r="B57" i="3"/>
  <c r="M57" i="3"/>
  <c r="B58" i="3"/>
  <c r="M58" i="3"/>
  <c r="B59" i="3"/>
  <c r="M59" i="3"/>
  <c r="B60" i="3"/>
  <c r="M60" i="3"/>
  <c r="M61" i="3"/>
  <c r="B62" i="3"/>
  <c r="M62" i="3"/>
  <c r="M63" i="3"/>
  <c r="MO52" i="3"/>
  <c r="P18" i="3"/>
  <c r="D9" i="3"/>
  <c r="BP38" i="3"/>
  <c r="BE38" i="3" s="1"/>
  <c r="LG5" i="3"/>
  <c r="OP52" i="3"/>
  <c r="BW38" i="3"/>
  <c r="O11" i="3"/>
  <c r="Q19" i="3"/>
  <c r="KM52" i="3"/>
  <c r="NP52" i="3"/>
  <c r="R19" i="3"/>
  <c r="CH55" i="3"/>
  <c r="BL55" i="3"/>
  <c r="CH58" i="3"/>
  <c r="BL58" i="3"/>
  <c r="CH60" i="3"/>
  <c r="BL60" i="3"/>
  <c r="CH61" i="3"/>
  <c r="BL61" i="3"/>
  <c r="CH63" i="3"/>
  <c r="BL63" i="3"/>
  <c r="BL54" i="3"/>
  <c r="I41" i="3"/>
  <c r="I43" i="3"/>
  <c r="I46" i="3"/>
  <c r="I47" i="3"/>
  <c r="I48" i="3"/>
  <c r="CF63" i="3"/>
  <c r="BJ63" i="3"/>
  <c r="CH62" i="3"/>
  <c r="BL62" i="3"/>
  <c r="HQ5" i="3"/>
  <c r="IQ4" i="3"/>
  <c r="IQ53" i="3" s="1"/>
  <c r="G21" i="3"/>
  <c r="D56" i="3"/>
  <c r="D58" i="3"/>
  <c r="D60" i="3"/>
  <c r="D62" i="3"/>
  <c r="LE5" i="3"/>
  <c r="LE38" i="3"/>
  <c r="NY4" i="3"/>
  <c r="NY24" i="3" s="1"/>
  <c r="NZ4" i="3"/>
  <c r="NZ6" i="3" s="1"/>
  <c r="B8" i="3"/>
  <c r="R14" i="3"/>
  <c r="G16" i="3"/>
  <c r="N41" i="3"/>
  <c r="C47" i="3"/>
  <c r="N49" i="3"/>
  <c r="F19" i="3"/>
  <c r="E56" i="3"/>
  <c r="P57" i="3"/>
  <c r="E59" i="3"/>
  <c r="E61" i="3"/>
  <c r="E63" i="3"/>
  <c r="KW23" i="3"/>
  <c r="KQ5" i="3"/>
  <c r="O20" i="3"/>
  <c r="D21" i="3"/>
  <c r="O21" i="3"/>
  <c r="D22" i="3"/>
  <c r="O22" i="3"/>
  <c r="KU5" i="3"/>
  <c r="KU23" i="3"/>
  <c r="LD23" i="3"/>
  <c r="LD38" i="3"/>
  <c r="G22" i="3"/>
  <c r="O56" i="3"/>
  <c r="O58" i="3"/>
  <c r="O60" i="3"/>
  <c r="O62" i="3"/>
  <c r="KV38" i="3"/>
  <c r="G14" i="3"/>
  <c r="C41" i="3"/>
  <c r="N44" i="3"/>
  <c r="N46" i="3"/>
  <c r="P17" i="3"/>
  <c r="H22" i="3"/>
  <c r="P55" i="3"/>
  <c r="E58" i="3"/>
  <c r="P60" i="3"/>
  <c r="E62" i="3"/>
  <c r="KT5" i="3"/>
  <c r="LF38" i="3"/>
  <c r="I7" i="3"/>
  <c r="C8" i="3"/>
  <c r="S12" i="3"/>
  <c r="H13" i="3"/>
  <c r="S14" i="3"/>
  <c r="H15" i="3"/>
  <c r="HT23" i="3"/>
  <c r="IC23" i="3"/>
  <c r="HT38" i="3"/>
  <c r="E40" i="3"/>
  <c r="P40" i="3"/>
  <c r="E41" i="3"/>
  <c r="P41" i="3"/>
  <c r="P42" i="3"/>
  <c r="P43" i="3"/>
  <c r="E44" i="3"/>
  <c r="P44" i="3"/>
  <c r="E45" i="3"/>
  <c r="P45" i="3"/>
  <c r="P46" i="3"/>
  <c r="E47" i="3"/>
  <c r="P47" i="3"/>
  <c r="E48" i="3"/>
  <c r="P48" i="3"/>
  <c r="E49" i="3"/>
  <c r="P49" i="3"/>
  <c r="E50" i="3"/>
  <c r="P50" i="3"/>
  <c r="R21" i="3"/>
  <c r="D55" i="3"/>
  <c r="D57" i="3"/>
  <c r="O59" i="3"/>
  <c r="D61" i="3"/>
  <c r="D63" i="3"/>
  <c r="KV23" i="3"/>
  <c r="G13" i="3"/>
  <c r="G15" i="3"/>
  <c r="C42" i="3"/>
  <c r="C44" i="3"/>
  <c r="N48" i="3"/>
  <c r="E11" i="3"/>
  <c r="E17" i="3"/>
  <c r="H20" i="3"/>
  <c r="E55" i="3"/>
  <c r="E57" i="3"/>
  <c r="P59" i="3"/>
  <c r="P61" i="3"/>
  <c r="P63" i="3"/>
  <c r="LF23" i="3"/>
  <c r="T16" i="3"/>
  <c r="HS5" i="3"/>
  <c r="JE4" i="3"/>
  <c r="JE6" i="3" s="1"/>
  <c r="HU23" i="3"/>
  <c r="ID23" i="3"/>
  <c r="IM23" i="3" s="1"/>
  <c r="HU38" i="3"/>
  <c r="ID38" i="3"/>
  <c r="G54" i="3"/>
  <c r="KV5" i="3"/>
  <c r="MA4" i="3"/>
  <c r="MA24" i="3" s="1"/>
  <c r="KZ38" i="3"/>
  <c r="OM52" i="3"/>
  <c r="R22" i="3"/>
  <c r="O55" i="3"/>
  <c r="O57" i="3"/>
  <c r="D59" i="3"/>
  <c r="O61" i="3"/>
  <c r="O63" i="3"/>
  <c r="LE23" i="3"/>
  <c r="R12" i="3"/>
  <c r="R15" i="3"/>
  <c r="C46" i="3"/>
  <c r="C49" i="3"/>
  <c r="H21" i="3"/>
  <c r="P56" i="3"/>
  <c r="P58" i="3"/>
  <c r="E60" i="3"/>
  <c r="P62" i="3"/>
  <c r="LF5" i="3"/>
  <c r="S5" i="3" s="1"/>
  <c r="KW38" i="3"/>
  <c r="GT4" i="3"/>
  <c r="GT53" i="3" s="1"/>
  <c r="B54" i="3"/>
  <c r="M54" i="3"/>
  <c r="HW23" i="3"/>
  <c r="HN38" i="3"/>
  <c r="HW38" i="3"/>
  <c r="KL38" i="3"/>
  <c r="NG4" i="3"/>
  <c r="MX4" i="3"/>
  <c r="MX6" i="3" s="1"/>
  <c r="NW4" i="3"/>
  <c r="NW24" i="3" s="1"/>
  <c r="KT38" i="3"/>
  <c r="LC38" i="3"/>
  <c r="HB4" i="3"/>
  <c r="HB6" i="3" s="1"/>
  <c r="CC58" i="3"/>
  <c r="BG58" i="3"/>
  <c r="ID5" i="3"/>
  <c r="BG55" i="3"/>
  <c r="BI61" i="3"/>
  <c r="GN4" i="3"/>
  <c r="GN6" i="3" s="1"/>
  <c r="GR4" i="3"/>
  <c r="GR53" i="3" s="1"/>
  <c r="KZ23" i="3"/>
  <c r="MS4" i="3"/>
  <c r="MS6" i="3" s="1"/>
  <c r="HR52" i="3"/>
  <c r="F52" i="3" s="1"/>
  <c r="IS4" i="3"/>
  <c r="IS39" i="3" s="1"/>
  <c r="JK52" i="3"/>
  <c r="IA52" i="3"/>
  <c r="Q52" i="3" s="1"/>
  <c r="KL52" i="3"/>
  <c r="MN52" i="3"/>
  <c r="NO52" i="3"/>
  <c r="JD4" i="3"/>
  <c r="JD6" i="3" s="1"/>
  <c r="JM52" i="3"/>
  <c r="IC52" i="3"/>
  <c r="IL52" i="3" s="1"/>
  <c r="BG60" i="3"/>
  <c r="IV4" i="3"/>
  <c r="IV24" i="3" s="1"/>
  <c r="BG54" i="3"/>
  <c r="BG62" i="3"/>
  <c r="KQ38" i="3"/>
  <c r="B38" i="3" s="1"/>
  <c r="BG56" i="3"/>
  <c r="BI58" i="3"/>
  <c r="NT4" i="3"/>
  <c r="NT53" i="3" s="1"/>
  <c r="NV4" i="3"/>
  <c r="NV53" i="3" s="1"/>
  <c r="IT4" i="3"/>
  <c r="IT24" i="3" s="1"/>
  <c r="CC57" i="3"/>
  <c r="BG57" i="3"/>
  <c r="CC59" i="3"/>
  <c r="BG59" i="3"/>
  <c r="CC61" i="3"/>
  <c r="BG61" i="3"/>
  <c r="CC63" i="3"/>
  <c r="BG63" i="3"/>
  <c r="KQ23" i="3"/>
  <c r="CG54" i="3"/>
  <c r="BK54" i="3"/>
  <c r="CG55" i="3"/>
  <c r="BK55" i="3"/>
  <c r="CG60" i="3"/>
  <c r="BK60" i="3"/>
  <c r="CG61" i="3"/>
  <c r="BK61" i="3"/>
  <c r="CG63" i="3"/>
  <c r="BK63" i="3"/>
  <c r="D42" i="3"/>
  <c r="O42" i="3"/>
  <c r="O43" i="3"/>
  <c r="O44" i="3"/>
  <c r="D45" i="3"/>
  <c r="D47" i="3"/>
  <c r="O49" i="3"/>
  <c r="D50" i="3"/>
  <c r="O52" i="3"/>
  <c r="LR4" i="3"/>
  <c r="LR39" i="3" s="1"/>
  <c r="KS23" i="3"/>
  <c r="LB38" i="3"/>
  <c r="DC4" i="3"/>
  <c r="DN4" i="3" s="1"/>
  <c r="DK38" i="3"/>
  <c r="LG52" i="3"/>
  <c r="LP52" i="3" s="1"/>
  <c r="MQ52" i="3"/>
  <c r="BK62" i="3"/>
  <c r="OG4" i="3"/>
  <c r="OG6" i="3" s="1"/>
  <c r="LD5" i="3"/>
  <c r="DA4" i="3"/>
  <c r="DL4" i="3" s="1"/>
  <c r="GS4" i="3"/>
  <c r="GS53" i="3" s="1"/>
  <c r="HR5" i="3"/>
  <c r="IC38" i="3"/>
  <c r="LV4" i="3"/>
  <c r="OA4" i="3"/>
  <c r="OS4" i="3" s="1"/>
  <c r="GV4" i="3"/>
  <c r="GV24" i="3" s="1"/>
  <c r="B7" i="3"/>
  <c r="M7" i="3"/>
  <c r="D8" i="3"/>
  <c r="T10" i="3"/>
  <c r="I11" i="3"/>
  <c r="T11" i="3"/>
  <c r="I12" i="3"/>
  <c r="I17" i="3"/>
  <c r="T17" i="3"/>
  <c r="I18" i="3"/>
  <c r="Q40" i="3"/>
  <c r="F41" i="3"/>
  <c r="Q41" i="3"/>
  <c r="F42" i="3"/>
  <c r="Q42" i="3"/>
  <c r="F43" i="3"/>
  <c r="Q43" i="3"/>
  <c r="F44" i="3"/>
  <c r="Q44" i="3"/>
  <c r="F45" i="3"/>
  <c r="Q45" i="3"/>
  <c r="F46" i="3"/>
  <c r="Q46" i="3"/>
  <c r="F47" i="3"/>
  <c r="Q47" i="3"/>
  <c r="F48" i="3"/>
  <c r="Q48" i="3"/>
  <c r="F49" i="3"/>
  <c r="Q49" i="3"/>
  <c r="F50" i="3"/>
  <c r="Q50" i="3"/>
  <c r="D54" i="3"/>
  <c r="O54" i="3"/>
  <c r="MF4" i="3"/>
  <c r="MF53" i="3" s="1"/>
  <c r="LC23" i="3"/>
  <c r="CW4" i="3"/>
  <c r="CW39" i="3" s="1"/>
  <c r="R52" i="3"/>
  <c r="JY4" i="3"/>
  <c r="JY6" i="3" s="1"/>
  <c r="HQ38" i="3"/>
  <c r="R7" i="3"/>
  <c r="G8" i="3"/>
  <c r="R8" i="3"/>
  <c r="B13" i="3"/>
  <c r="M13" i="3"/>
  <c r="B14" i="3"/>
  <c r="M14" i="3"/>
  <c r="B15" i="3"/>
  <c r="M15" i="3"/>
  <c r="D16" i="3"/>
  <c r="Q16" i="3"/>
  <c r="E54" i="3"/>
  <c r="P54" i="3"/>
  <c r="MU4" i="3"/>
  <c r="MU53" i="3" s="1"/>
  <c r="NF4" i="3"/>
  <c r="MW4" i="3"/>
  <c r="MW24" i="3" s="1"/>
  <c r="NX4" i="3"/>
  <c r="NX6" i="3" s="1"/>
  <c r="BS38" i="3"/>
  <c r="BH38" i="3" s="1"/>
  <c r="CY4" i="3"/>
  <c r="CY53" i="3" s="1"/>
  <c r="GM4" i="3"/>
  <c r="GM53" i="3" s="1"/>
  <c r="GZ4" i="3"/>
  <c r="GZ24" i="3" s="1"/>
  <c r="GQ4" i="3"/>
  <c r="KC4" i="3"/>
  <c r="KC39" i="3" s="1"/>
  <c r="IA5" i="3"/>
  <c r="MA54" i="2"/>
  <c r="AE54" i="2" s="1"/>
  <c r="T46" i="2"/>
  <c r="T43" i="2"/>
  <c r="T47" i="2"/>
  <c r="T44" i="2"/>
  <c r="OL4" i="2"/>
  <c r="I40" i="2"/>
  <c r="I41" i="2"/>
  <c r="MA29" i="2"/>
  <c r="I55" i="2"/>
  <c r="I54" i="2"/>
  <c r="MA56" i="2"/>
  <c r="AE56" i="2" s="1"/>
  <c r="MA32" i="2"/>
  <c r="MA57" i="2"/>
  <c r="T56" i="2"/>
  <c r="T55" i="2"/>
  <c r="MA30" i="2"/>
  <c r="T32" i="2"/>
  <c r="OC5" i="2"/>
  <c r="T60" i="2"/>
  <c r="MA62" i="2"/>
  <c r="T59" i="2"/>
  <c r="T58" i="2"/>
  <c r="AE49" i="2"/>
  <c r="I49" i="1" s="1"/>
  <c r="MA42" i="2"/>
  <c r="MA47" i="2"/>
  <c r="MA34" i="2"/>
  <c r="T34" i="2"/>
  <c r="T33" i="2"/>
  <c r="I63" i="2"/>
  <c r="I60" i="2"/>
  <c r="I61" i="2"/>
  <c r="I62" i="2"/>
  <c r="I42" i="2"/>
  <c r="I35" i="2"/>
  <c r="I34" i="2"/>
  <c r="IX59" i="2"/>
  <c r="T40" i="2"/>
  <c r="IX26" i="2"/>
  <c r="IX32" i="2"/>
  <c r="IX7" i="2"/>
  <c r="IX14" i="2"/>
  <c r="IX57" i="2"/>
  <c r="IX41" i="2"/>
  <c r="IX29" i="2"/>
  <c r="IX9" i="2"/>
  <c r="IX15" i="2"/>
  <c r="IX13" i="2"/>
  <c r="IX62" i="2"/>
  <c r="IX61" i="2"/>
  <c r="AE61" i="2" s="1"/>
  <c r="IX60" i="2"/>
  <c r="AE60" i="2" s="1"/>
  <c r="IX35" i="2"/>
  <c r="I14" i="2"/>
  <c r="AE50" i="2"/>
  <c r="HJ50" i="1" s="1"/>
  <c r="OY38" i="2"/>
  <c r="OX5" i="2"/>
  <c r="OG4" i="2"/>
  <c r="OG39" i="2" s="1"/>
  <c r="OZ23" i="2"/>
  <c r="PD5" i="2"/>
  <c r="LM5" i="2"/>
  <c r="OR4" i="2"/>
  <c r="OR53" i="2" s="1"/>
  <c r="NZ5" i="2"/>
  <c r="LX52" i="2"/>
  <c r="LR5" i="2"/>
  <c r="PC23" i="2"/>
  <c r="PC38" i="2"/>
  <c r="OA5" i="2"/>
  <c r="OY5" i="2"/>
  <c r="OO4" i="2"/>
  <c r="OK4" i="2"/>
  <c r="OK6" i="2" s="1"/>
  <c r="OU4" i="2"/>
  <c r="LC38" i="2"/>
  <c r="LL5" i="2"/>
  <c r="LC5" i="2"/>
  <c r="ME4" i="2"/>
  <c r="ME53" i="2" s="1"/>
  <c r="LN38" i="2"/>
  <c r="NX5" i="2"/>
  <c r="D52" i="2"/>
  <c r="MY5" i="2"/>
  <c r="NI4" i="2"/>
  <c r="NI24" i="2" s="1"/>
  <c r="LH38" i="2"/>
  <c r="NS4" i="2"/>
  <c r="NS53" i="2" s="1"/>
  <c r="NE4" i="2"/>
  <c r="NE6" i="2" s="1"/>
  <c r="LV52" i="2"/>
  <c r="NJ4" i="2"/>
  <c r="NJ53" i="2" s="1"/>
  <c r="LD5" i="2"/>
  <c r="LO38" i="2"/>
  <c r="NM4" i="2"/>
  <c r="NM39" i="2" s="1"/>
  <c r="LE5" i="2"/>
  <c r="LW52" i="2"/>
  <c r="NV38" i="2"/>
  <c r="LH5" i="2"/>
  <c r="NT4" i="2"/>
  <c r="NT53" i="2" s="1"/>
  <c r="NN4" i="2"/>
  <c r="NN6" i="2" s="1"/>
  <c r="LL38" i="2"/>
  <c r="LU52" i="2"/>
  <c r="LT52" i="2"/>
  <c r="NK4" i="2"/>
  <c r="LI23" i="2"/>
  <c r="LI38" i="2"/>
  <c r="NR4" i="2"/>
  <c r="LB38" i="2"/>
  <c r="MM4" i="2"/>
  <c r="MM53" i="2" s="1"/>
  <c r="LO5" i="2"/>
  <c r="OB23" i="2"/>
  <c r="OB38" i="2"/>
  <c r="LP23" i="2"/>
  <c r="NX38" i="2"/>
  <c r="MW38" i="2"/>
  <c r="LG38" i="2"/>
  <c r="LP5" i="2"/>
  <c r="NP4" i="2"/>
  <c r="NP39" i="2" s="1"/>
  <c r="LN5" i="2"/>
  <c r="LW5" i="2" s="1"/>
  <c r="LQ5" i="2"/>
  <c r="LR23" i="2"/>
  <c r="MA23" i="2" s="1"/>
  <c r="LR38" i="2"/>
  <c r="MA38" i="2" s="1"/>
  <c r="MN4" i="2"/>
  <c r="MX23" i="2"/>
  <c r="MW5" i="2"/>
  <c r="MV5" i="2"/>
  <c r="LK5" i="2"/>
  <c r="IW52" i="2"/>
  <c r="MY38" i="2"/>
  <c r="KZ5" i="2"/>
  <c r="LD38" i="2"/>
  <c r="LV38" i="2" s="1"/>
  <c r="MR4" i="2"/>
  <c r="MR53" i="2" s="1"/>
  <c r="LE38" i="2"/>
  <c r="MY23" i="2"/>
  <c r="LF23" i="2"/>
  <c r="MA52" i="2"/>
  <c r="MG4" i="2"/>
  <c r="MG6" i="2" s="1"/>
  <c r="NB5" i="2"/>
  <c r="IR52" i="2"/>
  <c r="HW52" i="2"/>
  <c r="MC4" i="2"/>
  <c r="MC6" i="2" s="1"/>
  <c r="MU23" i="2"/>
  <c r="LN23" i="2"/>
  <c r="MI4" i="2"/>
  <c r="MV23" i="2"/>
  <c r="LF5" i="2"/>
  <c r="KT5" i="2"/>
  <c r="MF4" i="2"/>
  <c r="MF6" i="2" s="1"/>
  <c r="F52" i="2"/>
  <c r="KL4" i="2"/>
  <c r="KL53" i="2" s="1"/>
  <c r="KQ4" i="2"/>
  <c r="KQ53" i="2" s="1"/>
  <c r="IU52" i="2"/>
  <c r="HY5" i="2"/>
  <c r="HZ38" i="2"/>
  <c r="II5" i="2"/>
  <c r="IJ38" i="2"/>
  <c r="G52" i="2"/>
  <c r="IA23" i="2"/>
  <c r="IA38" i="2"/>
  <c r="KO4" i="2"/>
  <c r="KO39" i="2" s="1"/>
  <c r="H52" i="2"/>
  <c r="JS5" i="2"/>
  <c r="IB5" i="2"/>
  <c r="KH4" i="2"/>
  <c r="KH39" i="2" s="1"/>
  <c r="IL5" i="2"/>
  <c r="KS5" i="2"/>
  <c r="IK5" i="2"/>
  <c r="IS52" i="2"/>
  <c r="IC38" i="2"/>
  <c r="JT5" i="2"/>
  <c r="KE4" i="2"/>
  <c r="KE24" i="2" s="1"/>
  <c r="KP4" i="2"/>
  <c r="KP53" i="2" s="1"/>
  <c r="KJ4" i="2"/>
  <c r="KJ39" i="2" s="1"/>
  <c r="IO5" i="2"/>
  <c r="KB4" i="2"/>
  <c r="KB39" i="2" s="1"/>
  <c r="KU38" i="2"/>
  <c r="IF5" i="2"/>
  <c r="HY38" i="2"/>
  <c r="IH5" i="2"/>
  <c r="KM4" i="2"/>
  <c r="KM24" i="2" s="1"/>
  <c r="JO4" i="2"/>
  <c r="JO53" i="2" s="1"/>
  <c r="KD4" i="2"/>
  <c r="KD39" i="2" s="1"/>
  <c r="HQ5" i="2"/>
  <c r="IA5" i="2"/>
  <c r="KU5" i="2"/>
  <c r="IJ5" i="2"/>
  <c r="KN4" i="2"/>
  <c r="KW38" i="2"/>
  <c r="IN38" i="2"/>
  <c r="IO38" i="2"/>
  <c r="KS38" i="2"/>
  <c r="IT52" i="2"/>
  <c r="IM5" i="2"/>
  <c r="KK4" i="2"/>
  <c r="KK53" i="2" s="1"/>
  <c r="JV23" i="2"/>
  <c r="JJ4" i="2"/>
  <c r="JJ6" i="2" s="1"/>
  <c r="JW23" i="2"/>
  <c r="IB38" i="2"/>
  <c r="KU23" i="2"/>
  <c r="B52" i="2"/>
  <c r="JV5" i="2"/>
  <c r="KW5" i="2"/>
  <c r="IL38" i="2"/>
  <c r="IE5" i="2"/>
  <c r="IF38" i="2"/>
  <c r="JR38" i="2"/>
  <c r="IX52" i="2"/>
  <c r="ID38" i="2"/>
  <c r="II38" i="2"/>
  <c r="IN5" i="2"/>
  <c r="KF4" i="2"/>
  <c r="KF24" i="2" s="1"/>
  <c r="JK4" i="2"/>
  <c r="KC4" i="2"/>
  <c r="JR5" i="2"/>
  <c r="IJ23" i="2"/>
  <c r="IH38" i="2"/>
  <c r="IC5" i="2"/>
  <c r="JA4" i="2"/>
  <c r="JT38" i="2"/>
  <c r="JL4" i="2"/>
  <c r="JM4" i="2"/>
  <c r="JV38" i="2"/>
  <c r="JN4" i="2"/>
  <c r="JN53" i="2" s="1"/>
  <c r="IK23" i="2"/>
  <c r="HZ5" i="2"/>
  <c r="IM23" i="2"/>
  <c r="HT38" i="2"/>
  <c r="HT5" i="2"/>
  <c r="BQ23" i="2"/>
  <c r="CM23" i="2" s="1"/>
  <c r="HP38" i="2"/>
  <c r="HT23" i="2"/>
  <c r="HM4" i="2"/>
  <c r="HM24" i="2" s="1"/>
  <c r="HH4" i="2"/>
  <c r="HH24" i="2" s="1"/>
  <c r="HB4" i="2"/>
  <c r="HB6" i="2" s="1"/>
  <c r="HD4" i="2"/>
  <c r="HD53" i="2" s="1"/>
  <c r="HW5" i="2"/>
  <c r="HI4" i="2"/>
  <c r="HR38" i="2"/>
  <c r="BU23" i="2"/>
  <c r="BJ23" i="2" s="1"/>
  <c r="CF23" i="2" s="1"/>
  <c r="HS23" i="2"/>
  <c r="HA4" i="2"/>
  <c r="HA39" i="2" s="1"/>
  <c r="BQ5" i="2"/>
  <c r="CM5" i="2" s="1"/>
  <c r="HE4" i="2"/>
  <c r="HE53" i="2" s="1"/>
  <c r="HW23" i="2"/>
  <c r="GY4" i="2"/>
  <c r="GY24" i="2" s="1"/>
  <c r="HK4" i="2"/>
  <c r="HK53" i="2" s="1"/>
  <c r="BS23" i="2"/>
  <c r="BH23" i="2" s="1"/>
  <c r="GZ4" i="2"/>
  <c r="GZ6" i="2" s="1"/>
  <c r="HL4" i="2"/>
  <c r="HL53" i="2" s="1"/>
  <c r="BW5" i="2"/>
  <c r="BL5" i="2" s="1"/>
  <c r="CH5" i="2" s="1"/>
  <c r="HC4" i="2"/>
  <c r="HC39" i="2" s="1"/>
  <c r="HV23" i="2"/>
  <c r="HV38" i="2"/>
  <c r="BR23" i="2"/>
  <c r="CN23" i="2" s="1"/>
  <c r="BT5" i="2"/>
  <c r="CP5" i="2" s="1"/>
  <c r="NW23" i="2"/>
  <c r="HR23" i="2"/>
  <c r="IB23" i="2"/>
  <c r="IO23" i="2"/>
  <c r="MJ4" i="2"/>
  <c r="MJ53" i="2" s="1"/>
  <c r="NX23" i="2"/>
  <c r="LL23" i="2"/>
  <c r="OQ4" i="2"/>
  <c r="OQ6" i="2" s="1"/>
  <c r="PB23" i="2"/>
  <c r="DN4" i="2"/>
  <c r="DN6" i="2" s="1"/>
  <c r="IW32" i="2"/>
  <c r="AD32" i="2" s="1"/>
  <c r="MD4" i="2"/>
  <c r="MP4" i="2"/>
  <c r="MP6" i="2" s="1"/>
  <c r="OI4" i="2"/>
  <c r="OI24" i="2" s="1"/>
  <c r="HJ4" i="2"/>
  <c r="HJ6" i="2" s="1"/>
  <c r="HU23" i="2"/>
  <c r="II23" i="2"/>
  <c r="JB4" i="2"/>
  <c r="KX23" i="2"/>
  <c r="MS4" i="2"/>
  <c r="MS53" i="2" s="1"/>
  <c r="NB23" i="2"/>
  <c r="OA23" i="2"/>
  <c r="OJ4" i="2"/>
  <c r="OJ24" i="2" s="1"/>
  <c r="OT4" i="2"/>
  <c r="OT24" i="2" s="1"/>
  <c r="PD23" i="2"/>
  <c r="IL23" i="2"/>
  <c r="JT23" i="2"/>
  <c r="KW23" i="2"/>
  <c r="IC23" i="2"/>
  <c r="JD4" i="2"/>
  <c r="MO4" i="2"/>
  <c r="AI4" i="2"/>
  <c r="AI39" i="2" s="1"/>
  <c r="HZ23" i="2"/>
  <c r="C23" i="2" s="1"/>
  <c r="LH23" i="2"/>
  <c r="MW23" i="2"/>
  <c r="NY23" i="2"/>
  <c r="OY23" i="2"/>
  <c r="AJ63" i="1"/>
  <c r="BH61" i="1"/>
  <c r="Y60" i="1"/>
  <c r="BU60" i="1" s="1"/>
  <c r="BH54" i="1"/>
  <c r="HI20" i="1"/>
  <c r="BI9" i="2"/>
  <c r="BI11" i="2"/>
  <c r="AB11" i="2" s="1"/>
  <c r="HG11" i="1" s="1"/>
  <c r="BI14" i="2"/>
  <c r="AB14" i="2" s="1"/>
  <c r="GX14" i="1" s="1"/>
  <c r="BI17" i="2"/>
  <c r="AB17" i="2" s="1"/>
  <c r="F17" i="1" s="1"/>
  <c r="CP17" i="2"/>
  <c r="BI20" i="2"/>
  <c r="AB20" i="2" s="1"/>
  <c r="BI26" i="2"/>
  <c r="AB26" i="2" s="1"/>
  <c r="BI28" i="2"/>
  <c r="CE28" i="2"/>
  <c r="BE41" i="2"/>
  <c r="CA41" i="2" s="1"/>
  <c r="BE43" i="2"/>
  <c r="X43" i="2" s="1"/>
  <c r="BE36" i="2"/>
  <c r="CL36" i="2"/>
  <c r="JI23" i="2"/>
  <c r="JR29" i="2"/>
  <c r="BJ48" i="2"/>
  <c r="CF48" i="2" s="1"/>
  <c r="BJ40" i="2"/>
  <c r="CF40" i="2" s="1"/>
  <c r="CQ40" i="2"/>
  <c r="BJ8" i="2"/>
  <c r="CF8" i="2" s="1"/>
  <c r="CQ8" i="2"/>
  <c r="CR33" i="2"/>
  <c r="CG33" i="2"/>
  <c r="CR12" i="2"/>
  <c r="CG12" i="2"/>
  <c r="BH10" i="2"/>
  <c r="BL45" i="2"/>
  <c r="BL9" i="2"/>
  <c r="CM62" i="2"/>
  <c r="CB56" i="2"/>
  <c r="CM56" i="2"/>
  <c r="BE8" i="2"/>
  <c r="X8" i="2" s="1"/>
  <c r="HC8" i="1" s="1"/>
  <c r="CL8" i="2"/>
  <c r="BF29" i="2"/>
  <c r="CB29" i="2"/>
  <c r="CM29" i="2"/>
  <c r="BF41" i="2"/>
  <c r="CM41" i="2"/>
  <c r="BI48" i="2"/>
  <c r="CE48" i="2" s="1"/>
  <c r="BE35" i="2"/>
  <c r="X35" i="2" s="1"/>
  <c r="HC35" i="1" s="1"/>
  <c r="CL35" i="2"/>
  <c r="BF37" i="2"/>
  <c r="CM37" i="2"/>
  <c r="KA23" i="2"/>
  <c r="KA4" i="2" s="1"/>
  <c r="KS29" i="2"/>
  <c r="BJ17" i="2"/>
  <c r="CF17" i="2" s="1"/>
  <c r="CQ17" i="2"/>
  <c r="BL34" i="2"/>
  <c r="BE9" i="2"/>
  <c r="BE13" i="2"/>
  <c r="X13" i="2" s="1"/>
  <c r="GT13" i="1" s="1"/>
  <c r="BE18" i="2"/>
  <c r="X18" i="2" s="1"/>
  <c r="GT18" i="1" s="1"/>
  <c r="CL18" i="2"/>
  <c r="BE26" i="2"/>
  <c r="X26" i="2" s="1"/>
  <c r="HC26" i="1" s="1"/>
  <c r="CL26" i="2"/>
  <c r="BF35" i="2"/>
  <c r="Y35" i="2" s="1"/>
  <c r="CM35" i="2"/>
  <c r="BJ37" i="2"/>
  <c r="CF37" i="2" s="1"/>
  <c r="BJ45" i="2"/>
  <c r="CF45" i="2" s="1"/>
  <c r="CR18" i="2"/>
  <c r="CG18" i="2"/>
  <c r="CS45" i="2"/>
  <c r="BL33" i="2"/>
  <c r="CS33" i="2"/>
  <c r="BL15" i="2"/>
  <c r="D41" i="2"/>
  <c r="BF12" i="2"/>
  <c r="Y12" i="2" s="1"/>
  <c r="FT12" i="1" s="1"/>
  <c r="BF14" i="2"/>
  <c r="Y14" i="2" s="1"/>
  <c r="N14" i="1" s="1"/>
  <c r="BF17" i="2"/>
  <c r="Y17" i="2" s="1"/>
  <c r="N17" i="1" s="1"/>
  <c r="CM17" i="2"/>
  <c r="BF20" i="2"/>
  <c r="CM20" i="2"/>
  <c r="BF22" i="2"/>
  <c r="Y22" i="2" s="1"/>
  <c r="HD22" i="1" s="1"/>
  <c r="CM22" i="2"/>
  <c r="BF27" i="2"/>
  <c r="Y27" i="2" s="1"/>
  <c r="N27" i="1" s="1"/>
  <c r="CM27" i="2"/>
  <c r="BE48" i="2"/>
  <c r="X48" i="2" s="1"/>
  <c r="M48" i="1" s="1"/>
  <c r="CL48" i="2"/>
  <c r="AI56" i="1"/>
  <c r="X56" i="1"/>
  <c r="BT56" i="1" s="1"/>
  <c r="FJ56" i="1"/>
  <c r="BG56" i="1"/>
  <c r="FS56" i="1"/>
  <c r="BF44" i="2"/>
  <c r="Y44" i="2" s="1"/>
  <c r="C44" i="1" s="1"/>
  <c r="CM44" i="2"/>
  <c r="BF45" i="2"/>
  <c r="Y45" i="2" s="1"/>
  <c r="CM45" i="2"/>
  <c r="BF46" i="2"/>
  <c r="Y46" i="2" s="1"/>
  <c r="CM46" i="2"/>
  <c r="BF31" i="2"/>
  <c r="CM31" i="2"/>
  <c r="BF47" i="2"/>
  <c r="Y47" i="2" s="1"/>
  <c r="C47" i="1" s="1"/>
  <c r="CM47" i="2"/>
  <c r="BF32" i="2"/>
  <c r="CM32" i="2"/>
  <c r="BI35" i="2"/>
  <c r="AB35" i="2" s="1"/>
  <c r="F35" i="1" s="1"/>
  <c r="IZ4" i="2"/>
  <c r="CQ37" i="2"/>
  <c r="AA62" i="2"/>
  <c r="HF62" i="1" s="1"/>
  <c r="AA58" i="2"/>
  <c r="HF58" i="1" s="1"/>
  <c r="AA56" i="2"/>
  <c r="P56" i="1" s="1"/>
  <c r="AA54" i="2"/>
  <c r="E54" i="1" s="1"/>
  <c r="BH19" i="2"/>
  <c r="BH11" i="2"/>
  <c r="AA11" i="2" s="1"/>
  <c r="CD11" i="2"/>
  <c r="O59" i="2"/>
  <c r="BG63" i="2"/>
  <c r="BG62" i="2"/>
  <c r="Z62" i="2" s="1"/>
  <c r="D62" i="1" s="1"/>
  <c r="BG61" i="2"/>
  <c r="Z61" i="2" s="1"/>
  <c r="GD61" i="1" s="1"/>
  <c r="BG60" i="2"/>
  <c r="Z60" i="2" s="1"/>
  <c r="HE60" i="1" s="1"/>
  <c r="BG59" i="2"/>
  <c r="BG58" i="2"/>
  <c r="BG57" i="2"/>
  <c r="BG56" i="2"/>
  <c r="Z56" i="2" s="1"/>
  <c r="GD56" i="1" s="1"/>
  <c r="BG55" i="2"/>
  <c r="Z55" i="2" s="1"/>
  <c r="BG54" i="2"/>
  <c r="Z54" i="2" s="1"/>
  <c r="GD54" i="1" s="1"/>
  <c r="DW23" i="2"/>
  <c r="DL4" i="2"/>
  <c r="DW4" i="2" s="1"/>
  <c r="DW53" i="2" s="1"/>
  <c r="CH7" i="3"/>
  <c r="BL7" i="3"/>
  <c r="CH8" i="3"/>
  <c r="BL8" i="3"/>
  <c r="CB10" i="3"/>
  <c r="BF10" i="3"/>
  <c r="CB11" i="3"/>
  <c r="BF11" i="3"/>
  <c r="CB12" i="3"/>
  <c r="BF12" i="3"/>
  <c r="CB13" i="3"/>
  <c r="BF13" i="3"/>
  <c r="CC14" i="3"/>
  <c r="BG14" i="3"/>
  <c r="CD15" i="3"/>
  <c r="BH15" i="3"/>
  <c r="CD16" i="3"/>
  <c r="BH16" i="3"/>
  <c r="CD17" i="3"/>
  <c r="BH17" i="3"/>
  <c r="CE18" i="3"/>
  <c r="BI18" i="3"/>
  <c r="CE19" i="3"/>
  <c r="BI19" i="3"/>
  <c r="CE20" i="3"/>
  <c r="BI20" i="3"/>
  <c r="CE21" i="3"/>
  <c r="BI21" i="3"/>
  <c r="CE22" i="3"/>
  <c r="BI22" i="3"/>
  <c r="CE25" i="3"/>
  <c r="BI25" i="3"/>
  <c r="CE26" i="3"/>
  <c r="BI26" i="3"/>
  <c r="CE27" i="3"/>
  <c r="BI27" i="3"/>
  <c r="CE28" i="3"/>
  <c r="BI28" i="3"/>
  <c r="CE29" i="3"/>
  <c r="BI29" i="3"/>
  <c r="CE30" i="3"/>
  <c r="BI30" i="3"/>
  <c r="CE32" i="3"/>
  <c r="BI32" i="3"/>
  <c r="CE33" i="3"/>
  <c r="BI33" i="3"/>
  <c r="CE34" i="3"/>
  <c r="BI34" i="3"/>
  <c r="CE35" i="3"/>
  <c r="BI35" i="3"/>
  <c r="CE36" i="3"/>
  <c r="BI36" i="3"/>
  <c r="CE37" i="3"/>
  <c r="BI37" i="3"/>
  <c r="CE40" i="3"/>
  <c r="BI40" i="3"/>
  <c r="CE41" i="3"/>
  <c r="BI41" i="3"/>
  <c r="CE43" i="3"/>
  <c r="BI43" i="3"/>
  <c r="CE44" i="3"/>
  <c r="BI44" i="3"/>
  <c r="CE45" i="3"/>
  <c r="BI45" i="3"/>
  <c r="CE46" i="3"/>
  <c r="BI46" i="3"/>
  <c r="CE47" i="3"/>
  <c r="BI47" i="3"/>
  <c r="CE48" i="3"/>
  <c r="BI48" i="3"/>
  <c r="CE49" i="3"/>
  <c r="BI49" i="3"/>
  <c r="CE50" i="3"/>
  <c r="BI50" i="3"/>
  <c r="CE54" i="3"/>
  <c r="BI54" i="3"/>
  <c r="CE55" i="3"/>
  <c r="BI55" i="3"/>
  <c r="CE56" i="3"/>
  <c r="BI56" i="3"/>
  <c r="CE57" i="3"/>
  <c r="BI57" i="3"/>
  <c r="CE59" i="3"/>
  <c r="BI59" i="3"/>
  <c r="CE60" i="3"/>
  <c r="BI60" i="3"/>
  <c r="CE62" i="3"/>
  <c r="BI62" i="3"/>
  <c r="CE63" i="3"/>
  <c r="BI63" i="3"/>
  <c r="DM38" i="3"/>
  <c r="BI8" i="2"/>
  <c r="BI13" i="2"/>
  <c r="AB13" i="2" s="1"/>
  <c r="HG13" i="1" s="1"/>
  <c r="BI18" i="2"/>
  <c r="AB18" i="2" s="1"/>
  <c r="GX18" i="1" s="1"/>
  <c r="BI25" i="2"/>
  <c r="CP25" i="2"/>
  <c r="BE30" i="2"/>
  <c r="X30" i="2" s="1"/>
  <c r="Y56" i="1"/>
  <c r="BU56" i="1" s="1"/>
  <c r="ON23" i="2"/>
  <c r="OW29" i="2"/>
  <c r="LK29" i="2"/>
  <c r="BJ28" i="2"/>
  <c r="CF28" i="2" s="1"/>
  <c r="CQ28" i="2"/>
  <c r="BJ16" i="2"/>
  <c r="CQ16" i="2"/>
  <c r="AO33" i="1"/>
  <c r="BM33" i="1"/>
  <c r="GZ33" i="1"/>
  <c r="CR29" i="2"/>
  <c r="CG29" i="2"/>
  <c r="BL17" i="2"/>
  <c r="CB61" i="2"/>
  <c r="CM61" i="2"/>
  <c r="CB57" i="2"/>
  <c r="CM57" i="2"/>
  <c r="S22" i="2"/>
  <c r="S22" i="1" s="1"/>
  <c r="S21" i="2"/>
  <c r="CP8" i="2"/>
  <c r="BF42" i="2"/>
  <c r="Y42" i="2" s="1"/>
  <c r="N42" i="1" s="1"/>
  <c r="CM42" i="2"/>
  <c r="FW59" i="1"/>
  <c r="BF36" i="2"/>
  <c r="Y36" i="2" s="1"/>
  <c r="C36" i="1" s="1"/>
  <c r="CM36" i="2"/>
  <c r="BJ9" i="2"/>
  <c r="CF9" i="2" s="1"/>
  <c r="CQ9" i="2"/>
  <c r="BL16" i="2"/>
  <c r="CS16" i="2"/>
  <c r="CP48" i="2"/>
  <c r="BE10" i="2"/>
  <c r="X10" i="2" s="1"/>
  <c r="BE14" i="2"/>
  <c r="X14" i="2" s="1"/>
  <c r="CL14" i="2"/>
  <c r="BE16" i="2"/>
  <c r="X16" i="2" s="1"/>
  <c r="GK16" i="1" s="1"/>
  <c r="CL16" i="2"/>
  <c r="BE20" i="2"/>
  <c r="X20" i="2" s="1"/>
  <c r="HC20" i="1" s="1"/>
  <c r="CL20" i="2"/>
  <c r="BE22" i="2"/>
  <c r="X22" i="2" s="1"/>
  <c r="CA22" i="2"/>
  <c r="CL22" i="2"/>
  <c r="BE27" i="2"/>
  <c r="X27" i="2" s="1"/>
  <c r="BI33" i="2"/>
  <c r="BF62" i="2"/>
  <c r="Y62" i="2" s="1"/>
  <c r="GU62" i="1" s="1"/>
  <c r="BJ43" i="2"/>
  <c r="CF43" i="2" s="1"/>
  <c r="BJ27" i="2"/>
  <c r="CF27" i="2" s="1"/>
  <c r="CQ27" i="2"/>
  <c r="BJ18" i="2"/>
  <c r="CF18" i="2" s="1"/>
  <c r="CQ18" i="2"/>
  <c r="AD28" i="2"/>
  <c r="HI28" i="1" s="1"/>
  <c r="CR35" i="2"/>
  <c r="CG35" i="2"/>
  <c r="CR28" i="2"/>
  <c r="CG28" i="2"/>
  <c r="BL25" i="2"/>
  <c r="CS25" i="2"/>
  <c r="D40" i="2"/>
  <c r="BF9" i="2"/>
  <c r="BF16" i="2"/>
  <c r="Y16" i="2" s="1"/>
  <c r="C16" i="1" s="1"/>
  <c r="BF26" i="2"/>
  <c r="CM26" i="2"/>
  <c r="X60" i="1"/>
  <c r="AI60" i="1"/>
  <c r="FJ60" i="1"/>
  <c r="BG60" i="1"/>
  <c r="FS60" i="1"/>
  <c r="O63" i="2"/>
  <c r="O62" i="2"/>
  <c r="D61" i="2"/>
  <c r="IS59" i="2"/>
  <c r="D59" i="2"/>
  <c r="O58" i="2"/>
  <c r="O55" i="2"/>
  <c r="O54" i="2"/>
  <c r="D47" i="2"/>
  <c r="O43" i="2"/>
  <c r="CL41" i="2"/>
  <c r="FW56" i="1"/>
  <c r="BK56" i="1"/>
  <c r="BI44" i="2"/>
  <c r="AB44" i="2" s="1"/>
  <c r="Q44" i="1" s="1"/>
  <c r="BI45" i="2"/>
  <c r="CP45" i="2"/>
  <c r="BI46" i="2"/>
  <c r="AB46" i="2" s="1"/>
  <c r="F46" i="1" s="1"/>
  <c r="BI31" i="2"/>
  <c r="CP31" i="2"/>
  <c r="BI47" i="2"/>
  <c r="CE47" i="2" s="1"/>
  <c r="BI32" i="2"/>
  <c r="AB32" i="2" s="1"/>
  <c r="HG32" i="1" s="1"/>
  <c r="CP32" i="2"/>
  <c r="BE33" i="2"/>
  <c r="CL33" i="2"/>
  <c r="BF48" i="2"/>
  <c r="CM48" i="2"/>
  <c r="BF34" i="2"/>
  <c r="CM34" i="2"/>
  <c r="BH48" i="2"/>
  <c r="AA48" i="2" s="1"/>
  <c r="AA48" i="1" s="1"/>
  <c r="BW48" i="1" s="1"/>
  <c r="BH46" i="2"/>
  <c r="CD46" i="2"/>
  <c r="BH40" i="2"/>
  <c r="CD40" i="2" s="1"/>
  <c r="BH22" i="2"/>
  <c r="AA22" i="2" s="1"/>
  <c r="P22" i="1" s="1"/>
  <c r="BH14" i="2"/>
  <c r="AA14" i="2" s="1"/>
  <c r="E14" i="1" s="1"/>
  <c r="D46" i="2"/>
  <c r="D42" i="2"/>
  <c r="O47" i="2"/>
  <c r="O41" i="2"/>
  <c r="GL63" i="1"/>
  <c r="N63" i="2"/>
  <c r="N63" i="1" s="1"/>
  <c r="N62" i="2"/>
  <c r="N62" i="1" s="1"/>
  <c r="GC62" i="1"/>
  <c r="C62" i="2"/>
  <c r="C62" i="1" s="1"/>
  <c r="N61" i="2"/>
  <c r="C60" i="2"/>
  <c r="ID5" i="2"/>
  <c r="JX23" i="2"/>
  <c r="IE23" i="2"/>
  <c r="JF4" i="2"/>
  <c r="JF24" i="2" s="1"/>
  <c r="IE38" i="2"/>
  <c r="BI12" i="2"/>
  <c r="AB12" i="2" s="1"/>
  <c r="AB12" i="1" s="1"/>
  <c r="CE12" i="2"/>
  <c r="BI16" i="2"/>
  <c r="BI21" i="2"/>
  <c r="AB21" i="2" s="1"/>
  <c r="HG21" i="1" s="1"/>
  <c r="CP21" i="2"/>
  <c r="BJ35" i="2"/>
  <c r="CF35" i="2" s="1"/>
  <c r="CQ35" i="2"/>
  <c r="AC55" i="2"/>
  <c r="R55" i="1" s="1"/>
  <c r="FP36" i="1"/>
  <c r="CR44" i="2"/>
  <c r="CG44" i="2"/>
  <c r="BH28" i="2"/>
  <c r="BL35" i="2"/>
  <c r="CM59" i="2"/>
  <c r="CB55" i="2"/>
  <c r="CM55" i="2"/>
  <c r="H20" i="2"/>
  <c r="BF30" i="2"/>
  <c r="CM30" i="2"/>
  <c r="BF43" i="2"/>
  <c r="Y43" i="2" s="1"/>
  <c r="N43" i="1" s="1"/>
  <c r="CM43" i="2"/>
  <c r="BI34" i="2"/>
  <c r="CP34" i="2"/>
  <c r="CR19" i="2"/>
  <c r="CG19" i="2"/>
  <c r="BL26" i="2"/>
  <c r="CP26" i="2"/>
  <c r="BE12" i="2"/>
  <c r="CL12" i="2"/>
  <c r="BE19" i="2"/>
  <c r="X19" i="2" s="1"/>
  <c r="B19" i="1" s="1"/>
  <c r="AI54" i="1"/>
  <c r="BG54" i="1"/>
  <c r="FS54" i="1"/>
  <c r="FJ54" i="1"/>
  <c r="CQ48" i="2"/>
  <c r="BL43" i="2"/>
  <c r="CS43" i="2"/>
  <c r="BF11" i="2"/>
  <c r="Y11" i="2" s="1"/>
  <c r="C11" i="1" s="1"/>
  <c r="BF18" i="2"/>
  <c r="Y18" i="2" s="1"/>
  <c r="CM18" i="2"/>
  <c r="D63" i="2"/>
  <c r="D60" i="2"/>
  <c r="GM56" i="1"/>
  <c r="O56" i="2"/>
  <c r="O56" i="1" s="1"/>
  <c r="GD55" i="1"/>
  <c r="D55" i="2"/>
  <c r="O46" i="2"/>
  <c r="O44" i="2"/>
  <c r="D43" i="2"/>
  <c r="O42" i="2"/>
  <c r="IS41" i="2"/>
  <c r="JP4" i="2"/>
  <c r="JP24" i="2" s="1"/>
  <c r="CB49" i="2"/>
  <c r="Y49" i="2"/>
  <c r="GC49" i="1" s="1"/>
  <c r="CC51" i="2"/>
  <c r="Z51" i="2"/>
  <c r="IV52" i="2"/>
  <c r="CL19" i="2"/>
  <c r="BF33" i="2"/>
  <c r="Y33" i="2" s="1"/>
  <c r="CM33" i="2"/>
  <c r="BF59" i="2"/>
  <c r="Y59" i="2" s="1"/>
  <c r="N59" i="1" s="1"/>
  <c r="GX23" i="2"/>
  <c r="HP29" i="2"/>
  <c r="ND23" i="2"/>
  <c r="LB23" i="2" s="1"/>
  <c r="LB29" i="2"/>
  <c r="AD34" i="2"/>
  <c r="H34" i="1" s="1"/>
  <c r="AD31" i="2"/>
  <c r="AD7" i="2"/>
  <c r="JY5" i="2"/>
  <c r="BV23" i="2"/>
  <c r="BI31" i="3"/>
  <c r="BI10" i="2"/>
  <c r="AB10" i="2" s="1"/>
  <c r="AB10" i="1" s="1"/>
  <c r="BI15" i="2"/>
  <c r="AB15" i="2" s="1"/>
  <c r="BI19" i="2"/>
  <c r="CP19" i="2"/>
  <c r="BI22" i="2"/>
  <c r="BI27" i="2"/>
  <c r="CP27" i="2"/>
  <c r="BE40" i="2"/>
  <c r="X40" i="2" s="1"/>
  <c r="HC40" i="1" s="1"/>
  <c r="CA40" i="2"/>
  <c r="CL40" i="2"/>
  <c r="BE42" i="2"/>
  <c r="X42" i="2" s="1"/>
  <c r="GK42" i="1" s="1"/>
  <c r="CL42" i="2"/>
  <c r="BE37" i="2"/>
  <c r="X37" i="2" s="1"/>
  <c r="BJ46" i="2"/>
  <c r="CF46" i="2" s="1"/>
  <c r="CR36" i="2"/>
  <c r="CG36" i="2"/>
  <c r="CR20" i="2"/>
  <c r="CG20" i="2"/>
  <c r="BH35" i="2"/>
  <c r="AA35" i="2" s="1"/>
  <c r="BH18" i="2"/>
  <c r="AA18" i="2" s="1"/>
  <c r="BL27" i="2"/>
  <c r="FY40" i="1"/>
  <c r="BM40" i="1"/>
  <c r="FP40" i="1"/>
  <c r="CB63" i="2"/>
  <c r="CM63" i="2"/>
  <c r="CB60" i="2"/>
  <c r="CM60" i="2"/>
  <c r="CM58" i="2"/>
  <c r="CB54" i="2"/>
  <c r="CM54" i="2"/>
  <c r="H22" i="2"/>
  <c r="BF40" i="2"/>
  <c r="Y40" i="2" s="1"/>
  <c r="GU40" i="1" s="1"/>
  <c r="CM40" i="2"/>
  <c r="AD19" i="2"/>
  <c r="FY19" i="1" s="1"/>
  <c r="CR11" i="2"/>
  <c r="CG11" i="2"/>
  <c r="BL44" i="2"/>
  <c r="BL8" i="2"/>
  <c r="CS8" i="2"/>
  <c r="KG4" i="2"/>
  <c r="KG39" i="2" s="1"/>
  <c r="HI33" i="1"/>
  <c r="CP20" i="2"/>
  <c r="BF8" i="2"/>
  <c r="BE11" i="2"/>
  <c r="CA11" i="2" s="1"/>
  <c r="CL11" i="2"/>
  <c r="BE15" i="2"/>
  <c r="X15" i="2" s="1"/>
  <c r="M15" i="1" s="1"/>
  <c r="CL15" i="2"/>
  <c r="BE17" i="2"/>
  <c r="X17" i="2" s="1"/>
  <c r="BE21" i="2"/>
  <c r="X21" i="2" s="1"/>
  <c r="GT21" i="1" s="1"/>
  <c r="BE25" i="2"/>
  <c r="X25" i="2" s="1"/>
  <c r="HC25" i="1" s="1"/>
  <c r="BE28" i="2"/>
  <c r="CL28" i="2"/>
  <c r="AC59" i="2"/>
  <c r="HH59" i="1" s="1"/>
  <c r="BJ30" i="2"/>
  <c r="CF30" i="2" s="1"/>
  <c r="BJ10" i="2"/>
  <c r="CQ10" i="2"/>
  <c r="CR10" i="2"/>
  <c r="CG10" i="2"/>
  <c r="BL7" i="2"/>
  <c r="BF10" i="2"/>
  <c r="CM10" i="2"/>
  <c r="BF13" i="2"/>
  <c r="Y13" i="2" s="1"/>
  <c r="BF15" i="2"/>
  <c r="BF19" i="2"/>
  <c r="CB19" i="2" s="1"/>
  <c r="CM19" i="2"/>
  <c r="BF21" i="2"/>
  <c r="Y21" i="2" s="1"/>
  <c r="GU21" i="1" s="1"/>
  <c r="CM21" i="2"/>
  <c r="BF25" i="2"/>
  <c r="Y25" i="2" s="1"/>
  <c r="CM25" i="2"/>
  <c r="BF28" i="2"/>
  <c r="CM28" i="2"/>
  <c r="BE34" i="2"/>
  <c r="X34" i="2" s="1"/>
  <c r="GB34" i="1" s="1"/>
  <c r="CP28" i="2"/>
  <c r="CP22" i="2"/>
  <c r="CP18" i="2"/>
  <c r="CL13" i="2"/>
  <c r="BI29" i="2"/>
  <c r="BI30" i="2"/>
  <c r="AB30" i="2" s="1"/>
  <c r="GF30" i="1" s="1"/>
  <c r="CP30" i="2"/>
  <c r="BI40" i="2"/>
  <c r="AB40" i="2" s="1"/>
  <c r="BI41" i="2"/>
  <c r="AB41" i="2" s="1"/>
  <c r="CE41" i="2"/>
  <c r="CP41" i="2"/>
  <c r="BI42" i="2"/>
  <c r="BI43" i="2"/>
  <c r="AB43" i="2" s="1"/>
  <c r="HG43" i="1" s="1"/>
  <c r="CP43" i="2"/>
  <c r="BE44" i="2"/>
  <c r="X44" i="2" s="1"/>
  <c r="HC44" i="1" s="1"/>
  <c r="CL44" i="2"/>
  <c r="BE45" i="2"/>
  <c r="BE46" i="2"/>
  <c r="CL46" i="2"/>
  <c r="BE31" i="2"/>
  <c r="X31" i="2" s="1"/>
  <c r="B31" i="1" s="1"/>
  <c r="BE47" i="2"/>
  <c r="X47" i="2" s="1"/>
  <c r="GT47" i="1" s="1"/>
  <c r="CL47" i="2"/>
  <c r="BE32" i="2"/>
  <c r="X32" i="2" s="1"/>
  <c r="M32" i="1" s="1"/>
  <c r="BF58" i="2"/>
  <c r="BI36" i="2"/>
  <c r="BI37" i="2"/>
  <c r="AB37" i="2" s="1"/>
  <c r="CP37" i="2"/>
  <c r="BJ34" i="2"/>
  <c r="CF34" i="2" s="1"/>
  <c r="CQ34" i="2"/>
  <c r="AC58" i="2"/>
  <c r="BJ31" i="2"/>
  <c r="CF31" i="2" s="1"/>
  <c r="AC56" i="2"/>
  <c r="BJ41" i="2"/>
  <c r="CF41" i="2" s="1"/>
  <c r="BJ25" i="2"/>
  <c r="CF25" i="2" s="1"/>
  <c r="BJ14" i="2"/>
  <c r="CF14" i="2" s="1"/>
  <c r="CQ14" i="2"/>
  <c r="BJ22" i="2"/>
  <c r="CF22" i="2" s="1"/>
  <c r="CQ22" i="2"/>
  <c r="AD46" i="1"/>
  <c r="AO46" i="1"/>
  <c r="AD22" i="2"/>
  <c r="GQ22" i="1" s="1"/>
  <c r="AD14" i="2"/>
  <c r="FP14" i="1" s="1"/>
  <c r="CR48" i="2"/>
  <c r="CG48" i="2"/>
  <c r="CR46" i="2"/>
  <c r="CG46" i="2"/>
  <c r="CR40" i="2"/>
  <c r="CG40" i="2"/>
  <c r="CR22" i="2"/>
  <c r="CG22" i="2"/>
  <c r="CR14" i="2"/>
  <c r="CG14" i="2"/>
  <c r="BH36" i="2"/>
  <c r="BH33" i="2"/>
  <c r="AA33" i="2" s="1"/>
  <c r="GN33" i="1" s="1"/>
  <c r="BH44" i="2"/>
  <c r="BH29" i="2"/>
  <c r="BH20" i="2"/>
  <c r="BH12" i="2"/>
  <c r="AA12" i="2" s="1"/>
  <c r="BL47" i="2"/>
  <c r="CH47" i="2"/>
  <c r="BL37" i="2"/>
  <c r="CS37" i="2"/>
  <c r="BL29" i="2"/>
  <c r="BL19" i="2"/>
  <c r="AE19" i="2" s="1"/>
  <c r="T19" i="1" s="1"/>
  <c r="BL11" i="2"/>
  <c r="DJ4" i="2"/>
  <c r="DU4" i="2" s="1"/>
  <c r="DU5" i="2"/>
  <c r="BR5" i="2"/>
  <c r="CN5" i="2" s="1"/>
  <c r="DW38" i="2"/>
  <c r="GK37" i="1"/>
  <c r="B37" i="2"/>
  <c r="B36" i="2"/>
  <c r="M35" i="2"/>
  <c r="B35" i="2"/>
  <c r="B35" i="1" s="1"/>
  <c r="GK34" i="1"/>
  <c r="M34" i="2"/>
  <c r="M33" i="2"/>
  <c r="B33" i="2"/>
  <c r="M31" i="2"/>
  <c r="GK30" i="1"/>
  <c r="GB30" i="1"/>
  <c r="IH29" i="2"/>
  <c r="HY29" i="2"/>
  <c r="B28" i="2"/>
  <c r="M27" i="2"/>
  <c r="B27" i="2"/>
  <c r="M26" i="2"/>
  <c r="M26" i="1" s="1"/>
  <c r="B25" i="2"/>
  <c r="JE4" i="2"/>
  <c r="MZ38" i="2"/>
  <c r="LP38" i="2"/>
  <c r="AY4" i="3"/>
  <c r="AY39" i="3" s="1"/>
  <c r="BV38" i="3"/>
  <c r="BM47" i="1"/>
  <c r="AD47" i="1"/>
  <c r="FY47" i="1"/>
  <c r="AO47" i="1"/>
  <c r="AO43" i="1"/>
  <c r="AD26" i="1"/>
  <c r="BM26" i="1"/>
  <c r="FP26" i="1"/>
  <c r="FY26" i="1"/>
  <c r="AO26" i="1"/>
  <c r="BT23" i="2"/>
  <c r="GF56" i="1"/>
  <c r="GO46" i="1"/>
  <c r="GF46" i="1"/>
  <c r="JW38" i="2"/>
  <c r="KX38" i="2"/>
  <c r="HC60" i="1"/>
  <c r="GT60" i="1"/>
  <c r="HC56" i="1"/>
  <c r="GT56" i="1"/>
  <c r="HC54" i="1"/>
  <c r="HC30" i="1"/>
  <c r="GT30" i="1"/>
  <c r="NO4" i="2"/>
  <c r="NO53" i="2" s="1"/>
  <c r="BG7" i="2"/>
  <c r="Z7" i="2" s="1"/>
  <c r="HE7" i="1" s="1"/>
  <c r="BJ7" i="2"/>
  <c r="CF7" i="2" s="1"/>
  <c r="BJ15" i="2"/>
  <c r="AD37" i="2"/>
  <c r="AD21" i="2"/>
  <c r="GZ21" i="1" s="1"/>
  <c r="AD13" i="2"/>
  <c r="H13" i="1" s="1"/>
  <c r="CR37" i="2"/>
  <c r="CG37" i="2"/>
  <c r="CR45" i="2"/>
  <c r="CG45" i="2"/>
  <c r="CR30" i="2"/>
  <c r="CG30" i="2"/>
  <c r="CR21" i="2"/>
  <c r="CG21" i="2"/>
  <c r="CR13" i="2"/>
  <c r="CG13" i="2"/>
  <c r="BH37" i="2"/>
  <c r="BH45" i="2"/>
  <c r="CD45" i="2" s="1"/>
  <c r="BH30" i="2"/>
  <c r="AA30" i="2" s="1"/>
  <c r="BH21" i="2"/>
  <c r="AA21" i="2" s="1"/>
  <c r="BH13" i="2"/>
  <c r="CD13" i="2"/>
  <c r="BL46" i="2"/>
  <c r="BL36" i="2"/>
  <c r="BL28" i="2"/>
  <c r="CH28" i="2" s="1"/>
  <c r="BL18" i="2"/>
  <c r="BL10" i="2"/>
  <c r="AE10" i="2" s="1"/>
  <c r="F57" i="2"/>
  <c r="Q60" i="2"/>
  <c r="CD62" i="2"/>
  <c r="CD61" i="2"/>
  <c r="CD60" i="2"/>
  <c r="CD59" i="2"/>
  <c r="CD58" i="2"/>
  <c r="CD57" i="2"/>
  <c r="CD56" i="2"/>
  <c r="CD55" i="2"/>
  <c r="CD54" i="2"/>
  <c r="IM38" i="2"/>
  <c r="JC4" i="2"/>
  <c r="JX38" i="2"/>
  <c r="KY23" i="2"/>
  <c r="IN23" i="2"/>
  <c r="KY38" i="2"/>
  <c r="HC21" i="1"/>
  <c r="LB5" i="2"/>
  <c r="CA61" i="2"/>
  <c r="CA58" i="2"/>
  <c r="CA55" i="2"/>
  <c r="GK56" i="1"/>
  <c r="GK54" i="1"/>
  <c r="JY23" i="2"/>
  <c r="GX63" i="1"/>
  <c r="HG46" i="1"/>
  <c r="LQ38" i="2"/>
  <c r="NA38" i="2"/>
  <c r="CE7" i="2"/>
  <c r="BG9" i="2"/>
  <c r="Z9" i="2" s="1"/>
  <c r="FU9" i="1" s="1"/>
  <c r="BG10" i="2"/>
  <c r="BG11" i="2"/>
  <c r="Z11" i="2" s="1"/>
  <c r="HE11" i="1" s="1"/>
  <c r="BG12" i="2"/>
  <c r="Z12" i="2" s="1"/>
  <c r="AK12" i="1" s="1"/>
  <c r="BG13" i="2"/>
  <c r="BG14" i="2"/>
  <c r="BG15" i="2"/>
  <c r="Z15" i="2" s="1"/>
  <c r="BG16" i="2"/>
  <c r="CC16" i="2"/>
  <c r="BG17" i="2"/>
  <c r="Z17" i="2" s="1"/>
  <c r="O17" i="1" s="1"/>
  <c r="BG18" i="2"/>
  <c r="BG19" i="2"/>
  <c r="Z19" i="2" s="1"/>
  <c r="GD19" i="1" s="1"/>
  <c r="BG20" i="2"/>
  <c r="BG21" i="2"/>
  <c r="Z21" i="2" s="1"/>
  <c r="BG22" i="2"/>
  <c r="BG25" i="2"/>
  <c r="Z25" i="2" s="1"/>
  <c r="BG26" i="2"/>
  <c r="Z26" i="2" s="1"/>
  <c r="O26" i="1" s="1"/>
  <c r="BG27" i="2"/>
  <c r="Z27" i="2" s="1"/>
  <c r="BG28" i="2"/>
  <c r="BG29" i="2"/>
  <c r="BG30" i="2"/>
  <c r="Z30" i="2" s="1"/>
  <c r="GV30" i="1" s="1"/>
  <c r="BG40" i="2"/>
  <c r="BG41" i="2"/>
  <c r="BG42" i="2"/>
  <c r="BG43" i="2"/>
  <c r="Z43" i="2" s="1"/>
  <c r="GD43" i="1" s="1"/>
  <c r="BG44" i="2"/>
  <c r="Z44" i="2" s="1"/>
  <c r="BG45" i="2"/>
  <c r="BG46" i="2"/>
  <c r="Z46" i="2" s="1"/>
  <c r="GD46" i="1" s="1"/>
  <c r="BG31" i="2"/>
  <c r="Z31" i="2" s="1"/>
  <c r="BG47" i="2"/>
  <c r="Z47" i="2" s="1"/>
  <c r="GD47" i="1" s="1"/>
  <c r="BG32" i="2"/>
  <c r="BG33" i="2"/>
  <c r="Z33" i="2" s="1"/>
  <c r="BG48" i="2"/>
  <c r="CC48" i="2"/>
  <c r="BG34" i="2"/>
  <c r="Z34" i="2" s="1"/>
  <c r="BG35" i="2"/>
  <c r="BG36" i="2"/>
  <c r="Z36" i="2" s="1"/>
  <c r="GV36" i="1" s="1"/>
  <c r="BG37" i="2"/>
  <c r="Z37" i="2" s="1"/>
  <c r="BJ11" i="2"/>
  <c r="CF11" i="2" s="1"/>
  <c r="BJ19" i="2"/>
  <c r="CF19" i="2" s="1"/>
  <c r="FP61" i="1"/>
  <c r="AD17" i="2"/>
  <c r="AD9" i="2"/>
  <c r="HI9" i="1" s="1"/>
  <c r="CR32" i="2"/>
  <c r="CG32" i="2"/>
  <c r="CR43" i="2"/>
  <c r="CG43" i="2"/>
  <c r="CR27" i="2"/>
  <c r="CG27" i="2"/>
  <c r="CR17" i="2"/>
  <c r="CG17" i="2"/>
  <c r="CR9" i="2"/>
  <c r="CG9" i="2"/>
  <c r="AA61" i="2"/>
  <c r="BH32" i="2"/>
  <c r="BH43" i="2"/>
  <c r="AA43" i="2" s="1"/>
  <c r="BH27" i="2"/>
  <c r="AA27" i="2" s="1"/>
  <c r="HF27" i="1" s="1"/>
  <c r="BH17" i="2"/>
  <c r="AA17" i="2" s="1"/>
  <c r="GE17" i="1" s="1"/>
  <c r="BH9" i="2"/>
  <c r="AA9" i="2" s="1"/>
  <c r="GN9" i="1" s="1"/>
  <c r="BL42" i="2"/>
  <c r="BL32" i="2"/>
  <c r="BL22" i="2"/>
  <c r="BL14" i="2"/>
  <c r="B46" i="2"/>
  <c r="F61" i="2"/>
  <c r="M56" i="2"/>
  <c r="M56" i="1" s="1"/>
  <c r="Q56" i="2"/>
  <c r="CH62" i="2"/>
  <c r="CH61" i="2"/>
  <c r="CH60" i="2"/>
  <c r="CH58" i="2"/>
  <c r="CH57" i="2"/>
  <c r="CH55" i="2"/>
  <c r="CH54" i="2"/>
  <c r="HG23" i="2"/>
  <c r="GH33" i="1"/>
  <c r="GQ26" i="1"/>
  <c r="GH26" i="1"/>
  <c r="IF23" i="2"/>
  <c r="JG4" i="2"/>
  <c r="JG53" i="2" s="1"/>
  <c r="MZ23" i="2"/>
  <c r="LG23" i="2"/>
  <c r="NF4" i="2"/>
  <c r="NY38" i="2"/>
  <c r="LK38" i="2"/>
  <c r="OW38" i="2"/>
  <c r="HN5" i="3"/>
  <c r="IO4" i="3"/>
  <c r="IO53" i="3" s="1"/>
  <c r="IX4" i="3"/>
  <c r="IX6" i="3" s="1"/>
  <c r="HW5" i="3"/>
  <c r="CA56" i="2"/>
  <c r="HN4" i="2"/>
  <c r="HN53" i="2" s="1"/>
  <c r="GK60" i="1"/>
  <c r="GB56" i="1"/>
  <c r="KZ23" i="2"/>
  <c r="LX47" i="2"/>
  <c r="MQ4" i="2"/>
  <c r="MQ24" i="2" s="1"/>
  <c r="CL55" i="2"/>
  <c r="CN15" i="2"/>
  <c r="CP7" i="2"/>
  <c r="BE7" i="2"/>
  <c r="BJ36" i="2"/>
  <c r="CF36" i="2" s="1"/>
  <c r="BJ33" i="2"/>
  <c r="BJ47" i="2"/>
  <c r="CF47" i="2" s="1"/>
  <c r="BJ44" i="2"/>
  <c r="CF44" i="2" s="1"/>
  <c r="BJ42" i="2"/>
  <c r="CF42" i="2" s="1"/>
  <c r="BJ29" i="2"/>
  <c r="BJ26" i="2"/>
  <c r="CF26" i="2" s="1"/>
  <c r="BJ12" i="2"/>
  <c r="CF12" i="2" s="1"/>
  <c r="BJ20" i="2"/>
  <c r="CF20" i="2" s="1"/>
  <c r="AD60" i="2"/>
  <c r="S60" i="1" s="1"/>
  <c r="CR47" i="2"/>
  <c r="CG47" i="2"/>
  <c r="CR42" i="2"/>
  <c r="CG42" i="2"/>
  <c r="CR26" i="2"/>
  <c r="CG26" i="2"/>
  <c r="CR16" i="2"/>
  <c r="CG16" i="2"/>
  <c r="CR8" i="2"/>
  <c r="CG8" i="2"/>
  <c r="AA60" i="2"/>
  <c r="BH47" i="2"/>
  <c r="AA47" i="2" s="1"/>
  <c r="HF47" i="1" s="1"/>
  <c r="BH42" i="2"/>
  <c r="AA42" i="2" s="1"/>
  <c r="P42" i="1" s="1"/>
  <c r="BH26" i="2"/>
  <c r="BH16" i="2"/>
  <c r="BH8" i="2"/>
  <c r="AA8" i="2" s="1"/>
  <c r="CS22" i="2"/>
  <c r="BL41" i="2"/>
  <c r="BL31" i="2"/>
  <c r="BL21" i="2"/>
  <c r="BL13" i="2"/>
  <c r="B57" i="2"/>
  <c r="B45" i="2"/>
  <c r="F62" i="2"/>
  <c r="F54" i="2"/>
  <c r="M63" i="2"/>
  <c r="M55" i="2"/>
  <c r="Q57" i="2"/>
  <c r="Q45" i="2"/>
  <c r="Q20" i="2"/>
  <c r="HQ23" i="2"/>
  <c r="GQ47" i="1"/>
  <c r="GH47" i="1"/>
  <c r="GQ46" i="1"/>
  <c r="GH46" i="1"/>
  <c r="GQ43" i="1"/>
  <c r="JU23" i="2"/>
  <c r="JU38" i="2"/>
  <c r="IK38" i="2"/>
  <c r="KV23" i="2"/>
  <c r="KV38" i="2"/>
  <c r="HE56" i="1"/>
  <c r="MH4" i="2"/>
  <c r="MH53" i="2" s="1"/>
  <c r="LG5" i="2"/>
  <c r="LE23" i="2"/>
  <c r="NG4" i="2"/>
  <c r="NG24" i="2" s="1"/>
  <c r="NZ23" i="2"/>
  <c r="NQ4" i="2"/>
  <c r="NQ39" i="2" s="1"/>
  <c r="LO23" i="2"/>
  <c r="NH4" i="2"/>
  <c r="NH24" i="2" s="1"/>
  <c r="LF38" i="2"/>
  <c r="NZ38" i="2"/>
  <c r="CA60" i="2"/>
  <c r="CA54" i="2"/>
  <c r="GB60" i="1"/>
  <c r="IQ41" i="2"/>
  <c r="LX62" i="2"/>
  <c r="LQ23" i="2"/>
  <c r="NA23" i="2"/>
  <c r="BF7" i="2"/>
  <c r="Y7" i="2" s="1"/>
  <c r="DH23" i="2"/>
  <c r="DH4" i="2" s="1"/>
  <c r="ML4" i="2"/>
  <c r="ML24" i="2" s="1"/>
  <c r="MZ5" i="2"/>
  <c r="BJ13" i="2"/>
  <c r="BJ21" i="2"/>
  <c r="CF21" i="2" s="1"/>
  <c r="CR34" i="2"/>
  <c r="CG34" i="2"/>
  <c r="CR31" i="2"/>
  <c r="CG31" i="2"/>
  <c r="CR41" i="2"/>
  <c r="CG41" i="2"/>
  <c r="CR25" i="2"/>
  <c r="CG25" i="2"/>
  <c r="CR15" i="2"/>
  <c r="CG15" i="2"/>
  <c r="CR7" i="2"/>
  <c r="CG7" i="2"/>
  <c r="BH34" i="2"/>
  <c r="BH31" i="2"/>
  <c r="AA31" i="2" s="1"/>
  <c r="E31" i="1" s="1"/>
  <c r="BH41" i="2"/>
  <c r="AA41" i="2" s="1"/>
  <c r="BH25" i="2"/>
  <c r="AA25" i="2" s="1"/>
  <c r="BH15" i="2"/>
  <c r="BH7" i="2"/>
  <c r="AA7" i="2" s="1"/>
  <c r="E7" i="1" s="1"/>
  <c r="BL48" i="2"/>
  <c r="BL40" i="2"/>
  <c r="BL30" i="2"/>
  <c r="BL20" i="2"/>
  <c r="BL12" i="2"/>
  <c r="B56" i="2"/>
  <c r="B56" i="1" s="1"/>
  <c r="B44" i="2"/>
  <c r="F63" i="2"/>
  <c r="F63" i="1" s="1"/>
  <c r="F43" i="2"/>
  <c r="F43" i="1" s="1"/>
  <c r="M62" i="2"/>
  <c r="M54" i="2"/>
  <c r="M54" i="1" s="1"/>
  <c r="M42" i="2"/>
  <c r="Q58" i="2"/>
  <c r="Q46" i="2"/>
  <c r="Q46" i="1" s="1"/>
  <c r="Q21" i="2"/>
  <c r="CF63" i="2"/>
  <c r="CF62" i="2"/>
  <c r="CF60" i="2"/>
  <c r="CF59" i="2"/>
  <c r="CF58" i="2"/>
  <c r="CF57" i="2"/>
  <c r="CF56" i="2"/>
  <c r="CF55" i="2"/>
  <c r="CF54" i="2"/>
  <c r="HD63" i="1"/>
  <c r="GU63" i="1"/>
  <c r="HD62" i="1"/>
  <c r="HD56" i="1"/>
  <c r="GU56" i="1"/>
  <c r="GU45" i="1"/>
  <c r="LD23" i="2"/>
  <c r="HI26" i="1"/>
  <c r="GC56" i="1"/>
  <c r="HF60" i="1"/>
  <c r="GW60" i="1"/>
  <c r="HF55" i="1"/>
  <c r="HE37" i="1"/>
  <c r="GV37" i="1"/>
  <c r="GV26" i="1"/>
  <c r="HE25" i="1"/>
  <c r="MT4" i="3"/>
  <c r="MT39" i="3" s="1"/>
  <c r="CG62" i="2"/>
  <c r="CG61" i="2"/>
  <c r="CG60" i="2"/>
  <c r="CG59" i="2"/>
  <c r="CG58" i="2"/>
  <c r="CG57" i="2"/>
  <c r="CG56" i="2"/>
  <c r="CG55" i="2"/>
  <c r="CG54" i="2"/>
  <c r="GP59" i="1"/>
  <c r="GG59" i="1"/>
  <c r="GN31" i="1"/>
  <c r="GE31" i="1"/>
  <c r="OA38" i="2"/>
  <c r="OX23" i="2"/>
  <c r="OX38" i="2"/>
  <c r="AW4" i="3"/>
  <c r="AW24" i="3" s="1"/>
  <c r="CB7" i="3"/>
  <c r="BF7" i="3"/>
  <c r="CB8" i="3"/>
  <c r="BF8" i="3"/>
  <c r="CD9" i="3"/>
  <c r="BH9" i="3"/>
  <c r="CD10" i="3"/>
  <c r="BH10" i="3"/>
  <c r="CD11" i="3"/>
  <c r="BH11" i="3"/>
  <c r="CD12" i="3"/>
  <c r="BH12" i="3"/>
  <c r="CE13" i="3"/>
  <c r="BI13" i="3"/>
  <c r="CE14" i="3"/>
  <c r="BI14" i="3"/>
  <c r="CF15" i="3"/>
  <c r="BJ15" i="3"/>
  <c r="CF16" i="3"/>
  <c r="BJ16" i="3"/>
  <c r="CF17" i="3"/>
  <c r="BJ17" i="3"/>
  <c r="CG18" i="3"/>
  <c r="BK18" i="3"/>
  <c r="CG19" i="3"/>
  <c r="BK19" i="3"/>
  <c r="CG20" i="3"/>
  <c r="BK20" i="3"/>
  <c r="CG21" i="3"/>
  <c r="BK21" i="3"/>
  <c r="CG22" i="3"/>
  <c r="BK22" i="3"/>
  <c r="CG25" i="3"/>
  <c r="BK25" i="3"/>
  <c r="CG26" i="3"/>
  <c r="BK26" i="3"/>
  <c r="CG27" i="3"/>
  <c r="BK27" i="3"/>
  <c r="CG28" i="3"/>
  <c r="BK28" i="3"/>
  <c r="CG29" i="3"/>
  <c r="BK29" i="3"/>
  <c r="CG30" i="3"/>
  <c r="BK30" i="3"/>
  <c r="CG31" i="3"/>
  <c r="BK31" i="3"/>
  <c r="CG32" i="3"/>
  <c r="BK32" i="3"/>
  <c r="CG33" i="3"/>
  <c r="BK33" i="3"/>
  <c r="CG34" i="3"/>
  <c r="BK34" i="3"/>
  <c r="CG35" i="3"/>
  <c r="BK35" i="3"/>
  <c r="CG36" i="3"/>
  <c r="BK36" i="3"/>
  <c r="CG37" i="3"/>
  <c r="BK37" i="3"/>
  <c r="CG40" i="3"/>
  <c r="BK40" i="3"/>
  <c r="CG45" i="3"/>
  <c r="BK45" i="3"/>
  <c r="CG46" i="3"/>
  <c r="BK46" i="3"/>
  <c r="CG47" i="3"/>
  <c r="BK47" i="3"/>
  <c r="CG48" i="3"/>
  <c r="BK48" i="3"/>
  <c r="CG56" i="3"/>
  <c r="BK56" i="3"/>
  <c r="CG57" i="3"/>
  <c r="BK57" i="3"/>
  <c r="CG58" i="3"/>
  <c r="BK58" i="3"/>
  <c r="CG59" i="3"/>
  <c r="BK59" i="3"/>
  <c r="GM37" i="1"/>
  <c r="GD37" i="1"/>
  <c r="GD34" i="1"/>
  <c r="GM26" i="1"/>
  <c r="GD26" i="1"/>
  <c r="GK22" i="1"/>
  <c r="GK21" i="1"/>
  <c r="GK8" i="1"/>
  <c r="GB8" i="1"/>
  <c r="JS23" i="2"/>
  <c r="JS38" i="2"/>
  <c r="KT23" i="2"/>
  <c r="KT38" i="2"/>
  <c r="GZ60" i="1"/>
  <c r="HI47" i="1"/>
  <c r="HG20" i="1"/>
  <c r="GX20" i="1"/>
  <c r="MU38" i="2"/>
  <c r="BT38" i="3"/>
  <c r="CE38" i="3" s="1"/>
  <c r="KN52" i="3"/>
  <c r="KE4" i="3"/>
  <c r="KE24" i="3" s="1"/>
  <c r="LF52" i="3"/>
  <c r="MG4" i="3"/>
  <c r="MG24" i="3" s="1"/>
  <c r="MP52" i="3"/>
  <c r="NH4" i="3"/>
  <c r="NH24" i="3" s="1"/>
  <c r="NQ52" i="3"/>
  <c r="OR52" i="3"/>
  <c r="N51" i="3"/>
  <c r="C51" i="3"/>
  <c r="Y51" i="3"/>
  <c r="CE63" i="2"/>
  <c r="CE62" i="2"/>
  <c r="CE61" i="2"/>
  <c r="CE60" i="2"/>
  <c r="CE59" i="2"/>
  <c r="CE58" i="2"/>
  <c r="CE57" i="2"/>
  <c r="CE56" i="2"/>
  <c r="CE55" i="2"/>
  <c r="CE54" i="2"/>
  <c r="BW23" i="2"/>
  <c r="CS23" i="2" s="1"/>
  <c r="GE55" i="1"/>
  <c r="GL33" i="1"/>
  <c r="GC25" i="1"/>
  <c r="HG37" i="1"/>
  <c r="OZ38" i="2"/>
  <c r="AN4" i="3"/>
  <c r="AN39" i="3" s="1"/>
  <c r="BU38" i="3"/>
  <c r="BJ38" i="3" s="1"/>
  <c r="KX5" i="3"/>
  <c r="MZ4" i="3"/>
  <c r="MZ39" i="3" s="1"/>
  <c r="NW38" i="2"/>
  <c r="BG7" i="3"/>
  <c r="BG8" i="3"/>
  <c r="BI9" i="3"/>
  <c r="BI10" i="3"/>
  <c r="BI11" i="3"/>
  <c r="BI12" i="3"/>
  <c r="BK15" i="3"/>
  <c r="BK16" i="3"/>
  <c r="BK17" i="3"/>
  <c r="BL18" i="3"/>
  <c r="BL19" i="3"/>
  <c r="BL20" i="3"/>
  <c r="BL21" i="3"/>
  <c r="BL22" i="3"/>
  <c r="BL25" i="3"/>
  <c r="BL26" i="3"/>
  <c r="BL46" i="3"/>
  <c r="BL57" i="3"/>
  <c r="IP4" i="3"/>
  <c r="IP24" i="3" s="1"/>
  <c r="HO23" i="3"/>
  <c r="IY4" i="3"/>
  <c r="HX23" i="3"/>
  <c r="JV4" i="3"/>
  <c r="JV24" i="3" s="1"/>
  <c r="HG52" i="3"/>
  <c r="HC17" i="1"/>
  <c r="GT17" i="1"/>
  <c r="HC15" i="1"/>
  <c r="MV38" i="2"/>
  <c r="CF13" i="3"/>
  <c r="CF14" i="3"/>
  <c r="LS4" i="3"/>
  <c r="LS24" i="3" s="1"/>
  <c r="KR5" i="3"/>
  <c r="ID52" i="3"/>
  <c r="JN52" i="3"/>
  <c r="KO52" i="3"/>
  <c r="NR52" i="3"/>
  <c r="OS52" i="3"/>
  <c r="M51" i="3"/>
  <c r="B51" i="3"/>
  <c r="X51" i="3"/>
  <c r="OC23" i="2"/>
  <c r="PB38" i="2"/>
  <c r="BL40" i="3"/>
  <c r="BL48" i="3"/>
  <c r="BL59" i="3"/>
  <c r="CF9" i="3"/>
  <c r="CF10" i="3"/>
  <c r="CF11" i="3"/>
  <c r="CF12" i="3"/>
  <c r="CA40" i="3"/>
  <c r="BE40" i="3"/>
  <c r="CA41" i="3"/>
  <c r="BE41" i="3"/>
  <c r="CA42" i="3"/>
  <c r="BE42" i="3"/>
  <c r="CA43" i="3"/>
  <c r="BE43" i="3"/>
  <c r="CA44" i="3"/>
  <c r="BE44" i="3"/>
  <c r="CA45" i="3"/>
  <c r="BE45" i="3"/>
  <c r="CA46" i="3"/>
  <c r="BE46" i="3"/>
  <c r="CA47" i="3"/>
  <c r="BE47" i="3"/>
  <c r="CA48" i="3"/>
  <c r="BE48" i="3"/>
  <c r="CA49" i="3"/>
  <c r="BE49" i="3"/>
  <c r="CA50" i="3"/>
  <c r="BE50" i="3"/>
  <c r="CA54" i="3"/>
  <c r="BE54" i="3"/>
  <c r="CA55" i="3"/>
  <c r="BE55" i="3"/>
  <c r="CA56" i="3"/>
  <c r="BE56" i="3"/>
  <c r="CA57" i="3"/>
  <c r="BE57" i="3"/>
  <c r="CA58" i="3"/>
  <c r="BE58" i="3"/>
  <c r="CA59" i="3"/>
  <c r="BE59" i="3"/>
  <c r="CA60" i="3"/>
  <c r="BE60" i="3"/>
  <c r="CA61" i="3"/>
  <c r="BE61" i="3"/>
  <c r="CA62" i="3"/>
  <c r="BE62" i="3"/>
  <c r="CA63" i="3"/>
  <c r="BE63" i="3"/>
  <c r="OI4" i="3"/>
  <c r="OI6" i="3" s="1"/>
  <c r="HE52" i="3"/>
  <c r="GZ35" i="1"/>
  <c r="GZ26" i="1"/>
  <c r="MX38" i="2"/>
  <c r="AJ4" i="3"/>
  <c r="AJ39" i="3" s="1"/>
  <c r="BL27" i="3"/>
  <c r="BL28" i="3"/>
  <c r="BL29" i="3"/>
  <c r="BL30" i="3"/>
  <c r="BL31" i="3"/>
  <c r="BL32" i="3"/>
  <c r="BL33" i="3"/>
  <c r="BL34" i="3"/>
  <c r="BL35" i="3"/>
  <c r="BL36" i="3"/>
  <c r="BL37" i="3"/>
  <c r="IU4" i="3"/>
  <c r="IU6" i="3" s="1"/>
  <c r="HF52" i="3"/>
  <c r="GW4" i="3"/>
  <c r="GW53" i="3" s="1"/>
  <c r="KD4" i="3"/>
  <c r="KD24" i="3" s="1"/>
  <c r="IB5" i="3"/>
  <c r="HS23" i="3"/>
  <c r="JU4" i="3"/>
  <c r="JU39" i="3" s="1"/>
  <c r="LX4" i="3"/>
  <c r="LX6" i="3" s="1"/>
  <c r="KW5" i="3"/>
  <c r="KR23" i="3"/>
  <c r="LA23" i="3"/>
  <c r="KR38" i="3"/>
  <c r="LA38" i="3"/>
  <c r="JL52" i="3"/>
  <c r="JC4" i="3"/>
  <c r="JC53" i="3" s="1"/>
  <c r="OQ52" i="3"/>
  <c r="O51" i="3"/>
  <c r="D51" i="3"/>
  <c r="KZ5" i="3"/>
  <c r="OC4" i="3"/>
  <c r="OC24" i="3" s="1"/>
  <c r="C52" i="2"/>
  <c r="N52" i="2"/>
  <c r="BQ52" i="2"/>
  <c r="DT52" i="2"/>
  <c r="HQ52" i="2"/>
  <c r="MH4" i="3"/>
  <c r="MH39" i="3" s="1"/>
  <c r="KX23" i="3"/>
  <c r="LG23" i="3"/>
  <c r="KX38" i="3"/>
  <c r="LG38" i="3"/>
  <c r="NU4" i="3"/>
  <c r="NU6" i="3" s="1"/>
  <c r="OD4" i="3"/>
  <c r="OD53" i="3" s="1"/>
  <c r="HQ52" i="3"/>
  <c r="E52" i="3" s="1"/>
  <c r="IR4" i="3"/>
  <c r="IR39" i="3" s="1"/>
  <c r="JJ52" i="3"/>
  <c r="HZ52" i="3"/>
  <c r="KK52" i="3"/>
  <c r="MM52" i="3"/>
  <c r="Q51" i="3"/>
  <c r="F51" i="3"/>
  <c r="AB51" i="3"/>
  <c r="MV4" i="3"/>
  <c r="MV24" i="3" s="1"/>
  <c r="CF18" i="3"/>
  <c r="CF19" i="3"/>
  <c r="CF20" i="3"/>
  <c r="CF21" i="3"/>
  <c r="CF22" i="3"/>
  <c r="CF25" i="3"/>
  <c r="CF26" i="3"/>
  <c r="CF27" i="3"/>
  <c r="CF28" i="3"/>
  <c r="CF29" i="3"/>
  <c r="CF30" i="3"/>
  <c r="CF31" i="3"/>
  <c r="CF33" i="3"/>
  <c r="CF34" i="3"/>
  <c r="CF35" i="3"/>
  <c r="CF36" i="3"/>
  <c r="CF37" i="3"/>
  <c r="CF40" i="3"/>
  <c r="CF41" i="3"/>
  <c r="CF42" i="3"/>
  <c r="CF43" i="3"/>
  <c r="CF44" i="3"/>
  <c r="CF45" i="3"/>
  <c r="CF46" i="3"/>
  <c r="CF47" i="3"/>
  <c r="CF48" i="3"/>
  <c r="CF49" i="3"/>
  <c r="CF50" i="3"/>
  <c r="CF54" i="3"/>
  <c r="CF55" i="3"/>
  <c r="CF56" i="3"/>
  <c r="CF57" i="3"/>
  <c r="CF58" i="3"/>
  <c r="CF59" i="3"/>
  <c r="CF60" i="3"/>
  <c r="CF61" i="3"/>
  <c r="CF62" i="3"/>
  <c r="P51" i="3"/>
  <c r="E51" i="3"/>
  <c r="AA51" i="3"/>
  <c r="HH52" i="3"/>
  <c r="BK51" i="1"/>
  <c r="CF7" i="3"/>
  <c r="CF8" i="3"/>
  <c r="JT4" i="3"/>
  <c r="JT6" i="3" s="1"/>
  <c r="KF4" i="3"/>
  <c r="JW4" i="3"/>
  <c r="JW6" i="3" s="1"/>
  <c r="S51" i="3"/>
  <c r="H51" i="3"/>
  <c r="GP50" i="1"/>
  <c r="GY50" i="1"/>
  <c r="GG50" i="1"/>
  <c r="HJ52" i="3"/>
  <c r="R51" i="3"/>
  <c r="G51" i="3"/>
  <c r="BJ51" i="3"/>
  <c r="AC51" i="3" s="1"/>
  <c r="BH50" i="1"/>
  <c r="AJ50" i="1"/>
  <c r="HD50" i="1"/>
  <c r="Y50" i="1"/>
  <c r="BU50" i="1" s="1"/>
  <c r="FT50" i="1"/>
  <c r="GC50" i="1"/>
  <c r="FK50" i="1"/>
  <c r="GU50" i="1"/>
  <c r="GT51" i="1"/>
  <c r="GK51" i="1"/>
  <c r="GB51" i="1"/>
  <c r="GT50" i="1"/>
  <c r="GK50" i="1"/>
  <c r="FS50" i="1"/>
  <c r="BR52" i="2"/>
  <c r="O52" i="2"/>
  <c r="DU52" i="2"/>
  <c r="HR52" i="2"/>
  <c r="Y51" i="2"/>
  <c r="CB51" i="2"/>
  <c r="GX50" i="1"/>
  <c r="HG50" i="1"/>
  <c r="BM50" i="1"/>
  <c r="AD51" i="1"/>
  <c r="FY51" i="1"/>
  <c r="GQ51" i="1"/>
  <c r="E52" i="2"/>
  <c r="BS52" i="2"/>
  <c r="P52" i="2"/>
  <c r="HS52" i="2"/>
  <c r="AA50" i="2"/>
  <c r="M52" i="2"/>
  <c r="BP52" i="2"/>
  <c r="HP52" i="2"/>
  <c r="AA51" i="1"/>
  <c r="BW51" i="1" s="1"/>
  <c r="HF51" i="1"/>
  <c r="Q52" i="2"/>
  <c r="BT52" i="2"/>
  <c r="HT52" i="2"/>
  <c r="FV51" i="1"/>
  <c r="R52" i="2"/>
  <c r="BU52" i="2"/>
  <c r="DX52" i="2"/>
  <c r="HU52" i="2"/>
  <c r="BV52" i="2"/>
  <c r="S52" i="2"/>
  <c r="HV52" i="2"/>
  <c r="ID23" i="2"/>
  <c r="CF32" i="2"/>
  <c r="AC32" i="2"/>
  <c r="AA18" i="1"/>
  <c r="BJ18" i="1"/>
  <c r="FV18" i="1"/>
  <c r="GN18" i="1"/>
  <c r="AL18" i="1"/>
  <c r="FM18" i="1"/>
  <c r="GE18" i="1"/>
  <c r="FK18" i="1"/>
  <c r="BH17" i="1"/>
  <c r="Y16" i="1"/>
  <c r="BU16" i="1" s="1"/>
  <c r="BH16" i="1"/>
  <c r="Y14" i="1"/>
  <c r="BU14" i="1" s="1"/>
  <c r="FM12" i="1"/>
  <c r="GE12" i="1"/>
  <c r="AL11" i="1"/>
  <c r="FV11" i="1"/>
  <c r="AA8" i="1"/>
  <c r="BW8" i="1" s="1"/>
  <c r="GE7" i="1"/>
  <c r="HD14" i="1"/>
  <c r="HF18" i="1"/>
  <c r="GN11" i="1"/>
  <c r="GH19" i="1"/>
  <c r="FN17" i="1"/>
  <c r="AD14" i="1"/>
  <c r="AB13" i="1"/>
  <c r="BX13" i="1" s="1"/>
  <c r="BK13" i="1"/>
  <c r="BM11" i="1"/>
  <c r="FY11" i="1"/>
  <c r="GQ11" i="1"/>
  <c r="AO11" i="1"/>
  <c r="GO11" i="1"/>
  <c r="AM11" i="1"/>
  <c r="FL11" i="1"/>
  <c r="FP10" i="1"/>
  <c r="GH10" i="1"/>
  <c r="AO8" i="1"/>
  <c r="HF11" i="1"/>
  <c r="HG14" i="1"/>
  <c r="HF17" i="1"/>
  <c r="GW8" i="1"/>
  <c r="GW18" i="1"/>
  <c r="T51" i="3"/>
  <c r="I51" i="3"/>
  <c r="HL52" i="3"/>
  <c r="BA4" i="3"/>
  <c r="BA53" i="3" s="1"/>
  <c r="PD38" i="2"/>
  <c r="LI5" i="2"/>
  <c r="OC38" i="2"/>
  <c r="NB38" i="2"/>
  <c r="AE51" i="2"/>
  <c r="KZ38" i="2"/>
  <c r="JY38" i="2"/>
  <c r="DZ23" i="2"/>
  <c r="BW52" i="2"/>
  <c r="BL52" i="2" s="1"/>
  <c r="T52" i="2"/>
  <c r="CS48" i="2"/>
  <c r="CS46" i="2"/>
  <c r="CS44" i="2"/>
  <c r="CS42" i="2"/>
  <c r="CS40" i="2"/>
  <c r="CS36" i="2"/>
  <c r="CS34" i="2"/>
  <c r="CS32" i="2"/>
  <c r="CS30" i="2"/>
  <c r="CS28" i="2"/>
  <c r="CS26" i="2"/>
  <c r="CS21" i="2"/>
  <c r="CS19" i="2"/>
  <c r="CS17" i="2"/>
  <c r="CS15" i="2"/>
  <c r="CS13" i="2"/>
  <c r="CS11" i="2"/>
  <c r="CS9" i="2"/>
  <c r="CS7" i="2"/>
  <c r="AE58" i="2"/>
  <c r="I52" i="2"/>
  <c r="H55" i="7"/>
  <c r="H67" i="7"/>
  <c r="D10" i="3"/>
  <c r="BR15" i="3"/>
  <c r="BG15" i="3" s="1"/>
  <c r="HG18" i="3"/>
  <c r="BR13" i="3"/>
  <c r="BG13" i="3" s="1"/>
  <c r="BS5" i="3"/>
  <c r="BH5" i="3" s="1"/>
  <c r="BU5" i="3"/>
  <c r="CF5" i="3" s="1"/>
  <c r="BW5" i="3"/>
  <c r="BP23" i="3"/>
  <c r="CA23" i="3" s="1"/>
  <c r="BR23" i="3"/>
  <c r="BT23" i="3"/>
  <c r="CE23" i="3" s="1"/>
  <c r="BV23" i="3"/>
  <c r="DJ5" i="3"/>
  <c r="DL5" i="3"/>
  <c r="DN5" i="3"/>
  <c r="DH23" i="3"/>
  <c r="DJ23" i="3"/>
  <c r="DL23" i="3"/>
  <c r="DN23" i="3"/>
  <c r="HF5" i="3"/>
  <c r="HJ5" i="3"/>
  <c r="HL5" i="3"/>
  <c r="HF23" i="3"/>
  <c r="HH23" i="3"/>
  <c r="HJ23" i="3"/>
  <c r="HL23" i="3"/>
  <c r="JG5" i="3"/>
  <c r="JG23" i="3"/>
  <c r="KN5" i="3"/>
  <c r="KH23" i="3"/>
  <c r="KJ23" i="3"/>
  <c r="KN23" i="3"/>
  <c r="MP5" i="3"/>
  <c r="MJ23" i="3"/>
  <c r="ML23" i="3"/>
  <c r="MP23" i="3"/>
  <c r="NK5" i="3"/>
  <c r="NQ5" i="3"/>
  <c r="NK23" i="3"/>
  <c r="NM23" i="3"/>
  <c r="NQ23" i="3"/>
  <c r="JK5" i="3"/>
  <c r="JM5" i="3"/>
  <c r="JI23" i="3"/>
  <c r="JK23" i="3"/>
  <c r="JM23" i="3"/>
  <c r="KL5" i="3"/>
  <c r="KL23" i="3"/>
  <c r="MN5" i="3"/>
  <c r="MN23" i="3"/>
  <c r="NO5" i="3"/>
  <c r="NO23" i="3"/>
  <c r="OL5" i="3"/>
  <c r="OP5" i="3"/>
  <c r="OR5" i="3"/>
  <c r="OL23" i="3"/>
  <c r="ON23" i="3"/>
  <c r="OP23" i="3"/>
  <c r="OR23" i="3"/>
  <c r="BP5" i="3"/>
  <c r="CA5" i="3" s="1"/>
  <c r="BT5" i="3"/>
  <c r="BI5" i="3" s="1"/>
  <c r="BV5" i="3"/>
  <c r="BQ23" i="3"/>
  <c r="BF23" i="3" s="1"/>
  <c r="BS23" i="3"/>
  <c r="BH23" i="3" s="1"/>
  <c r="BU23" i="3"/>
  <c r="BW23" i="3"/>
  <c r="DH5" i="3"/>
  <c r="DK5" i="3"/>
  <c r="DM5" i="3"/>
  <c r="DO5" i="3"/>
  <c r="DI23" i="3"/>
  <c r="DK23" i="3"/>
  <c r="DM23" i="3"/>
  <c r="DO23" i="3"/>
  <c r="HE5" i="3"/>
  <c r="HI5" i="3"/>
  <c r="HK5" i="3"/>
  <c r="HE23" i="3"/>
  <c r="HG23" i="3"/>
  <c r="HI23" i="3"/>
  <c r="HK23" i="3"/>
  <c r="IG19" i="3"/>
  <c r="IG20" i="3"/>
  <c r="JH5" i="3"/>
  <c r="JN5" i="3"/>
  <c r="JH23" i="3"/>
  <c r="JN23" i="3"/>
  <c r="KH5" i="3"/>
  <c r="KM5" i="3"/>
  <c r="KO5" i="3"/>
  <c r="KI23" i="3"/>
  <c r="KK23" i="3"/>
  <c r="KM23" i="3"/>
  <c r="KO23" i="3"/>
  <c r="KN38" i="3"/>
  <c r="LM16" i="3"/>
  <c r="LO16" i="3"/>
  <c r="MJ5" i="3"/>
  <c r="MO5" i="3"/>
  <c r="MQ5" i="3"/>
  <c r="MK23" i="3"/>
  <c r="MM23" i="3"/>
  <c r="MO23" i="3"/>
  <c r="MQ23" i="3"/>
  <c r="LU4" i="3"/>
  <c r="LU53" i="3" s="1"/>
  <c r="LW4" i="3"/>
  <c r="LY4" i="3"/>
  <c r="LY53" i="3" s="1"/>
  <c r="NL5" i="3"/>
  <c r="NC6" i="3"/>
  <c r="NR5" i="3"/>
  <c r="NL23" i="3"/>
  <c r="NN23" i="3"/>
  <c r="NR23" i="3"/>
  <c r="JL5" i="3"/>
  <c r="JJ23" i="3"/>
  <c r="JL23" i="3"/>
  <c r="NP5" i="3"/>
  <c r="NP23" i="3"/>
  <c r="MX39" i="3"/>
  <c r="NC39" i="3"/>
  <c r="OM5" i="3"/>
  <c r="OQ5" i="3"/>
  <c r="OS5" i="3"/>
  <c r="OM23" i="3"/>
  <c r="OO23" i="3"/>
  <c r="OQ23" i="3"/>
  <c r="OS23" i="3"/>
  <c r="MX53" i="3"/>
  <c r="NC53" i="3"/>
  <c r="HN52" i="3"/>
  <c r="OH39" i="3"/>
  <c r="OH24" i="3"/>
  <c r="OH6" i="3"/>
  <c r="OJ39" i="3"/>
  <c r="OJ24" i="3"/>
  <c r="OJ6" i="3"/>
  <c r="H52" i="3"/>
  <c r="OH53" i="3"/>
  <c r="OJ53" i="3"/>
  <c r="G52" i="3"/>
  <c r="C52" i="3"/>
  <c r="OE53" i="2"/>
  <c r="OE24" i="2"/>
  <c r="OE6" i="2"/>
  <c r="OP6" i="2"/>
  <c r="OT53" i="2"/>
  <c r="AK4" i="2"/>
  <c r="AK39" i="2" s="1"/>
  <c r="AM4" i="2"/>
  <c r="AM39" i="2" s="1"/>
  <c r="AO4" i="2"/>
  <c r="AO39" i="2" s="1"/>
  <c r="AT4" i="2"/>
  <c r="AT39" i="2" s="1"/>
  <c r="AV4" i="2"/>
  <c r="AV39" i="2" s="1"/>
  <c r="AX4" i="2"/>
  <c r="AZ4" i="2"/>
  <c r="BV38" i="2"/>
  <c r="BK38" i="2" s="1"/>
  <c r="BT38" i="2"/>
  <c r="BI38" i="2" s="1"/>
  <c r="BR38" i="2"/>
  <c r="BG38" i="2" s="1"/>
  <c r="BP38" i="2"/>
  <c r="DI4" i="2"/>
  <c r="DI39" i="2" s="1"/>
  <c r="DK4" i="2"/>
  <c r="DV4" i="2" s="1"/>
  <c r="DM4" i="2"/>
  <c r="DX4" i="2" s="1"/>
  <c r="DO4" i="2"/>
  <c r="DZ38" i="2"/>
  <c r="DX38" i="2"/>
  <c r="DV38" i="2"/>
  <c r="DT38" i="2"/>
  <c r="HW38" i="2"/>
  <c r="HU38" i="2"/>
  <c r="HS38" i="2"/>
  <c r="HQ38" i="2"/>
  <c r="NS39" i="2"/>
  <c r="OE39" i="2"/>
  <c r="OH6" i="2"/>
  <c r="OL53" i="2"/>
  <c r="OL24" i="2"/>
  <c r="OS53" i="2"/>
  <c r="OS24" i="2"/>
  <c r="OS6" i="2"/>
  <c r="AJ4" i="2"/>
  <c r="AL4" i="2"/>
  <c r="AN4" i="2"/>
  <c r="AP4" i="2"/>
  <c r="AU4" i="2"/>
  <c r="AW4" i="2"/>
  <c r="AY4" i="2"/>
  <c r="BA4" i="2"/>
  <c r="BW38" i="2"/>
  <c r="BU38" i="2"/>
  <c r="BJ38" i="2" s="1"/>
  <c r="BS38" i="2"/>
  <c r="BH38" i="2" s="1"/>
  <c r="BQ38" i="2"/>
  <c r="BF38" i="2" s="1"/>
  <c r="DS38" i="2"/>
  <c r="OH39" i="2"/>
  <c r="OS39" i="2"/>
  <c r="HC48" i="1"/>
  <c r="GT48" i="1"/>
  <c r="X48" i="1"/>
  <c r="BT48" i="1" s="1"/>
  <c r="GN48" i="1"/>
  <c r="GH49" i="1"/>
  <c r="FY49" i="1"/>
  <c r="GO49" i="1"/>
  <c r="GF49" i="1"/>
  <c r="FW49" i="1"/>
  <c r="FN49" i="1"/>
  <c r="HE49" i="1"/>
  <c r="GV49" i="1"/>
  <c r="AK49" i="1"/>
  <c r="Z49" i="1"/>
  <c r="BV49" i="1" s="1"/>
  <c r="GY49" i="1"/>
  <c r="GE49" i="1"/>
  <c r="FV49" i="1"/>
  <c r="AM4" i="3"/>
  <c r="AO4" i="3"/>
  <c r="AT4" i="3"/>
  <c r="AX4" i="3"/>
  <c r="AZ4" i="3"/>
  <c r="CZ4" i="3"/>
  <c r="DB4" i="3"/>
  <c r="DD4" i="3"/>
  <c r="HF38" i="3"/>
  <c r="HH38" i="3"/>
  <c r="HJ38" i="3"/>
  <c r="HL38" i="3"/>
  <c r="JG38" i="3"/>
  <c r="JI38" i="3"/>
  <c r="JK38" i="3"/>
  <c r="JM38" i="3"/>
  <c r="KH38" i="3"/>
  <c r="KK38" i="3"/>
  <c r="KM38" i="3"/>
  <c r="KO38" i="3"/>
  <c r="MJ38" i="3"/>
  <c r="ML38" i="3"/>
  <c r="MN38" i="3"/>
  <c r="MP38" i="3"/>
  <c r="NK38" i="3"/>
  <c r="NM38" i="3"/>
  <c r="NO38" i="3"/>
  <c r="NQ38" i="3"/>
  <c r="OL38" i="3"/>
  <c r="ON38" i="3"/>
  <c r="OP38" i="3"/>
  <c r="OR38" i="3"/>
  <c r="HE38" i="3"/>
  <c r="HG38" i="3"/>
  <c r="HI38" i="3"/>
  <c r="HK38" i="3"/>
  <c r="JH38" i="3"/>
  <c r="JJ38" i="3"/>
  <c r="JL38" i="3"/>
  <c r="JN38" i="3"/>
  <c r="KI38" i="3"/>
  <c r="MK38" i="3"/>
  <c r="MM38" i="3"/>
  <c r="MO38" i="3"/>
  <c r="MQ38" i="3"/>
  <c r="NL38" i="3"/>
  <c r="NN38" i="3"/>
  <c r="NP38" i="3"/>
  <c r="NR38" i="3"/>
  <c r="OM38" i="3"/>
  <c r="OO38" i="3"/>
  <c r="OQ38" i="3"/>
  <c r="OS38" i="3"/>
  <c r="AV9" i="3"/>
  <c r="BQ9" i="3"/>
  <c r="AU5" i="3"/>
  <c r="JQ5" i="3"/>
  <c r="HO9" i="3"/>
  <c r="JR5" i="3"/>
  <c r="HP19" i="3"/>
  <c r="KI9" i="3"/>
  <c r="JZ5" i="3"/>
  <c r="HX9" i="3"/>
  <c r="N9" i="3" s="1"/>
  <c r="GY10" i="3"/>
  <c r="HG10" i="3"/>
  <c r="GX5" i="3"/>
  <c r="KJ7" i="3"/>
  <c r="KA5" i="3"/>
  <c r="HY7" i="3"/>
  <c r="ML7" i="3"/>
  <c r="LB7" i="3"/>
  <c r="ML15" i="3"/>
  <c r="LB15" i="3"/>
  <c r="O15" i="3" s="1"/>
  <c r="NE16" i="3"/>
  <c r="NM16" i="3"/>
  <c r="ND5" i="3"/>
  <c r="OF16" i="3"/>
  <c r="OO16" i="3" s="1"/>
  <c r="ON16" i="3"/>
  <c r="OF19" i="3"/>
  <c r="ON19" i="3"/>
  <c r="LB19" i="3"/>
  <c r="O10" i="3"/>
  <c r="O13" i="3"/>
  <c r="D18" i="3"/>
  <c r="CC27" i="3"/>
  <c r="BG27" i="3"/>
  <c r="AK23" i="3"/>
  <c r="DI18" i="3"/>
  <c r="CX5" i="3"/>
  <c r="BQ18" i="3"/>
  <c r="KI10" i="3"/>
  <c r="HO10" i="3"/>
  <c r="IG10" i="3" s="1"/>
  <c r="KJ20" i="3"/>
  <c r="HP20" i="3"/>
  <c r="IH20" i="3" s="1"/>
  <c r="KJ40" i="3"/>
  <c r="KA38" i="3"/>
  <c r="HY40" i="3"/>
  <c r="KJ19" i="3"/>
  <c r="HY19" i="3"/>
  <c r="GP10" i="3"/>
  <c r="GO5" i="3"/>
  <c r="JI8" i="3"/>
  <c r="IZ5" i="3"/>
  <c r="HY8" i="3"/>
  <c r="ML17" i="3"/>
  <c r="LT5" i="3"/>
  <c r="KS17" i="3"/>
  <c r="LK17" i="3" s="1"/>
  <c r="MC12" i="3"/>
  <c r="MD12" i="3" s="1"/>
  <c r="MK12" i="3"/>
  <c r="MB5" i="3"/>
  <c r="LA12" i="3"/>
  <c r="MD16" i="3"/>
  <c r="ML16" i="3"/>
  <c r="LB16" i="3"/>
  <c r="OF15" i="3"/>
  <c r="ON15" i="3"/>
  <c r="OE5" i="3"/>
  <c r="ON18" i="3"/>
  <c r="LB18" i="3"/>
  <c r="CA52" i="3"/>
  <c r="BE52" i="3"/>
  <c r="N18" i="3"/>
  <c r="IG7" i="3"/>
  <c r="IK7" i="3"/>
  <c r="IM7" i="3"/>
  <c r="IG8" i="3"/>
  <c r="IK8" i="3"/>
  <c r="IM8" i="3"/>
  <c r="II9" i="3"/>
  <c r="IK9" i="3"/>
  <c r="IM9" i="3"/>
  <c r="II10" i="3"/>
  <c r="IK10" i="3"/>
  <c r="IM10" i="3"/>
  <c r="IG11" i="3"/>
  <c r="II11" i="3"/>
  <c r="IK11" i="3"/>
  <c r="IM11" i="3"/>
  <c r="IG12" i="3"/>
  <c r="II12" i="3"/>
  <c r="IK12" i="3"/>
  <c r="IM12" i="3"/>
  <c r="IG13" i="3"/>
  <c r="II13" i="3"/>
  <c r="IK13" i="3"/>
  <c r="IM13" i="3"/>
  <c r="IG14" i="3"/>
  <c r="II14" i="3"/>
  <c r="IK14" i="3"/>
  <c r="IM14" i="3"/>
  <c r="IG15" i="3"/>
  <c r="II15" i="3"/>
  <c r="IK15" i="3"/>
  <c r="IM15" i="3"/>
  <c r="IG16" i="3"/>
  <c r="II16" i="3"/>
  <c r="IK16" i="3"/>
  <c r="IM16" i="3"/>
  <c r="IG17" i="3"/>
  <c r="II17" i="3"/>
  <c r="IK17" i="3"/>
  <c r="IM17" i="3"/>
  <c r="IG18" i="3"/>
  <c r="II18" i="3"/>
  <c r="IK18" i="3"/>
  <c r="IM18" i="3"/>
  <c r="II19" i="3"/>
  <c r="IK19" i="3"/>
  <c r="IM19" i="3"/>
  <c r="IF7" i="3"/>
  <c r="IJ7" i="3"/>
  <c r="IL7" i="3"/>
  <c r="IF8" i="3"/>
  <c r="IJ8" i="3"/>
  <c r="IL8" i="3"/>
  <c r="IF9" i="3"/>
  <c r="IH9" i="3"/>
  <c r="IJ9" i="3"/>
  <c r="IL9" i="3"/>
  <c r="IF10" i="3"/>
  <c r="IH10" i="3"/>
  <c r="IJ10" i="3"/>
  <c r="IL10" i="3"/>
  <c r="IF11" i="3"/>
  <c r="IH11" i="3"/>
  <c r="IJ11" i="3"/>
  <c r="IL11" i="3"/>
  <c r="II20" i="3"/>
  <c r="IK20" i="3"/>
  <c r="IM20" i="3"/>
  <c r="IG21" i="3"/>
  <c r="II21" i="3"/>
  <c r="IK21" i="3"/>
  <c r="IM21" i="3"/>
  <c r="IG22" i="3"/>
  <c r="II22" i="3"/>
  <c r="IK22" i="3"/>
  <c r="IM22" i="3"/>
  <c r="IF12" i="3"/>
  <c r="IH12" i="3"/>
  <c r="IJ12" i="3"/>
  <c r="IL12" i="3"/>
  <c r="IF13" i="3"/>
  <c r="IH13" i="3"/>
  <c r="IJ13" i="3"/>
  <c r="IL13" i="3"/>
  <c r="IF14" i="3"/>
  <c r="IH14" i="3"/>
  <c r="IJ14" i="3"/>
  <c r="IL14" i="3"/>
  <c r="IF15" i="3"/>
  <c r="IH15" i="3"/>
  <c r="IJ15" i="3"/>
  <c r="IL15" i="3"/>
  <c r="IF16" i="3"/>
  <c r="IH16" i="3"/>
  <c r="IJ16" i="3"/>
  <c r="IL16" i="3"/>
  <c r="IF17" i="3"/>
  <c r="IH17" i="3"/>
  <c r="IJ17" i="3"/>
  <c r="IL17" i="3"/>
  <c r="IF18" i="3"/>
  <c r="IH18" i="3"/>
  <c r="IJ18" i="3"/>
  <c r="IL18" i="3"/>
  <c r="IF19" i="3"/>
  <c r="IJ19" i="3"/>
  <c r="IL19" i="3"/>
  <c r="IF20" i="3"/>
  <c r="IJ20" i="3"/>
  <c r="IL20" i="3"/>
  <c r="IF21" i="3"/>
  <c r="IH21" i="3"/>
  <c r="IJ21" i="3"/>
  <c r="IL21" i="3"/>
  <c r="IF22" i="3"/>
  <c r="IH22" i="3"/>
  <c r="IJ22" i="3"/>
  <c r="IL22" i="3"/>
  <c r="IF25" i="3"/>
  <c r="IH25" i="3"/>
  <c r="IJ25" i="3"/>
  <c r="IL25" i="3"/>
  <c r="IF26" i="3"/>
  <c r="IH26" i="3"/>
  <c r="IJ26" i="3"/>
  <c r="IL26" i="3"/>
  <c r="IF27" i="3"/>
  <c r="IH27" i="3"/>
  <c r="IJ27" i="3"/>
  <c r="IL27" i="3"/>
  <c r="IF28" i="3"/>
  <c r="IH28" i="3"/>
  <c r="IJ28" i="3"/>
  <c r="IL28" i="3"/>
  <c r="IF29" i="3"/>
  <c r="IH29" i="3"/>
  <c r="IJ29" i="3"/>
  <c r="IL29" i="3"/>
  <c r="IF30" i="3"/>
  <c r="IH30" i="3"/>
  <c r="IJ30" i="3"/>
  <c r="IL30" i="3"/>
  <c r="IF31" i="3"/>
  <c r="IH31" i="3"/>
  <c r="IJ31" i="3"/>
  <c r="IL31" i="3"/>
  <c r="IF32" i="3"/>
  <c r="IH32" i="3"/>
  <c r="IJ32" i="3"/>
  <c r="IL32" i="3"/>
  <c r="IF33" i="3"/>
  <c r="IH33" i="3"/>
  <c r="IJ33" i="3"/>
  <c r="IL33" i="3"/>
  <c r="IF34" i="3"/>
  <c r="IH34" i="3"/>
  <c r="IJ34" i="3"/>
  <c r="IL34" i="3"/>
  <c r="IF35" i="3"/>
  <c r="IH35" i="3"/>
  <c r="IJ35" i="3"/>
  <c r="IL35" i="3"/>
  <c r="IF36" i="3"/>
  <c r="IH36" i="3"/>
  <c r="IJ36" i="3"/>
  <c r="IL36" i="3"/>
  <c r="IF37" i="3"/>
  <c r="IH37" i="3"/>
  <c r="IJ37" i="3"/>
  <c r="IL37" i="3"/>
  <c r="IF40" i="3"/>
  <c r="IJ40" i="3"/>
  <c r="IL40" i="3"/>
  <c r="IF41" i="3"/>
  <c r="IH41" i="3"/>
  <c r="IJ41" i="3"/>
  <c r="IL41" i="3"/>
  <c r="IF42" i="3"/>
  <c r="IH42" i="3"/>
  <c r="IJ42" i="3"/>
  <c r="IL42" i="3"/>
  <c r="IF43" i="3"/>
  <c r="IH43" i="3"/>
  <c r="IJ43" i="3"/>
  <c r="IL43" i="3"/>
  <c r="IF44" i="3"/>
  <c r="IH44" i="3"/>
  <c r="IJ44" i="3"/>
  <c r="IL44" i="3"/>
  <c r="IF45" i="3"/>
  <c r="IH45" i="3"/>
  <c r="IJ45" i="3"/>
  <c r="IL45" i="3"/>
  <c r="IF46" i="3"/>
  <c r="IH46" i="3"/>
  <c r="IJ46" i="3"/>
  <c r="IL46" i="3"/>
  <c r="IF47" i="3"/>
  <c r="IH47" i="3"/>
  <c r="IJ47" i="3"/>
  <c r="IL47" i="3"/>
  <c r="IF48" i="3"/>
  <c r="IH48" i="3"/>
  <c r="IJ48" i="3"/>
  <c r="IL48" i="3"/>
  <c r="IF49" i="3"/>
  <c r="IH49" i="3"/>
  <c r="IJ49" i="3"/>
  <c r="IL49" i="3"/>
  <c r="IF50" i="3"/>
  <c r="IH50" i="3"/>
  <c r="IJ50" i="3"/>
  <c r="IL50" i="3"/>
  <c r="IF54" i="3"/>
  <c r="IH54" i="3"/>
  <c r="IJ54" i="3"/>
  <c r="IL54" i="3"/>
  <c r="IF55" i="3"/>
  <c r="IH55" i="3"/>
  <c r="IJ55" i="3"/>
  <c r="IL55" i="3"/>
  <c r="IF56" i="3"/>
  <c r="IH56" i="3"/>
  <c r="IJ56" i="3"/>
  <c r="IL56" i="3"/>
  <c r="IF57" i="3"/>
  <c r="IH57" i="3"/>
  <c r="IJ57" i="3"/>
  <c r="IL57" i="3"/>
  <c r="IF58" i="3"/>
  <c r="IH58" i="3"/>
  <c r="IJ58" i="3"/>
  <c r="IL58" i="3"/>
  <c r="IF59" i="3"/>
  <c r="IH59" i="3"/>
  <c r="IJ59" i="3"/>
  <c r="IL59" i="3"/>
  <c r="IF60" i="3"/>
  <c r="IH60" i="3"/>
  <c r="IJ60" i="3"/>
  <c r="IL60" i="3"/>
  <c r="IF61" i="3"/>
  <c r="IH61" i="3"/>
  <c r="IJ61" i="3"/>
  <c r="IL61" i="3"/>
  <c r="IF62" i="3"/>
  <c r="IH62" i="3"/>
  <c r="IJ62" i="3"/>
  <c r="IL62" i="3"/>
  <c r="IF63" i="3"/>
  <c r="IH63" i="3"/>
  <c r="IJ63" i="3"/>
  <c r="IL63" i="3"/>
  <c r="LI7" i="3"/>
  <c r="LM7" i="3"/>
  <c r="LO7" i="3"/>
  <c r="LI8" i="3"/>
  <c r="LK8" i="3"/>
  <c r="LM8" i="3"/>
  <c r="LO8" i="3"/>
  <c r="LI9" i="3"/>
  <c r="LK9" i="3"/>
  <c r="LM9" i="3"/>
  <c r="LO9" i="3"/>
  <c r="LI10" i="3"/>
  <c r="LK10" i="3"/>
  <c r="LM10" i="3"/>
  <c r="LO10" i="3"/>
  <c r="LI11" i="3"/>
  <c r="LK11" i="3"/>
  <c r="LM11" i="3"/>
  <c r="LO11" i="3"/>
  <c r="LI12" i="3"/>
  <c r="LM12" i="3"/>
  <c r="LO12" i="3"/>
  <c r="LI13" i="3"/>
  <c r="LK13" i="3"/>
  <c r="LM13" i="3"/>
  <c r="LO13" i="3"/>
  <c r="LI14" i="3"/>
  <c r="LK14" i="3"/>
  <c r="LM14" i="3"/>
  <c r="LO14" i="3"/>
  <c r="LI15" i="3"/>
  <c r="LM15" i="3"/>
  <c r="LO15" i="3"/>
  <c r="LI16" i="3"/>
  <c r="LM19" i="3"/>
  <c r="LO19" i="3"/>
  <c r="LI20" i="3"/>
  <c r="LK20" i="3"/>
  <c r="LM20" i="3"/>
  <c r="LO20" i="3"/>
  <c r="LI21" i="3"/>
  <c r="LK21" i="3"/>
  <c r="LM21" i="3"/>
  <c r="LO21" i="3"/>
  <c r="LI22" i="3"/>
  <c r="LK22" i="3"/>
  <c r="LM22" i="3"/>
  <c r="LO22" i="3"/>
  <c r="LI25" i="3"/>
  <c r="LK25" i="3"/>
  <c r="LM25" i="3"/>
  <c r="LO25" i="3"/>
  <c r="LI26" i="3"/>
  <c r="LK26" i="3"/>
  <c r="LM26" i="3"/>
  <c r="LO26" i="3"/>
  <c r="LI27" i="3"/>
  <c r="LK27" i="3"/>
  <c r="LM27" i="3"/>
  <c r="LO27" i="3"/>
  <c r="LI28" i="3"/>
  <c r="LK28" i="3"/>
  <c r="LM28" i="3"/>
  <c r="IG25" i="3"/>
  <c r="II25" i="3"/>
  <c r="IK25" i="3"/>
  <c r="IM25" i="3"/>
  <c r="IG26" i="3"/>
  <c r="II26" i="3"/>
  <c r="IK26" i="3"/>
  <c r="IM26" i="3"/>
  <c r="IG27" i="3"/>
  <c r="II27" i="3"/>
  <c r="IK27" i="3"/>
  <c r="IM27" i="3"/>
  <c r="IG28" i="3"/>
  <c r="II28" i="3"/>
  <c r="IK28" i="3"/>
  <c r="IM28" i="3"/>
  <c r="IG29" i="3"/>
  <c r="II29" i="3"/>
  <c r="IK29" i="3"/>
  <c r="IM29" i="3"/>
  <c r="IG30" i="3"/>
  <c r="II30" i="3"/>
  <c r="IK30" i="3"/>
  <c r="IM30" i="3"/>
  <c r="IG31" i="3"/>
  <c r="II31" i="3"/>
  <c r="IK31" i="3"/>
  <c r="IM31" i="3"/>
  <c r="IG32" i="3"/>
  <c r="II32" i="3"/>
  <c r="IK32" i="3"/>
  <c r="IM32" i="3"/>
  <c r="IG33" i="3"/>
  <c r="II33" i="3"/>
  <c r="IK33" i="3"/>
  <c r="IM33" i="3"/>
  <c r="IG34" i="3"/>
  <c r="II34" i="3"/>
  <c r="IK34" i="3"/>
  <c r="IM34" i="3"/>
  <c r="IG35" i="3"/>
  <c r="II35" i="3"/>
  <c r="IK35" i="3"/>
  <c r="IM35" i="3"/>
  <c r="IG36" i="3"/>
  <c r="II36" i="3"/>
  <c r="IK36" i="3"/>
  <c r="IM36" i="3"/>
  <c r="IG37" i="3"/>
  <c r="II37" i="3"/>
  <c r="IK37" i="3"/>
  <c r="IM37" i="3"/>
  <c r="IG40" i="3"/>
  <c r="II40" i="3"/>
  <c r="IK40" i="3"/>
  <c r="IM40" i="3"/>
  <c r="IG41" i="3"/>
  <c r="II41" i="3"/>
  <c r="IK41" i="3"/>
  <c r="IM41" i="3"/>
  <c r="IG42" i="3"/>
  <c r="II42" i="3"/>
  <c r="IK42" i="3"/>
  <c r="IM42" i="3"/>
  <c r="IG43" i="3"/>
  <c r="II43" i="3"/>
  <c r="IK43" i="3"/>
  <c r="IM43" i="3"/>
  <c r="IG44" i="3"/>
  <c r="II44" i="3"/>
  <c r="IK44" i="3"/>
  <c r="IM44" i="3"/>
  <c r="IG45" i="3"/>
  <c r="II45" i="3"/>
  <c r="IK45" i="3"/>
  <c r="IM45" i="3"/>
  <c r="IG46" i="3"/>
  <c r="II46" i="3"/>
  <c r="IK46" i="3"/>
  <c r="IM46" i="3"/>
  <c r="IG47" i="3"/>
  <c r="II47" i="3"/>
  <c r="IK47" i="3"/>
  <c r="IM47" i="3"/>
  <c r="IG48" i="3"/>
  <c r="II48" i="3"/>
  <c r="IK48" i="3"/>
  <c r="IM48" i="3"/>
  <c r="IG49" i="3"/>
  <c r="II49" i="3"/>
  <c r="IK49" i="3"/>
  <c r="IM49" i="3"/>
  <c r="IG50" i="3"/>
  <c r="II50" i="3"/>
  <c r="IK50" i="3"/>
  <c r="IM50" i="3"/>
  <c r="IG54" i="3"/>
  <c r="II54" i="3"/>
  <c r="IK54" i="3"/>
  <c r="IM54" i="3"/>
  <c r="IG55" i="3"/>
  <c r="II55" i="3"/>
  <c r="IK55" i="3"/>
  <c r="IM55" i="3"/>
  <c r="IG56" i="3"/>
  <c r="II56" i="3"/>
  <c r="IK56" i="3"/>
  <c r="IM56" i="3"/>
  <c r="IG57" i="3"/>
  <c r="II57" i="3"/>
  <c r="IK57" i="3"/>
  <c r="IM57" i="3"/>
  <c r="IG58" i="3"/>
  <c r="II58" i="3"/>
  <c r="IK58" i="3"/>
  <c r="IM58" i="3"/>
  <c r="IG59" i="3"/>
  <c r="II59" i="3"/>
  <c r="IK59" i="3"/>
  <c r="IM59" i="3"/>
  <c r="IG60" i="3"/>
  <c r="II60" i="3"/>
  <c r="IK60" i="3"/>
  <c r="IM60" i="3"/>
  <c r="IG61" i="3"/>
  <c r="II61" i="3"/>
  <c r="IK61" i="3"/>
  <c r="IM61" i="3"/>
  <c r="IG62" i="3"/>
  <c r="II62" i="3"/>
  <c r="IK62" i="3"/>
  <c r="IM62" i="3"/>
  <c r="IG63" i="3"/>
  <c r="II63" i="3"/>
  <c r="IK63" i="3"/>
  <c r="IM63" i="3"/>
  <c r="LJ7" i="3"/>
  <c r="LL7" i="3"/>
  <c r="LN7" i="3"/>
  <c r="LP7" i="3"/>
  <c r="LJ8" i="3"/>
  <c r="LL8" i="3"/>
  <c r="LN8" i="3"/>
  <c r="LP8" i="3"/>
  <c r="LJ9" i="3"/>
  <c r="LL9" i="3"/>
  <c r="LN9" i="3"/>
  <c r="LP9" i="3"/>
  <c r="LJ10" i="3"/>
  <c r="LL10" i="3"/>
  <c r="LN10" i="3"/>
  <c r="LP10" i="3"/>
  <c r="LJ11" i="3"/>
  <c r="LL11" i="3"/>
  <c r="LN11" i="3"/>
  <c r="LP11" i="3"/>
  <c r="LN12" i="3"/>
  <c r="LP12" i="3"/>
  <c r="LJ13" i="3"/>
  <c r="LL13" i="3"/>
  <c r="LN13" i="3"/>
  <c r="LP13" i="3"/>
  <c r="LJ14" i="3"/>
  <c r="LL14" i="3"/>
  <c r="LN14" i="3"/>
  <c r="LP14" i="3"/>
  <c r="LJ15" i="3"/>
  <c r="LN15" i="3"/>
  <c r="LI17" i="3"/>
  <c r="LM17" i="3"/>
  <c r="LO17" i="3"/>
  <c r="LI18" i="3"/>
  <c r="LM18" i="3"/>
  <c r="LO18" i="3"/>
  <c r="LI19" i="3"/>
  <c r="LP15" i="3"/>
  <c r="LJ16" i="3"/>
  <c r="LN16" i="3"/>
  <c r="LP16" i="3"/>
  <c r="LJ17" i="3"/>
  <c r="LL17" i="3"/>
  <c r="LN17" i="3"/>
  <c r="LP17" i="3"/>
  <c r="LJ18" i="3"/>
  <c r="LL18" i="3"/>
  <c r="LN18" i="3"/>
  <c r="LP18" i="3"/>
  <c r="LJ19" i="3"/>
  <c r="LN19" i="3"/>
  <c r="LP19" i="3"/>
  <c r="LJ20" i="3"/>
  <c r="LL20" i="3"/>
  <c r="LN20" i="3"/>
  <c r="LP20" i="3"/>
  <c r="LJ21" i="3"/>
  <c r="LL21" i="3"/>
  <c r="LN21" i="3"/>
  <c r="LP21" i="3"/>
  <c r="LJ22" i="3"/>
  <c r="LL22" i="3"/>
  <c r="LN22" i="3"/>
  <c r="LP22" i="3"/>
  <c r="LJ25" i="3"/>
  <c r="LL25" i="3"/>
  <c r="LN25" i="3"/>
  <c r="LP25" i="3"/>
  <c r="LJ26" i="3"/>
  <c r="LL26" i="3"/>
  <c r="LN26" i="3"/>
  <c r="LP26" i="3"/>
  <c r="LJ27" i="3"/>
  <c r="LL27" i="3"/>
  <c r="LN27" i="3"/>
  <c r="LP27" i="3"/>
  <c r="LJ28" i="3"/>
  <c r="LL28" i="3"/>
  <c r="LN28" i="3"/>
  <c r="LP28" i="3"/>
  <c r="LJ29" i="3"/>
  <c r="LL29" i="3"/>
  <c r="LN29" i="3"/>
  <c r="LP29" i="3"/>
  <c r="LJ30" i="3"/>
  <c r="LL30" i="3"/>
  <c r="LN30" i="3"/>
  <c r="LP30" i="3"/>
  <c r="LJ31" i="3"/>
  <c r="LL31" i="3"/>
  <c r="LN31" i="3"/>
  <c r="LP31" i="3"/>
  <c r="LJ32" i="3"/>
  <c r="LL32" i="3"/>
  <c r="LN32" i="3"/>
  <c r="LP32" i="3"/>
  <c r="LJ33" i="3"/>
  <c r="LL33" i="3"/>
  <c r="LN33" i="3"/>
  <c r="LP33" i="3"/>
  <c r="LJ34" i="3"/>
  <c r="LL34" i="3"/>
  <c r="LN34" i="3"/>
  <c r="LP34" i="3"/>
  <c r="LJ35" i="3"/>
  <c r="LL35" i="3"/>
  <c r="LN35" i="3"/>
  <c r="LP35" i="3"/>
  <c r="LJ36" i="3"/>
  <c r="LL36" i="3"/>
  <c r="LN36" i="3"/>
  <c r="LP36" i="3"/>
  <c r="LJ37" i="3"/>
  <c r="LL37" i="3"/>
  <c r="LN37" i="3"/>
  <c r="LP37" i="3"/>
  <c r="LJ40" i="3"/>
  <c r="LL40" i="3"/>
  <c r="LN40" i="3"/>
  <c r="LP40" i="3"/>
  <c r="LJ41" i="3"/>
  <c r="LL41" i="3"/>
  <c r="LN41" i="3"/>
  <c r="LP41" i="3"/>
  <c r="LJ42" i="3"/>
  <c r="LL42" i="3"/>
  <c r="LN42" i="3"/>
  <c r="LP42" i="3"/>
  <c r="LJ43" i="3"/>
  <c r="LL43" i="3"/>
  <c r="LN43" i="3"/>
  <c r="LP43" i="3"/>
  <c r="LJ44" i="3"/>
  <c r="LL44" i="3"/>
  <c r="LN44" i="3"/>
  <c r="LP44" i="3"/>
  <c r="LJ45" i="3"/>
  <c r="LL45" i="3"/>
  <c r="LN45" i="3"/>
  <c r="LP45" i="3"/>
  <c r="LJ46" i="3"/>
  <c r="LL46" i="3"/>
  <c r="LN46" i="3"/>
  <c r="LP46" i="3"/>
  <c r="LJ47" i="3"/>
  <c r="LL47" i="3"/>
  <c r="LN47" i="3"/>
  <c r="LP47" i="3"/>
  <c r="LJ48" i="3"/>
  <c r="LL48" i="3"/>
  <c r="LN48" i="3"/>
  <c r="LP48" i="3"/>
  <c r="LJ49" i="3"/>
  <c r="LL49" i="3"/>
  <c r="LN49" i="3"/>
  <c r="LP49" i="3"/>
  <c r="LJ50" i="3"/>
  <c r="LL50" i="3"/>
  <c r="LN50" i="3"/>
  <c r="LP50" i="3"/>
  <c r="LJ54" i="3"/>
  <c r="LL54" i="3"/>
  <c r="LN54" i="3"/>
  <c r="LP54" i="3"/>
  <c r="LJ55" i="3"/>
  <c r="LL55" i="3"/>
  <c r="LN55" i="3"/>
  <c r="LP55" i="3"/>
  <c r="LJ56" i="3"/>
  <c r="LL56" i="3"/>
  <c r="LN56" i="3"/>
  <c r="LP56" i="3"/>
  <c r="LJ57" i="3"/>
  <c r="LL57" i="3"/>
  <c r="LN57" i="3"/>
  <c r="LP57" i="3"/>
  <c r="LJ58" i="3"/>
  <c r="LL58" i="3"/>
  <c r="LN58" i="3"/>
  <c r="LP58" i="3"/>
  <c r="LJ59" i="3"/>
  <c r="LL59" i="3"/>
  <c r="LN59" i="3"/>
  <c r="LP59" i="3"/>
  <c r="LJ60" i="3"/>
  <c r="LL60" i="3"/>
  <c r="LN60" i="3"/>
  <c r="LP60" i="3"/>
  <c r="LJ61" i="3"/>
  <c r="LL61" i="3"/>
  <c r="LN61" i="3"/>
  <c r="LP61" i="3"/>
  <c r="LJ62" i="3"/>
  <c r="LL62" i="3"/>
  <c r="LN62" i="3"/>
  <c r="LP62" i="3"/>
  <c r="LJ63" i="3"/>
  <c r="LL63" i="3"/>
  <c r="LN63" i="3"/>
  <c r="LP63" i="3"/>
  <c r="LO28" i="3"/>
  <c r="LI29" i="3"/>
  <c r="LK29" i="3"/>
  <c r="LM29" i="3"/>
  <c r="LO29" i="3"/>
  <c r="LI30" i="3"/>
  <c r="LK30" i="3"/>
  <c r="LM30" i="3"/>
  <c r="LO30" i="3"/>
  <c r="LI31" i="3"/>
  <c r="LK31" i="3"/>
  <c r="LM31" i="3"/>
  <c r="LO31" i="3"/>
  <c r="LI32" i="3"/>
  <c r="LK32" i="3"/>
  <c r="LM32" i="3"/>
  <c r="LO32" i="3"/>
  <c r="LI33" i="3"/>
  <c r="LK33" i="3"/>
  <c r="LM33" i="3"/>
  <c r="LO33" i="3"/>
  <c r="LI34" i="3"/>
  <c r="LK34" i="3"/>
  <c r="LM34" i="3"/>
  <c r="LO34" i="3"/>
  <c r="LI35" i="3"/>
  <c r="LK35" i="3"/>
  <c r="LM35" i="3"/>
  <c r="LO35" i="3"/>
  <c r="LI36" i="3"/>
  <c r="LK36" i="3"/>
  <c r="LM36" i="3"/>
  <c r="LO36" i="3"/>
  <c r="LI37" i="3"/>
  <c r="LK37" i="3"/>
  <c r="LM37" i="3"/>
  <c r="LO37" i="3"/>
  <c r="LI40" i="3"/>
  <c r="LK40" i="3"/>
  <c r="LM40" i="3"/>
  <c r="LO40" i="3"/>
  <c r="LI41" i="3"/>
  <c r="LK41" i="3"/>
  <c r="LM41" i="3"/>
  <c r="LO41" i="3"/>
  <c r="LI42" i="3"/>
  <c r="LK42" i="3"/>
  <c r="LM42" i="3"/>
  <c r="LO42" i="3"/>
  <c r="LI43" i="3"/>
  <c r="LK43" i="3"/>
  <c r="LM43" i="3"/>
  <c r="LO43" i="3"/>
  <c r="LI44" i="3"/>
  <c r="LK44" i="3"/>
  <c r="LM44" i="3"/>
  <c r="LO44" i="3"/>
  <c r="LI45" i="3"/>
  <c r="LK45" i="3"/>
  <c r="LM45" i="3"/>
  <c r="LO45" i="3"/>
  <c r="LI46" i="3"/>
  <c r="LK46" i="3"/>
  <c r="LM46" i="3"/>
  <c r="LO46" i="3"/>
  <c r="LI47" i="3"/>
  <c r="LK47" i="3"/>
  <c r="LM47" i="3"/>
  <c r="LO47" i="3"/>
  <c r="LI48" i="3"/>
  <c r="LK48" i="3"/>
  <c r="LM48" i="3"/>
  <c r="LO48" i="3"/>
  <c r="LI49" i="3"/>
  <c r="LK49" i="3"/>
  <c r="LM49" i="3"/>
  <c r="LO49" i="3"/>
  <c r="LI50" i="3"/>
  <c r="LK50" i="3"/>
  <c r="LM50" i="3"/>
  <c r="LO50" i="3"/>
  <c r="LI54" i="3"/>
  <c r="LK54" i="3"/>
  <c r="LM54" i="3"/>
  <c r="LO54" i="3"/>
  <c r="LI55" i="3"/>
  <c r="LK55" i="3"/>
  <c r="LM55" i="3"/>
  <c r="LO55" i="3"/>
  <c r="LI56" i="3"/>
  <c r="LK56" i="3"/>
  <c r="LM56" i="3"/>
  <c r="LO56" i="3"/>
  <c r="LI57" i="3"/>
  <c r="LK57" i="3"/>
  <c r="LM57" i="3"/>
  <c r="LO57" i="3"/>
  <c r="LI58" i="3"/>
  <c r="LK58" i="3"/>
  <c r="LM58" i="3"/>
  <c r="LO58" i="3"/>
  <c r="LI59" i="3"/>
  <c r="LK59" i="3"/>
  <c r="LM59" i="3"/>
  <c r="LO59" i="3"/>
  <c r="LI60" i="3"/>
  <c r="LK60" i="3"/>
  <c r="LM60" i="3"/>
  <c r="LO60" i="3"/>
  <c r="LI61" i="3"/>
  <c r="LK61" i="3"/>
  <c r="LM61" i="3"/>
  <c r="LO61" i="3"/>
  <c r="LI62" i="3"/>
  <c r="LK62" i="3"/>
  <c r="LM62" i="3"/>
  <c r="LO62" i="3"/>
  <c r="LI63" i="3"/>
  <c r="LK63" i="3"/>
  <c r="LM63" i="3"/>
  <c r="LO63" i="3"/>
  <c r="LJ52" i="3"/>
  <c r="LN52" i="3"/>
  <c r="LK52" i="3"/>
  <c r="LM52" i="3"/>
  <c r="CM16" i="2"/>
  <c r="CP15" i="2"/>
  <c r="CM15" i="2"/>
  <c r="CP14" i="2"/>
  <c r="CM14" i="2"/>
  <c r="CP13" i="2"/>
  <c r="CM13" i="2"/>
  <c r="CP12" i="2"/>
  <c r="CM12" i="2"/>
  <c r="CP11" i="2"/>
  <c r="CP10" i="2"/>
  <c r="CQ62" i="2"/>
  <c r="CQ60" i="2"/>
  <c r="CQ59" i="2"/>
  <c r="CQ58" i="2"/>
  <c r="CQ32" i="2"/>
  <c r="CQ31" i="2"/>
  <c r="CQ45" i="2"/>
  <c r="CQ56" i="2"/>
  <c r="CQ43" i="2"/>
  <c r="CN10" i="2"/>
  <c r="CL10" i="2"/>
  <c r="KY5" i="2"/>
  <c r="OB5" i="2"/>
  <c r="CN11" i="2"/>
  <c r="CL9" i="2"/>
  <c r="CN7" i="2"/>
  <c r="HU5" i="2"/>
  <c r="CM11" i="2"/>
  <c r="CM9" i="2"/>
  <c r="CM7" i="2"/>
  <c r="JW5" i="2"/>
  <c r="KX5" i="2"/>
  <c r="PC5" i="2"/>
  <c r="DV5" i="2"/>
  <c r="HS5" i="2"/>
  <c r="KV5" i="2"/>
  <c r="NY5" i="2"/>
  <c r="OZ5" i="2"/>
  <c r="CO36" i="2"/>
  <c r="CO61" i="2"/>
  <c r="CO48" i="2"/>
  <c r="CO57" i="2"/>
  <c r="CO46" i="2"/>
  <c r="CO55" i="2"/>
  <c r="CO40" i="2"/>
  <c r="CO28" i="2"/>
  <c r="CO22" i="2"/>
  <c r="CO18" i="2"/>
  <c r="CO14" i="2"/>
  <c r="CO10" i="2"/>
  <c r="BH63" i="2"/>
  <c r="AA63" i="2" s="1"/>
  <c r="P63" i="1" s="1"/>
  <c r="CO37" i="2"/>
  <c r="CO35" i="2"/>
  <c r="CO34" i="2"/>
  <c r="CO33" i="2"/>
  <c r="CO47" i="2"/>
  <c r="CO44" i="2"/>
  <c r="CO42" i="2"/>
  <c r="CO29" i="2"/>
  <c r="CO26" i="2"/>
  <c r="CO20" i="2"/>
  <c r="CO16" i="2"/>
  <c r="CO12" i="2"/>
  <c r="CO8" i="2"/>
  <c r="HR5" i="2"/>
  <c r="HV5" i="2"/>
  <c r="JX5" i="2"/>
  <c r="DX5" i="2"/>
  <c r="CQ63" i="2"/>
  <c r="BU5" i="2"/>
  <c r="BV5" i="2"/>
  <c r="NA5" i="2"/>
  <c r="MX5" i="2"/>
  <c r="BS5" i="2"/>
  <c r="CO62" i="2"/>
  <c r="CO60" i="2"/>
  <c r="CO59" i="2"/>
  <c r="CO58" i="2"/>
  <c r="CO32" i="2"/>
  <c r="CO31" i="2"/>
  <c r="CO45" i="2"/>
  <c r="CO56" i="2"/>
  <c r="CO43" i="2"/>
  <c r="CO41" i="2"/>
  <c r="CO30" i="2"/>
  <c r="CO54" i="2"/>
  <c r="CO27" i="2"/>
  <c r="CO25" i="2"/>
  <c r="CO21" i="2"/>
  <c r="CO19" i="2"/>
  <c r="CO17" i="2"/>
  <c r="CO15" i="2"/>
  <c r="CO13" i="2"/>
  <c r="CO11" i="2"/>
  <c r="CO9" i="2"/>
  <c r="CO7" i="2"/>
  <c r="JU5" i="2"/>
  <c r="BM39" i="2" l="1"/>
  <c r="C8" i="7"/>
  <c r="D8" i="7"/>
  <c r="W7" i="5"/>
  <c r="L7" i="5"/>
  <c r="BQ7" i="5"/>
  <c r="BS7" i="5" s="1"/>
  <c r="AS7" i="5"/>
  <c r="AH7" i="5"/>
  <c r="AH18" i="5"/>
  <c r="L18" i="5"/>
  <c r="BQ18" i="5"/>
  <c r="BS18" i="5" s="1"/>
  <c r="AS18" i="5"/>
  <c r="W18" i="5"/>
  <c r="AS14" i="5"/>
  <c r="W14" i="5"/>
  <c r="AH14" i="5"/>
  <c r="AU14" i="5" s="1"/>
  <c r="L14" i="5"/>
  <c r="BQ14" i="5"/>
  <c r="BS14" i="5" s="1"/>
  <c r="AH10" i="5"/>
  <c r="L10" i="5"/>
  <c r="BQ10" i="5"/>
  <c r="BS10" i="5" s="1"/>
  <c r="AS10" i="5"/>
  <c r="W10" i="5"/>
  <c r="AH56" i="5"/>
  <c r="L56" i="5"/>
  <c r="BQ56" i="5"/>
  <c r="BS56" i="5" s="1"/>
  <c r="AS56" i="5"/>
  <c r="W56" i="5"/>
  <c r="W33" i="5"/>
  <c r="AS33" i="5"/>
  <c r="AH33" i="5"/>
  <c r="L33" i="5"/>
  <c r="BQ33" i="5"/>
  <c r="BS33" i="5" s="1"/>
  <c r="AS59" i="5"/>
  <c r="W59" i="5"/>
  <c r="AH59" i="5"/>
  <c r="L59" i="5"/>
  <c r="BQ59" i="5"/>
  <c r="BS59" i="5" s="1"/>
  <c r="AS42" i="5"/>
  <c r="W42" i="5"/>
  <c r="AH42" i="5"/>
  <c r="L42" i="5"/>
  <c r="BQ42" i="5"/>
  <c r="BS42" i="5" s="1"/>
  <c r="AS22" i="5"/>
  <c r="W22" i="5"/>
  <c r="AH22" i="5"/>
  <c r="L22" i="5"/>
  <c r="BQ22" i="5"/>
  <c r="BS22" i="5" s="1"/>
  <c r="AS49" i="5"/>
  <c r="W49" i="5"/>
  <c r="AH49" i="5"/>
  <c r="L49" i="5"/>
  <c r="BQ49" i="5"/>
  <c r="BS49" i="5" s="1"/>
  <c r="AS31" i="5"/>
  <c r="W31" i="5"/>
  <c r="AH31" i="5"/>
  <c r="L31" i="5"/>
  <c r="BQ31" i="5"/>
  <c r="BS31" i="5" s="1"/>
  <c r="AS58" i="5"/>
  <c r="W58" i="5"/>
  <c r="AH58" i="5"/>
  <c r="L58" i="5"/>
  <c r="BQ58" i="5"/>
  <c r="BS58" i="5" s="1"/>
  <c r="AS40" i="5"/>
  <c r="W40" i="5"/>
  <c r="AH40" i="5"/>
  <c r="L40" i="5"/>
  <c r="BQ40" i="5"/>
  <c r="BS40" i="5" s="1"/>
  <c r="AS17" i="5"/>
  <c r="W17" i="5"/>
  <c r="AH17" i="5"/>
  <c r="L17" i="5"/>
  <c r="BQ17" i="5"/>
  <c r="BS17" i="5" s="1"/>
  <c r="AH13" i="5"/>
  <c r="L13" i="5"/>
  <c r="BQ13" i="5"/>
  <c r="BS13" i="5" s="1"/>
  <c r="W13" i="5"/>
  <c r="AS13" i="5"/>
  <c r="AH47" i="5"/>
  <c r="L47" i="5"/>
  <c r="BQ47" i="5"/>
  <c r="BS47" i="5" s="1"/>
  <c r="AS47" i="5"/>
  <c r="W47" i="5"/>
  <c r="AH29" i="5"/>
  <c r="L29" i="5"/>
  <c r="BQ29" i="5"/>
  <c r="BS29" i="5" s="1"/>
  <c r="AS29" i="5"/>
  <c r="AU29" i="5" s="1"/>
  <c r="W29" i="5"/>
  <c r="AS57" i="5"/>
  <c r="W57" i="5"/>
  <c r="AH57" i="5"/>
  <c r="L57" i="5"/>
  <c r="BQ57" i="5"/>
  <c r="BS57" i="5" s="1"/>
  <c r="AH36" i="5"/>
  <c r="L36" i="5"/>
  <c r="BQ36" i="5"/>
  <c r="BS36" i="5" s="1"/>
  <c r="AS36" i="5"/>
  <c r="W36" i="5"/>
  <c r="CQ25" i="5"/>
  <c r="AH19" i="5"/>
  <c r="L19" i="5"/>
  <c r="BQ19" i="5"/>
  <c r="BS19" i="5" s="1"/>
  <c r="AS19" i="5"/>
  <c r="W19" i="5"/>
  <c r="AH45" i="5"/>
  <c r="L45" i="5"/>
  <c r="BQ45" i="5"/>
  <c r="BS45" i="5" s="1"/>
  <c r="AS45" i="5"/>
  <c r="W45" i="5"/>
  <c r="AH27" i="5"/>
  <c r="L27" i="5"/>
  <c r="BQ27" i="5"/>
  <c r="BS27" i="5" s="1"/>
  <c r="AS27" i="5"/>
  <c r="W27" i="5"/>
  <c r="AH55" i="5"/>
  <c r="BQ55" i="5"/>
  <c r="BS55" i="5" s="1"/>
  <c r="L55" i="5"/>
  <c r="AS55" i="5"/>
  <c r="W55" i="5"/>
  <c r="AS34" i="5"/>
  <c r="W34" i="5"/>
  <c r="AH34" i="5"/>
  <c r="L34" i="5"/>
  <c r="BQ34" i="5"/>
  <c r="BS34" i="5" s="1"/>
  <c r="AH20" i="5"/>
  <c r="L20" i="5"/>
  <c r="BQ20" i="5"/>
  <c r="BS20" i="5" s="1"/>
  <c r="AS20" i="5"/>
  <c r="W20" i="5"/>
  <c r="L12" i="5"/>
  <c r="AH12" i="5"/>
  <c r="BQ12" i="5"/>
  <c r="BS12" i="5" s="1"/>
  <c r="AS12" i="5"/>
  <c r="W12" i="5"/>
  <c r="AS51" i="5"/>
  <c r="W51" i="5"/>
  <c r="AH51" i="5"/>
  <c r="L51" i="5"/>
  <c r="BQ51" i="5"/>
  <c r="BS51" i="5" s="1"/>
  <c r="AS41" i="5"/>
  <c r="AU41" i="5" s="1"/>
  <c r="W41" i="5"/>
  <c r="AH41" i="5"/>
  <c r="BQ41" i="5"/>
  <c r="BS41" i="5" s="1"/>
  <c r="L41" i="5"/>
  <c r="AS48" i="5"/>
  <c r="W48" i="5"/>
  <c r="AH48" i="5"/>
  <c r="L48" i="5"/>
  <c r="BQ48" i="5"/>
  <c r="BS48" i="5" s="1"/>
  <c r="AH30" i="5"/>
  <c r="L30" i="5"/>
  <c r="BQ30" i="5"/>
  <c r="BS30" i="5" s="1"/>
  <c r="AS30" i="5"/>
  <c r="W30" i="5"/>
  <c r="AS16" i="5"/>
  <c r="W16" i="5"/>
  <c r="AH16" i="5"/>
  <c r="L16" i="5"/>
  <c r="BQ16" i="5"/>
  <c r="BS16" i="5" s="1"/>
  <c r="AS43" i="5"/>
  <c r="W43" i="5"/>
  <c r="AH43" i="5"/>
  <c r="L43" i="5"/>
  <c r="BQ43" i="5"/>
  <c r="BS43" i="5" s="1"/>
  <c r="W50" i="5"/>
  <c r="AS50" i="5"/>
  <c r="AH50" i="5"/>
  <c r="L50" i="5"/>
  <c r="BQ50" i="5"/>
  <c r="BS50" i="5" s="1"/>
  <c r="AS32" i="5"/>
  <c r="W32" i="5"/>
  <c r="AH32" i="5"/>
  <c r="L32" i="5"/>
  <c r="BQ32" i="5"/>
  <c r="BS32" i="5" s="1"/>
  <c r="AH21" i="5"/>
  <c r="L21" i="5"/>
  <c r="BQ21" i="5"/>
  <c r="BS21" i="5" s="1"/>
  <c r="AS21" i="5"/>
  <c r="W21" i="5"/>
  <c r="AS15" i="5"/>
  <c r="W15" i="5"/>
  <c r="AH15" i="5"/>
  <c r="L15" i="5"/>
  <c r="BQ15" i="5"/>
  <c r="BS15" i="5" s="1"/>
  <c r="AH11" i="5"/>
  <c r="L11" i="5"/>
  <c r="BQ11" i="5"/>
  <c r="BS11" i="5" s="1"/>
  <c r="AS11" i="5"/>
  <c r="W11" i="5"/>
  <c r="AH37" i="5"/>
  <c r="BQ37" i="5"/>
  <c r="BS37" i="5" s="1"/>
  <c r="L37" i="5"/>
  <c r="AS37" i="5"/>
  <c r="W37" i="5"/>
  <c r="AH62" i="5"/>
  <c r="L62" i="5"/>
  <c r="BQ62" i="5"/>
  <c r="BS62" i="5" s="1"/>
  <c r="AS62" i="5"/>
  <c r="W62" i="5"/>
  <c r="L46" i="5"/>
  <c r="AH46" i="5"/>
  <c r="BQ46" i="5"/>
  <c r="BS46" i="5" s="1"/>
  <c r="AS46" i="5"/>
  <c r="W46" i="5"/>
  <c r="AH28" i="5"/>
  <c r="L28" i="5"/>
  <c r="BQ28" i="5"/>
  <c r="BS28" i="5" s="1"/>
  <c r="AS28" i="5"/>
  <c r="W28" i="5"/>
  <c r="EA25" i="5"/>
  <c r="AH61" i="5"/>
  <c r="L61" i="5"/>
  <c r="BQ61" i="5"/>
  <c r="BS61" i="5" s="1"/>
  <c r="AS61" i="5"/>
  <c r="W61" i="5"/>
  <c r="AH35" i="5"/>
  <c r="L35" i="5"/>
  <c r="BQ35" i="5"/>
  <c r="BS35" i="5" s="1"/>
  <c r="AS35" i="5"/>
  <c r="W35" i="5"/>
  <c r="AS60" i="5"/>
  <c r="W60" i="5"/>
  <c r="L60" i="5"/>
  <c r="BQ60" i="5"/>
  <c r="BS60" i="5" s="1"/>
  <c r="AH60" i="5"/>
  <c r="AH44" i="5"/>
  <c r="L44" i="5"/>
  <c r="BQ44" i="5"/>
  <c r="BS44" i="5" s="1"/>
  <c r="AS44" i="5"/>
  <c r="W44" i="5"/>
  <c r="AS26" i="5"/>
  <c r="W26" i="5"/>
  <c r="L26" i="5"/>
  <c r="BQ26" i="5"/>
  <c r="BS26" i="5" s="1"/>
  <c r="AH26" i="5"/>
  <c r="L9" i="5"/>
  <c r="AS9" i="5"/>
  <c r="AH9" i="5"/>
  <c r="BQ9" i="5"/>
  <c r="BS9" i="5" s="1"/>
  <c r="W9" i="5"/>
  <c r="AS8" i="5"/>
  <c r="AU8" i="5" s="1"/>
  <c r="AH8" i="5"/>
  <c r="L8" i="5"/>
  <c r="BQ8" i="5"/>
  <c r="BS8" i="5" s="1"/>
  <c r="W8" i="5"/>
  <c r="J61" i="7"/>
  <c r="J63" i="7"/>
  <c r="J36" i="7"/>
  <c r="EE57" i="5"/>
  <c r="CY57" i="5"/>
  <c r="CI57" i="5"/>
  <c r="CA57" i="5"/>
  <c r="DY57" i="5"/>
  <c r="CS57" i="5"/>
  <c r="CC57" i="5"/>
  <c r="DW57" i="5"/>
  <c r="DG57" i="5"/>
  <c r="BU57" i="5"/>
  <c r="EI57" i="5"/>
  <c r="DS57" i="5"/>
  <c r="CM57" i="5"/>
  <c r="BW57" i="5"/>
  <c r="EC57" i="5"/>
  <c r="DM57" i="5"/>
  <c r="CG57" i="5"/>
  <c r="DQ57" i="5"/>
  <c r="DA57" i="5"/>
  <c r="DK57" i="5"/>
  <c r="CO57" i="5"/>
  <c r="EK57" i="5"/>
  <c r="DE57" i="5"/>
  <c r="CU57" i="5"/>
  <c r="DW61" i="5"/>
  <c r="DG61" i="5"/>
  <c r="CA61" i="5"/>
  <c r="DY61" i="5"/>
  <c r="CC61" i="5"/>
  <c r="DQ61" i="5"/>
  <c r="DA61" i="5"/>
  <c r="BU61" i="5"/>
  <c r="EE61" i="5"/>
  <c r="CY61" i="5"/>
  <c r="CS61" i="5"/>
  <c r="EI61" i="5"/>
  <c r="DK61" i="5"/>
  <c r="CU61" i="5"/>
  <c r="CI61" i="5"/>
  <c r="EK61" i="5"/>
  <c r="DE61" i="5"/>
  <c r="CO61" i="5"/>
  <c r="AU61" i="5"/>
  <c r="DM61" i="5"/>
  <c r="CG61" i="5"/>
  <c r="BW61" i="5"/>
  <c r="DS61" i="5"/>
  <c r="CM61" i="5"/>
  <c r="EC61" i="5"/>
  <c r="EC62" i="5"/>
  <c r="DM62" i="5"/>
  <c r="CG62" i="5"/>
  <c r="CI62" i="5"/>
  <c r="DW62" i="5"/>
  <c r="DG62" i="5"/>
  <c r="CA62" i="5"/>
  <c r="EK62" i="5"/>
  <c r="DQ62" i="5"/>
  <c r="DA62" i="5"/>
  <c r="BU62" i="5"/>
  <c r="CO62" i="5"/>
  <c r="EE62" i="5"/>
  <c r="CY62" i="5"/>
  <c r="DK62" i="5"/>
  <c r="CU62" i="5"/>
  <c r="DE62" i="5"/>
  <c r="BW62" i="5"/>
  <c r="DY62" i="5"/>
  <c r="EA62" i="5" s="1"/>
  <c r="CS62" i="5"/>
  <c r="DS62" i="5"/>
  <c r="CM62" i="5"/>
  <c r="EI62" i="5"/>
  <c r="CC62" i="5"/>
  <c r="EI55" i="5"/>
  <c r="DS55" i="5"/>
  <c r="CM55" i="5"/>
  <c r="BW55" i="5"/>
  <c r="EK55" i="5"/>
  <c r="CO55" i="5"/>
  <c r="EC55" i="5"/>
  <c r="DM55" i="5"/>
  <c r="CG55" i="5"/>
  <c r="DE55" i="5"/>
  <c r="EE55" i="5"/>
  <c r="DW55" i="5"/>
  <c r="DG55" i="5"/>
  <c r="CA55" i="5"/>
  <c r="CU55" i="5"/>
  <c r="DQ55" i="5"/>
  <c r="DA55" i="5"/>
  <c r="BU55" i="5"/>
  <c r="DK55" i="5"/>
  <c r="DY55" i="5"/>
  <c r="CS55" i="5"/>
  <c r="AU55" i="5"/>
  <c r="CI55" i="5"/>
  <c r="CK55" i="5" s="1"/>
  <c r="CC55" i="5"/>
  <c r="CY55" i="5"/>
  <c r="J60" i="7"/>
  <c r="DQ60" i="5"/>
  <c r="DA60" i="5"/>
  <c r="BU60" i="5"/>
  <c r="BW60" i="5"/>
  <c r="EC60" i="5"/>
  <c r="DK60" i="5"/>
  <c r="CU60" i="5"/>
  <c r="CS60" i="5"/>
  <c r="DS60" i="5"/>
  <c r="CM60" i="5"/>
  <c r="EK60" i="5"/>
  <c r="DE60" i="5"/>
  <c r="CO60" i="5"/>
  <c r="DY60" i="5"/>
  <c r="CC60" i="5"/>
  <c r="EE60" i="5"/>
  <c r="CY60" i="5"/>
  <c r="CI60" i="5"/>
  <c r="EI60" i="5"/>
  <c r="DG60" i="5"/>
  <c r="CA60" i="5"/>
  <c r="DW60" i="5"/>
  <c r="DM60" i="5"/>
  <c r="CG60" i="5"/>
  <c r="EK58" i="5"/>
  <c r="DE58" i="5"/>
  <c r="CO58" i="5"/>
  <c r="EE58" i="5"/>
  <c r="CY58" i="5"/>
  <c r="CI58" i="5"/>
  <c r="CG58" i="5"/>
  <c r="DW58" i="5"/>
  <c r="DY58" i="5"/>
  <c r="EA58" i="5" s="1"/>
  <c r="CS58" i="5"/>
  <c r="CC58" i="5"/>
  <c r="EC58" i="5"/>
  <c r="DM58" i="5"/>
  <c r="DG58" i="5"/>
  <c r="CA58" i="5"/>
  <c r="EI58" i="5"/>
  <c r="DS58" i="5"/>
  <c r="CM58" i="5"/>
  <c r="BW58" i="5"/>
  <c r="DK58" i="5"/>
  <c r="DA58" i="5"/>
  <c r="BU58" i="5"/>
  <c r="DQ58" i="5"/>
  <c r="CU58" i="5"/>
  <c r="DY56" i="5"/>
  <c r="CS56" i="5"/>
  <c r="CC56" i="5"/>
  <c r="CU56" i="5"/>
  <c r="EK56" i="5"/>
  <c r="EI56" i="5"/>
  <c r="DS56" i="5"/>
  <c r="CM56" i="5"/>
  <c r="BW56" i="5"/>
  <c r="DK56" i="5"/>
  <c r="EC56" i="5"/>
  <c r="DM56" i="5"/>
  <c r="CG56" i="5"/>
  <c r="DQ56" i="5"/>
  <c r="DA56" i="5"/>
  <c r="DW56" i="5"/>
  <c r="DG56" i="5"/>
  <c r="DI56" i="5" s="1"/>
  <c r="CA56" i="5"/>
  <c r="BU56" i="5"/>
  <c r="EE56" i="5"/>
  <c r="CY56" i="5"/>
  <c r="DE56" i="5"/>
  <c r="CI56" i="5"/>
  <c r="CO56" i="5"/>
  <c r="DK59" i="5"/>
  <c r="CU59" i="5"/>
  <c r="EI59" i="5"/>
  <c r="EC59" i="5"/>
  <c r="EK59" i="5"/>
  <c r="DE59" i="5"/>
  <c r="CO59" i="5"/>
  <c r="EE59" i="5"/>
  <c r="CY59" i="5"/>
  <c r="CI59" i="5"/>
  <c r="BW59" i="5"/>
  <c r="DM59" i="5"/>
  <c r="CG59" i="5"/>
  <c r="DY59" i="5"/>
  <c r="CS59" i="5"/>
  <c r="CC59" i="5"/>
  <c r="DS59" i="5"/>
  <c r="CM59" i="5"/>
  <c r="DG59" i="5"/>
  <c r="DI59" i="5" s="1"/>
  <c r="DA59" i="5"/>
  <c r="BU59" i="5"/>
  <c r="DQ59" i="5"/>
  <c r="DW59" i="5"/>
  <c r="CA59" i="5"/>
  <c r="EK50" i="5"/>
  <c r="EI50" i="5"/>
  <c r="EE50" i="5"/>
  <c r="EC50" i="5"/>
  <c r="DY50" i="5"/>
  <c r="DW50" i="5"/>
  <c r="DS50" i="5"/>
  <c r="DQ50" i="5"/>
  <c r="DM50" i="5"/>
  <c r="DK50" i="5"/>
  <c r="DG50" i="5"/>
  <c r="DE50" i="5"/>
  <c r="DA50" i="5"/>
  <c r="CY50" i="5"/>
  <c r="CU50" i="5"/>
  <c r="CS50" i="5"/>
  <c r="CO50" i="5"/>
  <c r="CM50" i="5"/>
  <c r="CI50" i="5"/>
  <c r="CG50" i="5"/>
  <c r="CC50" i="5"/>
  <c r="CA50" i="5"/>
  <c r="BW50" i="5"/>
  <c r="BU50" i="5"/>
  <c r="EK45" i="5"/>
  <c r="EC45" i="5"/>
  <c r="DY45" i="5"/>
  <c r="DQ45" i="5"/>
  <c r="DM45" i="5"/>
  <c r="DE45" i="5"/>
  <c r="DA45" i="5"/>
  <c r="CS45" i="5"/>
  <c r="CO45" i="5"/>
  <c r="CG45" i="5"/>
  <c r="CC45" i="5"/>
  <c r="BU45" i="5"/>
  <c r="EI45" i="5"/>
  <c r="EE45" i="5"/>
  <c r="DW45" i="5"/>
  <c r="DS45" i="5"/>
  <c r="DK45" i="5"/>
  <c r="DG45" i="5"/>
  <c r="CY45" i="5"/>
  <c r="CU45" i="5"/>
  <c r="CM45" i="5"/>
  <c r="CI45" i="5"/>
  <c r="BW45" i="5"/>
  <c r="CA45" i="5"/>
  <c r="EK42" i="5"/>
  <c r="EI42" i="5"/>
  <c r="EE42" i="5"/>
  <c r="EC42" i="5"/>
  <c r="DY42" i="5"/>
  <c r="DW42" i="5"/>
  <c r="DS42" i="5"/>
  <c r="DQ42" i="5"/>
  <c r="DM42" i="5"/>
  <c r="DK42" i="5"/>
  <c r="DG42" i="5"/>
  <c r="DE42" i="5"/>
  <c r="DA42" i="5"/>
  <c r="CY42" i="5"/>
  <c r="CU42" i="5"/>
  <c r="CS42" i="5"/>
  <c r="CO42" i="5"/>
  <c r="CM42" i="5"/>
  <c r="CI42" i="5"/>
  <c r="CG42" i="5"/>
  <c r="CC42" i="5"/>
  <c r="CA42" i="5"/>
  <c r="BW42" i="5"/>
  <c r="BU42" i="5"/>
  <c r="EI43" i="5"/>
  <c r="EE43" i="5"/>
  <c r="DG43" i="5"/>
  <c r="CY43" i="5"/>
  <c r="CU43" i="5"/>
  <c r="BW43" i="5"/>
  <c r="DW43" i="5"/>
  <c r="DS43" i="5"/>
  <c r="DK43" i="5"/>
  <c r="CM43" i="5"/>
  <c r="CI43" i="5"/>
  <c r="CA43" i="5"/>
  <c r="CC43" i="5"/>
  <c r="EC43" i="5"/>
  <c r="DE43" i="5"/>
  <c r="CG43" i="5"/>
  <c r="EK43" i="5"/>
  <c r="DM43" i="5"/>
  <c r="DY43" i="5"/>
  <c r="DQ43" i="5"/>
  <c r="DA43" i="5"/>
  <c r="CS43" i="5"/>
  <c r="BU43" i="5"/>
  <c r="CO43" i="5"/>
  <c r="EI41" i="5"/>
  <c r="EE41" i="5"/>
  <c r="DW41" i="5"/>
  <c r="DS41" i="5"/>
  <c r="DK41" i="5"/>
  <c r="DG41" i="5"/>
  <c r="CY41" i="5"/>
  <c r="CU41" i="5"/>
  <c r="CM41" i="5"/>
  <c r="CI41" i="5"/>
  <c r="CA41" i="5"/>
  <c r="BW41" i="5"/>
  <c r="CG41" i="5"/>
  <c r="DY41" i="5"/>
  <c r="DQ41" i="5"/>
  <c r="DA41" i="5"/>
  <c r="CS41" i="5"/>
  <c r="CC41" i="5"/>
  <c r="BU41" i="5"/>
  <c r="EK41" i="5"/>
  <c r="EC41" i="5"/>
  <c r="DM41" i="5"/>
  <c r="DE41" i="5"/>
  <c r="CO41" i="5"/>
  <c r="EC48" i="5"/>
  <c r="DY48" i="5"/>
  <c r="DQ48" i="5"/>
  <c r="DM48" i="5"/>
  <c r="CO48" i="5"/>
  <c r="CG48" i="5"/>
  <c r="EK48" i="5"/>
  <c r="DE48" i="5"/>
  <c r="DA48" i="5"/>
  <c r="CS48" i="5"/>
  <c r="CC48" i="5"/>
  <c r="BU48" i="5"/>
  <c r="CA48" i="5"/>
  <c r="EE48" i="5"/>
  <c r="DW48" i="5"/>
  <c r="DG48" i="5"/>
  <c r="DI48" i="5" s="1"/>
  <c r="CY48" i="5"/>
  <c r="CI48" i="5"/>
  <c r="BW48" i="5"/>
  <c r="EI48" i="5"/>
  <c r="DS48" i="5"/>
  <c r="DK48" i="5"/>
  <c r="CU48" i="5"/>
  <c r="CM48" i="5"/>
  <c r="EK46" i="5"/>
  <c r="EC46" i="5"/>
  <c r="DY46" i="5"/>
  <c r="DQ46" i="5"/>
  <c r="DM46" i="5"/>
  <c r="DE46" i="5"/>
  <c r="DA46" i="5"/>
  <c r="CS46" i="5"/>
  <c r="CO46" i="5"/>
  <c r="CG46" i="5"/>
  <c r="CC46" i="5"/>
  <c r="BU46" i="5"/>
  <c r="EE46" i="5"/>
  <c r="DW46" i="5"/>
  <c r="DG46" i="5"/>
  <c r="CY46" i="5"/>
  <c r="CI46" i="5"/>
  <c r="EI46" i="5"/>
  <c r="DS46" i="5"/>
  <c r="DK46" i="5"/>
  <c r="CU46" i="5"/>
  <c r="CM46" i="5"/>
  <c r="BW46" i="5"/>
  <c r="CA46" i="5"/>
  <c r="EK49" i="5"/>
  <c r="EC49" i="5"/>
  <c r="DY49" i="5"/>
  <c r="DQ49" i="5"/>
  <c r="DM49" i="5"/>
  <c r="DE49" i="5"/>
  <c r="DA49" i="5"/>
  <c r="CS49" i="5"/>
  <c r="CO49" i="5"/>
  <c r="CG49" i="5"/>
  <c r="CC49" i="5"/>
  <c r="BU49" i="5"/>
  <c r="BW49" i="5"/>
  <c r="DG49" i="5"/>
  <c r="CY49" i="5"/>
  <c r="CA49" i="5"/>
  <c r="EE49" i="5"/>
  <c r="DW49" i="5"/>
  <c r="CI49" i="5"/>
  <c r="EI49" i="5"/>
  <c r="DS49" i="5"/>
  <c r="DK49" i="5"/>
  <c r="CU49" i="5"/>
  <c r="CM49" i="5"/>
  <c r="EI44" i="5"/>
  <c r="EE44" i="5"/>
  <c r="DW44" i="5"/>
  <c r="DS44" i="5"/>
  <c r="DK44" i="5"/>
  <c r="DG44" i="5"/>
  <c r="CY44" i="5"/>
  <c r="CU44" i="5"/>
  <c r="CM44" i="5"/>
  <c r="CI44" i="5"/>
  <c r="CA44" i="5"/>
  <c r="BW44" i="5"/>
  <c r="EK44" i="5"/>
  <c r="EC44" i="5"/>
  <c r="DM44" i="5"/>
  <c r="DE44" i="5"/>
  <c r="CO44" i="5"/>
  <c r="CQ44" i="5" s="1"/>
  <c r="CG44" i="5"/>
  <c r="BU44" i="5"/>
  <c r="CC44" i="5"/>
  <c r="DY44" i="5"/>
  <c r="DQ44" i="5"/>
  <c r="DA44" i="5"/>
  <c r="CS44" i="5"/>
  <c r="EI51" i="5"/>
  <c r="EE51" i="5"/>
  <c r="DW51" i="5"/>
  <c r="DS51" i="5"/>
  <c r="DK51" i="5"/>
  <c r="DG51" i="5"/>
  <c r="CY51" i="5"/>
  <c r="CU51" i="5"/>
  <c r="CM51" i="5"/>
  <c r="CI51" i="5"/>
  <c r="CA51" i="5"/>
  <c r="BW51" i="5"/>
  <c r="EK51" i="5"/>
  <c r="EC51" i="5"/>
  <c r="DY51" i="5"/>
  <c r="DQ51" i="5"/>
  <c r="DM51" i="5"/>
  <c r="DE51" i="5"/>
  <c r="DA51" i="5"/>
  <c r="CS51" i="5"/>
  <c r="CO51" i="5"/>
  <c r="BU51" i="5"/>
  <c r="CC51" i="5"/>
  <c r="CG51" i="5"/>
  <c r="EI40" i="5"/>
  <c r="EE40" i="5"/>
  <c r="DW40" i="5"/>
  <c r="DS40" i="5"/>
  <c r="DK40" i="5"/>
  <c r="DG40" i="5"/>
  <c r="CY40" i="5"/>
  <c r="CU40" i="5"/>
  <c r="CM40" i="5"/>
  <c r="CI40" i="5"/>
  <c r="CA40" i="5"/>
  <c r="BW40" i="5"/>
  <c r="EK40" i="5"/>
  <c r="EC40" i="5"/>
  <c r="DY40" i="5"/>
  <c r="DQ40" i="5"/>
  <c r="DM40" i="5"/>
  <c r="DE40" i="5"/>
  <c r="DA40" i="5"/>
  <c r="CS40" i="5"/>
  <c r="CO40" i="5"/>
  <c r="CG40" i="5"/>
  <c r="BU40" i="5"/>
  <c r="CC40" i="5"/>
  <c r="EK47" i="5"/>
  <c r="EI47" i="5"/>
  <c r="EE47" i="5"/>
  <c r="EC47" i="5"/>
  <c r="DY47" i="5"/>
  <c r="DW47" i="5"/>
  <c r="DS47" i="5"/>
  <c r="DQ47" i="5"/>
  <c r="DM47" i="5"/>
  <c r="DK47" i="5"/>
  <c r="DG47" i="5"/>
  <c r="DE47" i="5"/>
  <c r="DA47" i="5"/>
  <c r="CY47" i="5"/>
  <c r="CU47" i="5"/>
  <c r="CS47" i="5"/>
  <c r="CO47" i="5"/>
  <c r="CM47" i="5"/>
  <c r="CI47" i="5"/>
  <c r="CG47" i="5"/>
  <c r="CC47" i="5"/>
  <c r="CA47" i="5"/>
  <c r="BW47" i="5"/>
  <c r="BU47" i="5"/>
  <c r="J46" i="7"/>
  <c r="DO25" i="5"/>
  <c r="DW37" i="5"/>
  <c r="DG37" i="5"/>
  <c r="CA37" i="5"/>
  <c r="DQ37" i="5"/>
  <c r="BU37" i="5"/>
  <c r="EK37" i="5"/>
  <c r="DE37" i="5"/>
  <c r="CO37" i="5"/>
  <c r="EE37" i="5"/>
  <c r="EI37" i="5"/>
  <c r="DS37" i="5"/>
  <c r="CM37" i="5"/>
  <c r="BW37" i="5"/>
  <c r="DA37" i="5"/>
  <c r="CY37" i="5"/>
  <c r="CI37" i="5"/>
  <c r="EC37" i="5"/>
  <c r="DM37" i="5"/>
  <c r="CG37" i="5"/>
  <c r="DK37" i="5"/>
  <c r="CU37" i="5"/>
  <c r="DY37" i="5"/>
  <c r="CS37" i="5"/>
  <c r="CC37" i="5"/>
  <c r="CE37" i="5" s="1"/>
  <c r="AU37" i="5"/>
  <c r="CK25" i="5"/>
  <c r="DI25" i="5"/>
  <c r="DC25" i="5"/>
  <c r="EK34" i="5"/>
  <c r="EC34" i="5"/>
  <c r="DM34" i="5"/>
  <c r="DE34" i="5"/>
  <c r="CO34" i="5"/>
  <c r="CQ34" i="5" s="1"/>
  <c r="CG34" i="5"/>
  <c r="EE34" i="5"/>
  <c r="DW34" i="5"/>
  <c r="EI34" i="5"/>
  <c r="DS34" i="5"/>
  <c r="CS34" i="5"/>
  <c r="CA34" i="5"/>
  <c r="DQ34" i="5"/>
  <c r="CC34" i="5"/>
  <c r="DA34" i="5"/>
  <c r="CY34" i="5"/>
  <c r="CM34" i="5"/>
  <c r="DY34" i="5"/>
  <c r="DK34" i="5"/>
  <c r="BU34" i="5"/>
  <c r="DG34" i="5"/>
  <c r="CU34" i="5"/>
  <c r="CI34" i="5"/>
  <c r="BW34" i="5"/>
  <c r="EE33" i="5"/>
  <c r="DW33" i="5"/>
  <c r="DG33" i="5"/>
  <c r="CY33" i="5"/>
  <c r="CI33" i="5"/>
  <c r="CA33" i="5"/>
  <c r="EI33" i="5"/>
  <c r="DS33" i="5"/>
  <c r="DK33" i="5"/>
  <c r="CU33" i="5"/>
  <c r="CM33" i="5"/>
  <c r="BW33" i="5"/>
  <c r="EC33" i="5"/>
  <c r="DQ33" i="5"/>
  <c r="DE33" i="5"/>
  <c r="DA33" i="5"/>
  <c r="EK33" i="5"/>
  <c r="CC33" i="5"/>
  <c r="CO33" i="5"/>
  <c r="DY33" i="5"/>
  <c r="DM33" i="5"/>
  <c r="AU33" i="5"/>
  <c r="CS33" i="5"/>
  <c r="BU33" i="5"/>
  <c r="CG33" i="5"/>
  <c r="EE32" i="5"/>
  <c r="DW32" i="5"/>
  <c r="DG32" i="5"/>
  <c r="CY32" i="5"/>
  <c r="CI32" i="5"/>
  <c r="CA32" i="5"/>
  <c r="DY32" i="5"/>
  <c r="EK32" i="5"/>
  <c r="EC32" i="5"/>
  <c r="CC32" i="5"/>
  <c r="DA32" i="5"/>
  <c r="CO32" i="5"/>
  <c r="DM32" i="5"/>
  <c r="CM32" i="5"/>
  <c r="DK32" i="5"/>
  <c r="BW32" i="5"/>
  <c r="DE32" i="5"/>
  <c r="CG32" i="5"/>
  <c r="CU32" i="5"/>
  <c r="DS32" i="5"/>
  <c r="EI32" i="5"/>
  <c r="DQ32" i="5"/>
  <c r="CS32" i="5"/>
  <c r="BU32" i="5"/>
  <c r="BY25" i="5"/>
  <c r="DY31" i="5"/>
  <c r="DQ31" i="5"/>
  <c r="DA31" i="5"/>
  <c r="CS31" i="5"/>
  <c r="CC31" i="5"/>
  <c r="BU31" i="5"/>
  <c r="EK31" i="5"/>
  <c r="EC31" i="5"/>
  <c r="DM31" i="5"/>
  <c r="DE31" i="5"/>
  <c r="CO31" i="5"/>
  <c r="CG31" i="5"/>
  <c r="DW31" i="5"/>
  <c r="DK31" i="5"/>
  <c r="EE31" i="5"/>
  <c r="CM31" i="5"/>
  <c r="CA31" i="5"/>
  <c r="CY31" i="5"/>
  <c r="BW31" i="5"/>
  <c r="BY31" i="5" s="1"/>
  <c r="CU31" i="5"/>
  <c r="CI31" i="5"/>
  <c r="EI31" i="5"/>
  <c r="DS31" i="5"/>
  <c r="DG31" i="5"/>
  <c r="DY30" i="5"/>
  <c r="DQ30" i="5"/>
  <c r="DA30" i="5"/>
  <c r="CS30" i="5"/>
  <c r="CC30" i="5"/>
  <c r="BU30" i="5"/>
  <c r="DS30" i="5"/>
  <c r="EI30" i="5"/>
  <c r="EE30" i="5"/>
  <c r="DW30" i="5"/>
  <c r="EK30" i="5"/>
  <c r="CO30" i="5"/>
  <c r="CM30" i="5"/>
  <c r="CA30" i="5"/>
  <c r="BW30" i="5"/>
  <c r="BY30" i="5" s="1"/>
  <c r="DM30" i="5"/>
  <c r="DK30" i="5"/>
  <c r="CY30" i="5"/>
  <c r="CU30" i="5"/>
  <c r="CI30" i="5"/>
  <c r="DG30" i="5"/>
  <c r="DE30" i="5"/>
  <c r="EC30" i="5"/>
  <c r="CG30" i="5"/>
  <c r="CW25" i="5"/>
  <c r="CE25" i="5"/>
  <c r="EI29" i="5"/>
  <c r="DS29" i="5"/>
  <c r="DK29" i="5"/>
  <c r="CU29" i="5"/>
  <c r="CM29" i="5"/>
  <c r="BW29" i="5"/>
  <c r="EE29" i="5"/>
  <c r="DW29" i="5"/>
  <c r="DG29" i="5"/>
  <c r="CY29" i="5"/>
  <c r="CI29" i="5"/>
  <c r="CA29" i="5"/>
  <c r="DM29" i="5"/>
  <c r="DA29" i="5"/>
  <c r="DY29" i="5"/>
  <c r="EA29" i="5" s="1"/>
  <c r="CG29" i="5"/>
  <c r="BU29" i="5"/>
  <c r="CO29" i="5"/>
  <c r="CQ29" i="5" s="1"/>
  <c r="EK29" i="5"/>
  <c r="DQ29" i="5"/>
  <c r="CS29" i="5"/>
  <c r="CC29" i="5"/>
  <c r="DE29" i="5"/>
  <c r="EC29" i="5"/>
  <c r="J32" i="7"/>
  <c r="EM25" i="5"/>
  <c r="EK26" i="5"/>
  <c r="EC26" i="5"/>
  <c r="DM26" i="5"/>
  <c r="DE26" i="5"/>
  <c r="CO26" i="5"/>
  <c r="CG26" i="5"/>
  <c r="DW26" i="5"/>
  <c r="EE26" i="5"/>
  <c r="EG26" i="5" s="1"/>
  <c r="EI26" i="5"/>
  <c r="CI26" i="5"/>
  <c r="BW26" i="5"/>
  <c r="BU26" i="5"/>
  <c r="DY26" i="5"/>
  <c r="DG26" i="5"/>
  <c r="CU26" i="5"/>
  <c r="CS26" i="5"/>
  <c r="DS26" i="5"/>
  <c r="DQ26" i="5"/>
  <c r="DK26" i="5"/>
  <c r="CY26" i="5"/>
  <c r="DA26" i="5"/>
  <c r="CC26" i="5"/>
  <c r="CM26" i="5"/>
  <c r="CA26" i="5"/>
  <c r="EI36" i="5"/>
  <c r="DS36" i="5"/>
  <c r="DK36" i="5"/>
  <c r="CU36" i="5"/>
  <c r="CM36" i="5"/>
  <c r="BW36" i="5"/>
  <c r="EK36" i="5"/>
  <c r="EC36" i="5"/>
  <c r="DY36" i="5"/>
  <c r="DG36" i="5"/>
  <c r="CG36" i="5"/>
  <c r="BU36" i="5"/>
  <c r="DW36" i="5"/>
  <c r="DE36" i="5"/>
  <c r="CS36" i="5"/>
  <c r="DQ36" i="5"/>
  <c r="EE36" i="5"/>
  <c r="CO36" i="5"/>
  <c r="CC36" i="5"/>
  <c r="DM36" i="5"/>
  <c r="DO36" i="5" s="1"/>
  <c r="DA36" i="5"/>
  <c r="CA36" i="5"/>
  <c r="CY36" i="5"/>
  <c r="CI36" i="5"/>
  <c r="EK35" i="5"/>
  <c r="EC35" i="5"/>
  <c r="DM35" i="5"/>
  <c r="DE35" i="5"/>
  <c r="CO35" i="5"/>
  <c r="CG35" i="5"/>
  <c r="DY35" i="5"/>
  <c r="DQ35" i="5"/>
  <c r="DA35" i="5"/>
  <c r="CS35" i="5"/>
  <c r="CC35" i="5"/>
  <c r="BU35" i="5"/>
  <c r="EE35" i="5"/>
  <c r="DW35" i="5"/>
  <c r="DS35" i="5"/>
  <c r="DU35" i="5" s="1"/>
  <c r="CA35" i="5"/>
  <c r="CY35" i="5"/>
  <c r="CM35" i="5"/>
  <c r="DK35" i="5"/>
  <c r="DG35" i="5"/>
  <c r="CU35" i="5"/>
  <c r="CW35" i="5" s="1"/>
  <c r="CI35" i="5"/>
  <c r="EI35" i="5"/>
  <c r="BW35" i="5"/>
  <c r="EK27" i="5"/>
  <c r="EC27" i="5"/>
  <c r="DM27" i="5"/>
  <c r="DE27" i="5"/>
  <c r="CO27" i="5"/>
  <c r="CG27" i="5"/>
  <c r="DY27" i="5"/>
  <c r="DQ27" i="5"/>
  <c r="DA27" i="5"/>
  <c r="CS27" i="5"/>
  <c r="CC27" i="5"/>
  <c r="BU27" i="5"/>
  <c r="DK27" i="5"/>
  <c r="CU27" i="5"/>
  <c r="CI27" i="5"/>
  <c r="BW27" i="5"/>
  <c r="DG27" i="5"/>
  <c r="EI27" i="5"/>
  <c r="EE27" i="5"/>
  <c r="DW27" i="5"/>
  <c r="DS27" i="5"/>
  <c r="CY27" i="5"/>
  <c r="CM27" i="5"/>
  <c r="CA27" i="5"/>
  <c r="EI28" i="5"/>
  <c r="DS28" i="5"/>
  <c r="DK28" i="5"/>
  <c r="CU28" i="5"/>
  <c r="CM28" i="5"/>
  <c r="BW28" i="5"/>
  <c r="EK28" i="5"/>
  <c r="EC28" i="5"/>
  <c r="DY28" i="5"/>
  <c r="EE28" i="5"/>
  <c r="CY28" i="5"/>
  <c r="CI28" i="5"/>
  <c r="DG28" i="5"/>
  <c r="CG28" i="5"/>
  <c r="BU28" i="5"/>
  <c r="DE28" i="5"/>
  <c r="CS28" i="5"/>
  <c r="DA28" i="5"/>
  <c r="CC28" i="5"/>
  <c r="CE28" i="5" s="1"/>
  <c r="DM28" i="5"/>
  <c r="CO28" i="5"/>
  <c r="DW28" i="5"/>
  <c r="DQ28" i="5"/>
  <c r="CA28" i="5"/>
  <c r="DU25" i="5"/>
  <c r="EG25" i="5"/>
  <c r="EI9" i="5"/>
  <c r="DS9" i="5"/>
  <c r="DK9" i="5"/>
  <c r="CU9" i="5"/>
  <c r="CM9" i="5"/>
  <c r="BW9" i="5"/>
  <c r="DY9" i="5"/>
  <c r="DA9" i="5"/>
  <c r="DQ9" i="5"/>
  <c r="EK9" i="5"/>
  <c r="EM9" i="5" s="1"/>
  <c r="EC9" i="5"/>
  <c r="DM9" i="5"/>
  <c r="DE9" i="5"/>
  <c r="EE9" i="5"/>
  <c r="DG9" i="5"/>
  <c r="CA9" i="5"/>
  <c r="DW9" i="5"/>
  <c r="BU9" i="5"/>
  <c r="CO9" i="5"/>
  <c r="CI9" i="5"/>
  <c r="CC9" i="5"/>
  <c r="CY9" i="5"/>
  <c r="CS9" i="5"/>
  <c r="CG9" i="5"/>
  <c r="EK19" i="5"/>
  <c r="EI19" i="5"/>
  <c r="EE19" i="5"/>
  <c r="EC19" i="5"/>
  <c r="DY19" i="5"/>
  <c r="DW19" i="5"/>
  <c r="DS19" i="5"/>
  <c r="DQ19" i="5"/>
  <c r="DM19" i="5"/>
  <c r="DK19" i="5"/>
  <c r="DG19" i="5"/>
  <c r="DE19" i="5"/>
  <c r="DA19" i="5"/>
  <c r="CY19" i="5"/>
  <c r="CU19" i="5"/>
  <c r="CS19" i="5"/>
  <c r="CO19" i="5"/>
  <c r="CM19" i="5"/>
  <c r="CI19" i="5"/>
  <c r="CG19" i="5"/>
  <c r="CC19" i="5"/>
  <c r="CA19" i="5"/>
  <c r="BW19" i="5"/>
  <c r="BU19" i="5"/>
  <c r="EK12" i="5"/>
  <c r="EI12" i="5"/>
  <c r="EE12" i="5"/>
  <c r="EC12" i="5"/>
  <c r="DY12" i="5"/>
  <c r="DW12" i="5"/>
  <c r="DS12" i="5"/>
  <c r="DQ12" i="5"/>
  <c r="DM12" i="5"/>
  <c r="DK12" i="5"/>
  <c r="DG12" i="5"/>
  <c r="DE12" i="5"/>
  <c r="DA12" i="5"/>
  <c r="CY12" i="5"/>
  <c r="CU12" i="5"/>
  <c r="CS12" i="5"/>
  <c r="CO12" i="5"/>
  <c r="CM12" i="5"/>
  <c r="CI12" i="5"/>
  <c r="CG12" i="5"/>
  <c r="CC12" i="5"/>
  <c r="CA12" i="5"/>
  <c r="BW12" i="5"/>
  <c r="BU12" i="5"/>
  <c r="DY21" i="5"/>
  <c r="DQ21" i="5"/>
  <c r="DA21" i="5"/>
  <c r="CS21" i="5"/>
  <c r="CC21" i="5"/>
  <c r="BU21" i="5"/>
  <c r="EE21" i="5"/>
  <c r="CY21" i="5"/>
  <c r="DW21" i="5"/>
  <c r="DG21" i="5"/>
  <c r="EI21" i="5"/>
  <c r="DS21" i="5"/>
  <c r="DK21" i="5"/>
  <c r="CU21" i="5"/>
  <c r="EC21" i="5"/>
  <c r="CG21" i="5"/>
  <c r="CO21" i="5"/>
  <c r="CI21" i="5"/>
  <c r="BW21" i="5"/>
  <c r="EK21" i="5"/>
  <c r="DE21" i="5"/>
  <c r="CM21" i="5"/>
  <c r="CA21" i="5"/>
  <c r="DM21" i="5"/>
  <c r="EK15" i="5"/>
  <c r="EC15" i="5"/>
  <c r="DM15" i="5"/>
  <c r="DE15" i="5"/>
  <c r="CO15" i="5"/>
  <c r="CG15" i="5"/>
  <c r="DY15" i="5"/>
  <c r="DQ15" i="5"/>
  <c r="DA15" i="5"/>
  <c r="CS15" i="5"/>
  <c r="CC15" i="5"/>
  <c r="BU15" i="5"/>
  <c r="CI15" i="5"/>
  <c r="CU15" i="5"/>
  <c r="BW15" i="5"/>
  <c r="DG15" i="5"/>
  <c r="DS15" i="5"/>
  <c r="CY15" i="5"/>
  <c r="DK15" i="5"/>
  <c r="CM15" i="5"/>
  <c r="DW15" i="5"/>
  <c r="CA15" i="5"/>
  <c r="EI15" i="5"/>
  <c r="EE15" i="5"/>
  <c r="EK11" i="5"/>
  <c r="EI11" i="5"/>
  <c r="EE11" i="5"/>
  <c r="EC11" i="5"/>
  <c r="DY11" i="5"/>
  <c r="DW11" i="5"/>
  <c r="DS11" i="5"/>
  <c r="DQ11" i="5"/>
  <c r="DM11" i="5"/>
  <c r="DK11" i="5"/>
  <c r="DG11" i="5"/>
  <c r="DE11" i="5"/>
  <c r="DA11" i="5"/>
  <c r="CY11" i="5"/>
  <c r="CU11" i="5"/>
  <c r="CS11" i="5"/>
  <c r="CO11" i="5"/>
  <c r="CM11" i="5"/>
  <c r="CI11" i="5"/>
  <c r="CG11" i="5"/>
  <c r="CC11" i="5"/>
  <c r="CA11" i="5"/>
  <c r="BW11" i="5"/>
  <c r="BU11" i="5"/>
  <c r="AU11" i="5"/>
  <c r="DY7" i="5"/>
  <c r="EA7" i="5" s="1"/>
  <c r="DQ7" i="5"/>
  <c r="DA7" i="5"/>
  <c r="CS7" i="5"/>
  <c r="CC7" i="5"/>
  <c r="BU7" i="5"/>
  <c r="DW7" i="5"/>
  <c r="DG7" i="5"/>
  <c r="EE7" i="5"/>
  <c r="CY7" i="5"/>
  <c r="EI7" i="5"/>
  <c r="DS7" i="5"/>
  <c r="DK7" i="5"/>
  <c r="CU7" i="5"/>
  <c r="CA7" i="5"/>
  <c r="EK7" i="5"/>
  <c r="DM7" i="5"/>
  <c r="DO7" i="5" s="1"/>
  <c r="CM7" i="5"/>
  <c r="DE7" i="5"/>
  <c r="EC7" i="5"/>
  <c r="CO7" i="5"/>
  <c r="BW7" i="5"/>
  <c r="BY7" i="5" s="1"/>
  <c r="CG7" i="5"/>
  <c r="CI7" i="5"/>
  <c r="J18" i="7"/>
  <c r="EI13" i="5"/>
  <c r="DS13" i="5"/>
  <c r="DK13" i="5"/>
  <c r="CU13" i="5"/>
  <c r="CM13" i="5"/>
  <c r="BW13" i="5"/>
  <c r="EE13" i="5"/>
  <c r="DW13" i="5"/>
  <c r="DG13" i="5"/>
  <c r="CY13" i="5"/>
  <c r="CI13" i="5"/>
  <c r="CA13" i="5"/>
  <c r="CC13" i="5"/>
  <c r="DM13" i="5"/>
  <c r="DY13" i="5"/>
  <c r="DA13" i="5"/>
  <c r="AU13" i="5"/>
  <c r="DQ13" i="5"/>
  <c r="CS13" i="5"/>
  <c r="CG13" i="5"/>
  <c r="EC13" i="5"/>
  <c r="BU13" i="5"/>
  <c r="CO13" i="5"/>
  <c r="EK13" i="5"/>
  <c r="EM13" i="5" s="1"/>
  <c r="DE13" i="5"/>
  <c r="EE16" i="5"/>
  <c r="DW16" i="5"/>
  <c r="DG16" i="5"/>
  <c r="CY16" i="5"/>
  <c r="CI16" i="5"/>
  <c r="CA16" i="5"/>
  <c r="EK16" i="5"/>
  <c r="EC16" i="5"/>
  <c r="DM16" i="5"/>
  <c r="DO16" i="5" s="1"/>
  <c r="DE16" i="5"/>
  <c r="DY16" i="5"/>
  <c r="DQ16" i="5"/>
  <c r="DA16" i="5"/>
  <c r="DC16" i="5" s="1"/>
  <c r="CS16" i="5"/>
  <c r="EI16" i="5"/>
  <c r="CO16" i="5"/>
  <c r="BU16" i="5"/>
  <c r="CC16" i="5"/>
  <c r="BW16" i="5"/>
  <c r="DS16" i="5"/>
  <c r="DK16" i="5"/>
  <c r="CM16" i="5"/>
  <c r="CG16" i="5"/>
  <c r="CU16" i="5"/>
  <c r="EK20" i="5"/>
  <c r="EI20" i="5"/>
  <c r="EE20" i="5"/>
  <c r="EC20" i="5"/>
  <c r="DY20" i="5"/>
  <c r="DW20" i="5"/>
  <c r="DS20" i="5"/>
  <c r="DQ20" i="5"/>
  <c r="DM20" i="5"/>
  <c r="DK20" i="5"/>
  <c r="DG20" i="5"/>
  <c r="DE20" i="5"/>
  <c r="DA20" i="5"/>
  <c r="CY20" i="5"/>
  <c r="CU20" i="5"/>
  <c r="CS20" i="5"/>
  <c r="CO20" i="5"/>
  <c r="CM20" i="5"/>
  <c r="CI20" i="5"/>
  <c r="CG20" i="5"/>
  <c r="CC20" i="5"/>
  <c r="CA20" i="5"/>
  <c r="BW20" i="5"/>
  <c r="BU20" i="5"/>
  <c r="EK18" i="5"/>
  <c r="EI18" i="5"/>
  <c r="EE18" i="5"/>
  <c r="EC18" i="5"/>
  <c r="DY18" i="5"/>
  <c r="DW18" i="5"/>
  <c r="DS18" i="5"/>
  <c r="DQ18" i="5"/>
  <c r="DM18" i="5"/>
  <c r="DK18" i="5"/>
  <c r="DG18" i="5"/>
  <c r="DE18" i="5"/>
  <c r="DA18" i="5"/>
  <c r="CY18" i="5"/>
  <c r="CU18" i="5"/>
  <c r="CS18" i="5"/>
  <c r="CO18" i="5"/>
  <c r="CM18" i="5"/>
  <c r="CI18" i="5"/>
  <c r="CG18" i="5"/>
  <c r="CC18" i="5"/>
  <c r="CA18" i="5"/>
  <c r="BW18" i="5"/>
  <c r="BU18" i="5"/>
  <c r="EK14" i="5"/>
  <c r="EC14" i="5"/>
  <c r="DM14" i="5"/>
  <c r="DE14" i="5"/>
  <c r="CO14" i="5"/>
  <c r="CG14" i="5"/>
  <c r="EI14" i="5"/>
  <c r="DS14" i="5"/>
  <c r="DK14" i="5"/>
  <c r="EE14" i="5"/>
  <c r="DW14" i="5"/>
  <c r="DG14" i="5"/>
  <c r="DI14" i="5" s="1"/>
  <c r="CY14" i="5"/>
  <c r="BW14" i="5"/>
  <c r="DA14" i="5"/>
  <c r="CU14" i="5"/>
  <c r="CC14" i="5"/>
  <c r="CM14" i="5"/>
  <c r="CA14" i="5"/>
  <c r="DQ14" i="5"/>
  <c r="CS14" i="5"/>
  <c r="CI14" i="5"/>
  <c r="BU14" i="5"/>
  <c r="DY14" i="5"/>
  <c r="EK10" i="5"/>
  <c r="EI10" i="5"/>
  <c r="EE10" i="5"/>
  <c r="EC10" i="5"/>
  <c r="DY10" i="5"/>
  <c r="DW10" i="5"/>
  <c r="DS10" i="5"/>
  <c r="DQ10" i="5"/>
  <c r="DM10" i="5"/>
  <c r="DK10" i="5"/>
  <c r="DG10" i="5"/>
  <c r="DE10" i="5"/>
  <c r="DA10" i="5"/>
  <c r="CY10" i="5"/>
  <c r="CU10" i="5"/>
  <c r="CS10" i="5"/>
  <c r="CO10" i="5"/>
  <c r="CM10" i="5"/>
  <c r="CI10" i="5"/>
  <c r="CG10" i="5"/>
  <c r="CC10" i="5"/>
  <c r="CA10" i="5"/>
  <c r="BW10" i="5"/>
  <c r="BU10" i="5"/>
  <c r="J14" i="7"/>
  <c r="EE17" i="5"/>
  <c r="DW17" i="5"/>
  <c r="DG17" i="5"/>
  <c r="CY17" i="5"/>
  <c r="CI17" i="5"/>
  <c r="CA17" i="5"/>
  <c r="EI17" i="5"/>
  <c r="DS17" i="5"/>
  <c r="DK17" i="5"/>
  <c r="CU17" i="5"/>
  <c r="CM17" i="5"/>
  <c r="BW17" i="5"/>
  <c r="DM17" i="5"/>
  <c r="CO17" i="5"/>
  <c r="BU17" i="5"/>
  <c r="DA17" i="5"/>
  <c r="EK17" i="5"/>
  <c r="DY17" i="5"/>
  <c r="EA17" i="5" s="1"/>
  <c r="DE17" i="5"/>
  <c r="EC17" i="5"/>
  <c r="DQ17" i="5"/>
  <c r="CS17" i="5"/>
  <c r="CG17" i="5"/>
  <c r="CC17" i="5"/>
  <c r="DY8" i="5"/>
  <c r="DQ8" i="5"/>
  <c r="DA8" i="5"/>
  <c r="CS8" i="5"/>
  <c r="CC8" i="5"/>
  <c r="BU8" i="5"/>
  <c r="EK8" i="5"/>
  <c r="EC8" i="5"/>
  <c r="DM8" i="5"/>
  <c r="DE8" i="5"/>
  <c r="CO8" i="5"/>
  <c r="CG8" i="5"/>
  <c r="DG8" i="5"/>
  <c r="CU8" i="5"/>
  <c r="EE8" i="5"/>
  <c r="EG8" i="5" s="1"/>
  <c r="DS8" i="5"/>
  <c r="CM8" i="5"/>
  <c r="CA8" i="5"/>
  <c r="DK8" i="5"/>
  <c r="CY8" i="5"/>
  <c r="DW8" i="5"/>
  <c r="CI8" i="5"/>
  <c r="EI8" i="5"/>
  <c r="BW8" i="5"/>
  <c r="DY22" i="5"/>
  <c r="DQ22" i="5"/>
  <c r="DA22" i="5"/>
  <c r="CS22" i="5"/>
  <c r="CC22" i="5"/>
  <c r="BU22" i="5"/>
  <c r="EK22" i="5"/>
  <c r="EC22" i="5"/>
  <c r="DM22" i="5"/>
  <c r="DE22" i="5"/>
  <c r="CO22" i="5"/>
  <c r="CG22" i="5"/>
  <c r="CM22" i="5"/>
  <c r="CA22" i="5"/>
  <c r="CI22" i="5"/>
  <c r="DG22" i="5"/>
  <c r="DI22" i="5" s="1"/>
  <c r="EI22" i="5"/>
  <c r="EE22" i="5"/>
  <c r="DS22" i="5"/>
  <c r="CY22" i="5"/>
  <c r="DW22" i="5"/>
  <c r="DK22" i="5"/>
  <c r="CU22" i="5"/>
  <c r="CW22" i="5" s="1"/>
  <c r="BW22" i="5"/>
  <c r="J53" i="7"/>
  <c r="J51" i="7"/>
  <c r="J37" i="7"/>
  <c r="J64" i="7"/>
  <c r="J54" i="7"/>
  <c r="J48" i="7"/>
  <c r="J30" i="7"/>
  <c r="J20" i="7"/>
  <c r="J31" i="7"/>
  <c r="J59" i="7"/>
  <c r="J65" i="7"/>
  <c r="J49" i="7"/>
  <c r="J38" i="7"/>
  <c r="J26" i="7"/>
  <c r="C23" i="6"/>
  <c r="D23" i="6"/>
  <c r="C19" i="6"/>
  <c r="D19" i="6"/>
  <c r="C15" i="6"/>
  <c r="D15" i="6"/>
  <c r="J55" i="7"/>
  <c r="D54" i="6"/>
  <c r="C54" i="6"/>
  <c r="J45" i="7"/>
  <c r="J35" i="7"/>
  <c r="J16" i="7"/>
  <c r="D65" i="6"/>
  <c r="C65" i="6"/>
  <c r="D60" i="6"/>
  <c r="C60" i="6"/>
  <c r="D49" i="6"/>
  <c r="C49" i="6"/>
  <c r="C39" i="6"/>
  <c r="D39" i="6"/>
  <c r="C31" i="6"/>
  <c r="D31" i="6"/>
  <c r="J27" i="7"/>
  <c r="C26" i="6"/>
  <c r="D26" i="6"/>
  <c r="C16" i="6"/>
  <c r="D16" i="6"/>
  <c r="C48" i="6"/>
  <c r="D48" i="6"/>
  <c r="J19" i="7"/>
  <c r="C67" i="6"/>
  <c r="D67" i="6"/>
  <c r="C56" i="6"/>
  <c r="D56" i="6"/>
  <c r="D61" i="6"/>
  <c r="C61" i="6"/>
  <c r="J47" i="7"/>
  <c r="D38" i="6"/>
  <c r="C38" i="6"/>
  <c r="J17" i="7"/>
  <c r="J66" i="7"/>
  <c r="D62" i="6"/>
  <c r="C62" i="6"/>
  <c r="J50" i="7"/>
  <c r="J40" i="7"/>
  <c r="C33" i="6"/>
  <c r="D33" i="6"/>
  <c r="C27" i="6"/>
  <c r="D27" i="6"/>
  <c r="D46" i="6"/>
  <c r="C46" i="6"/>
  <c r="C36" i="6"/>
  <c r="D36" i="6"/>
  <c r="J15" i="7"/>
  <c r="D20" i="6"/>
  <c r="C20" i="6"/>
  <c r="D51" i="6"/>
  <c r="C51" i="6"/>
  <c r="D22" i="6"/>
  <c r="C22" i="6"/>
  <c r="C14" i="6"/>
  <c r="D14" i="6"/>
  <c r="D42" i="6"/>
  <c r="C42" i="6"/>
  <c r="AH5" i="3"/>
  <c r="C24" i="6"/>
  <c r="D24" i="6"/>
  <c r="AH38" i="3"/>
  <c r="J41" i="7"/>
  <c r="J33" i="7"/>
  <c r="D64" i="6"/>
  <c r="C64" i="6"/>
  <c r="D47" i="6"/>
  <c r="C47" i="6"/>
  <c r="J25" i="7"/>
  <c r="D25" i="6"/>
  <c r="C25" i="6"/>
  <c r="D21" i="6"/>
  <c r="C21" i="6"/>
  <c r="D17" i="6"/>
  <c r="C17" i="6"/>
  <c r="D13" i="6"/>
  <c r="C13" i="6"/>
  <c r="C66" i="6"/>
  <c r="D66" i="6"/>
  <c r="D50" i="6"/>
  <c r="C50" i="6"/>
  <c r="J39" i="7"/>
  <c r="C32" i="6"/>
  <c r="D32" i="6"/>
  <c r="HA25" i="5"/>
  <c r="J12" i="7"/>
  <c r="J62" i="7"/>
  <c r="J52" i="7"/>
  <c r="J44" i="7"/>
  <c r="J34" i="7"/>
  <c r="J24" i="7"/>
  <c r="D12" i="6"/>
  <c r="C12" i="6"/>
  <c r="C41" i="6"/>
  <c r="D41" i="6"/>
  <c r="AH54" i="3"/>
  <c r="C18" i="6"/>
  <c r="D18" i="6"/>
  <c r="D34" i="6"/>
  <c r="C34" i="6"/>
  <c r="AH52" i="3"/>
  <c r="C52" i="6"/>
  <c r="D52" i="6"/>
  <c r="J13" i="7"/>
  <c r="D55" i="6"/>
  <c r="C55" i="6"/>
  <c r="D37" i="6"/>
  <c r="C37" i="6"/>
  <c r="J21" i="7"/>
  <c r="C40" i="6"/>
  <c r="D40" i="6"/>
  <c r="J22" i="7"/>
  <c r="J11" i="7"/>
  <c r="D63" i="6"/>
  <c r="C63" i="6"/>
  <c r="C53" i="6"/>
  <c r="D53" i="6"/>
  <c r="C45" i="6"/>
  <c r="D45" i="6"/>
  <c r="D35" i="6"/>
  <c r="C35" i="6"/>
  <c r="J23" i="7"/>
  <c r="CM43" i="1"/>
  <c r="HU28" i="1"/>
  <c r="CK54" i="3"/>
  <c r="CK52" i="3"/>
  <c r="CK23" i="3"/>
  <c r="GY61" i="5"/>
  <c r="GY10" i="5"/>
  <c r="CD52" i="3"/>
  <c r="GY42" i="5"/>
  <c r="GY15" i="5"/>
  <c r="GY50" i="5"/>
  <c r="GY40" i="5"/>
  <c r="GY7" i="5"/>
  <c r="Z51" i="3"/>
  <c r="GY28" i="5"/>
  <c r="AI39" i="3"/>
  <c r="AI53" i="3"/>
  <c r="P52" i="3"/>
  <c r="GY48" i="5"/>
  <c r="BI52" i="3"/>
  <c r="AI6" i="3"/>
  <c r="NT6" i="3"/>
  <c r="U53" i="3"/>
  <c r="GY56" i="5"/>
  <c r="CK5" i="3"/>
  <c r="GY46" i="5"/>
  <c r="GY55" i="5"/>
  <c r="GY34" i="5"/>
  <c r="GY29" i="5"/>
  <c r="GY44" i="5"/>
  <c r="GY20" i="5"/>
  <c r="GY27" i="5"/>
  <c r="GY30" i="5"/>
  <c r="CM49" i="1"/>
  <c r="CM34" i="1"/>
  <c r="HU42" i="1"/>
  <c r="CM11" i="1"/>
  <c r="CM17" i="1"/>
  <c r="HU32" i="1"/>
  <c r="CM32" i="1"/>
  <c r="HU27" i="1"/>
  <c r="HU11" i="1"/>
  <c r="HU19" i="1"/>
  <c r="AD27" i="1"/>
  <c r="BZ27" i="1" s="1"/>
  <c r="AO27" i="1"/>
  <c r="BK57" i="1"/>
  <c r="AB57" i="1"/>
  <c r="BX57" i="1" s="1"/>
  <c r="AO48" i="1"/>
  <c r="H48" i="1"/>
  <c r="S48" i="1"/>
  <c r="HI48" i="1"/>
  <c r="AD48" i="1"/>
  <c r="BZ48" i="1" s="1"/>
  <c r="FP48" i="1"/>
  <c r="BM48" i="1"/>
  <c r="GZ48" i="1"/>
  <c r="FY48" i="1"/>
  <c r="GQ48" i="1"/>
  <c r="GH48" i="1"/>
  <c r="GC55" i="1"/>
  <c r="FT55" i="1"/>
  <c r="HD55" i="1"/>
  <c r="BH55" i="1"/>
  <c r="HC63" i="1"/>
  <c r="GT63" i="1"/>
  <c r="R63" i="1"/>
  <c r="GY63" i="1"/>
  <c r="GP63" i="1"/>
  <c r="GG63" i="1"/>
  <c r="HH63" i="1"/>
  <c r="GG62" i="1"/>
  <c r="GP62" i="1"/>
  <c r="GN49" i="1"/>
  <c r="GV19" i="1"/>
  <c r="AB14" i="1"/>
  <c r="BX14" i="1" s="1"/>
  <c r="GC14" i="1"/>
  <c r="GK13" i="1"/>
  <c r="GQ28" i="1"/>
  <c r="N33" i="1"/>
  <c r="H35" i="1"/>
  <c r="BI49" i="1"/>
  <c r="CG49" i="1" s="1"/>
  <c r="BL50" i="1"/>
  <c r="GK15" i="1"/>
  <c r="HE26" i="1"/>
  <c r="HC19" i="1"/>
  <c r="BM36" i="1"/>
  <c r="S61" i="1"/>
  <c r="HU7" i="1"/>
  <c r="HF49" i="1"/>
  <c r="FL49" i="1"/>
  <c r="OF6" i="2"/>
  <c r="OG24" i="2"/>
  <c r="GX17" i="1"/>
  <c r="GH14" i="1"/>
  <c r="Y11" i="1"/>
  <c r="BU11" i="1" s="1"/>
  <c r="AJ14" i="1"/>
  <c r="AO51" i="1"/>
  <c r="AI50" i="1"/>
  <c r="FO50" i="1"/>
  <c r="HG51" i="1"/>
  <c r="GN47" i="1"/>
  <c r="GB19" i="1"/>
  <c r="HD59" i="1"/>
  <c r="CD41" i="2"/>
  <c r="GX56" i="1"/>
  <c r="P8" i="1"/>
  <c r="HG56" i="1"/>
  <c r="GH36" i="1"/>
  <c r="Z16" i="2"/>
  <c r="GV16" i="1" s="1"/>
  <c r="HC31" i="1"/>
  <c r="GO56" i="1"/>
  <c r="GB31" i="1"/>
  <c r="M35" i="1"/>
  <c r="Q37" i="1"/>
  <c r="AB22" i="2"/>
  <c r="Q22" i="1" s="1"/>
  <c r="FN63" i="1"/>
  <c r="D43" i="1"/>
  <c r="AI61" i="1"/>
  <c r="FN56" i="1"/>
  <c r="C46" i="1"/>
  <c r="C35" i="1"/>
  <c r="HU17" i="1"/>
  <c r="G49" i="1"/>
  <c r="H49" i="1"/>
  <c r="C42" i="1"/>
  <c r="HU41" i="1"/>
  <c r="CM41" i="1"/>
  <c r="P60" i="1"/>
  <c r="M10" i="1"/>
  <c r="AC54" i="2"/>
  <c r="G54" i="1" s="1"/>
  <c r="S40" i="1"/>
  <c r="M44" i="1"/>
  <c r="GL11" i="1"/>
  <c r="AM17" i="1"/>
  <c r="HI35" i="1"/>
  <c r="GT16" i="1"/>
  <c r="AD43" i="1"/>
  <c r="GH35" i="1"/>
  <c r="E59" i="7"/>
  <c r="OP24" i="2"/>
  <c r="FM7" i="1"/>
  <c r="GX51" i="1"/>
  <c r="GZ43" i="1"/>
  <c r="GB40" i="1"/>
  <c r="BI7" i="1"/>
  <c r="GB50" i="1"/>
  <c r="AB51" i="1"/>
  <c r="BX51" i="1" s="1"/>
  <c r="AA32" i="2"/>
  <c r="E32" i="1" s="1"/>
  <c r="FW63" i="1"/>
  <c r="AL49" i="1"/>
  <c r="AA49" i="1"/>
  <c r="BW49" i="1" s="1"/>
  <c r="FU49" i="1"/>
  <c r="NE53" i="2"/>
  <c r="OG53" i="2"/>
  <c r="AE55" i="2"/>
  <c r="GU14" i="1"/>
  <c r="FW10" i="1"/>
  <c r="GC11" i="1"/>
  <c r="GL14" i="1"/>
  <c r="BM51" i="1"/>
  <c r="BG50" i="1"/>
  <c r="FX50" i="1"/>
  <c r="AC51" i="1"/>
  <c r="BY51" i="1" s="1"/>
  <c r="AM51" i="1"/>
  <c r="CI51" i="1" s="1"/>
  <c r="GK19" i="1"/>
  <c r="GF43" i="1"/>
  <c r="AB62" i="2"/>
  <c r="Q62" i="1" s="1"/>
  <c r="AA16" i="2"/>
  <c r="GQ36" i="1"/>
  <c r="CC30" i="2"/>
  <c r="CC21" i="2"/>
  <c r="P21" i="1"/>
  <c r="GT40" i="1"/>
  <c r="GF63" i="1"/>
  <c r="FY43" i="1"/>
  <c r="M31" i="1"/>
  <c r="AB36" i="2"/>
  <c r="Q36" i="1" s="1"/>
  <c r="X45" i="2"/>
  <c r="HC45" i="1" s="1"/>
  <c r="S31" i="1"/>
  <c r="BK63" i="1"/>
  <c r="Y30" i="2"/>
  <c r="S35" i="1"/>
  <c r="H15" i="1"/>
  <c r="M50" i="1"/>
  <c r="M60" i="1"/>
  <c r="F51" i="1"/>
  <c r="S36" i="1"/>
  <c r="P49" i="1"/>
  <c r="P7" i="1"/>
  <c r="CM38" i="1"/>
  <c r="S11" i="1"/>
  <c r="BI50" i="1"/>
  <c r="GO17" i="1"/>
  <c r="HC16" i="1"/>
  <c r="B44" i="1"/>
  <c r="GT19" i="1"/>
  <c r="AO36" i="1"/>
  <c r="GW49" i="1"/>
  <c r="OG6" i="2"/>
  <c r="FK14" i="1"/>
  <c r="HI43" i="1"/>
  <c r="GU59" i="1"/>
  <c r="GB44" i="1"/>
  <c r="Z57" i="2"/>
  <c r="GV57" i="1" s="1"/>
  <c r="X50" i="1"/>
  <c r="BT50" i="1" s="1"/>
  <c r="BJ49" i="1"/>
  <c r="CH49" i="1" s="1"/>
  <c r="GG49" i="1"/>
  <c r="GD49" i="1"/>
  <c r="BM49" i="1"/>
  <c r="CK49" i="1" s="1"/>
  <c r="GX13" i="1"/>
  <c r="FP15" i="1"/>
  <c r="GU11" i="1"/>
  <c r="FT14" i="1"/>
  <c r="FP51" i="1"/>
  <c r="FJ50" i="1"/>
  <c r="AC50" i="1"/>
  <c r="BY50" i="1" s="1"/>
  <c r="GO51" i="1"/>
  <c r="GT8" i="1"/>
  <c r="GY59" i="1"/>
  <c r="GE62" i="1"/>
  <c r="GZ36" i="1"/>
  <c r="GU33" i="1"/>
  <c r="GV43" i="1"/>
  <c r="GK40" i="1"/>
  <c r="CH63" i="2"/>
  <c r="P30" i="1"/>
  <c r="GT44" i="1"/>
  <c r="GO63" i="1"/>
  <c r="BM43" i="1"/>
  <c r="CK43" i="1" s="1"/>
  <c r="GK31" i="1"/>
  <c r="AB19" i="2"/>
  <c r="AM63" i="1"/>
  <c r="HI36" i="1"/>
  <c r="AC61" i="2"/>
  <c r="HH61" i="1" s="1"/>
  <c r="AE16" i="2"/>
  <c r="HA16" i="1" s="1"/>
  <c r="O49" i="1"/>
  <c r="D49" i="1"/>
  <c r="B50" i="1"/>
  <c r="B49" i="1"/>
  <c r="G50" i="1"/>
  <c r="GZ51" i="1"/>
  <c r="B8" i="1"/>
  <c r="FN51" i="1"/>
  <c r="FY36" i="1"/>
  <c r="S43" i="1"/>
  <c r="E43" i="1"/>
  <c r="HI51" i="1"/>
  <c r="GN43" i="1"/>
  <c r="CA63" i="2"/>
  <c r="E60" i="1"/>
  <c r="FP49" i="1"/>
  <c r="AO15" i="1"/>
  <c r="BH14" i="1"/>
  <c r="GH51" i="1"/>
  <c r="GO50" i="1"/>
  <c r="AN50" i="1"/>
  <c r="FW51" i="1"/>
  <c r="GX30" i="1"/>
  <c r="GN62" i="1"/>
  <c r="GK44" i="1"/>
  <c r="GV56" i="1"/>
  <c r="GH43" i="1"/>
  <c r="GK47" i="1"/>
  <c r="Q56" i="1"/>
  <c r="Z29" i="2"/>
  <c r="GV29" i="1" s="1"/>
  <c r="Z20" i="2"/>
  <c r="GV20" i="1" s="1"/>
  <c r="CA44" i="2"/>
  <c r="AB63" i="1"/>
  <c r="BX63" i="1" s="1"/>
  <c r="CB62" i="2"/>
  <c r="CE17" i="2"/>
  <c r="R50" i="1"/>
  <c r="F10" i="1"/>
  <c r="S49" i="1"/>
  <c r="Q51" i="1"/>
  <c r="CT6" i="2"/>
  <c r="GH37" i="1"/>
  <c r="GQ37" i="1"/>
  <c r="HI37" i="1"/>
  <c r="GZ37" i="1"/>
  <c r="B43" i="1"/>
  <c r="GB43" i="1"/>
  <c r="GK43" i="1"/>
  <c r="HC43" i="1"/>
  <c r="GT43" i="1"/>
  <c r="GX7" i="1"/>
  <c r="N18" i="1"/>
  <c r="Y18" i="1"/>
  <c r="BU18" i="1" s="1"/>
  <c r="BH18" i="1"/>
  <c r="FT18" i="1"/>
  <c r="X49" i="1"/>
  <c r="BT49" i="1" s="1"/>
  <c r="FW7" i="1"/>
  <c r="GX41" i="1"/>
  <c r="GO41" i="1"/>
  <c r="B10" i="1"/>
  <c r="HC10" i="1"/>
  <c r="GT10" i="1"/>
  <c r="FK61" i="1"/>
  <c r="HU49" i="1"/>
  <c r="Y49" i="1"/>
  <c r="BU49" i="1" s="1"/>
  <c r="GH40" i="1"/>
  <c r="CH56" i="2"/>
  <c r="D44" i="1"/>
  <c r="G58" i="1"/>
  <c r="GG58" i="1"/>
  <c r="GY58" i="1"/>
  <c r="R58" i="1"/>
  <c r="AO57" i="1"/>
  <c r="HI11" i="1"/>
  <c r="FP11" i="1"/>
  <c r="GH11" i="1"/>
  <c r="AD11" i="1"/>
  <c r="BZ11" i="1" s="1"/>
  <c r="GZ10" i="1"/>
  <c r="AD10" i="1"/>
  <c r="BZ10" i="1" s="1"/>
  <c r="BM10" i="1"/>
  <c r="GQ10" i="1"/>
  <c r="FY10" i="1"/>
  <c r="HU38" i="1"/>
  <c r="AJ49" i="1"/>
  <c r="GK49" i="1"/>
  <c r="HE12" i="1"/>
  <c r="AO10" i="1"/>
  <c r="GD12" i="1"/>
  <c r="GZ45" i="1"/>
  <c r="GB21" i="1"/>
  <c r="GF41" i="1"/>
  <c r="GN41" i="1"/>
  <c r="GE41" i="1"/>
  <c r="HF41" i="1"/>
  <c r="GX54" i="1"/>
  <c r="B29" i="2"/>
  <c r="Y15" i="2"/>
  <c r="CB15" i="2"/>
  <c r="AD57" i="1"/>
  <c r="BZ57" i="1" s="1"/>
  <c r="CA21" i="2"/>
  <c r="CA30" i="2"/>
  <c r="FM11" i="1"/>
  <c r="GW11" i="1"/>
  <c r="GE11" i="1"/>
  <c r="AA11" i="1"/>
  <c r="BW11" i="1" s="1"/>
  <c r="BJ11" i="1"/>
  <c r="CH11" i="1" s="1"/>
  <c r="Q26" i="1"/>
  <c r="HG26" i="1"/>
  <c r="AO45" i="1"/>
  <c r="Y61" i="1"/>
  <c r="BU61" i="1" s="1"/>
  <c r="FS63" i="1"/>
  <c r="FJ63" i="1"/>
  <c r="Q59" i="1"/>
  <c r="FN59" i="1"/>
  <c r="B54" i="1"/>
  <c r="X54" i="1"/>
  <c r="BT54" i="1" s="1"/>
  <c r="GB54" i="1"/>
  <c r="GT54" i="1"/>
  <c r="N55" i="1"/>
  <c r="Y55" i="1"/>
  <c r="BU55" i="1" s="1"/>
  <c r="GU55" i="1"/>
  <c r="GL55" i="1"/>
  <c r="FK55" i="1"/>
  <c r="AJ55" i="1"/>
  <c r="FP47" i="1"/>
  <c r="GZ47" i="1"/>
  <c r="E55" i="1"/>
  <c r="C56" i="1"/>
  <c r="FK56" i="1"/>
  <c r="FT56" i="1"/>
  <c r="N56" i="1"/>
  <c r="D31" i="1"/>
  <c r="GD31" i="1"/>
  <c r="AD63" i="2"/>
  <c r="S63" i="1" s="1"/>
  <c r="CG63" i="2"/>
  <c r="B61" i="1"/>
  <c r="HC61" i="1"/>
  <c r="X61" i="1"/>
  <c r="BT61" i="1" s="1"/>
  <c r="GT61" i="1"/>
  <c r="BG61" i="1"/>
  <c r="CE61" i="1" s="1"/>
  <c r="FJ61" i="1"/>
  <c r="GK61" i="1"/>
  <c r="HG7" i="1"/>
  <c r="AM7" i="1"/>
  <c r="Q7" i="1"/>
  <c r="FN7" i="1"/>
  <c r="GF7" i="1"/>
  <c r="R51" i="1"/>
  <c r="HH51" i="1"/>
  <c r="GY51" i="1"/>
  <c r="FX51" i="1"/>
  <c r="GP51" i="1"/>
  <c r="G51" i="1"/>
  <c r="GG51" i="1"/>
  <c r="BL51" i="1"/>
  <c r="CJ51" i="1" s="1"/>
  <c r="G56" i="1"/>
  <c r="Q15" i="1"/>
  <c r="FN15" i="1"/>
  <c r="GX15" i="1"/>
  <c r="M14" i="1"/>
  <c r="GK14" i="1"/>
  <c r="GB14" i="1"/>
  <c r="H27" i="1"/>
  <c r="BM27" i="1"/>
  <c r="O15" i="1"/>
  <c r="Y34" i="2"/>
  <c r="C34" i="1" s="1"/>
  <c r="CB34" i="2"/>
  <c r="S56" i="1"/>
  <c r="AO56" i="1"/>
  <c r="GH56" i="1"/>
  <c r="FS62" i="1"/>
  <c r="FJ62" i="1"/>
  <c r="X62" i="1"/>
  <c r="BT62" i="1" s="1"/>
  <c r="BK7" i="1"/>
  <c r="GH27" i="1"/>
  <c r="AO17" i="1"/>
  <c r="FY17" i="1"/>
  <c r="HE19" i="1"/>
  <c r="Z19" i="1"/>
  <c r="BV19" i="1" s="1"/>
  <c r="BI19" i="1"/>
  <c r="FU19" i="1"/>
  <c r="GT49" i="1"/>
  <c r="AD8" i="1"/>
  <c r="FL12" i="1"/>
  <c r="FL19" i="1"/>
  <c r="GB10" i="1"/>
  <c r="GF37" i="1"/>
  <c r="N13" i="1"/>
  <c r="GU13" i="1"/>
  <c r="FK13" i="1"/>
  <c r="AI62" i="1"/>
  <c r="AD55" i="1"/>
  <c r="BZ55" i="1" s="1"/>
  <c r="M30" i="1"/>
  <c r="F20" i="1"/>
  <c r="GO20" i="1"/>
  <c r="GF20" i="1"/>
  <c r="FY45" i="1"/>
  <c r="T58" i="1"/>
  <c r="B62" i="1"/>
  <c r="G55" i="1"/>
  <c r="X59" i="2"/>
  <c r="GB59" i="1" s="1"/>
  <c r="S37" i="1"/>
  <c r="C63" i="1"/>
  <c r="BH63" i="1"/>
  <c r="CF63" i="1" s="1"/>
  <c r="FK63" i="1"/>
  <c r="FT63" i="1"/>
  <c r="Y63" i="1"/>
  <c r="BU63" i="1" s="1"/>
  <c r="FX49" i="1"/>
  <c r="BL49" i="1"/>
  <c r="S45" i="1"/>
  <c r="C49" i="1"/>
  <c r="BH49" i="1"/>
  <c r="CF49" i="1" s="1"/>
  <c r="HD49" i="1"/>
  <c r="F58" i="1"/>
  <c r="FN58" i="1"/>
  <c r="C57" i="1"/>
  <c r="AJ57" i="1"/>
  <c r="HU26" i="1"/>
  <c r="CB26" i="1"/>
  <c r="FO51" i="1"/>
  <c r="GV34" i="1"/>
  <c r="O34" i="1"/>
  <c r="GB55" i="1"/>
  <c r="X55" i="1"/>
  <c r="BT55" i="1" s="1"/>
  <c r="FJ55" i="1"/>
  <c r="B55" i="1"/>
  <c r="GU18" i="1"/>
  <c r="GB62" i="1"/>
  <c r="AA17" i="1"/>
  <c r="BW17" i="1" s="1"/>
  <c r="BJ17" i="1"/>
  <c r="FV17" i="1"/>
  <c r="GN17" i="1"/>
  <c r="GW17" i="1"/>
  <c r="Y8" i="2"/>
  <c r="GC8" i="1" s="1"/>
  <c r="HI10" i="1"/>
  <c r="BK15" i="1"/>
  <c r="AK19" i="1"/>
  <c r="HD18" i="1"/>
  <c r="FM17" i="1"/>
  <c r="C51" i="1"/>
  <c r="N51" i="1"/>
  <c r="GZ30" i="1"/>
  <c r="GK10" i="1"/>
  <c r="GO37" i="1"/>
  <c r="E47" i="1"/>
  <c r="P47" i="1"/>
  <c r="GW31" i="1"/>
  <c r="B17" i="1"/>
  <c r="GB17" i="1"/>
  <c r="P35" i="1"/>
  <c r="HF35" i="1"/>
  <c r="GN35" i="1"/>
  <c r="GW35" i="1"/>
  <c r="GE35" i="1"/>
  <c r="HI7" i="1"/>
  <c r="FP7" i="1"/>
  <c r="GH7" i="1"/>
  <c r="C45" i="1"/>
  <c r="GL45" i="1"/>
  <c r="HD45" i="1"/>
  <c r="GC45" i="1"/>
  <c r="FT57" i="1"/>
  <c r="OL6" i="2"/>
  <c r="OL39" i="2"/>
  <c r="GC63" i="1"/>
  <c r="P41" i="1"/>
  <c r="C54" i="1"/>
  <c r="HD54" i="1"/>
  <c r="GL54" i="1"/>
  <c r="GU54" i="1"/>
  <c r="Y54" i="1"/>
  <c r="BU54" i="1" s="1"/>
  <c r="F7" i="1"/>
  <c r="HE15" i="1"/>
  <c r="FU15" i="1"/>
  <c r="GM15" i="1"/>
  <c r="AK15" i="1"/>
  <c r="HG19" i="1"/>
  <c r="GF19" i="1"/>
  <c r="HC27" i="1"/>
  <c r="GB27" i="1"/>
  <c r="FS49" i="1"/>
  <c r="FJ49" i="1"/>
  <c r="M49" i="1"/>
  <c r="BG49" i="1"/>
  <c r="AI49" i="1"/>
  <c r="HU9" i="1"/>
  <c r="CB9" i="1"/>
  <c r="GO7" i="1"/>
  <c r="D21" i="1"/>
  <c r="GV21" i="1"/>
  <c r="H45" i="1"/>
  <c r="GQ45" i="1"/>
  <c r="GH45" i="1"/>
  <c r="BM45" i="1"/>
  <c r="HI45" i="1"/>
  <c r="AD25" i="1"/>
  <c r="BZ25" i="1" s="1"/>
  <c r="GZ25" i="1"/>
  <c r="FT61" i="1"/>
  <c r="HD61" i="1"/>
  <c r="GU61" i="1"/>
  <c r="C61" i="1"/>
  <c r="GL61" i="1"/>
  <c r="GZ8" i="1"/>
  <c r="BM8" i="1"/>
  <c r="CK8" i="1" s="1"/>
  <c r="GQ8" i="1"/>
  <c r="FY8" i="1"/>
  <c r="H8" i="1"/>
  <c r="HI40" i="1"/>
  <c r="H40" i="1"/>
  <c r="AD40" i="1"/>
  <c r="BZ40" i="1" s="1"/>
  <c r="GZ40" i="1"/>
  <c r="GB49" i="1"/>
  <c r="GV12" i="1"/>
  <c r="Z12" i="1"/>
  <c r="BV12" i="1" s="1"/>
  <c r="BI12" i="1"/>
  <c r="CG12" i="1" s="1"/>
  <c r="FU12" i="1"/>
  <c r="GM12" i="1"/>
  <c r="AO40" i="1"/>
  <c r="CK40" i="1" s="1"/>
  <c r="GZ11" i="1"/>
  <c r="HI8" i="1"/>
  <c r="FP8" i="1"/>
  <c r="GM19" i="1"/>
  <c r="Y12" i="1"/>
  <c r="BU12" i="1" s="1"/>
  <c r="AL17" i="1"/>
  <c r="GX37" i="1"/>
  <c r="GB13" i="1"/>
  <c r="GL21" i="1"/>
  <c r="GU57" i="1"/>
  <c r="GN60" i="1"/>
  <c r="GE60" i="1"/>
  <c r="AA13" i="2"/>
  <c r="GE13" i="1" s="1"/>
  <c r="GW12" i="1"/>
  <c r="HF12" i="1"/>
  <c r="AB42" i="2"/>
  <c r="GO42" i="1" s="1"/>
  <c r="N25" i="1"/>
  <c r="HD25" i="1"/>
  <c r="GU25" i="1"/>
  <c r="GL25" i="1"/>
  <c r="CE19" i="2"/>
  <c r="FS61" i="1"/>
  <c r="AA28" i="2"/>
  <c r="CD28" i="2"/>
  <c r="Q12" i="1"/>
  <c r="HG12" i="1"/>
  <c r="FN12" i="1"/>
  <c r="GF12" i="1"/>
  <c r="GC61" i="1"/>
  <c r="AB45" i="2"/>
  <c r="BK45" i="1" s="1"/>
  <c r="CE45" i="2"/>
  <c r="GH28" i="1"/>
  <c r="GZ28" i="1"/>
  <c r="H28" i="1"/>
  <c r="AD45" i="1"/>
  <c r="BZ45" i="1" s="1"/>
  <c r="Y57" i="1"/>
  <c r="BU57" i="1" s="1"/>
  <c r="S19" i="1"/>
  <c r="E60" i="7"/>
  <c r="C21" i="1"/>
  <c r="GX49" i="1"/>
  <c r="GQ49" i="1"/>
  <c r="OP53" i="2"/>
  <c r="FN50" i="1"/>
  <c r="FS51" i="1"/>
  <c r="Z48" i="2"/>
  <c r="FL48" i="1" s="1"/>
  <c r="B27" i="1"/>
  <c r="CB11" i="2"/>
  <c r="N61" i="1"/>
  <c r="AA46" i="2"/>
  <c r="P46" i="1" s="1"/>
  <c r="CE46" i="2"/>
  <c r="B22" i="1"/>
  <c r="CA48" i="2"/>
  <c r="CA35" i="2"/>
  <c r="B51" i="1"/>
  <c r="Q49" i="1"/>
  <c r="AA57" i="2"/>
  <c r="AA57" i="1" s="1"/>
  <c r="M61" i="1"/>
  <c r="M8" i="1"/>
  <c r="HU34" i="1"/>
  <c r="AB49" i="1"/>
  <c r="BX49" i="1" s="1"/>
  <c r="HG49" i="1"/>
  <c r="GZ49" i="1"/>
  <c r="FW50" i="1"/>
  <c r="X51" i="1"/>
  <c r="BT51" i="1" s="1"/>
  <c r="GZ46" i="1"/>
  <c r="O33" i="1"/>
  <c r="FP46" i="1"/>
  <c r="CA47" i="2"/>
  <c r="GQ44" i="1"/>
  <c r="O9" i="1"/>
  <c r="M47" i="1"/>
  <c r="D26" i="1"/>
  <c r="Q50" i="1"/>
  <c r="S28" i="1"/>
  <c r="AM49" i="1"/>
  <c r="CI49" i="1" s="1"/>
  <c r="AD49" i="1"/>
  <c r="BZ49" i="1" s="1"/>
  <c r="HI49" i="1"/>
  <c r="R32" i="1"/>
  <c r="HC51" i="1"/>
  <c r="HI46" i="1"/>
  <c r="Q20" i="1"/>
  <c r="O25" i="1"/>
  <c r="AA44" i="2"/>
  <c r="FY46" i="1"/>
  <c r="G62" i="1"/>
  <c r="Y19" i="2"/>
  <c r="Y19" i="1" s="1"/>
  <c r="BU19" i="1" s="1"/>
  <c r="CD18" i="2"/>
  <c r="CB43" i="2"/>
  <c r="CL29" i="2"/>
  <c r="Y26" i="2"/>
  <c r="CB14" i="2"/>
  <c r="AO44" i="1"/>
  <c r="OY4" i="2"/>
  <c r="OY24" i="2" s="1"/>
  <c r="BG51" i="1"/>
  <c r="M40" i="1"/>
  <c r="F49" i="1"/>
  <c r="E11" i="1"/>
  <c r="H10" i="1"/>
  <c r="H18" i="1"/>
  <c r="E56" i="1"/>
  <c r="P16" i="1"/>
  <c r="N21" i="1"/>
  <c r="GQ18" i="1"/>
  <c r="AO50" i="1"/>
  <c r="CK50" i="1" s="1"/>
  <c r="AI51" i="1"/>
  <c r="E25" i="1"/>
  <c r="E42" i="1"/>
  <c r="E61" i="1"/>
  <c r="D37" i="1"/>
  <c r="GO55" i="1"/>
  <c r="AB29" i="2"/>
  <c r="GO29" i="1" s="1"/>
  <c r="P18" i="1"/>
  <c r="D60" i="1"/>
  <c r="D47" i="1"/>
  <c r="M51" i="1"/>
  <c r="H47" i="1"/>
  <c r="D16" i="1"/>
  <c r="S10" i="1"/>
  <c r="S18" i="1"/>
  <c r="M19" i="1"/>
  <c r="HU43" i="1"/>
  <c r="T49" i="1"/>
  <c r="CM33" i="1"/>
  <c r="E53" i="7"/>
  <c r="CH51" i="1"/>
  <c r="E54" i="7"/>
  <c r="CM48" i="1"/>
  <c r="HU33" i="1"/>
  <c r="GZ12" i="1"/>
  <c r="AD12" i="1"/>
  <c r="BZ12" i="1" s="1"/>
  <c r="FY12" i="1"/>
  <c r="GH12" i="1"/>
  <c r="BM12" i="1"/>
  <c r="H12" i="1"/>
  <c r="FP12" i="1"/>
  <c r="S12" i="1"/>
  <c r="HI12" i="1"/>
  <c r="AO12" i="1"/>
  <c r="GQ12" i="1"/>
  <c r="Q61" i="1"/>
  <c r="BK61" i="1"/>
  <c r="HG61" i="1"/>
  <c r="FN61" i="1"/>
  <c r="AM61" i="1"/>
  <c r="GO61" i="1"/>
  <c r="GF61" i="1"/>
  <c r="AB61" i="1"/>
  <c r="BX61" i="1" s="1"/>
  <c r="GX61" i="1"/>
  <c r="FW61" i="1"/>
  <c r="R57" i="1"/>
  <c r="GG60" i="1"/>
  <c r="HH60" i="1"/>
  <c r="H54" i="1"/>
  <c r="S54" i="1"/>
  <c r="HI54" i="1"/>
  <c r="GZ54" i="1"/>
  <c r="G57" i="1"/>
  <c r="GP57" i="1"/>
  <c r="GY57" i="1"/>
  <c r="GG57" i="1"/>
  <c r="BM29" i="1"/>
  <c r="HI29" i="1"/>
  <c r="GV8" i="1"/>
  <c r="FL8" i="1"/>
  <c r="GM8" i="1"/>
  <c r="HE8" i="1"/>
  <c r="AK8" i="1"/>
  <c r="GD8" i="1"/>
  <c r="Z8" i="1"/>
  <c r="BV8" i="1" s="1"/>
  <c r="BI8" i="1"/>
  <c r="FU8" i="1"/>
  <c r="GZ16" i="1"/>
  <c r="GQ16" i="1"/>
  <c r="FY16" i="1"/>
  <c r="H32" i="1"/>
  <c r="AO32" i="1"/>
  <c r="BM32" i="1"/>
  <c r="GQ32" i="1"/>
  <c r="AD63" i="1"/>
  <c r="BZ63" i="1" s="1"/>
  <c r="GH59" i="1"/>
  <c r="GZ59" i="1"/>
  <c r="H58" i="1"/>
  <c r="HI58" i="1"/>
  <c r="S58" i="1"/>
  <c r="AD58" i="1"/>
  <c r="BZ58" i="1" s="1"/>
  <c r="GZ58" i="1"/>
  <c r="AO58" i="1"/>
  <c r="FP58" i="1"/>
  <c r="BM58" i="1"/>
  <c r="GH58" i="1"/>
  <c r="FY58" i="1"/>
  <c r="GQ58" i="1"/>
  <c r="D11" i="1"/>
  <c r="GF14" i="1"/>
  <c r="GD17" i="1"/>
  <c r="AJ13" i="1"/>
  <c r="AI48" i="1"/>
  <c r="OF53" i="2"/>
  <c r="HD13" i="1"/>
  <c r="GM11" i="1"/>
  <c r="BM18" i="1"/>
  <c r="AD19" i="1"/>
  <c r="BZ19" i="1" s="1"/>
  <c r="HF8" i="1"/>
  <c r="GE8" i="1"/>
  <c r="GN13" i="1"/>
  <c r="Y17" i="1"/>
  <c r="BU17" i="1" s="1"/>
  <c r="FU50" i="1"/>
  <c r="AD50" i="1"/>
  <c r="BZ50" i="1" s="1"/>
  <c r="HI60" i="1"/>
  <c r="HF56" i="1"/>
  <c r="GU47" i="1"/>
  <c r="N7" i="1"/>
  <c r="GQ25" i="1"/>
  <c r="F40" i="1"/>
  <c r="GM61" i="1"/>
  <c r="FY44" i="1"/>
  <c r="FY20" i="1"/>
  <c r="OX4" i="2"/>
  <c r="OX6" i="2" s="1"/>
  <c r="D34" i="1"/>
  <c r="IY39" i="2"/>
  <c r="IY6" i="2"/>
  <c r="FK49" i="1"/>
  <c r="AC49" i="1"/>
  <c r="BY49" i="1" s="1"/>
  <c r="HH49" i="1"/>
  <c r="BG48" i="1"/>
  <c r="NW6" i="3"/>
  <c r="GZ17" i="1"/>
  <c r="GV7" i="1"/>
  <c r="GD7" i="1"/>
  <c r="FU11" i="1"/>
  <c r="BK11" i="1"/>
  <c r="CI11" i="1" s="1"/>
  <c r="AM14" i="1"/>
  <c r="GO15" i="1"/>
  <c r="FY15" i="1"/>
  <c r="AD18" i="1"/>
  <c r="BZ18" i="1" s="1"/>
  <c r="GW7" i="1"/>
  <c r="HD8" i="1"/>
  <c r="FM8" i="1"/>
  <c r="GC16" i="1"/>
  <c r="FM16" i="1"/>
  <c r="GC17" i="1"/>
  <c r="HI50" i="1"/>
  <c r="GZ27" i="1"/>
  <c r="GY56" i="1"/>
  <c r="GC26" i="1"/>
  <c r="GE58" i="1"/>
  <c r="GZ61" i="1"/>
  <c r="GK17" i="1"/>
  <c r="GD25" i="1"/>
  <c r="GD36" i="1"/>
  <c r="GO43" i="1"/>
  <c r="GE33" i="1"/>
  <c r="GP58" i="1"/>
  <c r="HD33" i="1"/>
  <c r="HD47" i="1"/>
  <c r="HD57" i="1"/>
  <c r="GF26" i="1"/>
  <c r="CD25" i="2"/>
  <c r="HG57" i="1"/>
  <c r="Q57" i="1"/>
  <c r="HG41" i="1"/>
  <c r="GQ33" i="1"/>
  <c r="P17" i="1"/>
  <c r="CC8" i="2"/>
  <c r="GF57" i="1"/>
  <c r="P12" i="1"/>
  <c r="CE37" i="2"/>
  <c r="BG62" i="1"/>
  <c r="AO25" i="1"/>
  <c r="AD62" i="1"/>
  <c r="BZ62" i="1" s="1"/>
  <c r="AI55" i="1"/>
  <c r="AM56" i="1"/>
  <c r="AB33" i="2"/>
  <c r="AB33" i="1" s="1"/>
  <c r="CA16" i="2"/>
  <c r="BK59" i="1"/>
  <c r="FY33" i="1"/>
  <c r="BH56" i="1"/>
  <c r="FN60" i="1"/>
  <c r="FP44" i="1"/>
  <c r="FP35" i="1"/>
  <c r="AD20" i="1"/>
  <c r="BZ20" i="1" s="1"/>
  <c r="OY6" i="2"/>
  <c r="I63" i="1"/>
  <c r="AE57" i="2"/>
  <c r="M22" i="1"/>
  <c r="R49" i="1"/>
  <c r="T63" i="1"/>
  <c r="B40" i="1"/>
  <c r="M13" i="1"/>
  <c r="C55" i="1"/>
  <c r="GY36" i="5"/>
  <c r="E8" i="1"/>
  <c r="OF24" i="2"/>
  <c r="GL13" i="1"/>
  <c r="Z7" i="1"/>
  <c r="BV7" i="1" s="1"/>
  <c r="AK11" i="1"/>
  <c r="GM31" i="1"/>
  <c r="FP20" i="1"/>
  <c r="Q11" i="1"/>
  <c r="MA5" i="2"/>
  <c r="HF7" i="1"/>
  <c r="FW11" i="1"/>
  <c r="FN14" i="1"/>
  <c r="GQ15" i="1"/>
  <c r="AL7" i="1"/>
  <c r="GE16" i="1"/>
  <c r="GL47" i="1"/>
  <c r="GH44" i="1"/>
  <c r="BM61" i="1"/>
  <c r="D30" i="1"/>
  <c r="GX59" i="1"/>
  <c r="FS55" i="1"/>
  <c r="AM59" i="1"/>
  <c r="I60" i="1"/>
  <c r="T56" i="1"/>
  <c r="O61" i="1"/>
  <c r="FT49" i="1"/>
  <c r="AN49" i="1"/>
  <c r="FJ48" i="1"/>
  <c r="NW39" i="3"/>
  <c r="HI18" i="1"/>
  <c r="FL7" i="1"/>
  <c r="BI11" i="1"/>
  <c r="AB11" i="1"/>
  <c r="BX11" i="1" s="1"/>
  <c r="FW15" i="1"/>
  <c r="BM15" i="1"/>
  <c r="GH18" i="1"/>
  <c r="GN7" i="1"/>
  <c r="FK7" i="1"/>
  <c r="AL8" i="1"/>
  <c r="FT13" i="1"/>
  <c r="BJ13" i="1"/>
  <c r="FK16" i="1"/>
  <c r="AL16" i="1"/>
  <c r="FK17" i="1"/>
  <c r="GC18" i="1"/>
  <c r="FY50" i="1"/>
  <c r="HI27" i="1"/>
  <c r="GY62" i="1"/>
  <c r="GL26" i="1"/>
  <c r="HI61" i="1"/>
  <c r="GM25" i="1"/>
  <c r="GM36" i="1"/>
  <c r="HE30" i="1"/>
  <c r="LV23" i="2"/>
  <c r="GU43" i="1"/>
  <c r="GO26" i="1"/>
  <c r="HG59" i="1"/>
  <c r="GV60" i="1"/>
  <c r="GH60" i="1"/>
  <c r="M55" i="1"/>
  <c r="CD47" i="2"/>
  <c r="GQ35" i="1"/>
  <c r="F61" i="1"/>
  <c r="CD27" i="2"/>
  <c r="CC43" i="2"/>
  <c r="CC20" i="2"/>
  <c r="GK55" i="1"/>
  <c r="GO57" i="1"/>
  <c r="S14" i="1"/>
  <c r="CE15" i="2"/>
  <c r="FY25" i="1"/>
  <c r="FW57" i="1"/>
  <c r="AO62" i="1"/>
  <c r="CK62" i="1" s="1"/>
  <c r="H20" i="1"/>
  <c r="BG55" i="1"/>
  <c r="CD22" i="2"/>
  <c r="FP33" i="1"/>
  <c r="AJ56" i="1"/>
  <c r="P55" i="1"/>
  <c r="BK60" i="1"/>
  <c r="CI60" i="1" s="1"/>
  <c r="BM44" i="1"/>
  <c r="CK44" i="1" s="1"/>
  <c r="AD35" i="1"/>
  <c r="BZ35" i="1" s="1"/>
  <c r="BM20" i="1"/>
  <c r="LV5" i="2"/>
  <c r="AE59" i="2"/>
  <c r="T59" i="1" s="1"/>
  <c r="GY47" i="5"/>
  <c r="C17" i="1"/>
  <c r="M25" i="1"/>
  <c r="J52" i="1"/>
  <c r="E55" i="7"/>
  <c r="N36" i="1"/>
  <c r="C14" i="1"/>
  <c r="D25" i="1"/>
  <c r="S33" i="1"/>
  <c r="H44" i="1"/>
  <c r="O60" i="1"/>
  <c r="CB25" i="1"/>
  <c r="HU25" i="1"/>
  <c r="FY18" i="1"/>
  <c r="HI25" i="1"/>
  <c r="GX57" i="1"/>
  <c r="F57" i="1"/>
  <c r="S20" i="1"/>
  <c r="H25" i="1"/>
  <c r="O11" i="1"/>
  <c r="GX11" i="1"/>
  <c r="GO14" i="1"/>
  <c r="AD15" i="1"/>
  <c r="BZ15" i="1" s="1"/>
  <c r="FP18" i="1"/>
  <c r="FV7" i="1"/>
  <c r="GN8" i="1"/>
  <c r="BH13" i="1"/>
  <c r="GN16" i="1"/>
  <c r="HH62" i="1"/>
  <c r="GW61" i="1"/>
  <c r="GQ60" i="1"/>
  <c r="O27" i="1"/>
  <c r="GF59" i="1"/>
  <c r="AM57" i="1"/>
  <c r="GH20" i="1"/>
  <c r="AD44" i="1"/>
  <c r="AO20" i="1"/>
  <c r="M17" i="1"/>
  <c r="E16" i="1"/>
  <c r="B48" i="1"/>
  <c r="GL49" i="1"/>
  <c r="FO49" i="1"/>
  <c r="GB48" i="1"/>
  <c r="OH24" i="2"/>
  <c r="OK39" i="2"/>
  <c r="OK53" i="2"/>
  <c r="GU16" i="1"/>
  <c r="GV11" i="1"/>
  <c r="HD17" i="1"/>
  <c r="GM7" i="1"/>
  <c r="GF11" i="1"/>
  <c r="FW14" i="1"/>
  <c r="AB15" i="1"/>
  <c r="BX15" i="1" s="1"/>
  <c r="GM16" i="1"/>
  <c r="BM17" i="1"/>
  <c r="AO18" i="1"/>
  <c r="HF16" i="1"/>
  <c r="BJ7" i="1"/>
  <c r="GL8" i="1"/>
  <c r="FV8" i="1"/>
  <c r="Y13" i="1"/>
  <c r="BU13" i="1" s="1"/>
  <c r="GL16" i="1"/>
  <c r="FV16" i="1"/>
  <c r="AJ18" i="1"/>
  <c r="CF18" i="1" s="1"/>
  <c r="Z50" i="1"/>
  <c r="BV50" i="1" s="1"/>
  <c r="GQ50" i="1"/>
  <c r="GZ22" i="1"/>
  <c r="HH58" i="1"/>
  <c r="GC35" i="1"/>
  <c r="GE61" i="1"/>
  <c r="HI44" i="1"/>
  <c r="GB20" i="1"/>
  <c r="GG56" i="1"/>
  <c r="GG61" i="1"/>
  <c r="GC43" i="1"/>
  <c r="GL56" i="1"/>
  <c r="GU44" i="1"/>
  <c r="GX43" i="1"/>
  <c r="HE43" i="1"/>
  <c r="GV61" i="1"/>
  <c r="GH61" i="1"/>
  <c r="HG54" i="1"/>
  <c r="GE22" i="1"/>
  <c r="GQ27" i="1"/>
  <c r="CD43" i="2"/>
  <c r="AD61" i="1"/>
  <c r="BZ61" i="1" s="1"/>
  <c r="CC37" i="2"/>
  <c r="Z42" i="2"/>
  <c r="BI42" i="1" s="1"/>
  <c r="CC26" i="2"/>
  <c r="CC12" i="2"/>
  <c r="GO21" i="1"/>
  <c r="GK62" i="1"/>
  <c r="GT20" i="1"/>
  <c r="HC55" i="1"/>
  <c r="GT62" i="1"/>
  <c r="GO59" i="1"/>
  <c r="CD44" i="2"/>
  <c r="X46" i="2"/>
  <c r="AI46" i="1" s="1"/>
  <c r="AE44" i="2"/>
  <c r="HA44" i="1" s="1"/>
  <c r="GQ20" i="1"/>
  <c r="FP25" i="1"/>
  <c r="FN57" i="1"/>
  <c r="CA29" i="2"/>
  <c r="D61" i="1"/>
  <c r="P11" i="1"/>
  <c r="AM54" i="1"/>
  <c r="FY27" i="1"/>
  <c r="BM35" i="1"/>
  <c r="CK35" i="1" s="1"/>
  <c r="FK57" i="1"/>
  <c r="Q14" i="1"/>
  <c r="N49" i="1"/>
  <c r="G32" i="1"/>
  <c r="P31" i="1"/>
  <c r="B30" i="1"/>
  <c r="BK50" i="1"/>
  <c r="AM50" i="1"/>
  <c r="F50" i="1"/>
  <c r="AB50" i="1"/>
  <c r="BX50" i="1" s="1"/>
  <c r="FL50" i="1"/>
  <c r="GC47" i="1"/>
  <c r="GX55" i="1"/>
  <c r="GH25" i="1"/>
  <c r="FY61" i="1"/>
  <c r="GD60" i="1"/>
  <c r="C43" i="1"/>
  <c r="N35" i="1"/>
  <c r="FS48" i="1"/>
  <c r="OK24" i="2"/>
  <c r="MR6" i="2"/>
  <c r="GW16" i="1"/>
  <c r="AK7" i="1"/>
  <c r="Z11" i="1"/>
  <c r="BV11" i="1" s="1"/>
  <c r="AJ16" i="1"/>
  <c r="CF16" i="1" s="1"/>
  <c r="GH50" i="1"/>
  <c r="HE31" i="1"/>
  <c r="HD43" i="1"/>
  <c r="AA45" i="2"/>
  <c r="BJ45" i="1" s="1"/>
  <c r="GT55" i="1"/>
  <c r="AA29" i="2"/>
  <c r="BM25" i="1"/>
  <c r="AB48" i="2"/>
  <c r="Q48" i="1" s="1"/>
  <c r="FY35" i="1"/>
  <c r="BM24" i="2"/>
  <c r="S7" i="1"/>
  <c r="F15" i="1"/>
  <c r="IY24" i="2"/>
  <c r="GU49" i="1"/>
  <c r="GK48" i="1"/>
  <c r="OO39" i="2"/>
  <c r="GZ15" i="1"/>
  <c r="GV9" i="1"/>
  <c r="FU7" i="1"/>
  <c r="Z9" i="1"/>
  <c r="BV9" i="1" s="1"/>
  <c r="GD11" i="1"/>
  <c r="FN11" i="1"/>
  <c r="BK14" i="1"/>
  <c r="GH15" i="1"/>
  <c r="FN18" i="1"/>
  <c r="GW13" i="1"/>
  <c r="HD16" i="1"/>
  <c r="AA7" i="1"/>
  <c r="BW7" i="1" s="1"/>
  <c r="BJ8" i="1"/>
  <c r="GC13" i="1"/>
  <c r="FT16" i="1"/>
  <c r="GL18" i="1"/>
  <c r="HI22" i="1"/>
  <c r="GE47" i="1"/>
  <c r="GN61" i="1"/>
  <c r="GK20" i="1"/>
  <c r="GD30" i="1"/>
  <c r="GF40" i="1"/>
  <c r="GC21" i="1"/>
  <c r="GP56" i="1"/>
  <c r="GP61" i="1"/>
  <c r="GC57" i="1"/>
  <c r="GU26" i="1"/>
  <c r="HD44" i="1"/>
  <c r="M62" i="1"/>
  <c r="HE54" i="1"/>
  <c r="HE61" i="1"/>
  <c r="GQ61" i="1"/>
  <c r="CD8" i="2"/>
  <c r="HG55" i="1"/>
  <c r="GN22" i="1"/>
  <c r="AO61" i="1"/>
  <c r="CC7" i="2"/>
  <c r="HC42" i="1"/>
  <c r="HC62" i="1"/>
  <c r="GO54" i="1"/>
  <c r="GF60" i="1"/>
  <c r="CA45" i="2"/>
  <c r="CB13" i="2"/>
  <c r="X11" i="2"/>
  <c r="HC11" i="1" s="1"/>
  <c r="CE22" i="2"/>
  <c r="GM57" i="1"/>
  <c r="AA40" i="2"/>
  <c r="AL40" i="1" s="1"/>
  <c r="O43" i="1"/>
  <c r="CB26" i="2"/>
  <c r="AB59" i="1"/>
  <c r="BX59" i="1" s="1"/>
  <c r="CB47" i="2"/>
  <c r="X41" i="2"/>
  <c r="B41" i="1" s="1"/>
  <c r="CE14" i="2"/>
  <c r="FP27" i="1"/>
  <c r="BH57" i="1"/>
  <c r="HU48" i="1"/>
  <c r="F41" i="1"/>
  <c r="N57" i="1"/>
  <c r="S62" i="1"/>
  <c r="G63" i="1"/>
  <c r="M16" i="1"/>
  <c r="Q63" i="1"/>
  <c r="H41" i="1"/>
  <c r="GH41" i="1"/>
  <c r="BM41" i="1"/>
  <c r="FY41" i="1"/>
  <c r="AO41" i="1"/>
  <c r="FP41" i="1"/>
  <c r="AD41" i="1"/>
  <c r="BZ41" i="1" s="1"/>
  <c r="GQ41" i="1"/>
  <c r="HI41" i="1"/>
  <c r="S41" i="1"/>
  <c r="GZ41" i="1"/>
  <c r="P59" i="1"/>
  <c r="E59" i="1"/>
  <c r="HF59" i="1"/>
  <c r="GN59" i="1"/>
  <c r="GW59" i="1"/>
  <c r="GE59" i="1"/>
  <c r="FS58" i="1"/>
  <c r="AI58" i="1"/>
  <c r="M58" i="1"/>
  <c r="GK58" i="1"/>
  <c r="X58" i="1"/>
  <c r="BT58" i="1" s="1"/>
  <c r="FJ58" i="1"/>
  <c r="HC58" i="1"/>
  <c r="B58" i="1"/>
  <c r="BG58" i="1"/>
  <c r="GT58" i="1"/>
  <c r="GB58" i="1"/>
  <c r="CH18" i="2"/>
  <c r="P14" i="1"/>
  <c r="N60" i="1"/>
  <c r="GW48" i="1"/>
  <c r="GH9" i="1"/>
  <c r="AM18" i="1"/>
  <c r="GF44" i="1"/>
  <c r="GF21" i="1"/>
  <c r="GX58" i="1"/>
  <c r="CH8" i="2"/>
  <c r="AE27" i="2"/>
  <c r="T27" i="1" s="1"/>
  <c r="Y29" i="2"/>
  <c r="FT29" i="1" s="1"/>
  <c r="H16" i="1"/>
  <c r="P62" i="1"/>
  <c r="H7" i="1"/>
  <c r="S29" i="1"/>
  <c r="AO7" i="1"/>
  <c r="AD17" i="1"/>
  <c r="BZ17" i="1" s="1"/>
  <c r="GU7" i="1"/>
  <c r="HI30" i="1"/>
  <c r="GF36" i="1"/>
  <c r="HC34" i="1"/>
  <c r="O51" i="1"/>
  <c r="D51" i="1"/>
  <c r="AO29" i="1"/>
  <c r="BM53" i="2"/>
  <c r="H21" i="1"/>
  <c r="PC4" i="2"/>
  <c r="PC39" i="2" s="1"/>
  <c r="GE48" i="1"/>
  <c r="AI53" i="2"/>
  <c r="GV15" i="1"/>
  <c r="GZ9" i="1"/>
  <c r="HG18" i="1"/>
  <c r="BI9" i="1"/>
  <c r="AD9" i="1"/>
  <c r="FW13" i="1"/>
  <c r="FL15" i="1"/>
  <c r="AK16" i="1"/>
  <c r="GQ17" i="1"/>
  <c r="GF18" i="1"/>
  <c r="GC7" i="1"/>
  <c r="BH11" i="1"/>
  <c r="BH12" i="1"/>
  <c r="AA12" i="1"/>
  <c r="BW12" i="1" s="1"/>
  <c r="HI21" i="1"/>
  <c r="HC13" i="1"/>
  <c r="HH54" i="1"/>
  <c r="HG29" i="1"/>
  <c r="GL34" i="1"/>
  <c r="GC40" i="1"/>
  <c r="GC54" i="1"/>
  <c r="GL59" i="1"/>
  <c r="HD40" i="1"/>
  <c r="GO30" i="1"/>
  <c r="Q21" i="1"/>
  <c r="CB7" i="2"/>
  <c r="GX44" i="1"/>
  <c r="GV54" i="1"/>
  <c r="GH55" i="1"/>
  <c r="GQ59" i="1"/>
  <c r="GW28" i="1"/>
  <c r="GH32" i="1"/>
  <c r="CH59" i="2"/>
  <c r="GB47" i="1"/>
  <c r="GK63" i="1"/>
  <c r="HC18" i="1"/>
  <c r="CH10" i="2"/>
  <c r="CD21" i="2"/>
  <c r="GT31" i="1"/>
  <c r="GT42" i="1"/>
  <c r="HC47" i="1"/>
  <c r="GF54" i="1"/>
  <c r="GO58" i="1"/>
  <c r="M34" i="1"/>
  <c r="AE37" i="2"/>
  <c r="FZ37" i="1" s="1"/>
  <c r="CE36" i="2"/>
  <c r="CE42" i="2"/>
  <c r="CE30" i="2"/>
  <c r="CA34" i="2"/>
  <c r="BM57" i="1"/>
  <c r="CA42" i="2"/>
  <c r="AB55" i="1"/>
  <c r="BX55" i="1" s="1"/>
  <c r="D55" i="1"/>
  <c r="AO55" i="1"/>
  <c r="FY62" i="1"/>
  <c r="CB59" i="2"/>
  <c r="FP32" i="1"/>
  <c r="CD14" i="2"/>
  <c r="CD48" i="2"/>
  <c r="AD42" i="1"/>
  <c r="BZ42" i="1" s="1"/>
  <c r="CE44" i="2"/>
  <c r="GL40" i="1"/>
  <c r="CE33" i="2"/>
  <c r="S21" i="1"/>
  <c r="CE18" i="2"/>
  <c r="AB54" i="1"/>
  <c r="BX54" i="1" s="1"/>
  <c r="CB22" i="2"/>
  <c r="CB12" i="2"/>
  <c r="AB58" i="1"/>
  <c r="BX58" i="1" s="1"/>
  <c r="CA18" i="2"/>
  <c r="AD56" i="1"/>
  <c r="BZ56" i="1" s="1"/>
  <c r="AJ54" i="1"/>
  <c r="CF54" i="1" s="1"/>
  <c r="AJ60" i="1"/>
  <c r="CF60" i="1" s="1"/>
  <c r="O38" i="2"/>
  <c r="I61" i="1"/>
  <c r="FQ49" i="1"/>
  <c r="BM6" i="2"/>
  <c r="U24" i="3"/>
  <c r="LQ24" i="3"/>
  <c r="Q40" i="1"/>
  <c r="H19" i="1"/>
  <c r="F18" i="1"/>
  <c r="H60" i="1"/>
  <c r="H42" i="1"/>
  <c r="N45" i="1"/>
  <c r="P48" i="1"/>
  <c r="Q19" i="1"/>
  <c r="Q54" i="1"/>
  <c r="C26" i="1"/>
  <c r="I56" i="1"/>
  <c r="H37" i="1"/>
  <c r="E62" i="1"/>
  <c r="I50" i="1"/>
  <c r="C27" i="1"/>
  <c r="FP50" i="1"/>
  <c r="H50" i="1"/>
  <c r="N47" i="1"/>
  <c r="S50" i="1"/>
  <c r="Q30" i="1"/>
  <c r="B32" i="1"/>
  <c r="M21" i="1"/>
  <c r="D12" i="1"/>
  <c r="R54" i="1"/>
  <c r="C59" i="1"/>
  <c r="O8" i="1"/>
  <c r="F30" i="1"/>
  <c r="B13" i="1"/>
  <c r="Q35" i="1"/>
  <c r="R60" i="1"/>
  <c r="O36" i="1"/>
  <c r="R62" i="1"/>
  <c r="N11" i="1"/>
  <c r="S27" i="1"/>
  <c r="N34" i="1"/>
  <c r="F14" i="1"/>
  <c r="N54" i="1"/>
  <c r="C40" i="1"/>
  <c r="B14" i="1"/>
  <c r="C33" i="1"/>
  <c r="P43" i="1"/>
  <c r="N16" i="1"/>
  <c r="HD7" i="1"/>
  <c r="HD12" i="1"/>
  <c r="CH26" i="2"/>
  <c r="B42" i="1"/>
  <c r="FP9" i="1"/>
  <c r="GC12" i="1"/>
  <c r="GW21" i="1"/>
  <c r="M42" i="1"/>
  <c r="CH22" i="2"/>
  <c r="M27" i="1"/>
  <c r="HI42" i="1"/>
  <c r="D54" i="1"/>
  <c r="F60" i="1"/>
  <c r="S57" i="1"/>
  <c r="E63" i="1"/>
  <c r="Q29" i="1"/>
  <c r="CC13" i="3"/>
  <c r="GV48" i="1"/>
  <c r="CH23" i="3"/>
  <c r="HJ51" i="1"/>
  <c r="I51" i="1"/>
  <c r="GU12" i="1"/>
  <c r="GZ7" i="1"/>
  <c r="HE16" i="1"/>
  <c r="GQ7" i="1"/>
  <c r="GD9" i="1"/>
  <c r="AO9" i="1"/>
  <c r="GF13" i="1"/>
  <c r="AD13" i="1"/>
  <c r="BZ13" i="1" s="1"/>
  <c r="BI15" i="1"/>
  <c r="BI16" i="1"/>
  <c r="AD16" i="1"/>
  <c r="BZ16" i="1" s="1"/>
  <c r="FW17" i="1"/>
  <c r="GO18" i="1"/>
  <c r="GO19" i="1"/>
  <c r="AJ11" i="1"/>
  <c r="FK12" i="1"/>
  <c r="AL12" i="1"/>
  <c r="GZ32" i="1"/>
  <c r="HF21" i="1"/>
  <c r="GC30" i="1"/>
  <c r="GZ56" i="1"/>
  <c r="GD33" i="1"/>
  <c r="GE27" i="1"/>
  <c r="GV33" i="1"/>
  <c r="GC46" i="1"/>
  <c r="HD60" i="1"/>
  <c r="GB63" i="1"/>
  <c r="GQ57" i="1"/>
  <c r="M63" i="1"/>
  <c r="CH41" i="2"/>
  <c r="HG60" i="1"/>
  <c r="HF33" i="1"/>
  <c r="GH29" i="1"/>
  <c r="GH34" i="1"/>
  <c r="CH32" i="2"/>
  <c r="GX60" i="1"/>
  <c r="GB42" i="1"/>
  <c r="GF55" i="1"/>
  <c r="GT27" i="1"/>
  <c r="GT35" i="1"/>
  <c r="GO60" i="1"/>
  <c r="GK27" i="1"/>
  <c r="CH19" i="2"/>
  <c r="H22" i="1"/>
  <c r="FN55" i="1"/>
  <c r="CH43" i="2"/>
  <c r="GH21" i="1"/>
  <c r="C60" i="1"/>
  <c r="FY42" i="1"/>
  <c r="GM47" i="1"/>
  <c r="O62" i="1"/>
  <c r="BG63" i="1"/>
  <c r="Y32" i="2"/>
  <c r="GC32" i="1" s="1"/>
  <c r="FY29" i="1"/>
  <c r="FW60" i="1"/>
  <c r="AB28" i="2"/>
  <c r="GO28" i="1" s="1"/>
  <c r="FP30" i="1"/>
  <c r="T60" i="1"/>
  <c r="BL52" i="3"/>
  <c r="LQ53" i="3"/>
  <c r="H17" i="1"/>
  <c r="T10" i="1"/>
  <c r="H9" i="1"/>
  <c r="O12" i="1"/>
  <c r="AF23" i="1"/>
  <c r="J23" i="1"/>
  <c r="GJ23" i="1"/>
  <c r="GA23" i="1"/>
  <c r="HB23" i="1"/>
  <c r="AQ23" i="1"/>
  <c r="FR23" i="1"/>
  <c r="BO23" i="1"/>
  <c r="U23" i="1"/>
  <c r="GS23" i="1"/>
  <c r="HK23" i="1"/>
  <c r="Q32" i="1"/>
  <c r="P61" i="1"/>
  <c r="F12" i="1"/>
  <c r="F55" i="1"/>
  <c r="Q43" i="1"/>
  <c r="E22" i="1"/>
  <c r="H62" i="1"/>
  <c r="D17" i="1"/>
  <c r="H14" i="1"/>
  <c r="E9" i="1"/>
  <c r="N44" i="1"/>
  <c r="E44" i="1"/>
  <c r="B21" i="1"/>
  <c r="D33" i="1"/>
  <c r="H61" i="1"/>
  <c r="C12" i="1"/>
  <c r="E33" i="1"/>
  <c r="S59" i="1"/>
  <c r="S30" i="1"/>
  <c r="M18" i="1"/>
  <c r="F59" i="1"/>
  <c r="E21" i="1"/>
  <c r="E41" i="1"/>
  <c r="D36" i="1"/>
  <c r="H57" i="1"/>
  <c r="C25" i="1"/>
  <c r="E30" i="1"/>
  <c r="P27" i="1"/>
  <c r="F37" i="1"/>
  <c r="B16" i="1"/>
  <c r="P9" i="1"/>
  <c r="B47" i="1"/>
  <c r="D15" i="1"/>
  <c r="E58" i="1"/>
  <c r="DO39" i="2"/>
  <c r="GC22" i="1"/>
  <c r="GU22" i="1"/>
  <c r="HD30" i="1"/>
  <c r="Q58" i="1"/>
  <c r="CH21" i="2"/>
  <c r="CH25" i="2"/>
  <c r="BK58" i="1"/>
  <c r="C30" i="1"/>
  <c r="D9" i="1"/>
  <c r="GM48" i="1"/>
  <c r="BM16" i="1"/>
  <c r="GK18" i="1"/>
  <c r="GO44" i="1"/>
  <c r="GH57" i="1"/>
  <c r="GW33" i="1"/>
  <c r="AE28" i="2"/>
  <c r="FZ28" i="1" s="1"/>
  <c r="GT25" i="1"/>
  <c r="AD32" i="1"/>
  <c r="BZ32" i="1" s="1"/>
  <c r="CH15" i="2"/>
  <c r="AM58" i="1"/>
  <c r="CH45" i="2"/>
  <c r="FY30" i="1"/>
  <c r="T57" i="1"/>
  <c r="BF52" i="3"/>
  <c r="OO6" i="2"/>
  <c r="NJ6" i="2"/>
  <c r="AO63" i="1"/>
  <c r="GL7" i="1"/>
  <c r="HD11" i="1"/>
  <c r="FY7" i="1"/>
  <c r="AK9" i="1"/>
  <c r="GQ9" i="1"/>
  <c r="FN13" i="1"/>
  <c r="Z15" i="1"/>
  <c r="BV15" i="1" s="1"/>
  <c r="Z16" i="1"/>
  <c r="BV16" i="1" s="1"/>
  <c r="GH16" i="1"/>
  <c r="BK17" i="1"/>
  <c r="FW18" i="1"/>
  <c r="FW19" i="1"/>
  <c r="FT7" i="1"/>
  <c r="AJ12" i="1"/>
  <c r="GN12" i="1"/>
  <c r="P50" i="1"/>
  <c r="E50" i="1"/>
  <c r="HI32" i="1"/>
  <c r="GZ42" i="1"/>
  <c r="HG36" i="1"/>
  <c r="GL30" i="1"/>
  <c r="GX21" i="1"/>
  <c r="HI56" i="1"/>
  <c r="GM33" i="1"/>
  <c r="HE33" i="1"/>
  <c r="HF61" i="1"/>
  <c r="GL46" i="1"/>
  <c r="GU34" i="1"/>
  <c r="GH42" i="1"/>
  <c r="GH62" i="1"/>
  <c r="F54" i="1"/>
  <c r="GQ29" i="1"/>
  <c r="GQ34" i="1"/>
  <c r="CC47" i="2"/>
  <c r="CH46" i="2"/>
  <c r="B37" i="1"/>
  <c r="CD29" i="2"/>
  <c r="CA31" i="2"/>
  <c r="CE40" i="2"/>
  <c r="CB25" i="2"/>
  <c r="CB8" i="2"/>
  <c r="GH22" i="1"/>
  <c r="CA37" i="2"/>
  <c r="CB33" i="2"/>
  <c r="FW55" i="1"/>
  <c r="O44" i="1"/>
  <c r="BM55" i="1"/>
  <c r="CA19" i="2"/>
  <c r="GC60" i="1"/>
  <c r="O47" i="1"/>
  <c r="FP42" i="1"/>
  <c r="O54" i="1"/>
  <c r="CA14" i="2"/>
  <c r="AI63" i="1"/>
  <c r="FW54" i="1"/>
  <c r="CB35" i="2"/>
  <c r="CA26" i="2"/>
  <c r="BM56" i="1"/>
  <c r="CA8" i="2"/>
  <c r="AD29" i="1"/>
  <c r="BZ29" i="1" s="1"/>
  <c r="AB60" i="1"/>
  <c r="BX60" i="1" s="1"/>
  <c r="CE26" i="2"/>
  <c r="BM30" i="1"/>
  <c r="FT60" i="1"/>
  <c r="I54" i="1"/>
  <c r="J53" i="3"/>
  <c r="E27" i="1"/>
  <c r="S17" i="1"/>
  <c r="Q10" i="1"/>
  <c r="H29" i="1"/>
  <c r="F19" i="1"/>
  <c r="S34" i="1"/>
  <c r="P33" i="1"/>
  <c r="R56" i="1"/>
  <c r="H59" i="1"/>
  <c r="Q55" i="1"/>
  <c r="S55" i="1"/>
  <c r="H56" i="1"/>
  <c r="D7" i="1"/>
  <c r="C22" i="1"/>
  <c r="B63" i="1"/>
  <c r="O37" i="1"/>
  <c r="N12" i="1"/>
  <c r="F26" i="1"/>
  <c r="O16" i="1"/>
  <c r="Q17" i="1"/>
  <c r="F33" i="1"/>
  <c r="B15" i="1"/>
  <c r="C18" i="1"/>
  <c r="F21" i="1"/>
  <c r="F11" i="1"/>
  <c r="CH13" i="2"/>
  <c r="F44" i="1"/>
  <c r="GZ55" i="1"/>
  <c r="GB18" i="1"/>
  <c r="GZ29" i="1"/>
  <c r="HF48" i="1"/>
  <c r="FY13" i="1"/>
  <c r="FU16" i="1"/>
  <c r="FK11" i="1"/>
  <c r="HI55" i="1"/>
  <c r="GL22" i="1"/>
  <c r="CH20" i="2"/>
  <c r="CH31" i="2"/>
  <c r="AE11" i="2"/>
  <c r="FQ11" i="1" s="1"/>
  <c r="CH44" i="2"/>
  <c r="O29" i="1"/>
  <c r="F13" i="1"/>
  <c r="S13" i="1"/>
  <c r="O30" i="1"/>
  <c r="AK48" i="1"/>
  <c r="OO24" i="2"/>
  <c r="NJ24" i="2"/>
  <c r="BM63" i="1"/>
  <c r="GX19" i="1"/>
  <c r="BM7" i="1"/>
  <c r="GM9" i="1"/>
  <c r="FY9" i="1"/>
  <c r="AM13" i="1"/>
  <c r="CI13" i="1" s="1"/>
  <c r="GD16" i="1"/>
  <c r="FP16" i="1"/>
  <c r="GH17" i="1"/>
  <c r="BK18" i="1"/>
  <c r="BK19" i="1"/>
  <c r="BH7" i="1"/>
  <c r="GL12" i="1"/>
  <c r="FV12" i="1"/>
  <c r="GZ34" i="1"/>
  <c r="GZ57" i="1"/>
  <c r="GZ62" i="1"/>
  <c r="GB16" i="1"/>
  <c r="HI34" i="1"/>
  <c r="GP54" i="1"/>
  <c r="GW58" i="1"/>
  <c r="GW62" i="1"/>
  <c r="HD34" i="1"/>
  <c r="CH48" i="2"/>
  <c r="HG58" i="1"/>
  <c r="GV46" i="1"/>
  <c r="GQ42" i="1"/>
  <c r="GQ62" i="1"/>
  <c r="F62" i="1"/>
  <c r="HG44" i="1"/>
  <c r="HG62" i="1"/>
  <c r="GW27" i="1"/>
  <c r="GH30" i="1"/>
  <c r="GX62" i="1"/>
  <c r="Q60" i="1"/>
  <c r="FP57" i="1"/>
  <c r="BK55" i="1"/>
  <c r="CI55" i="1" s="1"/>
  <c r="O46" i="1"/>
  <c r="FP55" i="1"/>
  <c r="FP62" i="1"/>
  <c r="GL60" i="1"/>
  <c r="D42" i="1"/>
  <c r="BM42" i="1"/>
  <c r="CK42" i="1" s="1"/>
  <c r="O55" i="1"/>
  <c r="X63" i="1"/>
  <c r="BT63" i="1" s="1"/>
  <c r="Z59" i="2"/>
  <c r="D59" i="1" s="1"/>
  <c r="BK54" i="1"/>
  <c r="FY56" i="1"/>
  <c r="FP29" i="1"/>
  <c r="AO30" i="1"/>
  <c r="FT54" i="1"/>
  <c r="FK60" i="1"/>
  <c r="CI4" i="2"/>
  <c r="J39" i="3"/>
  <c r="E12" i="1"/>
  <c r="T54" i="1"/>
  <c r="F32" i="1"/>
  <c r="T61" i="1"/>
  <c r="P25" i="1"/>
  <c r="D27" i="1"/>
  <c r="E48" i="1"/>
  <c r="Q13" i="1"/>
  <c r="S9" i="1"/>
  <c r="T51" i="1"/>
  <c r="H30" i="1"/>
  <c r="O19" i="1"/>
  <c r="S42" i="1"/>
  <c r="P54" i="1"/>
  <c r="M43" i="1"/>
  <c r="B18" i="1"/>
  <c r="O7" i="1"/>
  <c r="N22" i="1"/>
  <c r="O31" i="1"/>
  <c r="C13" i="1"/>
  <c r="N19" i="1"/>
  <c r="D29" i="1"/>
  <c r="C7" i="1"/>
  <c r="H31" i="1"/>
  <c r="D19" i="1"/>
  <c r="E17" i="1"/>
  <c r="P58" i="1"/>
  <c r="CH35" i="2"/>
  <c r="AP50" i="1"/>
  <c r="T50" i="1"/>
  <c r="B34" i="1"/>
  <c r="AJ7" i="1"/>
  <c r="HG30" i="1"/>
  <c r="GN58" i="1"/>
  <c r="AE12" i="2"/>
  <c r="HA12" i="1" s="1"/>
  <c r="GQ56" i="1"/>
  <c r="AE14" i="2"/>
  <c r="I14" i="1" s="1"/>
  <c r="GT34" i="1"/>
  <c r="CH9" i="2"/>
  <c r="CH38" i="3"/>
  <c r="HI16" i="1"/>
  <c r="GU60" i="1"/>
  <c r="CH7" i="2"/>
  <c r="S16" i="1"/>
  <c r="OB4" i="2"/>
  <c r="OB39" i="2" s="1"/>
  <c r="OO53" i="2"/>
  <c r="FP63" i="1"/>
  <c r="FQ19" i="1"/>
  <c r="AD7" i="1"/>
  <c r="BZ7" i="1" s="1"/>
  <c r="BM9" i="1"/>
  <c r="GO13" i="1"/>
  <c r="GD15" i="1"/>
  <c r="FL16" i="1"/>
  <c r="AO16" i="1"/>
  <c r="AB18" i="1"/>
  <c r="BX18" i="1" s="1"/>
  <c r="AB19" i="1"/>
  <c r="BX19" i="1" s="1"/>
  <c r="Y7" i="1"/>
  <c r="BU7" i="1" s="1"/>
  <c r="FT11" i="1"/>
  <c r="BJ12" i="1"/>
  <c r="GC34" i="1"/>
  <c r="HI57" i="1"/>
  <c r="HI62" i="1"/>
  <c r="GD29" i="1"/>
  <c r="GP60" i="1"/>
  <c r="GC59" i="1"/>
  <c r="GV47" i="1"/>
  <c r="GQ30" i="1"/>
  <c r="CD17" i="2"/>
  <c r="CC31" i="2"/>
  <c r="GB45" i="1"/>
  <c r="GF58" i="1"/>
  <c r="B25" i="1"/>
  <c r="CH37" i="2"/>
  <c r="CA15" i="2"/>
  <c r="CB18" i="2"/>
  <c r="FY55" i="1"/>
  <c r="FY32" i="1"/>
  <c r="D46" i="1"/>
  <c r="CA20" i="2"/>
  <c r="CA10" i="2"/>
  <c r="CH17" i="2"/>
  <c r="FW58" i="1"/>
  <c r="FP56" i="1"/>
  <c r="CA43" i="2"/>
  <c r="CE20" i="2"/>
  <c r="FK54" i="1"/>
  <c r="LU38" i="2"/>
  <c r="PD4" i="2"/>
  <c r="PD24" i="2" s="1"/>
  <c r="GD50" i="1"/>
  <c r="D50" i="1"/>
  <c r="AK50" i="1"/>
  <c r="HE50" i="1"/>
  <c r="GV50" i="1"/>
  <c r="E35" i="1"/>
  <c r="H55" i="1"/>
  <c r="I19" i="1"/>
  <c r="I10" i="1"/>
  <c r="X57" i="2"/>
  <c r="B57" i="1" s="1"/>
  <c r="O21" i="1"/>
  <c r="Q18" i="1"/>
  <c r="O50" i="1"/>
  <c r="S32" i="1"/>
  <c r="Q41" i="1"/>
  <c r="CT24" i="2"/>
  <c r="CT53" i="2"/>
  <c r="I58" i="1"/>
  <c r="N46" i="1"/>
  <c r="D8" i="1"/>
  <c r="G60" i="1"/>
  <c r="D56" i="1"/>
  <c r="GY57" i="5"/>
  <c r="GY35" i="5"/>
  <c r="J6" i="3"/>
  <c r="CC15" i="3"/>
  <c r="NO4" i="3"/>
  <c r="NO53" i="3" s="1"/>
  <c r="AE51" i="3"/>
  <c r="GY37" i="5"/>
  <c r="U6" i="3"/>
  <c r="IH52" i="3"/>
  <c r="IF52" i="3"/>
  <c r="X52" i="3" s="1"/>
  <c r="AI52" i="5" s="1"/>
  <c r="N38" i="3"/>
  <c r="GY16" i="5"/>
  <c r="BG52" i="3"/>
  <c r="LJ23" i="3"/>
  <c r="GY43" i="5"/>
  <c r="GY22" i="5"/>
  <c r="GY51" i="5"/>
  <c r="F5" i="3"/>
  <c r="AD51" i="3"/>
  <c r="BM53" i="3"/>
  <c r="BM6" i="3"/>
  <c r="BM24" i="3"/>
  <c r="BM39" i="3"/>
  <c r="AF4" i="3"/>
  <c r="AF24" i="3" s="1"/>
  <c r="J5" i="5"/>
  <c r="AQ5" i="5"/>
  <c r="EV5" i="5"/>
  <c r="FN5" i="5"/>
  <c r="BO5" i="5"/>
  <c r="GO5" i="5"/>
  <c r="AF5" i="5"/>
  <c r="FW5" i="5"/>
  <c r="FE5" i="5"/>
  <c r="GF5" i="5"/>
  <c r="U5" i="5"/>
  <c r="EV23" i="5"/>
  <c r="FE23" i="5"/>
  <c r="FN23" i="5"/>
  <c r="AF23" i="5"/>
  <c r="GF23" i="5"/>
  <c r="U23" i="5"/>
  <c r="AQ23" i="5"/>
  <c r="BO23" i="5"/>
  <c r="FW23" i="5"/>
  <c r="J23" i="5"/>
  <c r="GO23" i="5"/>
  <c r="NF24" i="3"/>
  <c r="NB24" i="3"/>
  <c r="LK38" i="3"/>
  <c r="GY11" i="5"/>
  <c r="IN6" i="3"/>
  <c r="J52" i="5"/>
  <c r="U52" i="5"/>
  <c r="GF52" i="5"/>
  <c r="AF52" i="5"/>
  <c r="GO52" i="5"/>
  <c r="AQ52" i="5"/>
  <c r="FW52" i="5"/>
  <c r="FE52" i="5"/>
  <c r="EV52" i="5"/>
  <c r="BO52" i="5"/>
  <c r="FN52" i="5"/>
  <c r="CI53" i="3"/>
  <c r="CI24" i="3"/>
  <c r="CI6" i="3"/>
  <c r="NF39" i="3"/>
  <c r="NF53" i="3"/>
  <c r="NB39" i="3"/>
  <c r="GY31" i="5"/>
  <c r="GY59" i="5"/>
  <c r="IN53" i="3"/>
  <c r="NB53" i="3"/>
  <c r="P38" i="3"/>
  <c r="GY19" i="5"/>
  <c r="IN39" i="3"/>
  <c r="GY38" i="5"/>
  <c r="GY21" i="5"/>
  <c r="BJ52" i="3"/>
  <c r="AC52" i="3" s="1"/>
  <c r="FK52" i="5" s="1"/>
  <c r="GY49" i="5"/>
  <c r="GY9" i="5"/>
  <c r="GY17" i="5"/>
  <c r="CH52" i="3"/>
  <c r="GY25" i="5"/>
  <c r="GY14" i="5"/>
  <c r="GY33" i="5"/>
  <c r="GY8" i="5"/>
  <c r="GY41" i="5"/>
  <c r="BK23" i="3"/>
  <c r="CG38" i="3"/>
  <c r="BK52" i="3"/>
  <c r="BK5" i="3"/>
  <c r="CG52" i="3"/>
  <c r="AQ52" i="1"/>
  <c r="GJ52" i="1"/>
  <c r="HK52" i="1"/>
  <c r="AF52" i="1"/>
  <c r="FR52" i="1"/>
  <c r="HB52" i="1"/>
  <c r="GS52" i="1"/>
  <c r="BO52" i="1"/>
  <c r="GA52" i="1"/>
  <c r="CM56" i="1"/>
  <c r="CB40" i="1"/>
  <c r="HU40" i="1"/>
  <c r="CB5" i="1"/>
  <c r="HU5" i="1"/>
  <c r="CB14" i="1"/>
  <c r="HU14" i="1"/>
  <c r="CM31" i="1"/>
  <c r="CM5" i="1"/>
  <c r="CM40" i="1"/>
  <c r="AE48" i="2"/>
  <c r="GI48" i="1" s="1"/>
  <c r="CM14" i="1"/>
  <c r="CH11" i="2"/>
  <c r="CB31" i="1"/>
  <c r="HU31" i="1"/>
  <c r="CB56" i="1"/>
  <c r="HU56" i="1"/>
  <c r="HJ49" i="1"/>
  <c r="AE22" i="2"/>
  <c r="AE22" i="1" s="1"/>
  <c r="CA22" i="1" s="1"/>
  <c r="AE18" i="2"/>
  <c r="I18" i="1" s="1"/>
  <c r="GR49" i="1"/>
  <c r="BZ51" i="1"/>
  <c r="BZ36" i="1"/>
  <c r="BZ46" i="1"/>
  <c r="BZ26" i="1"/>
  <c r="BZ33" i="1"/>
  <c r="AZ39" i="2"/>
  <c r="NY53" i="3"/>
  <c r="OQ4" i="3"/>
  <c r="OQ24" i="3" s="1"/>
  <c r="MW53" i="3"/>
  <c r="NY6" i="3"/>
  <c r="NX39" i="3"/>
  <c r="OG24" i="3"/>
  <c r="OP4" i="3"/>
  <c r="OP39" i="3" s="1"/>
  <c r="NF6" i="3"/>
  <c r="NY39" i="3"/>
  <c r="NX24" i="3"/>
  <c r="OG39" i="3"/>
  <c r="NI6" i="3"/>
  <c r="JY39" i="3"/>
  <c r="NT39" i="3"/>
  <c r="OG53" i="3"/>
  <c r="NT24" i="3"/>
  <c r="NX53" i="3"/>
  <c r="NI53" i="3"/>
  <c r="MW6" i="3"/>
  <c r="IM52" i="3"/>
  <c r="LP38" i="3"/>
  <c r="NI39" i="3"/>
  <c r="ME39" i="3"/>
  <c r="G23" i="3"/>
  <c r="OI53" i="3"/>
  <c r="NH53" i="3"/>
  <c r="KV4" i="3"/>
  <c r="KV53" i="3" s="1"/>
  <c r="ME24" i="3"/>
  <c r="NH39" i="3"/>
  <c r="ME53" i="3"/>
  <c r="MX24" i="3"/>
  <c r="NH6" i="3"/>
  <c r="MY6" i="3"/>
  <c r="NW53" i="3"/>
  <c r="OI39" i="3"/>
  <c r="LN23" i="3"/>
  <c r="CF38" i="3"/>
  <c r="IJ38" i="3"/>
  <c r="IG38" i="3"/>
  <c r="GV39" i="3"/>
  <c r="CC38" i="3"/>
  <c r="IF23" i="3"/>
  <c r="M23" i="3"/>
  <c r="HA6" i="3"/>
  <c r="IG52" i="3"/>
  <c r="JE53" i="3"/>
  <c r="JY24" i="3"/>
  <c r="AP53" i="3"/>
  <c r="GV53" i="3"/>
  <c r="HA53" i="3"/>
  <c r="IO39" i="3"/>
  <c r="P23" i="3"/>
  <c r="HA24" i="3"/>
  <c r="JY53" i="3"/>
  <c r="GV6" i="3"/>
  <c r="BI38" i="3"/>
  <c r="JS39" i="3"/>
  <c r="CB23" i="3"/>
  <c r="IV6" i="3"/>
  <c r="CG23" i="3"/>
  <c r="IS6" i="3"/>
  <c r="LW24" i="3"/>
  <c r="GT39" i="3"/>
  <c r="C38" i="3"/>
  <c r="GT6" i="3"/>
  <c r="S38" i="3"/>
  <c r="LL38" i="3"/>
  <c r="BK38" i="3"/>
  <c r="CB38" i="3"/>
  <c r="LM38" i="3"/>
  <c r="HL4" i="3"/>
  <c r="HL53" i="3" s="1"/>
  <c r="LW53" i="3"/>
  <c r="IS53" i="3"/>
  <c r="IF38" i="3"/>
  <c r="IL5" i="3"/>
  <c r="IM5" i="3"/>
  <c r="GT24" i="3"/>
  <c r="CG5" i="3"/>
  <c r="DA24" i="3"/>
  <c r="G38" i="3"/>
  <c r="JS53" i="3"/>
  <c r="MA6" i="3"/>
  <c r="LD4" i="3"/>
  <c r="LD53" i="3" s="1"/>
  <c r="H23" i="3"/>
  <c r="R38" i="3"/>
  <c r="F23" i="3"/>
  <c r="JE24" i="3"/>
  <c r="IK5" i="3"/>
  <c r="IH23" i="3"/>
  <c r="F38" i="3"/>
  <c r="LU24" i="3"/>
  <c r="MA53" i="3"/>
  <c r="LM5" i="3"/>
  <c r="BS4" i="3"/>
  <c r="BS6" i="3" s="1"/>
  <c r="JD53" i="3"/>
  <c r="MA39" i="3"/>
  <c r="AL39" i="3"/>
  <c r="GM6" i="3"/>
  <c r="JP39" i="3"/>
  <c r="DA6" i="3"/>
  <c r="HC53" i="3"/>
  <c r="LS53" i="3"/>
  <c r="HC39" i="3"/>
  <c r="ID4" i="3"/>
  <c r="ID39" i="3" s="1"/>
  <c r="IM38" i="3"/>
  <c r="LO38" i="3"/>
  <c r="IK23" i="3"/>
  <c r="IJ23" i="3"/>
  <c r="LS6" i="3"/>
  <c r="I5" i="3"/>
  <c r="LM23" i="3"/>
  <c r="JB39" i="3"/>
  <c r="JS24" i="3"/>
  <c r="AL24" i="3"/>
  <c r="I23" i="3"/>
  <c r="CE5" i="3"/>
  <c r="JB53" i="3"/>
  <c r="JP6" i="3"/>
  <c r="E38" i="3"/>
  <c r="JC6" i="3"/>
  <c r="JB6" i="3"/>
  <c r="GM39" i="3"/>
  <c r="LI5" i="3"/>
  <c r="JE39" i="3"/>
  <c r="IQ6" i="3"/>
  <c r="HC24" i="3"/>
  <c r="NP4" i="3"/>
  <c r="NP53" i="3" s="1"/>
  <c r="Q38" i="3"/>
  <c r="KH4" i="3"/>
  <c r="KH53" i="3" s="1"/>
  <c r="MV53" i="3"/>
  <c r="MF24" i="3"/>
  <c r="BE23" i="3"/>
  <c r="AL6" i="3"/>
  <c r="AY6" i="3"/>
  <c r="HB39" i="3"/>
  <c r="LR6" i="3"/>
  <c r="IQ39" i="3"/>
  <c r="HC6" i="3"/>
  <c r="T23" i="3"/>
  <c r="Q23" i="3"/>
  <c r="LO23" i="3"/>
  <c r="H38" i="3"/>
  <c r="LP5" i="3"/>
  <c r="IK38" i="3"/>
  <c r="KD53" i="3"/>
  <c r="AP6" i="3"/>
  <c r="GS39" i="3"/>
  <c r="JP53" i="3"/>
  <c r="HW4" i="3"/>
  <c r="HW24" i="3" s="1"/>
  <c r="CY6" i="3"/>
  <c r="LS39" i="3"/>
  <c r="AP24" i="3"/>
  <c r="IQ24" i="3"/>
  <c r="R23" i="3"/>
  <c r="IX24" i="3"/>
  <c r="LK23" i="3"/>
  <c r="II23" i="3"/>
  <c r="BI23" i="3"/>
  <c r="AN6" i="3"/>
  <c r="AW39" i="3"/>
  <c r="GS6" i="3"/>
  <c r="JD24" i="3"/>
  <c r="JT39" i="3"/>
  <c r="MS24" i="3"/>
  <c r="IO24" i="3"/>
  <c r="KQ4" i="3"/>
  <c r="KQ6" i="3" s="1"/>
  <c r="IL38" i="3"/>
  <c r="BU4" i="3"/>
  <c r="BU24" i="3" s="1"/>
  <c r="AN24" i="3"/>
  <c r="AW53" i="3"/>
  <c r="GS24" i="3"/>
  <c r="JD39" i="3"/>
  <c r="KC24" i="3"/>
  <c r="MW39" i="3"/>
  <c r="MT6" i="3"/>
  <c r="KE6" i="3"/>
  <c r="JH4" i="3"/>
  <c r="JH53" i="3" s="1"/>
  <c r="DA39" i="3"/>
  <c r="MY53" i="3"/>
  <c r="IP39" i="3"/>
  <c r="MY39" i="3"/>
  <c r="S23" i="3"/>
  <c r="IL23" i="3"/>
  <c r="LN38" i="3"/>
  <c r="CD38" i="3"/>
  <c r="KM4" i="3"/>
  <c r="KM53" i="3" s="1"/>
  <c r="AY53" i="3"/>
  <c r="DA53" i="3"/>
  <c r="JC39" i="3"/>
  <c r="MS53" i="3"/>
  <c r="MS39" i="3"/>
  <c r="LX39" i="3"/>
  <c r="E23" i="3"/>
  <c r="LI38" i="3"/>
  <c r="NG6" i="3"/>
  <c r="T52" i="3"/>
  <c r="M38" i="3"/>
  <c r="NK4" i="3"/>
  <c r="NK53" i="3" s="1"/>
  <c r="AW6" i="3"/>
  <c r="IS24" i="3"/>
  <c r="HI4" i="3"/>
  <c r="HI24" i="3" s="1"/>
  <c r="AY24" i="3"/>
  <c r="NQ4" i="3"/>
  <c r="NQ53" i="3" s="1"/>
  <c r="JT24" i="3"/>
  <c r="LR53" i="3"/>
  <c r="JU6" i="3"/>
  <c r="S52" i="3"/>
  <c r="KU4" i="3"/>
  <c r="KU53" i="3" s="1"/>
  <c r="NG24" i="3"/>
  <c r="MZ53" i="3"/>
  <c r="OC6" i="3"/>
  <c r="KD6" i="3"/>
  <c r="MG39" i="3"/>
  <c r="M5" i="3"/>
  <c r="G5" i="3"/>
  <c r="AA63" i="3"/>
  <c r="AL63" i="5" s="1"/>
  <c r="BE5" i="3"/>
  <c r="NR4" i="3"/>
  <c r="NR53" i="3" s="1"/>
  <c r="AJ53" i="3"/>
  <c r="LE4" i="3"/>
  <c r="LN5" i="3"/>
  <c r="AE63" i="3"/>
  <c r="AE63" i="5" s="1"/>
  <c r="AE61" i="3"/>
  <c r="CA38" i="3"/>
  <c r="JK4" i="3"/>
  <c r="JK39" i="3" s="1"/>
  <c r="MJ4" i="3"/>
  <c r="MJ53" i="3" s="1"/>
  <c r="DJ4" i="3"/>
  <c r="DJ6" i="3" s="1"/>
  <c r="GW6" i="3"/>
  <c r="LV53" i="3"/>
  <c r="MV39" i="3"/>
  <c r="NZ39" i="3"/>
  <c r="IX53" i="3"/>
  <c r="MF39" i="3"/>
  <c r="HB24" i="3"/>
  <c r="LR24" i="3"/>
  <c r="I38" i="3"/>
  <c r="MZ24" i="3"/>
  <c r="DC24" i="3"/>
  <c r="NG39" i="3"/>
  <c r="KD39" i="3"/>
  <c r="AA61" i="3"/>
  <c r="BJ61" i="5" s="1"/>
  <c r="NG53" i="3"/>
  <c r="LP23" i="3"/>
  <c r="HK4" i="3"/>
  <c r="HK53" i="3" s="1"/>
  <c r="CY24" i="3"/>
  <c r="GQ39" i="3"/>
  <c r="NV6" i="3"/>
  <c r="NZ53" i="3"/>
  <c r="OC39" i="3"/>
  <c r="OA24" i="3"/>
  <c r="GN53" i="3"/>
  <c r="HB53" i="3"/>
  <c r="MZ6" i="3"/>
  <c r="GM24" i="3"/>
  <c r="JV39" i="3"/>
  <c r="IX39" i="3"/>
  <c r="GN39" i="3"/>
  <c r="C23" i="3"/>
  <c r="MG53" i="3"/>
  <c r="BL38" i="3"/>
  <c r="BL23" i="3"/>
  <c r="HE4" i="3"/>
  <c r="HE39" i="3" s="1"/>
  <c r="MO4" i="3"/>
  <c r="MO53" i="3" s="1"/>
  <c r="CY39" i="3"/>
  <c r="GZ39" i="3"/>
  <c r="MV6" i="3"/>
  <c r="NV39" i="3"/>
  <c r="NZ24" i="3"/>
  <c r="JV53" i="3"/>
  <c r="MF6" i="3"/>
  <c r="BG23" i="3"/>
  <c r="KW4" i="3"/>
  <c r="KW24" i="3" s="1"/>
  <c r="DC6" i="3"/>
  <c r="IV39" i="3"/>
  <c r="IV53" i="3"/>
  <c r="MG6" i="3"/>
  <c r="T5" i="3"/>
  <c r="IJ5" i="3"/>
  <c r="IJ52" i="3"/>
  <c r="LL23" i="3"/>
  <c r="LJ38" i="3"/>
  <c r="Y62" i="3"/>
  <c r="C62" i="5" s="1"/>
  <c r="Y60" i="3"/>
  <c r="GH60" i="5" s="1"/>
  <c r="JN4" i="3"/>
  <c r="JN24" i="3" s="1"/>
  <c r="GZ53" i="3"/>
  <c r="LV39" i="3"/>
  <c r="NV24" i="3"/>
  <c r="KT4" i="3"/>
  <c r="GN24" i="3"/>
  <c r="T38" i="3"/>
  <c r="IB4" i="3"/>
  <c r="IB24" i="3" s="1"/>
  <c r="AC63" i="3"/>
  <c r="G63" i="5" s="1"/>
  <c r="AC61" i="3"/>
  <c r="GC61" i="5" s="1"/>
  <c r="AB16" i="3"/>
  <c r="AB16" i="5" s="1"/>
  <c r="CD23" i="3"/>
  <c r="HJ4" i="3"/>
  <c r="HJ53" i="3" s="1"/>
  <c r="JM4" i="3"/>
  <c r="JM53" i="3" s="1"/>
  <c r="CW53" i="3"/>
  <c r="GQ6" i="3"/>
  <c r="GZ6" i="3"/>
  <c r="LV6" i="3"/>
  <c r="NU39" i="3"/>
  <c r="OA53" i="3"/>
  <c r="LX53" i="3"/>
  <c r="IT6" i="3"/>
  <c r="B23" i="3"/>
  <c r="LI23" i="3"/>
  <c r="CC23" i="3"/>
  <c r="HF4" i="3"/>
  <c r="HF53" i="3" s="1"/>
  <c r="NL4" i="3"/>
  <c r="NL53" i="3" s="1"/>
  <c r="DH4" i="3"/>
  <c r="GQ24" i="3"/>
  <c r="JC24" i="3"/>
  <c r="LV24" i="3"/>
  <c r="OA6" i="3"/>
  <c r="JU53" i="3"/>
  <c r="JV6" i="3"/>
  <c r="IY24" i="3"/>
  <c r="HT4" i="3"/>
  <c r="GQ53" i="3"/>
  <c r="OA39" i="3"/>
  <c r="H5" i="3"/>
  <c r="NU53" i="3"/>
  <c r="IY53" i="3"/>
  <c r="AA62" i="3"/>
  <c r="BJ62" i="5" s="1"/>
  <c r="AA60" i="3"/>
  <c r="AA60" i="5" s="1"/>
  <c r="Y19" i="3"/>
  <c r="EX19" i="5" s="1"/>
  <c r="MN4" i="3"/>
  <c r="MN53" i="3" s="1"/>
  <c r="MQ4" i="3"/>
  <c r="MQ53" i="3" s="1"/>
  <c r="AN53" i="3"/>
  <c r="CW6" i="3"/>
  <c r="DC53" i="3"/>
  <c r="GR24" i="3"/>
  <c r="GW24" i="3"/>
  <c r="KC53" i="3"/>
  <c r="MU24" i="3"/>
  <c r="KX4" i="3"/>
  <c r="IY6" i="3"/>
  <c r="IU24" i="3"/>
  <c r="IA4" i="3"/>
  <c r="MP4" i="3"/>
  <c r="MP53" i="3" s="1"/>
  <c r="DC39" i="3"/>
  <c r="IY39" i="3"/>
  <c r="HS4" i="3"/>
  <c r="LO52" i="3"/>
  <c r="JL4" i="3"/>
  <c r="JL6" i="3" s="1"/>
  <c r="OM4" i="3"/>
  <c r="OM39" i="3" s="1"/>
  <c r="CW24" i="3"/>
  <c r="GR39" i="3"/>
  <c r="GW39" i="3"/>
  <c r="KC6" i="3"/>
  <c r="MU39" i="3"/>
  <c r="NU24" i="3"/>
  <c r="OI24" i="3"/>
  <c r="IU53" i="3"/>
  <c r="IT53" i="3"/>
  <c r="IT39" i="3"/>
  <c r="LX24" i="3"/>
  <c r="IU39" i="3"/>
  <c r="GR6" i="3"/>
  <c r="MU6" i="3"/>
  <c r="II38" i="3"/>
  <c r="LO5" i="3"/>
  <c r="AD16" i="3"/>
  <c r="OR4" i="3"/>
  <c r="OR53" i="3" s="1"/>
  <c r="JU24" i="3"/>
  <c r="Q5" i="3"/>
  <c r="OU53" i="2"/>
  <c r="OU6" i="2"/>
  <c r="AE29" i="2"/>
  <c r="OU24" i="2"/>
  <c r="OU39" i="2"/>
  <c r="PD39" i="2"/>
  <c r="PD6" i="2"/>
  <c r="AE62" i="2"/>
  <c r="I62" i="1" s="1"/>
  <c r="HA49" i="1"/>
  <c r="FZ49" i="1"/>
  <c r="GI49" i="1"/>
  <c r="AP49" i="1"/>
  <c r="AE49" i="1"/>
  <c r="CA49" i="1" s="1"/>
  <c r="BN49" i="1"/>
  <c r="NT39" i="2"/>
  <c r="NT6" i="2"/>
  <c r="AE34" i="2"/>
  <c r="T34" i="1" s="1"/>
  <c r="GR50" i="1"/>
  <c r="BN50" i="1"/>
  <c r="HA50" i="1"/>
  <c r="AE50" i="1"/>
  <c r="CA50" i="1" s="1"/>
  <c r="GI50" i="1"/>
  <c r="FQ50" i="1"/>
  <c r="FZ50" i="1"/>
  <c r="GR51" i="1"/>
  <c r="AE31" i="2"/>
  <c r="H41" i="7"/>
  <c r="H39" i="7"/>
  <c r="H19" i="7"/>
  <c r="H22" i="7"/>
  <c r="AE9" i="2"/>
  <c r="AE15" i="2"/>
  <c r="AE43" i="2"/>
  <c r="CH40" i="2"/>
  <c r="AE35" i="2"/>
  <c r="I35" i="1" s="1"/>
  <c r="AE26" i="2"/>
  <c r="T26" i="1" s="1"/>
  <c r="H30" i="7"/>
  <c r="H11" i="7"/>
  <c r="H16" i="7"/>
  <c r="AE17" i="2"/>
  <c r="I17" i="1" s="1"/>
  <c r="CH12" i="2"/>
  <c r="H21" i="7"/>
  <c r="AE7" i="2"/>
  <c r="I7" i="1" s="1"/>
  <c r="H23" i="7"/>
  <c r="CH16" i="2"/>
  <c r="AE20" i="2"/>
  <c r="H17" i="7"/>
  <c r="AE13" i="2"/>
  <c r="H51" i="7"/>
  <c r="AE47" i="2"/>
  <c r="H46" i="7"/>
  <c r="AE46" i="2"/>
  <c r="CH42" i="2"/>
  <c r="H44" i="7"/>
  <c r="AE40" i="2"/>
  <c r="I40" i="1" s="1"/>
  <c r="AE51" i="1"/>
  <c r="CA51" i="1" s="1"/>
  <c r="H49" i="7"/>
  <c r="AE42" i="2"/>
  <c r="I42" i="1" s="1"/>
  <c r="BN51" i="1"/>
  <c r="AE45" i="2"/>
  <c r="H37" i="7"/>
  <c r="AE33" i="2"/>
  <c r="CH29" i="2"/>
  <c r="CH27" i="2"/>
  <c r="CH33" i="2"/>
  <c r="CH34" i="2"/>
  <c r="AE25" i="2"/>
  <c r="AE32" i="2"/>
  <c r="H20" i="7"/>
  <c r="AE21" i="2"/>
  <c r="AE8" i="2"/>
  <c r="I8" i="1" s="1"/>
  <c r="MG24" i="2"/>
  <c r="NE24" i="2"/>
  <c r="OI39" i="2"/>
  <c r="O5" i="2"/>
  <c r="MW4" i="2"/>
  <c r="MW53" i="2" s="1"/>
  <c r="ME6" i="2"/>
  <c r="NE39" i="2"/>
  <c r="OR39" i="2"/>
  <c r="OR6" i="2"/>
  <c r="NS6" i="2"/>
  <c r="ME24" i="2"/>
  <c r="PA4" i="2"/>
  <c r="ME39" i="2"/>
  <c r="LD4" i="2"/>
  <c r="LD24" i="2" s="1"/>
  <c r="LC4" i="2"/>
  <c r="LC53" i="2" s="1"/>
  <c r="OR24" i="2"/>
  <c r="OI53" i="2"/>
  <c r="NS24" i="2"/>
  <c r="H5" i="2"/>
  <c r="NW4" i="2"/>
  <c r="NW6" i="2" s="1"/>
  <c r="E5" i="2"/>
  <c r="LZ38" i="2"/>
  <c r="OJ53" i="2"/>
  <c r="NP24" i="2"/>
  <c r="OT6" i="2"/>
  <c r="MC53" i="2"/>
  <c r="T5" i="2"/>
  <c r="LU5" i="2"/>
  <c r="C38" i="2"/>
  <c r="N5" i="2"/>
  <c r="OJ6" i="2"/>
  <c r="NQ24" i="2"/>
  <c r="D5" i="2"/>
  <c r="LW38" i="2"/>
  <c r="PB4" i="2"/>
  <c r="PB53" i="2" s="1"/>
  <c r="LQ4" i="2"/>
  <c r="LQ53" i="2" s="1"/>
  <c r="OJ39" i="2"/>
  <c r="OQ24" i="2"/>
  <c r="NM24" i="2"/>
  <c r="MC24" i="2"/>
  <c r="MR24" i="2"/>
  <c r="LX5" i="2"/>
  <c r="KQ24" i="2"/>
  <c r="OA4" i="2"/>
  <c r="OA53" i="2" s="1"/>
  <c r="NP6" i="2"/>
  <c r="NI53" i="2"/>
  <c r="MR39" i="2"/>
  <c r="NM6" i="2"/>
  <c r="NH53" i="2"/>
  <c r="LN4" i="2"/>
  <c r="LN53" i="2" s="1"/>
  <c r="IQ38" i="2"/>
  <c r="NP53" i="2"/>
  <c r="NM53" i="2"/>
  <c r="NA4" i="2"/>
  <c r="NA53" i="2" s="1"/>
  <c r="NT24" i="2"/>
  <c r="NN53" i="2"/>
  <c r="KO6" i="2"/>
  <c r="NJ39" i="2"/>
  <c r="MG53" i="2"/>
  <c r="NN39" i="2"/>
  <c r="NI6" i="2"/>
  <c r="KO24" i="2"/>
  <c r="NH39" i="2"/>
  <c r="NH6" i="2"/>
  <c r="LZ5" i="2"/>
  <c r="NN24" i="2"/>
  <c r="NI39" i="2"/>
  <c r="NR53" i="2"/>
  <c r="NF39" i="2"/>
  <c r="Q38" i="2"/>
  <c r="OC4" i="2"/>
  <c r="OC53" i="2" s="1"/>
  <c r="NF53" i="2"/>
  <c r="I38" i="2"/>
  <c r="Q5" i="2"/>
  <c r="R23" i="2"/>
  <c r="I23" i="2"/>
  <c r="NY4" i="2"/>
  <c r="NY6" i="2" s="1"/>
  <c r="NK24" i="2"/>
  <c r="MQ53" i="2"/>
  <c r="NO6" i="2"/>
  <c r="LY23" i="2"/>
  <c r="NK39" i="2"/>
  <c r="NK6" i="2"/>
  <c r="NK53" i="2"/>
  <c r="MC39" i="2"/>
  <c r="P5" i="2"/>
  <c r="S5" i="2"/>
  <c r="NF6" i="2"/>
  <c r="B38" i="2"/>
  <c r="NG39" i="2"/>
  <c r="KQ39" i="2"/>
  <c r="NR24" i="2"/>
  <c r="NG53" i="2"/>
  <c r="KQ6" i="2"/>
  <c r="NO39" i="2"/>
  <c r="MG39" i="2"/>
  <c r="NQ6" i="2"/>
  <c r="ML53" i="2"/>
  <c r="KL6" i="2"/>
  <c r="G38" i="2"/>
  <c r="NO24" i="2"/>
  <c r="MN24" i="2"/>
  <c r="MM6" i="2"/>
  <c r="MN53" i="2"/>
  <c r="LY5" i="2"/>
  <c r="LY38" i="2"/>
  <c r="OA24" i="2"/>
  <c r="IQ5" i="2"/>
  <c r="MN6" i="2"/>
  <c r="NG6" i="2"/>
  <c r="MM24" i="2"/>
  <c r="MN39" i="2"/>
  <c r="ML6" i="2"/>
  <c r="LL4" i="2"/>
  <c r="LL24" i="2" s="1"/>
  <c r="NR39" i="2"/>
  <c r="MM39" i="2"/>
  <c r="NR6" i="2"/>
  <c r="ML39" i="2"/>
  <c r="T23" i="2"/>
  <c r="R5" i="2"/>
  <c r="MZ4" i="2"/>
  <c r="MZ24" i="2" s="1"/>
  <c r="B5" i="2"/>
  <c r="F23" i="2"/>
  <c r="IS38" i="2"/>
  <c r="Z38" i="2" s="1"/>
  <c r="MD39" i="2"/>
  <c r="KO53" i="2"/>
  <c r="MF53" i="2"/>
  <c r="S38" i="2"/>
  <c r="KL24" i="2"/>
  <c r="MO24" i="2"/>
  <c r="MP53" i="2"/>
  <c r="N23" i="2"/>
  <c r="IS23" i="2"/>
  <c r="D38" i="2"/>
  <c r="KU4" i="2"/>
  <c r="KU53" i="2" s="1"/>
  <c r="KL39" i="2"/>
  <c r="MO39" i="2"/>
  <c r="MP39" i="2"/>
  <c r="BF23" i="2"/>
  <c r="CB23" i="2" s="1"/>
  <c r="LU23" i="2"/>
  <c r="MY4" i="2"/>
  <c r="KH6" i="2"/>
  <c r="MP24" i="2"/>
  <c r="MI6" i="2"/>
  <c r="LW23" i="2"/>
  <c r="MD53" i="2"/>
  <c r="MF39" i="2"/>
  <c r="MQ6" i="2"/>
  <c r="MF24" i="2"/>
  <c r="MI39" i="2"/>
  <c r="LE4" i="2"/>
  <c r="KJ24" i="2"/>
  <c r="MI53" i="2"/>
  <c r="KP6" i="2"/>
  <c r="LT5" i="2"/>
  <c r="I5" i="2"/>
  <c r="MD6" i="2"/>
  <c r="KH24" i="2"/>
  <c r="MH6" i="2"/>
  <c r="KP24" i="2"/>
  <c r="MV4" i="2"/>
  <c r="MV24" i="2" s="1"/>
  <c r="P23" i="2"/>
  <c r="MI24" i="2"/>
  <c r="LH4" i="2"/>
  <c r="LH53" i="2" s="1"/>
  <c r="MX4" i="2"/>
  <c r="MX53" i="2" s="1"/>
  <c r="MH39" i="2"/>
  <c r="JF39" i="2"/>
  <c r="G5" i="2"/>
  <c r="KS4" i="2"/>
  <c r="KS53" i="2" s="1"/>
  <c r="IJ4" i="2"/>
  <c r="IJ39" i="2" s="1"/>
  <c r="KW4" i="2"/>
  <c r="KW24" i="2" s="1"/>
  <c r="IR5" i="2"/>
  <c r="IT5" i="2"/>
  <c r="KE6" i="2"/>
  <c r="IR38" i="2"/>
  <c r="KE39" i="2"/>
  <c r="KM53" i="2"/>
  <c r="KP39" i="2"/>
  <c r="JO24" i="2"/>
  <c r="JK53" i="2"/>
  <c r="IX38" i="2"/>
  <c r="KJ53" i="2"/>
  <c r="KF6" i="2"/>
  <c r="KN24" i="2"/>
  <c r="KE53" i="2"/>
  <c r="KH53" i="2"/>
  <c r="KZ4" i="2"/>
  <c r="KZ6" i="2" s="1"/>
  <c r="KX4" i="2"/>
  <c r="KX39" i="2" s="1"/>
  <c r="KM39" i="2"/>
  <c r="KM6" i="2"/>
  <c r="KN53" i="2"/>
  <c r="KA6" i="2"/>
  <c r="JO39" i="2"/>
  <c r="KA24" i="2"/>
  <c r="KA53" i="2"/>
  <c r="IK4" i="2"/>
  <c r="IK6" i="2" s="1"/>
  <c r="IX5" i="2"/>
  <c r="AE5" i="2" s="1"/>
  <c r="KD6" i="2"/>
  <c r="KV4" i="2"/>
  <c r="KV24" i="2" s="1"/>
  <c r="KD24" i="2"/>
  <c r="IU5" i="2"/>
  <c r="KD53" i="2"/>
  <c r="IU38" i="2"/>
  <c r="KC53" i="2"/>
  <c r="KS23" i="2"/>
  <c r="IB4" i="2"/>
  <c r="IB39" i="2" s="1"/>
  <c r="KG6" i="2"/>
  <c r="KB53" i="2"/>
  <c r="E38" i="2"/>
  <c r="JP39" i="2"/>
  <c r="KF53" i="2"/>
  <c r="JC53" i="2"/>
  <c r="KA39" i="2"/>
  <c r="KJ6" i="2"/>
  <c r="KC24" i="2"/>
  <c r="JK6" i="2"/>
  <c r="T38" i="2"/>
  <c r="KF39" i="2"/>
  <c r="KB24" i="2"/>
  <c r="JO6" i="2"/>
  <c r="H54" i="7"/>
  <c r="F5" i="2"/>
  <c r="IV38" i="2"/>
  <c r="KB6" i="2"/>
  <c r="IN4" i="2"/>
  <c r="IN39" i="2" s="1"/>
  <c r="JL53" i="2"/>
  <c r="KC39" i="2"/>
  <c r="KC6" i="2"/>
  <c r="IW38" i="2"/>
  <c r="HY23" i="2"/>
  <c r="B23" i="2" s="1"/>
  <c r="KT4" i="2"/>
  <c r="KT39" i="2" s="1"/>
  <c r="JJ24" i="2"/>
  <c r="IW5" i="2"/>
  <c r="II4" i="2"/>
  <c r="II39" i="2" s="1"/>
  <c r="JS4" i="2"/>
  <c r="JS53" i="2" s="1"/>
  <c r="JJ53" i="2"/>
  <c r="KN6" i="2"/>
  <c r="JK24" i="2"/>
  <c r="JW4" i="2"/>
  <c r="JW24" i="2" s="1"/>
  <c r="IA4" i="2"/>
  <c r="IA39" i="2" s="1"/>
  <c r="JN6" i="2"/>
  <c r="JK39" i="2"/>
  <c r="HB53" i="2"/>
  <c r="JJ39" i="2"/>
  <c r="HB39" i="2"/>
  <c r="IL4" i="2"/>
  <c r="IL6" i="2" s="1"/>
  <c r="KY4" i="2"/>
  <c r="KY24" i="2" s="1"/>
  <c r="KK39" i="2"/>
  <c r="KK6" i="2"/>
  <c r="KN39" i="2"/>
  <c r="IS5" i="2"/>
  <c r="KG53" i="2"/>
  <c r="HB24" i="2"/>
  <c r="KK24" i="2"/>
  <c r="JM53" i="2"/>
  <c r="O23" i="2"/>
  <c r="JL39" i="2"/>
  <c r="KG24" i="2"/>
  <c r="HY4" i="2"/>
  <c r="HY53" i="2" s="1"/>
  <c r="JN24" i="2"/>
  <c r="HH39" i="2"/>
  <c r="N38" i="2"/>
  <c r="JL6" i="2"/>
  <c r="JV4" i="2"/>
  <c r="JV24" i="2" s="1"/>
  <c r="JB39" i="2"/>
  <c r="IM4" i="2"/>
  <c r="IM39" i="2" s="1"/>
  <c r="JX4" i="2"/>
  <c r="JX6" i="2" s="1"/>
  <c r="JL24" i="2"/>
  <c r="JM24" i="2"/>
  <c r="IT23" i="2"/>
  <c r="IE4" i="2"/>
  <c r="IE53" i="2" s="1"/>
  <c r="JA39" i="2"/>
  <c r="JE53" i="2"/>
  <c r="IZ39" i="2"/>
  <c r="CQ23" i="2"/>
  <c r="JN39" i="2"/>
  <c r="JA6" i="2"/>
  <c r="JB6" i="2"/>
  <c r="C5" i="2"/>
  <c r="JF53" i="2"/>
  <c r="JA24" i="2"/>
  <c r="JB24" i="2"/>
  <c r="JA53" i="2"/>
  <c r="HZ4" i="2"/>
  <c r="HZ53" i="2" s="1"/>
  <c r="ID4" i="2"/>
  <c r="ID24" i="2" s="1"/>
  <c r="JE24" i="2"/>
  <c r="JM39" i="2"/>
  <c r="JM6" i="2"/>
  <c r="JD53" i="2"/>
  <c r="DM39" i="2"/>
  <c r="JE39" i="2"/>
  <c r="JP53" i="2"/>
  <c r="BF5" i="2"/>
  <c r="CB5" i="2" s="1"/>
  <c r="R38" i="2"/>
  <c r="JP6" i="2"/>
  <c r="HH53" i="2"/>
  <c r="JE6" i="2"/>
  <c r="JD24" i="2"/>
  <c r="IC4" i="2"/>
  <c r="IC53" i="2" s="1"/>
  <c r="JF6" i="2"/>
  <c r="JB53" i="2"/>
  <c r="HN6" i="2"/>
  <c r="IZ6" i="2"/>
  <c r="BI5" i="2"/>
  <c r="IV5" i="2"/>
  <c r="H38" i="2"/>
  <c r="HN24" i="2"/>
  <c r="IZ24" i="2"/>
  <c r="HN39" i="2"/>
  <c r="JD39" i="2"/>
  <c r="JD6" i="2"/>
  <c r="IZ53" i="2"/>
  <c r="HT4" i="2"/>
  <c r="HT39" i="2" s="1"/>
  <c r="HA24" i="2"/>
  <c r="HC53" i="2"/>
  <c r="HA6" i="2"/>
  <c r="CS5" i="2"/>
  <c r="HV4" i="2"/>
  <c r="HV39" i="2" s="1"/>
  <c r="HC6" i="2"/>
  <c r="HK6" i="2"/>
  <c r="HR4" i="2"/>
  <c r="HR53" i="2" s="1"/>
  <c r="HC24" i="2"/>
  <c r="HK24" i="2"/>
  <c r="HA53" i="2"/>
  <c r="DL24" i="2"/>
  <c r="DL53" i="2"/>
  <c r="HM53" i="2"/>
  <c r="HM39" i="2"/>
  <c r="HD6" i="2"/>
  <c r="BG23" i="2"/>
  <c r="CC23" i="2" s="1"/>
  <c r="HK39" i="2"/>
  <c r="HD24" i="2"/>
  <c r="HD39" i="2"/>
  <c r="HM6" i="2"/>
  <c r="HI39" i="2"/>
  <c r="HH6" i="2"/>
  <c r="HI6" i="2"/>
  <c r="DN24" i="2"/>
  <c r="HS4" i="2"/>
  <c r="HS24" i="2" s="1"/>
  <c r="HI24" i="2"/>
  <c r="BU4" i="2"/>
  <c r="CQ4" i="2" s="1"/>
  <c r="HJ53" i="2"/>
  <c r="CO23" i="2"/>
  <c r="DW24" i="2"/>
  <c r="HE6" i="2"/>
  <c r="GZ24" i="2"/>
  <c r="HE24" i="2"/>
  <c r="HI53" i="2"/>
  <c r="GZ53" i="2"/>
  <c r="HE39" i="2"/>
  <c r="GZ39" i="2"/>
  <c r="HW4" i="2"/>
  <c r="HW53" i="2" s="1"/>
  <c r="HL39" i="2"/>
  <c r="HU4" i="2"/>
  <c r="HU53" i="2" s="1"/>
  <c r="HJ24" i="2"/>
  <c r="GY53" i="2"/>
  <c r="HJ39" i="2"/>
  <c r="DK39" i="2"/>
  <c r="BS4" i="2"/>
  <c r="BS6" i="2" s="1"/>
  <c r="HL24" i="2"/>
  <c r="CF50" i="1"/>
  <c r="HL6" i="2"/>
  <c r="GY6" i="2"/>
  <c r="GY39" i="2"/>
  <c r="HQ4" i="2"/>
  <c r="HQ53" i="2" s="1"/>
  <c r="DY4" i="2"/>
  <c r="DY39" i="2" s="1"/>
  <c r="DN53" i="2"/>
  <c r="DN39" i="2"/>
  <c r="DU53" i="2"/>
  <c r="DW39" i="2"/>
  <c r="CK33" i="1"/>
  <c r="H53" i="7"/>
  <c r="BV4" i="2"/>
  <c r="CR4" i="2" s="1"/>
  <c r="HP51" i="1"/>
  <c r="BL23" i="2"/>
  <c r="HS26" i="1"/>
  <c r="HN50" i="1"/>
  <c r="JC39" i="2"/>
  <c r="JU4" i="2"/>
  <c r="JU39" i="2" s="1"/>
  <c r="LR4" i="2"/>
  <c r="NB4" i="2"/>
  <c r="LP4" i="2"/>
  <c r="LP39" i="2" s="1"/>
  <c r="OQ39" i="2"/>
  <c r="MS39" i="2"/>
  <c r="OQ53" i="2"/>
  <c r="MS6" i="2"/>
  <c r="MO53" i="2"/>
  <c r="MH24" i="2"/>
  <c r="JC6" i="2"/>
  <c r="AI6" i="2"/>
  <c r="LG4" i="2"/>
  <c r="LG39" i="2" s="1"/>
  <c r="MQ39" i="2"/>
  <c r="MS24" i="2"/>
  <c r="JC24" i="2"/>
  <c r="DL6" i="2"/>
  <c r="DW6" i="2"/>
  <c r="OI6" i="2"/>
  <c r="AI24" i="2"/>
  <c r="IR23" i="2"/>
  <c r="E23" i="2"/>
  <c r="CE32" i="2"/>
  <c r="IU23" i="2"/>
  <c r="JT4" i="2"/>
  <c r="JG39" i="2"/>
  <c r="GF32" i="1"/>
  <c r="IX23" i="2"/>
  <c r="MJ39" i="2"/>
  <c r="MJ6" i="2"/>
  <c r="DJ6" i="2"/>
  <c r="DU6" i="2"/>
  <c r="DL39" i="2"/>
  <c r="NF24" i="2"/>
  <c r="LF4" i="2"/>
  <c r="DU39" i="2"/>
  <c r="MJ24" i="2"/>
  <c r="DJ24" i="2"/>
  <c r="DU24" i="2"/>
  <c r="DJ39" i="2"/>
  <c r="LI4" i="2"/>
  <c r="OZ4" i="2"/>
  <c r="OZ39" i="2" s="1"/>
  <c r="MO6" i="2"/>
  <c r="MD24" i="2"/>
  <c r="DJ53" i="2"/>
  <c r="OT39" i="2"/>
  <c r="BX10" i="1"/>
  <c r="AE19" i="1"/>
  <c r="CA19" i="1" s="1"/>
  <c r="HJ19" i="1"/>
  <c r="AP19" i="1"/>
  <c r="BN19" i="1"/>
  <c r="HA19" i="1"/>
  <c r="AL42" i="1"/>
  <c r="BJ42" i="1"/>
  <c r="FM42" i="1"/>
  <c r="FV42" i="1"/>
  <c r="AA42" i="1"/>
  <c r="GN42" i="1"/>
  <c r="HF42" i="1"/>
  <c r="GE42" i="1"/>
  <c r="GW42" i="1"/>
  <c r="GE32" i="1"/>
  <c r="Z63" i="2"/>
  <c r="D63" i="1" s="1"/>
  <c r="CC63" i="2"/>
  <c r="BZ30" i="1"/>
  <c r="AC62" i="3"/>
  <c r="G62" i="5" s="1"/>
  <c r="AC60" i="3"/>
  <c r="GL60" i="5" s="1"/>
  <c r="GI19" i="1"/>
  <c r="KF6" i="3"/>
  <c r="KF53" i="3"/>
  <c r="KO4" i="3"/>
  <c r="KO53" i="3" s="1"/>
  <c r="KF24" i="3"/>
  <c r="GL29" i="1"/>
  <c r="Z45" i="2"/>
  <c r="D45" i="1" s="1"/>
  <c r="CC45" i="2"/>
  <c r="Z22" i="2"/>
  <c r="D22" i="1" s="1"/>
  <c r="CC22" i="2"/>
  <c r="HE17" i="1"/>
  <c r="BI17" i="1"/>
  <c r="Z17" i="1"/>
  <c r="FU17" i="1"/>
  <c r="GV17" i="1"/>
  <c r="AK17" i="1"/>
  <c r="GM17" i="1"/>
  <c r="AE36" i="2"/>
  <c r="AL30" i="1"/>
  <c r="AA30" i="1"/>
  <c r="FM30" i="1"/>
  <c r="BJ30" i="1"/>
  <c r="FV30" i="1"/>
  <c r="GE30" i="1"/>
  <c r="GW30" i="1"/>
  <c r="HF30" i="1"/>
  <c r="GN30" i="1"/>
  <c r="GZ14" i="1"/>
  <c r="AO14" i="1"/>
  <c r="GQ14" i="1"/>
  <c r="FY14" i="1"/>
  <c r="BM14" i="1"/>
  <c r="HI14" i="1"/>
  <c r="AD31" i="1"/>
  <c r="AO31" i="1"/>
  <c r="FY31" i="1"/>
  <c r="BM31" i="1"/>
  <c r="FP31" i="1"/>
  <c r="GQ31" i="1"/>
  <c r="GH31" i="1"/>
  <c r="HI31" i="1"/>
  <c r="Z62" i="1"/>
  <c r="AK62" i="1"/>
  <c r="FL62" i="1"/>
  <c r="BI62" i="1"/>
  <c r="FU62" i="1"/>
  <c r="HE62" i="1"/>
  <c r="GV62" i="1"/>
  <c r="AA56" i="1"/>
  <c r="BJ56" i="1"/>
  <c r="FM56" i="1"/>
  <c r="FV56" i="1"/>
  <c r="AL56" i="1"/>
  <c r="GN56" i="1"/>
  <c r="GE56" i="1"/>
  <c r="IG23" i="3"/>
  <c r="Y23" i="3" s="1"/>
  <c r="CH5" i="3"/>
  <c r="BL5" i="3"/>
  <c r="H18" i="7"/>
  <c r="FZ19" i="1"/>
  <c r="FL17" i="1"/>
  <c r="HR4" i="3"/>
  <c r="KL4" i="3"/>
  <c r="KL53" i="3" s="1"/>
  <c r="JT53" i="3"/>
  <c r="OD24" i="3"/>
  <c r="OD6" i="3"/>
  <c r="OD39" i="3"/>
  <c r="MT24" i="3"/>
  <c r="MT53" i="3"/>
  <c r="NZ4" i="2"/>
  <c r="LO4" i="2"/>
  <c r="NQ53" i="2"/>
  <c r="CD42" i="2"/>
  <c r="HN4" i="3"/>
  <c r="JG4" i="3"/>
  <c r="JG53" i="3" s="1"/>
  <c r="IO6" i="3"/>
  <c r="HG4" i="2"/>
  <c r="HP23" i="2"/>
  <c r="CH14" i="2"/>
  <c r="CD9" i="2"/>
  <c r="CD32" i="2"/>
  <c r="CC44" i="2"/>
  <c r="IW23" i="2"/>
  <c r="S23" i="2"/>
  <c r="AA29" i="1"/>
  <c r="FM29" i="1"/>
  <c r="AL29" i="1"/>
  <c r="HF29" i="1"/>
  <c r="GW29" i="1"/>
  <c r="AB27" i="2"/>
  <c r="CE27" i="2"/>
  <c r="CE10" i="2"/>
  <c r="GD62" i="1"/>
  <c r="CB36" i="2"/>
  <c r="CB42" i="2"/>
  <c r="CC62" i="2"/>
  <c r="AB9" i="2"/>
  <c r="Q9" i="1" s="1"/>
  <c r="CE9" i="2"/>
  <c r="BZ14" i="1"/>
  <c r="AC20" i="2"/>
  <c r="Z32" i="2"/>
  <c r="CC32" i="2"/>
  <c r="X9" i="2"/>
  <c r="CA9" i="2"/>
  <c r="AA25" i="1"/>
  <c r="BJ25" i="1"/>
  <c r="AL25" i="1"/>
  <c r="FV25" i="1"/>
  <c r="FM25" i="1"/>
  <c r="HF25" i="1"/>
  <c r="GW25" i="1"/>
  <c r="GE25" i="1"/>
  <c r="GN25" i="1"/>
  <c r="Z58" i="2"/>
  <c r="D58" i="1" s="1"/>
  <c r="CC58" i="2"/>
  <c r="X35" i="1"/>
  <c r="AI35" i="1"/>
  <c r="BG35" i="1"/>
  <c r="FJ35" i="1"/>
  <c r="FS35" i="1"/>
  <c r="GK35" i="1"/>
  <c r="GB35" i="1"/>
  <c r="CD5" i="3"/>
  <c r="AX39" i="2"/>
  <c r="BA6" i="3"/>
  <c r="HG10" i="1"/>
  <c r="CR52" i="2"/>
  <c r="BK52" i="2"/>
  <c r="IP6" i="3"/>
  <c r="IP53" i="3"/>
  <c r="Z13" i="2"/>
  <c r="D13" i="1" s="1"/>
  <c r="CC13" i="2"/>
  <c r="AB16" i="2"/>
  <c r="CE16" i="2"/>
  <c r="GM62" i="1"/>
  <c r="AB25" i="2"/>
  <c r="CE25" i="2"/>
  <c r="CE56" i="1"/>
  <c r="BW18" i="1"/>
  <c r="HP18" i="1"/>
  <c r="X7" i="2"/>
  <c r="CA7" i="2"/>
  <c r="IF5" i="3"/>
  <c r="B5" i="3"/>
  <c r="GE9" i="1"/>
  <c r="AA9" i="1"/>
  <c r="FM9" i="1"/>
  <c r="BJ9" i="1"/>
  <c r="HF9" i="1"/>
  <c r="FV9" i="1"/>
  <c r="GW9" i="1"/>
  <c r="AL9" i="1"/>
  <c r="Z44" i="1"/>
  <c r="AK44" i="1"/>
  <c r="FU44" i="1"/>
  <c r="FL44" i="1"/>
  <c r="BI44" i="1"/>
  <c r="GD44" i="1"/>
  <c r="GM44" i="1"/>
  <c r="GV44" i="1"/>
  <c r="HE44" i="1"/>
  <c r="AJ42" i="1"/>
  <c r="Y42" i="1"/>
  <c r="FT42" i="1"/>
  <c r="BH42" i="1"/>
  <c r="FK42" i="1"/>
  <c r="GU42" i="1"/>
  <c r="HD42" i="1"/>
  <c r="GL42" i="1"/>
  <c r="GC42" i="1"/>
  <c r="BX7" i="1"/>
  <c r="BK10" i="1"/>
  <c r="CH30" i="2"/>
  <c r="AE30" i="2"/>
  <c r="T30" i="1" s="1"/>
  <c r="AE41" i="2"/>
  <c r="I41" i="1" s="1"/>
  <c r="BT60" i="1"/>
  <c r="HM60" i="1"/>
  <c r="BE38" i="2"/>
  <c r="CA38" i="2" s="1"/>
  <c r="II52" i="3"/>
  <c r="AA52" i="3" s="1"/>
  <c r="BA24" i="3"/>
  <c r="CF23" i="3"/>
  <c r="BJ23" i="3"/>
  <c r="KF39" i="3"/>
  <c r="BX12" i="1"/>
  <c r="KZ4" i="3"/>
  <c r="OL4" i="3"/>
  <c r="OL24" i="3" s="1"/>
  <c r="OC53" i="3"/>
  <c r="R5" i="3"/>
  <c r="AJ6" i="3"/>
  <c r="AJ24" i="3"/>
  <c r="GZ31" i="1"/>
  <c r="IF4" i="2"/>
  <c r="JG6" i="2"/>
  <c r="JG24" i="2"/>
  <c r="Z18" i="2"/>
  <c r="O18" i="1" s="1"/>
  <c r="CC18" i="2"/>
  <c r="Y28" i="2"/>
  <c r="CB28" i="2"/>
  <c r="AJ19" i="1"/>
  <c r="FK19" i="1"/>
  <c r="BH19" i="1"/>
  <c r="CE54" i="1"/>
  <c r="GE14" i="1"/>
  <c r="AA14" i="1"/>
  <c r="FM14" i="1"/>
  <c r="BJ14" i="1"/>
  <c r="FV14" i="1"/>
  <c r="HF14" i="1"/>
  <c r="GW14" i="1"/>
  <c r="AL14" i="1"/>
  <c r="GN14" i="1"/>
  <c r="FM48" i="1"/>
  <c r="BJ48" i="1"/>
  <c r="AL48" i="1"/>
  <c r="FV48" i="1"/>
  <c r="AC16" i="2"/>
  <c r="CF16" i="2"/>
  <c r="AA19" i="2"/>
  <c r="CD19" i="2"/>
  <c r="CE35" i="2"/>
  <c r="CB32" i="2"/>
  <c r="CB46" i="2"/>
  <c r="BJ5" i="3"/>
  <c r="GO10" i="1"/>
  <c r="FN10" i="1"/>
  <c r="GF10" i="1"/>
  <c r="AM10" i="1"/>
  <c r="Y36" i="1"/>
  <c r="AJ36" i="1"/>
  <c r="FT36" i="1"/>
  <c r="BH36" i="1"/>
  <c r="FK36" i="1"/>
  <c r="GU36" i="1"/>
  <c r="GL36" i="1"/>
  <c r="GC36" i="1"/>
  <c r="HD36" i="1"/>
  <c r="Y29" i="1"/>
  <c r="AJ29" i="1"/>
  <c r="BH29" i="1"/>
  <c r="X36" i="2"/>
  <c r="M36" i="1" s="1"/>
  <c r="CA36" i="2"/>
  <c r="Y10" i="2"/>
  <c r="CB10" i="2"/>
  <c r="BW4" i="3"/>
  <c r="BA39" i="3"/>
  <c r="GR19" i="1"/>
  <c r="GX10" i="1"/>
  <c r="CN52" i="2"/>
  <c r="BG52" i="2"/>
  <c r="Z52" i="2" s="1"/>
  <c r="D52" i="1" s="1"/>
  <c r="JW39" i="3"/>
  <c r="JW24" i="3"/>
  <c r="JW53" i="3"/>
  <c r="HU4" i="3"/>
  <c r="HQ4" i="3"/>
  <c r="HQ53" i="3" s="1"/>
  <c r="IR53" i="3"/>
  <c r="IR6" i="3"/>
  <c r="IR24" i="3"/>
  <c r="LG4" i="3"/>
  <c r="MH6" i="3"/>
  <c r="MH24" i="3"/>
  <c r="MH53" i="3"/>
  <c r="GW56" i="1"/>
  <c r="Z40" i="2"/>
  <c r="O40" i="1" s="1"/>
  <c r="CC40" i="2"/>
  <c r="CC17" i="2"/>
  <c r="CH36" i="2"/>
  <c r="CD30" i="2"/>
  <c r="HI13" i="1"/>
  <c r="GQ13" i="1"/>
  <c r="BM13" i="1"/>
  <c r="FP13" i="1"/>
  <c r="GH13" i="1"/>
  <c r="AO13" i="1"/>
  <c r="GZ13" i="1"/>
  <c r="AN55" i="1"/>
  <c r="AC55" i="1"/>
  <c r="FO55" i="1"/>
  <c r="BL55" i="1"/>
  <c r="FX55" i="1"/>
  <c r="GG55" i="1"/>
  <c r="GY55" i="1"/>
  <c r="GP55" i="1"/>
  <c r="HH55" i="1"/>
  <c r="GO12" i="1"/>
  <c r="AM12" i="1"/>
  <c r="GX12" i="1"/>
  <c r="FW12" i="1"/>
  <c r="BK12" i="1"/>
  <c r="OW23" i="2"/>
  <c r="ON4" i="2"/>
  <c r="LK4" i="2" s="1"/>
  <c r="LK23" i="2"/>
  <c r="AA54" i="1"/>
  <c r="AL54" i="1"/>
  <c r="BJ54" i="1"/>
  <c r="FM54" i="1"/>
  <c r="FV54" i="1"/>
  <c r="HF54" i="1"/>
  <c r="GW54" i="1"/>
  <c r="GN54" i="1"/>
  <c r="GE54" i="1"/>
  <c r="AM35" i="1"/>
  <c r="AB35" i="1"/>
  <c r="FW35" i="1"/>
  <c r="BK35" i="1"/>
  <c r="FN35" i="1"/>
  <c r="HG35" i="1"/>
  <c r="GX35" i="1"/>
  <c r="GO35" i="1"/>
  <c r="GF35" i="1"/>
  <c r="Y46" i="1"/>
  <c r="AJ46" i="1"/>
  <c r="BH46" i="1"/>
  <c r="FK46" i="1"/>
  <c r="FT46" i="1"/>
  <c r="GU46" i="1"/>
  <c r="HD46" i="1"/>
  <c r="AC13" i="2"/>
  <c r="CF13" i="2"/>
  <c r="AC33" i="2"/>
  <c r="CF33" i="2"/>
  <c r="AB31" i="2"/>
  <c r="CE31" i="2"/>
  <c r="AA63" i="1"/>
  <c r="AL63" i="1"/>
  <c r="FM63" i="1"/>
  <c r="FV63" i="1"/>
  <c r="BJ63" i="1"/>
  <c r="GW63" i="1"/>
  <c r="HF63" i="1"/>
  <c r="AE62" i="3"/>
  <c r="AE60" i="3"/>
  <c r="BL38" i="2"/>
  <c r="CH52" i="2"/>
  <c r="HA51" i="1"/>
  <c r="AA15" i="2"/>
  <c r="CD15" i="2"/>
  <c r="LX23" i="2"/>
  <c r="HE47" i="1"/>
  <c r="AA26" i="2"/>
  <c r="CD26" i="2"/>
  <c r="AO60" i="1"/>
  <c r="BM60" i="1"/>
  <c r="FP60" i="1"/>
  <c r="AD60" i="1"/>
  <c r="FY60" i="1"/>
  <c r="AC42" i="2"/>
  <c r="BJ43" i="1"/>
  <c r="AL43" i="1"/>
  <c r="AA43" i="1"/>
  <c r="FV43" i="1"/>
  <c r="FM43" i="1"/>
  <c r="HF43" i="1"/>
  <c r="GW43" i="1"/>
  <c r="GE43" i="1"/>
  <c r="AC11" i="2"/>
  <c r="Q23" i="2"/>
  <c r="AA21" i="1"/>
  <c r="BJ21" i="1"/>
  <c r="AL21" i="1"/>
  <c r="FV21" i="1"/>
  <c r="FM21" i="1"/>
  <c r="GN21" i="1"/>
  <c r="AA20" i="2"/>
  <c r="CD20" i="2"/>
  <c r="E58" i="7"/>
  <c r="AC31" i="2"/>
  <c r="E66" i="7"/>
  <c r="Y58" i="2"/>
  <c r="CB58" i="2"/>
  <c r="AC30" i="2"/>
  <c r="BG37" i="1"/>
  <c r="X37" i="1"/>
  <c r="FJ37" i="1"/>
  <c r="FS37" i="1"/>
  <c r="AI37" i="1"/>
  <c r="HC37" i="1"/>
  <c r="GT37" i="1"/>
  <c r="GB37" i="1"/>
  <c r="HG15" i="1"/>
  <c r="GF15" i="1"/>
  <c r="AM15" i="1"/>
  <c r="CR23" i="2"/>
  <c r="BK23" i="2"/>
  <c r="Y33" i="1"/>
  <c r="AJ33" i="1"/>
  <c r="FT33" i="1"/>
  <c r="FK33" i="1"/>
  <c r="BH33" i="1"/>
  <c r="GC33" i="1"/>
  <c r="Y43" i="1"/>
  <c r="AJ43" i="1"/>
  <c r="FT43" i="1"/>
  <c r="BH43" i="1"/>
  <c r="FK43" i="1"/>
  <c r="GL43" i="1"/>
  <c r="H23" i="2"/>
  <c r="GE46" i="1"/>
  <c r="AB32" i="1"/>
  <c r="AM32" i="1"/>
  <c r="FN32" i="1"/>
  <c r="BK32" i="1"/>
  <c r="FW32" i="1"/>
  <c r="GO32" i="1"/>
  <c r="GX32" i="1"/>
  <c r="LT29" i="2"/>
  <c r="CC55" i="2"/>
  <c r="Y37" i="2"/>
  <c r="CB37" i="2"/>
  <c r="GC51" i="1"/>
  <c r="FT51" i="1"/>
  <c r="FK51" i="1"/>
  <c r="GU51" i="1"/>
  <c r="Y51" i="1"/>
  <c r="BH51" i="1"/>
  <c r="HD51" i="1"/>
  <c r="GL51" i="1"/>
  <c r="AJ51" i="1"/>
  <c r="HI19" i="1"/>
  <c r="BM19" i="1"/>
  <c r="Y35" i="1"/>
  <c r="AJ35" i="1"/>
  <c r="BH35" i="1"/>
  <c r="FK35" i="1"/>
  <c r="FT35" i="1"/>
  <c r="HD35" i="1"/>
  <c r="GU35" i="1"/>
  <c r="GL35" i="1"/>
  <c r="AI41" i="1"/>
  <c r="CB38" i="2"/>
  <c r="CC38" i="2"/>
  <c r="KE53" i="3"/>
  <c r="KN4" i="3"/>
  <c r="KN53" i="3" s="1"/>
  <c r="AP51" i="1"/>
  <c r="FP19" i="1"/>
  <c r="Z35" i="2"/>
  <c r="CC35" i="2"/>
  <c r="FL47" i="1"/>
  <c r="FU47" i="1"/>
  <c r="AK47" i="1"/>
  <c r="BI47" i="1"/>
  <c r="Z47" i="1"/>
  <c r="Z28" i="2"/>
  <c r="CC28" i="2"/>
  <c r="Z21" i="1"/>
  <c r="AK21" i="1"/>
  <c r="FL21" i="1"/>
  <c r="BI21" i="1"/>
  <c r="FU21" i="1"/>
  <c r="GM21" i="1"/>
  <c r="GD21" i="1"/>
  <c r="HE21" i="1"/>
  <c r="Z10" i="2"/>
  <c r="O10" i="1" s="1"/>
  <c r="CC10" i="2"/>
  <c r="AC15" i="2"/>
  <c r="CF15" i="2"/>
  <c r="GT41" i="1"/>
  <c r="CP23" i="2"/>
  <c r="BI23" i="2"/>
  <c r="CE23" i="2" s="1"/>
  <c r="X28" i="2"/>
  <c r="M28" i="1" s="1"/>
  <c r="CA28" i="2"/>
  <c r="X15" i="1"/>
  <c r="FJ15" i="1"/>
  <c r="BG15" i="1"/>
  <c r="FS15" i="1"/>
  <c r="AI15" i="1"/>
  <c r="GT15" i="1"/>
  <c r="AB34" i="2"/>
  <c r="CE34" i="2"/>
  <c r="X33" i="2"/>
  <c r="B33" i="1" s="1"/>
  <c r="CA33" i="2"/>
  <c r="X22" i="1"/>
  <c r="AI22" i="1"/>
  <c r="BG22" i="1"/>
  <c r="FJ22" i="1"/>
  <c r="FS22" i="1"/>
  <c r="HC22" i="1"/>
  <c r="GT22" i="1"/>
  <c r="GB22" i="1"/>
  <c r="AB8" i="2"/>
  <c r="CE8" i="2"/>
  <c r="Z54" i="1"/>
  <c r="AK54" i="1"/>
  <c r="FU54" i="1"/>
  <c r="FL54" i="1"/>
  <c r="BI54" i="1"/>
  <c r="GM54" i="1"/>
  <c r="Z59" i="1"/>
  <c r="AK59" i="1"/>
  <c r="FU59" i="1"/>
  <c r="BI59" i="1"/>
  <c r="FL59" i="1"/>
  <c r="GM59" i="1"/>
  <c r="HE59" i="1"/>
  <c r="AA10" i="2"/>
  <c r="CD10" i="2"/>
  <c r="AC40" i="2"/>
  <c r="HG17" i="1"/>
  <c r="AB17" i="1"/>
  <c r="GF17" i="1"/>
  <c r="Y20" i="2"/>
  <c r="CB20" i="2"/>
  <c r="AC17" i="2"/>
  <c r="CD38" i="2"/>
  <c r="CE38" i="2"/>
  <c r="KE39" i="3"/>
  <c r="CS52" i="2"/>
  <c r="FQ51" i="1"/>
  <c r="HM56" i="1"/>
  <c r="GZ19" i="1"/>
  <c r="AO19" i="1"/>
  <c r="GE63" i="1"/>
  <c r="IC4" i="3"/>
  <c r="AA34" i="2"/>
  <c r="CD34" i="2"/>
  <c r="LZ23" i="2"/>
  <c r="F38" i="2"/>
  <c r="LX38" i="2"/>
  <c r="AC29" i="2"/>
  <c r="CF29" i="2"/>
  <c r="E64" i="7"/>
  <c r="GE21" i="1"/>
  <c r="CC34" i="2"/>
  <c r="CC27" i="2"/>
  <c r="CC9" i="2"/>
  <c r="AA37" i="2"/>
  <c r="CD37" i="2"/>
  <c r="HC41" i="1"/>
  <c r="GB15" i="1"/>
  <c r="AA36" i="2"/>
  <c r="CD36" i="2"/>
  <c r="AC56" i="1"/>
  <c r="AN56" i="1"/>
  <c r="BL56" i="1"/>
  <c r="FO56" i="1"/>
  <c r="FX56" i="1"/>
  <c r="HH56" i="1"/>
  <c r="AC34" i="2"/>
  <c r="FN36" i="1"/>
  <c r="FW36" i="1"/>
  <c r="BK36" i="1"/>
  <c r="GO36" i="1"/>
  <c r="CA32" i="2"/>
  <c r="CA46" i="2"/>
  <c r="CE43" i="2"/>
  <c r="AB40" i="1"/>
  <c r="AM40" i="1"/>
  <c r="BK40" i="1"/>
  <c r="FW40" i="1"/>
  <c r="FN40" i="1"/>
  <c r="HG40" i="1"/>
  <c r="GO40" i="1"/>
  <c r="GX40" i="1"/>
  <c r="AJ25" i="1"/>
  <c r="BH25" i="1"/>
  <c r="FK25" i="1"/>
  <c r="Y25" i="1"/>
  <c r="FT25" i="1"/>
  <c r="AC10" i="2"/>
  <c r="CF10" i="2"/>
  <c r="CA25" i="2"/>
  <c r="GX4" i="2"/>
  <c r="HE51" i="1"/>
  <c r="Z51" i="1"/>
  <c r="GV51" i="1"/>
  <c r="GM51" i="1"/>
  <c r="BI51" i="1"/>
  <c r="FU51" i="1"/>
  <c r="FL51" i="1"/>
  <c r="AK51" i="1"/>
  <c r="GD51" i="1"/>
  <c r="X12" i="2"/>
  <c r="CA12" i="2"/>
  <c r="AO54" i="1"/>
  <c r="FP54" i="1"/>
  <c r="BM54" i="1"/>
  <c r="FY54" i="1"/>
  <c r="AD54" i="1"/>
  <c r="GH54" i="1"/>
  <c r="GQ54" i="1"/>
  <c r="AC35" i="2"/>
  <c r="Y48" i="2"/>
  <c r="CB48" i="2"/>
  <c r="AB46" i="1"/>
  <c r="AM46" i="1"/>
  <c r="FW46" i="1"/>
  <c r="FN46" i="1"/>
  <c r="BK46" i="1"/>
  <c r="GX46" i="1"/>
  <c r="X14" i="1"/>
  <c r="BG14" i="1"/>
  <c r="AI14" i="1"/>
  <c r="FJ14" i="1"/>
  <c r="FS14" i="1"/>
  <c r="HC14" i="1"/>
  <c r="GT14" i="1"/>
  <c r="CC54" i="2"/>
  <c r="CC59" i="2"/>
  <c r="CB44" i="2"/>
  <c r="CB27" i="2"/>
  <c r="CB17" i="2"/>
  <c r="AA55" i="1"/>
  <c r="AL55" i="1"/>
  <c r="FM55" i="1"/>
  <c r="BJ55" i="1"/>
  <c r="FV55" i="1"/>
  <c r="GW55" i="1"/>
  <c r="BK28" i="1"/>
  <c r="X26" i="1"/>
  <c r="FJ26" i="1"/>
  <c r="FS26" i="1"/>
  <c r="AI26" i="1"/>
  <c r="BG26" i="1"/>
  <c r="GB26" i="1"/>
  <c r="GK26" i="1"/>
  <c r="Y63" i="3"/>
  <c r="C63" i="5" s="1"/>
  <c r="Y61" i="3"/>
  <c r="FY61" i="5" s="1"/>
  <c r="Y20" i="3"/>
  <c r="EX20" i="5" s="1"/>
  <c r="CF38" i="2"/>
  <c r="CG38" i="2"/>
  <c r="GI51" i="1"/>
  <c r="GQ19" i="1"/>
  <c r="GN63" i="1"/>
  <c r="MU4" i="2"/>
  <c r="AC60" i="1"/>
  <c r="AN60" i="1"/>
  <c r="BL60" i="1"/>
  <c r="FO60" i="1"/>
  <c r="FX60" i="1"/>
  <c r="GY60" i="1"/>
  <c r="HI17" i="1"/>
  <c r="FP17" i="1"/>
  <c r="Z34" i="1"/>
  <c r="AK34" i="1"/>
  <c r="FU34" i="1"/>
  <c r="FL34" i="1"/>
  <c r="BI34" i="1"/>
  <c r="HE34" i="1"/>
  <c r="GM34" i="1"/>
  <c r="Z41" i="2"/>
  <c r="O41" i="1" s="1"/>
  <c r="CC41" i="2"/>
  <c r="AK27" i="1"/>
  <c r="FL27" i="1"/>
  <c r="FU27" i="1"/>
  <c r="BI27" i="1"/>
  <c r="Z27" i="1"/>
  <c r="HE27" i="1"/>
  <c r="GD27" i="1"/>
  <c r="GV27" i="1"/>
  <c r="GM27" i="1"/>
  <c r="Z14" i="2"/>
  <c r="CC14" i="2"/>
  <c r="HE9" i="1"/>
  <c r="FL9" i="1"/>
  <c r="CD63" i="2"/>
  <c r="AC7" i="2"/>
  <c r="GT26" i="1"/>
  <c r="IQ29" i="2"/>
  <c r="M29" i="2"/>
  <c r="AC25" i="2"/>
  <c r="AM62" i="1"/>
  <c r="AB62" i="1"/>
  <c r="FN62" i="1"/>
  <c r="BK62" i="1"/>
  <c r="FW62" i="1"/>
  <c r="GO62" i="1"/>
  <c r="GF62" i="1"/>
  <c r="AI32" i="1"/>
  <c r="FS32" i="1"/>
  <c r="BG32" i="1"/>
  <c r="X32" i="1"/>
  <c r="FJ32" i="1"/>
  <c r="GB32" i="1"/>
  <c r="HC32" i="1"/>
  <c r="GT32" i="1"/>
  <c r="GK32" i="1"/>
  <c r="X46" i="1"/>
  <c r="BG46" i="1"/>
  <c r="BK43" i="1"/>
  <c r="AB43" i="1"/>
  <c r="FN43" i="1"/>
  <c r="FW43" i="1"/>
  <c r="AM43" i="1"/>
  <c r="AI25" i="1"/>
  <c r="X25" i="1"/>
  <c r="FS25" i="1"/>
  <c r="BG25" i="1"/>
  <c r="FJ25" i="1"/>
  <c r="GK25" i="1"/>
  <c r="GB25" i="1"/>
  <c r="Y9" i="2"/>
  <c r="CB9" i="2"/>
  <c r="AC18" i="2"/>
  <c r="Y62" i="1"/>
  <c r="BH62" i="1"/>
  <c r="FK62" i="1"/>
  <c r="AJ62" i="1"/>
  <c r="FT62" i="1"/>
  <c r="GL62" i="1"/>
  <c r="AC57" i="1"/>
  <c r="AN57" i="1"/>
  <c r="FO57" i="1"/>
  <c r="BL57" i="1"/>
  <c r="FX57" i="1"/>
  <c r="HH57" i="1"/>
  <c r="Z55" i="1"/>
  <c r="BI55" i="1"/>
  <c r="FU55" i="1"/>
  <c r="AK55" i="1"/>
  <c r="FL55" i="1"/>
  <c r="GM55" i="1"/>
  <c r="HE55" i="1"/>
  <c r="GV55" i="1"/>
  <c r="Y31" i="2"/>
  <c r="CB31" i="2"/>
  <c r="AJ44" i="1"/>
  <c r="Y44" i="1"/>
  <c r="FK44" i="1"/>
  <c r="BH44" i="1"/>
  <c r="FT44" i="1"/>
  <c r="GL44" i="1"/>
  <c r="GC44" i="1"/>
  <c r="Y27" i="1"/>
  <c r="FK27" i="1"/>
  <c r="FT27" i="1"/>
  <c r="AJ27" i="1"/>
  <c r="BH27" i="1"/>
  <c r="HD27" i="1"/>
  <c r="GL27" i="1"/>
  <c r="GU27" i="1"/>
  <c r="GC27" i="1"/>
  <c r="GL17" i="1"/>
  <c r="AJ17" i="1"/>
  <c r="CF17" i="1" s="1"/>
  <c r="FT17" i="1"/>
  <c r="GU17" i="1"/>
  <c r="Y41" i="2"/>
  <c r="CB41" i="2"/>
  <c r="AC48" i="2"/>
  <c r="CH18" i="1"/>
  <c r="CM52" i="2"/>
  <c r="BF52" i="2"/>
  <c r="Y52" i="2" s="1"/>
  <c r="C52" i="1" s="1"/>
  <c r="N23" i="3"/>
  <c r="HE46" i="1"/>
  <c r="IT38" i="2"/>
  <c r="P38" i="2"/>
  <c r="AL27" i="1"/>
  <c r="BJ27" i="1"/>
  <c r="FM27" i="1"/>
  <c r="FV27" i="1"/>
  <c r="AA27" i="1"/>
  <c r="AC19" i="2"/>
  <c r="NX4" i="2"/>
  <c r="LM4" i="2"/>
  <c r="CK47" i="1"/>
  <c r="CK46" i="1"/>
  <c r="AC14" i="2"/>
  <c r="AM37" i="1"/>
  <c r="AB37" i="1"/>
  <c r="FN37" i="1"/>
  <c r="BK37" i="1"/>
  <c r="FW37" i="1"/>
  <c r="AI31" i="1"/>
  <c r="BG31" i="1"/>
  <c r="FJ31" i="1"/>
  <c r="FS31" i="1"/>
  <c r="X31" i="1"/>
  <c r="X44" i="1"/>
  <c r="AI44" i="1"/>
  <c r="BG44" i="1"/>
  <c r="FJ44" i="1"/>
  <c r="FS44" i="1"/>
  <c r="AB41" i="1"/>
  <c r="AM41" i="1"/>
  <c r="BK41" i="1"/>
  <c r="FN41" i="1"/>
  <c r="FW41" i="1"/>
  <c r="AN63" i="1"/>
  <c r="AC63" i="1"/>
  <c r="FO63" i="1"/>
  <c r="BL63" i="1"/>
  <c r="FX63" i="1"/>
  <c r="X40" i="1"/>
  <c r="AI40" i="1"/>
  <c r="BG40" i="1"/>
  <c r="FJ40" i="1"/>
  <c r="FS40" i="1"/>
  <c r="AJ59" i="1"/>
  <c r="Y59" i="1"/>
  <c r="FK59" i="1"/>
  <c r="FT59" i="1"/>
  <c r="BH59" i="1"/>
  <c r="GM46" i="1"/>
  <c r="AB44" i="1"/>
  <c r="AM44" i="1"/>
  <c r="BK44" i="1"/>
  <c r="FN44" i="1"/>
  <c r="FW44" i="1"/>
  <c r="E65" i="7"/>
  <c r="X16" i="1"/>
  <c r="FS16" i="1"/>
  <c r="AI16" i="1"/>
  <c r="FJ16" i="1"/>
  <c r="BG16" i="1"/>
  <c r="E61" i="7"/>
  <c r="X30" i="1"/>
  <c r="BG30" i="1"/>
  <c r="AI30" i="1"/>
  <c r="FS30" i="1"/>
  <c r="FJ30" i="1"/>
  <c r="CC57" i="2"/>
  <c r="CC61" i="2"/>
  <c r="AI43" i="1"/>
  <c r="X43" i="1"/>
  <c r="FJ43" i="1"/>
  <c r="FS43" i="1"/>
  <c r="BG43" i="1"/>
  <c r="AB20" i="1"/>
  <c r="FW20" i="1"/>
  <c r="AM20" i="1"/>
  <c r="BK20" i="1"/>
  <c r="FN20" i="1"/>
  <c r="CL52" i="2"/>
  <c r="BE52" i="2"/>
  <c r="X52" i="2" s="1"/>
  <c r="M52" i="1" s="1"/>
  <c r="CO52" i="2"/>
  <c r="BH52" i="2"/>
  <c r="AA52" i="2" s="1"/>
  <c r="E52" i="1" s="1"/>
  <c r="AA41" i="1"/>
  <c r="BJ41" i="1"/>
  <c r="AL41" i="1"/>
  <c r="FV41" i="1"/>
  <c r="FM41" i="1"/>
  <c r="DS23" i="2"/>
  <c r="FV47" i="1"/>
  <c r="AL47" i="1"/>
  <c r="AA47" i="1"/>
  <c r="BJ47" i="1"/>
  <c r="FM47" i="1"/>
  <c r="AC12" i="2"/>
  <c r="AC44" i="2"/>
  <c r="G44" i="1" s="1"/>
  <c r="AL61" i="1"/>
  <c r="AA61" i="1"/>
  <c r="FM61" i="1"/>
  <c r="FV61" i="1"/>
  <c r="BJ61" i="1"/>
  <c r="Z37" i="1"/>
  <c r="AK37" i="1"/>
  <c r="BI37" i="1"/>
  <c r="FL37" i="1"/>
  <c r="FU37" i="1"/>
  <c r="Z31" i="1"/>
  <c r="AK31" i="1"/>
  <c r="FU31" i="1"/>
  <c r="BI31" i="1"/>
  <c r="FL31" i="1"/>
  <c r="AK43" i="1"/>
  <c r="FU43" i="1"/>
  <c r="BI43" i="1"/>
  <c r="Z43" i="1"/>
  <c r="FL43" i="1"/>
  <c r="Z30" i="1"/>
  <c r="BI30" i="1"/>
  <c r="AK30" i="1"/>
  <c r="FL30" i="1"/>
  <c r="FU30" i="1"/>
  <c r="GM30" i="1"/>
  <c r="Z26" i="1"/>
  <c r="AK26" i="1"/>
  <c r="BI26" i="1"/>
  <c r="FL26" i="1"/>
  <c r="FU26" i="1"/>
  <c r="Z20" i="1"/>
  <c r="BI20" i="1"/>
  <c r="AD21" i="1"/>
  <c r="AO21" i="1"/>
  <c r="FY21" i="1"/>
  <c r="BM21" i="1"/>
  <c r="FP21" i="1"/>
  <c r="CK26" i="1"/>
  <c r="BG5" i="2"/>
  <c r="AL44" i="1"/>
  <c r="AA44" i="1"/>
  <c r="FV44" i="1"/>
  <c r="BJ44" i="1"/>
  <c r="FM44" i="1"/>
  <c r="AD22" i="1"/>
  <c r="FY22" i="1"/>
  <c r="AO22" i="1"/>
  <c r="BM22" i="1"/>
  <c r="FP22" i="1"/>
  <c r="AC22" i="2"/>
  <c r="AC54" i="1"/>
  <c r="AC62" i="1"/>
  <c r="AN62" i="1"/>
  <c r="FX62" i="1"/>
  <c r="FO62" i="1"/>
  <c r="BL62" i="1"/>
  <c r="BG45" i="1"/>
  <c r="BK42" i="1"/>
  <c r="AB30" i="1"/>
  <c r="AM30" i="1"/>
  <c r="FW30" i="1"/>
  <c r="BK30" i="1"/>
  <c r="FN30" i="1"/>
  <c r="AI21" i="1"/>
  <c r="BG21" i="1"/>
  <c r="X21" i="1"/>
  <c r="FJ21" i="1"/>
  <c r="FS21" i="1"/>
  <c r="AC46" i="2"/>
  <c r="X42" i="1"/>
  <c r="AI42" i="1"/>
  <c r="FS42" i="1"/>
  <c r="FJ42" i="1"/>
  <c r="BG42" i="1"/>
  <c r="AM22" i="1"/>
  <c r="AD34" i="1"/>
  <c r="BM34" i="1"/>
  <c r="AO34" i="1"/>
  <c r="FP34" i="1"/>
  <c r="FY34" i="1"/>
  <c r="GM43" i="1"/>
  <c r="Y26" i="1"/>
  <c r="AJ26" i="1"/>
  <c r="FT26" i="1"/>
  <c r="BH26" i="1"/>
  <c r="FK26" i="1"/>
  <c r="AC27" i="2"/>
  <c r="X20" i="1"/>
  <c r="BG20" i="1"/>
  <c r="FJ20" i="1"/>
  <c r="FS20" i="1"/>
  <c r="AI20" i="1"/>
  <c r="AI10" i="1"/>
  <c r="BG10" i="1"/>
  <c r="FJ10" i="1"/>
  <c r="X10" i="1"/>
  <c r="FS10" i="1"/>
  <c r="AK56" i="1"/>
  <c r="BI56" i="1"/>
  <c r="FL56" i="1"/>
  <c r="Z56" i="1"/>
  <c r="FU56" i="1"/>
  <c r="AK60" i="1"/>
  <c r="Z60" i="1"/>
  <c r="FL60" i="1"/>
  <c r="BI60" i="1"/>
  <c r="FU60" i="1"/>
  <c r="BP23" i="2"/>
  <c r="AA58" i="1"/>
  <c r="AL58" i="1"/>
  <c r="BJ58" i="1"/>
  <c r="FV58" i="1"/>
  <c r="FM58" i="1"/>
  <c r="AC45" i="2"/>
  <c r="X18" i="1"/>
  <c r="AI18" i="1"/>
  <c r="BG18" i="1"/>
  <c r="FJ18" i="1"/>
  <c r="FS18" i="1"/>
  <c r="KR4" i="3"/>
  <c r="GV31" i="1"/>
  <c r="GW47" i="1"/>
  <c r="CD7" i="2"/>
  <c r="CD31" i="2"/>
  <c r="D23" i="2"/>
  <c r="CD16" i="2"/>
  <c r="AA60" i="1"/>
  <c r="AL60" i="1"/>
  <c r="FV60" i="1"/>
  <c r="FM60" i="1"/>
  <c r="BJ60" i="1"/>
  <c r="AC36" i="2"/>
  <c r="LT38" i="2"/>
  <c r="M38" i="2"/>
  <c r="GW41" i="1"/>
  <c r="CC36" i="2"/>
  <c r="CC33" i="2"/>
  <c r="CC46" i="2"/>
  <c r="CC42" i="2"/>
  <c r="CC29" i="2"/>
  <c r="CC25" i="2"/>
  <c r="CC19" i="2"/>
  <c r="CC15" i="2"/>
  <c r="CC11" i="2"/>
  <c r="AD59" i="1"/>
  <c r="BM59" i="1"/>
  <c r="FP59" i="1"/>
  <c r="AO59" i="1"/>
  <c r="FY59" i="1"/>
  <c r="HI59" i="1"/>
  <c r="GN27" i="1"/>
  <c r="CD12" i="2"/>
  <c r="CD33" i="2"/>
  <c r="E62" i="7"/>
  <c r="AI47" i="1"/>
  <c r="BG47" i="1"/>
  <c r="FJ47" i="1"/>
  <c r="FS47" i="1"/>
  <c r="X47" i="1"/>
  <c r="CE29" i="2"/>
  <c r="X34" i="1"/>
  <c r="AI34" i="1"/>
  <c r="BG34" i="1"/>
  <c r="FJ34" i="1"/>
  <c r="FS34" i="1"/>
  <c r="CB21" i="2"/>
  <c r="BL59" i="1"/>
  <c r="FO59" i="1"/>
  <c r="AC59" i="1"/>
  <c r="FX59" i="1"/>
  <c r="AN59" i="1"/>
  <c r="CA17" i="2"/>
  <c r="CB40" i="2"/>
  <c r="CD35" i="2"/>
  <c r="JY4" i="2"/>
  <c r="IO4" i="2"/>
  <c r="AI19" i="1"/>
  <c r="BG19" i="1"/>
  <c r="FJ19" i="1"/>
  <c r="FS19" i="1"/>
  <c r="X19" i="1"/>
  <c r="CB30" i="2"/>
  <c r="FV28" i="1"/>
  <c r="FM28" i="1"/>
  <c r="CE21" i="2"/>
  <c r="AA22" i="1"/>
  <c r="AL22" i="1"/>
  <c r="FM22" i="1"/>
  <c r="FV22" i="1"/>
  <c r="BJ22" i="1"/>
  <c r="GW22" i="1"/>
  <c r="HF22" i="1"/>
  <c r="FK34" i="1"/>
  <c r="FT34" i="1"/>
  <c r="BH34" i="1"/>
  <c r="AB47" i="2"/>
  <c r="GM60" i="1"/>
  <c r="CB16" i="2"/>
  <c r="CD23" i="2"/>
  <c r="CA27" i="2"/>
  <c r="GQ21" i="1"/>
  <c r="AC28" i="2"/>
  <c r="CE13" i="2"/>
  <c r="CC56" i="2"/>
  <c r="CC60" i="2"/>
  <c r="AA62" i="1"/>
  <c r="AL62" i="1"/>
  <c r="BJ62" i="1"/>
  <c r="FM62" i="1"/>
  <c r="FV62" i="1"/>
  <c r="BH47" i="1"/>
  <c r="FK47" i="1"/>
  <c r="FT47" i="1"/>
  <c r="Y47" i="1"/>
  <c r="AJ47" i="1"/>
  <c r="CB45" i="2"/>
  <c r="AJ22" i="1"/>
  <c r="BH22" i="1"/>
  <c r="Y22" i="1"/>
  <c r="FT22" i="1"/>
  <c r="FK22" i="1"/>
  <c r="CA13" i="2"/>
  <c r="X8" i="1"/>
  <c r="FS8" i="1"/>
  <c r="AI8" i="1"/>
  <c r="BG8" i="1"/>
  <c r="FJ8" i="1"/>
  <c r="IH23" i="2"/>
  <c r="JI4" i="2"/>
  <c r="JR23" i="2"/>
  <c r="AB26" i="1"/>
  <c r="BK26" i="1"/>
  <c r="FN26" i="1"/>
  <c r="FW26" i="1"/>
  <c r="AM26" i="1"/>
  <c r="GX26" i="1"/>
  <c r="CE11" i="2"/>
  <c r="CQ52" i="2"/>
  <c r="BJ52" i="2"/>
  <c r="CP52" i="2"/>
  <c r="BI52" i="2"/>
  <c r="AB52" i="2" s="1"/>
  <c r="Q52" i="1" s="1"/>
  <c r="FM50" i="1"/>
  <c r="BJ50" i="1"/>
  <c r="AL50" i="1"/>
  <c r="GE50" i="1"/>
  <c r="HF50" i="1"/>
  <c r="AA50" i="1"/>
  <c r="FV50" i="1"/>
  <c r="GW50" i="1"/>
  <c r="GN50" i="1"/>
  <c r="LF4" i="3"/>
  <c r="AA31" i="1"/>
  <c r="AL31" i="1"/>
  <c r="BJ31" i="1"/>
  <c r="FM31" i="1"/>
  <c r="FV31" i="1"/>
  <c r="HF31" i="1"/>
  <c r="AC21" i="2"/>
  <c r="AC26" i="2"/>
  <c r="AC47" i="2"/>
  <c r="Z36" i="1"/>
  <c r="AK36" i="1"/>
  <c r="BI36" i="1"/>
  <c r="FL36" i="1"/>
  <c r="FU36" i="1"/>
  <c r="HE36" i="1"/>
  <c r="AK33" i="1"/>
  <c r="Z33" i="1"/>
  <c r="FU33" i="1"/>
  <c r="BI33" i="1"/>
  <c r="FL33" i="1"/>
  <c r="Z46" i="1"/>
  <c r="AK46" i="1"/>
  <c r="BI46" i="1"/>
  <c r="FL46" i="1"/>
  <c r="FU46" i="1"/>
  <c r="Z42" i="1"/>
  <c r="AK42" i="1"/>
  <c r="BI29" i="1"/>
  <c r="AK25" i="1"/>
  <c r="BI25" i="1"/>
  <c r="Z25" i="1"/>
  <c r="FU25" i="1"/>
  <c r="FL25" i="1"/>
  <c r="GV25" i="1"/>
  <c r="AL59" i="1"/>
  <c r="BJ59" i="1"/>
  <c r="AA59" i="1"/>
  <c r="FV59" i="1"/>
  <c r="FM59" i="1"/>
  <c r="AO37" i="1"/>
  <c r="AD37" i="1"/>
  <c r="FY37" i="1"/>
  <c r="FP37" i="1"/>
  <c r="BM37" i="1"/>
  <c r="BZ47" i="1"/>
  <c r="AA33" i="1"/>
  <c r="AL33" i="1"/>
  <c r="BJ33" i="1"/>
  <c r="FM33" i="1"/>
  <c r="FV33" i="1"/>
  <c r="AC41" i="2"/>
  <c r="G41" i="1" s="1"/>
  <c r="AC58" i="1"/>
  <c r="BL58" i="1"/>
  <c r="FO58" i="1"/>
  <c r="AN58" i="1"/>
  <c r="FX58" i="1"/>
  <c r="Y21" i="1"/>
  <c r="BH21" i="1"/>
  <c r="AJ21" i="1"/>
  <c r="FK21" i="1"/>
  <c r="FT21" i="1"/>
  <c r="HD21" i="1"/>
  <c r="X17" i="1"/>
  <c r="AI17" i="1"/>
  <c r="FS17" i="1"/>
  <c r="BG17" i="1"/>
  <c r="FJ17" i="1"/>
  <c r="AJ40" i="1"/>
  <c r="BH40" i="1"/>
  <c r="Y40" i="1"/>
  <c r="FT40" i="1"/>
  <c r="FK40" i="1"/>
  <c r="AA35" i="1"/>
  <c r="AL35" i="1"/>
  <c r="FM35" i="1"/>
  <c r="FV35" i="1"/>
  <c r="BJ35" i="1"/>
  <c r="ND4" i="2"/>
  <c r="NV23" i="2"/>
  <c r="Y30" i="1"/>
  <c r="AJ30" i="1"/>
  <c r="BH30" i="1"/>
  <c r="FK30" i="1"/>
  <c r="FT30" i="1"/>
  <c r="AB21" i="1"/>
  <c r="FN21" i="1"/>
  <c r="BK21" i="1"/>
  <c r="FW21" i="1"/>
  <c r="AM21" i="1"/>
  <c r="CE60" i="1"/>
  <c r="AD28" i="1"/>
  <c r="BM28" i="1"/>
  <c r="AO28" i="1"/>
  <c r="FP28" i="1"/>
  <c r="FY28" i="1"/>
  <c r="AC43" i="2"/>
  <c r="X27" i="1"/>
  <c r="FJ27" i="1"/>
  <c r="FS27" i="1"/>
  <c r="BG27" i="1"/>
  <c r="AI27" i="1"/>
  <c r="AC9" i="2"/>
  <c r="FU57" i="1"/>
  <c r="Z61" i="1"/>
  <c r="AK61" i="1"/>
  <c r="BI61" i="1"/>
  <c r="FL61" i="1"/>
  <c r="FU61" i="1"/>
  <c r="Y45" i="1"/>
  <c r="AJ45" i="1"/>
  <c r="BH45" i="1"/>
  <c r="FK45" i="1"/>
  <c r="FT45" i="1"/>
  <c r="AC37" i="2"/>
  <c r="X13" i="1"/>
  <c r="AI13" i="1"/>
  <c r="BG13" i="1"/>
  <c r="FJ13" i="1"/>
  <c r="FS13" i="1"/>
  <c r="AC8" i="2"/>
  <c r="CF61" i="1"/>
  <c r="G23" i="2"/>
  <c r="IV23" i="2"/>
  <c r="AC32" i="1"/>
  <c r="BL32" i="1"/>
  <c r="FX32" i="1"/>
  <c r="GP32" i="1"/>
  <c r="HH32" i="1"/>
  <c r="AN32" i="1"/>
  <c r="FO32" i="1"/>
  <c r="GG32" i="1"/>
  <c r="GY32" i="1"/>
  <c r="CK11" i="1"/>
  <c r="H14" i="7"/>
  <c r="LY24" i="3"/>
  <c r="LY39" i="3"/>
  <c r="LW39" i="3"/>
  <c r="LU39" i="3"/>
  <c r="FZ51" i="1"/>
  <c r="H58" i="7"/>
  <c r="H35" i="7"/>
  <c r="H61" i="7"/>
  <c r="H65" i="7"/>
  <c r="H26" i="7"/>
  <c r="AE52" i="2"/>
  <c r="AP57" i="1"/>
  <c r="AP61" i="1"/>
  <c r="FQ61" i="1"/>
  <c r="GI61" i="1"/>
  <c r="HA61" i="1"/>
  <c r="AE61" i="1"/>
  <c r="CA61" i="1" s="1"/>
  <c r="BN61" i="1"/>
  <c r="FZ61" i="1"/>
  <c r="GR61" i="1"/>
  <c r="HJ61" i="1"/>
  <c r="AP54" i="1"/>
  <c r="FQ54" i="1"/>
  <c r="GI54" i="1"/>
  <c r="HA54" i="1"/>
  <c r="AE54" i="1"/>
  <c r="CA54" i="1" s="1"/>
  <c r="BN54" i="1"/>
  <c r="FZ54" i="1"/>
  <c r="GR54" i="1"/>
  <c r="HJ54" i="1"/>
  <c r="AP58" i="1"/>
  <c r="FQ58" i="1"/>
  <c r="GI58" i="1"/>
  <c r="HA58" i="1"/>
  <c r="AE58" i="1"/>
  <c r="CA58" i="1" s="1"/>
  <c r="BN58" i="1"/>
  <c r="FZ58" i="1"/>
  <c r="GR58" i="1"/>
  <c r="HJ58" i="1"/>
  <c r="H59" i="7"/>
  <c r="H63" i="7"/>
  <c r="H60" i="7"/>
  <c r="H64" i="7"/>
  <c r="AP55" i="1"/>
  <c r="GR55" i="1"/>
  <c r="HJ55" i="1"/>
  <c r="GR59" i="1"/>
  <c r="AP56" i="1"/>
  <c r="FQ56" i="1"/>
  <c r="GI56" i="1"/>
  <c r="HA56" i="1"/>
  <c r="AE56" i="1"/>
  <c r="CA56" i="1" s="1"/>
  <c r="BN56" i="1"/>
  <c r="FZ56" i="1"/>
  <c r="GR56" i="1"/>
  <c r="HJ56" i="1"/>
  <c r="AP60" i="1"/>
  <c r="FQ60" i="1"/>
  <c r="GI60" i="1"/>
  <c r="HA60" i="1"/>
  <c r="AE60" i="1"/>
  <c r="CA60" i="1" s="1"/>
  <c r="BN60" i="1"/>
  <c r="FZ60" i="1"/>
  <c r="GR60" i="1"/>
  <c r="HJ60" i="1"/>
  <c r="H62" i="7"/>
  <c r="H66" i="7"/>
  <c r="H48" i="7"/>
  <c r="H50" i="7"/>
  <c r="AE27" i="1"/>
  <c r="CA27" i="1" s="1"/>
  <c r="GI16" i="1"/>
  <c r="GR16" i="1"/>
  <c r="H13" i="7"/>
  <c r="H25" i="7"/>
  <c r="AE10" i="1"/>
  <c r="CA10" i="1" s="1"/>
  <c r="AP10" i="1"/>
  <c r="BN10" i="1"/>
  <c r="FQ10" i="1"/>
  <c r="FZ10" i="1"/>
  <c r="GI10" i="1"/>
  <c r="GR10" i="1"/>
  <c r="HA10" i="1"/>
  <c r="HJ10" i="1"/>
  <c r="AP14" i="1"/>
  <c r="BN14" i="1"/>
  <c r="GI14" i="1"/>
  <c r="GR14" i="1"/>
  <c r="HA14" i="1"/>
  <c r="HJ18" i="1"/>
  <c r="AE63" i="1"/>
  <c r="CA63" i="1" s="1"/>
  <c r="BN63" i="1"/>
  <c r="FZ63" i="1"/>
  <c r="GR63" i="1"/>
  <c r="HJ63" i="1"/>
  <c r="AP63" i="1"/>
  <c r="FQ63" i="1"/>
  <c r="GI63" i="1"/>
  <c r="HA63" i="1"/>
  <c r="D17" i="3"/>
  <c r="D19" i="3"/>
  <c r="C9" i="3"/>
  <c r="B52" i="3"/>
  <c r="AE59" i="3"/>
  <c r="AA59" i="3"/>
  <c r="GA59" i="5" s="1"/>
  <c r="D20" i="3"/>
  <c r="C10" i="3"/>
  <c r="LK19" i="3"/>
  <c r="LK15" i="3"/>
  <c r="Z15" i="3" s="1"/>
  <c r="LK7" i="3"/>
  <c r="IG9" i="3"/>
  <c r="LW6" i="3"/>
  <c r="LY6" i="3"/>
  <c r="LU6" i="3"/>
  <c r="OS39" i="3"/>
  <c r="OS6" i="3"/>
  <c r="OS24" i="3"/>
  <c r="OS53" i="3"/>
  <c r="DD53" i="3"/>
  <c r="DD39" i="3"/>
  <c r="DD24" i="3"/>
  <c r="DD6" i="3"/>
  <c r="DK4" i="3"/>
  <c r="CZ53" i="3"/>
  <c r="CZ39" i="3"/>
  <c r="CZ24" i="3"/>
  <c r="CZ6" i="3"/>
  <c r="DB53" i="3"/>
  <c r="DB39" i="3"/>
  <c r="DB24" i="3"/>
  <c r="DB6" i="3"/>
  <c r="DL53" i="3"/>
  <c r="DL39" i="3"/>
  <c r="DL24" i="3"/>
  <c r="DL6" i="3"/>
  <c r="DN53" i="3"/>
  <c r="DN39" i="3"/>
  <c r="DN24" i="3"/>
  <c r="DN6" i="3"/>
  <c r="AX53" i="3"/>
  <c r="AX39" i="3"/>
  <c r="AX24" i="3"/>
  <c r="AX6" i="3"/>
  <c r="AZ53" i="3"/>
  <c r="AZ39" i="3"/>
  <c r="AZ24" i="3"/>
  <c r="AZ6" i="3"/>
  <c r="AT53" i="3"/>
  <c r="AT39" i="3"/>
  <c r="AT24" i="3"/>
  <c r="AT6" i="3"/>
  <c r="AO53" i="3"/>
  <c r="AO39" i="3"/>
  <c r="AO24" i="3"/>
  <c r="AO6" i="3"/>
  <c r="AM53" i="3"/>
  <c r="AM39" i="3"/>
  <c r="AM24" i="3"/>
  <c r="AM6" i="3"/>
  <c r="OB53" i="2"/>
  <c r="OB24" i="2"/>
  <c r="DX53" i="2"/>
  <c r="DX24" i="2"/>
  <c r="DX6" i="2"/>
  <c r="DV53" i="2"/>
  <c r="DV24" i="2"/>
  <c r="DV6" i="2"/>
  <c r="DH53" i="2"/>
  <c r="DH24" i="2"/>
  <c r="DH6" i="2"/>
  <c r="CM38" i="2"/>
  <c r="CQ38" i="2"/>
  <c r="BA53" i="2"/>
  <c r="BA24" i="2"/>
  <c r="BA6" i="2"/>
  <c r="BW4" i="2"/>
  <c r="AW53" i="2"/>
  <c r="AW24" i="2"/>
  <c r="AW6" i="2"/>
  <c r="AP53" i="2"/>
  <c r="AP6" i="2"/>
  <c r="AL53" i="2"/>
  <c r="AL24" i="2"/>
  <c r="AL6" i="2"/>
  <c r="DM53" i="2"/>
  <c r="DM24" i="2"/>
  <c r="DM6" i="2"/>
  <c r="DI53" i="2"/>
  <c r="DI24" i="2"/>
  <c r="DI6" i="2"/>
  <c r="DT4" i="2"/>
  <c r="DT39" i="2" s="1"/>
  <c r="CN38" i="2"/>
  <c r="CR38" i="2"/>
  <c r="AX53" i="2"/>
  <c r="AX24" i="2"/>
  <c r="AX6" i="2"/>
  <c r="BT4" i="2"/>
  <c r="AT53" i="2"/>
  <c r="AT24" i="2"/>
  <c r="AT6" i="2"/>
  <c r="AM53" i="2"/>
  <c r="AM24" i="2"/>
  <c r="AM6" i="2"/>
  <c r="BA39" i="2"/>
  <c r="AW39" i="2"/>
  <c r="AP39" i="2"/>
  <c r="AL39" i="2"/>
  <c r="DX39" i="2"/>
  <c r="CO38" i="2"/>
  <c r="CS38" i="2"/>
  <c r="AY53" i="2"/>
  <c r="AY24" i="2"/>
  <c r="AY6" i="2"/>
  <c r="AU53" i="2"/>
  <c r="AU24" i="2"/>
  <c r="AU6" i="2"/>
  <c r="BQ4" i="2"/>
  <c r="AN53" i="2"/>
  <c r="AN24" i="2"/>
  <c r="AN6" i="2"/>
  <c r="AJ53" i="2"/>
  <c r="AJ24" i="2"/>
  <c r="AJ6" i="2"/>
  <c r="DO53" i="2"/>
  <c r="DO24" i="2"/>
  <c r="DO6" i="2"/>
  <c r="DZ4" i="2"/>
  <c r="DZ39" i="2" s="1"/>
  <c r="DK53" i="2"/>
  <c r="DK24" i="2"/>
  <c r="DK6" i="2"/>
  <c r="CL38" i="2"/>
  <c r="CP38" i="2"/>
  <c r="AZ53" i="2"/>
  <c r="AZ24" i="2"/>
  <c r="AZ6" i="2"/>
  <c r="AV53" i="2"/>
  <c r="AV24" i="2"/>
  <c r="AV6" i="2"/>
  <c r="BR4" i="2"/>
  <c r="AO53" i="2"/>
  <c r="AO24" i="2"/>
  <c r="AO6" i="2"/>
  <c r="AK53" i="2"/>
  <c r="AK24" i="2"/>
  <c r="AK6" i="2"/>
  <c r="DH39" i="2"/>
  <c r="AY39" i="2"/>
  <c r="AU39" i="2"/>
  <c r="AN39" i="2"/>
  <c r="AJ39" i="2"/>
  <c r="DV39" i="2"/>
  <c r="DM4" i="3"/>
  <c r="BV4" i="3"/>
  <c r="BP4" i="3"/>
  <c r="DO4" i="3"/>
  <c r="BT4" i="3"/>
  <c r="LK18" i="3"/>
  <c r="Z18" i="3" s="1"/>
  <c r="D18" i="5" s="1"/>
  <c r="O18" i="3"/>
  <c r="ON5" i="3"/>
  <c r="OE4" i="3"/>
  <c r="OO15" i="3"/>
  <c r="OF5" i="3"/>
  <c r="LC15" i="3"/>
  <c r="LJ12" i="3"/>
  <c r="Y12" i="3" s="1"/>
  <c r="N12" i="3"/>
  <c r="JI5" i="3"/>
  <c r="IZ4" i="3"/>
  <c r="HY5" i="3"/>
  <c r="JJ8" i="3"/>
  <c r="JA5" i="3"/>
  <c r="HZ8" i="3"/>
  <c r="GP5" i="3"/>
  <c r="E10" i="3"/>
  <c r="KJ38" i="3"/>
  <c r="HY38" i="3"/>
  <c r="CB18" i="3"/>
  <c r="BF18" i="3"/>
  <c r="Y18" i="3" s="1"/>
  <c r="OO19" i="3"/>
  <c r="LC19" i="3"/>
  <c r="KJ5" i="3"/>
  <c r="KA4" i="3"/>
  <c r="KK7" i="3"/>
  <c r="KB5" i="3"/>
  <c r="HZ7" i="3"/>
  <c r="JR4" i="3"/>
  <c r="HP5" i="3"/>
  <c r="JQ4" i="3"/>
  <c r="JQ6" i="3" s="1"/>
  <c r="HO5" i="3"/>
  <c r="CB9" i="3"/>
  <c r="BF9" i="3"/>
  <c r="AC59" i="3"/>
  <c r="Y59" i="3"/>
  <c r="AC58" i="3"/>
  <c r="Y58" i="3"/>
  <c r="AC57" i="3"/>
  <c r="Y57" i="3"/>
  <c r="AC56" i="3"/>
  <c r="Y56" i="3"/>
  <c r="AC55" i="3"/>
  <c r="Y55" i="3"/>
  <c r="AC54" i="3"/>
  <c r="Y54" i="3"/>
  <c r="AC50" i="3"/>
  <c r="Y50" i="3"/>
  <c r="AC49" i="3"/>
  <c r="Y49" i="3"/>
  <c r="AC48" i="3"/>
  <c r="Y48" i="3"/>
  <c r="AC47" i="3"/>
  <c r="Y47" i="3"/>
  <c r="AC46" i="3"/>
  <c r="Y46" i="3"/>
  <c r="AC45" i="3"/>
  <c r="Y45" i="3"/>
  <c r="AC44" i="3"/>
  <c r="Y44" i="3"/>
  <c r="AC43" i="3"/>
  <c r="Y43" i="3"/>
  <c r="AC42" i="3"/>
  <c r="Y42" i="3"/>
  <c r="AC41" i="3"/>
  <c r="Y41" i="3"/>
  <c r="AC40" i="3"/>
  <c r="Y40" i="3"/>
  <c r="AC37" i="3"/>
  <c r="Y37" i="3"/>
  <c r="AC36" i="3"/>
  <c r="Y36" i="3"/>
  <c r="AC35" i="3"/>
  <c r="Y35" i="3"/>
  <c r="AC34" i="3"/>
  <c r="Y34" i="3"/>
  <c r="AC33" i="3"/>
  <c r="Y33" i="3"/>
  <c r="AC32" i="3"/>
  <c r="Y32" i="3"/>
  <c r="AC31" i="3"/>
  <c r="Y31" i="3"/>
  <c r="AC30" i="3"/>
  <c r="Y30" i="3"/>
  <c r="AC29" i="3"/>
  <c r="Y29" i="3"/>
  <c r="AC28" i="3"/>
  <c r="Y28" i="3"/>
  <c r="AC26" i="3"/>
  <c r="Y26" i="3"/>
  <c r="AC25" i="3"/>
  <c r="Y25" i="3"/>
  <c r="AD63" i="3"/>
  <c r="Z63" i="3"/>
  <c r="AD62" i="3"/>
  <c r="Z62" i="3"/>
  <c r="AD61" i="3"/>
  <c r="Z61" i="3"/>
  <c r="AD60" i="3"/>
  <c r="Z60" i="3"/>
  <c r="AD59" i="3"/>
  <c r="Z59" i="3"/>
  <c r="AD58" i="3"/>
  <c r="Z58" i="3"/>
  <c r="AD57" i="3"/>
  <c r="Z57" i="3"/>
  <c r="AD56" i="3"/>
  <c r="Z56" i="3"/>
  <c r="AD55" i="3"/>
  <c r="Z55" i="3"/>
  <c r="AD54" i="3"/>
  <c r="Z54" i="3"/>
  <c r="AD50" i="3"/>
  <c r="Z50" i="3"/>
  <c r="AD49" i="3"/>
  <c r="Z49" i="3"/>
  <c r="AD48" i="3"/>
  <c r="Z48" i="3"/>
  <c r="AD47" i="3"/>
  <c r="Z47" i="3"/>
  <c r="AD46" i="3"/>
  <c r="Z46" i="3"/>
  <c r="AD45" i="3"/>
  <c r="Z45" i="3"/>
  <c r="AD44" i="3"/>
  <c r="Z44" i="3"/>
  <c r="AD43" i="3"/>
  <c r="Z43" i="3"/>
  <c r="AD42" i="3"/>
  <c r="Z42" i="3"/>
  <c r="AD41" i="3"/>
  <c r="Z41" i="3"/>
  <c r="AD40" i="3"/>
  <c r="X40" i="3"/>
  <c r="AB37" i="3"/>
  <c r="X37" i="3"/>
  <c r="AB36" i="3"/>
  <c r="X36" i="3"/>
  <c r="AB35" i="3"/>
  <c r="X35" i="3"/>
  <c r="AB34" i="3"/>
  <c r="X34" i="3"/>
  <c r="AB33" i="3"/>
  <c r="X33" i="3"/>
  <c r="AB32" i="3"/>
  <c r="X32" i="3"/>
  <c r="AB31" i="3"/>
  <c r="X31" i="3"/>
  <c r="AB30" i="3"/>
  <c r="X30" i="3"/>
  <c r="AB29" i="3"/>
  <c r="X29" i="3"/>
  <c r="AB28" i="3"/>
  <c r="X28" i="3"/>
  <c r="AB26" i="3"/>
  <c r="X26" i="3"/>
  <c r="AB25" i="3"/>
  <c r="X25" i="3"/>
  <c r="AB22" i="3"/>
  <c r="X22" i="3"/>
  <c r="AB21" i="3"/>
  <c r="X21" i="3"/>
  <c r="AB20" i="3"/>
  <c r="X20" i="3"/>
  <c r="AB19" i="3"/>
  <c r="AD18" i="3"/>
  <c r="AD17" i="3"/>
  <c r="Z17" i="3"/>
  <c r="AD15" i="3"/>
  <c r="AD14" i="3"/>
  <c r="Z14" i="3"/>
  <c r="AD13" i="3"/>
  <c r="AD12" i="3"/>
  <c r="AE22" i="3"/>
  <c r="AA22" i="3"/>
  <c r="AE21" i="3"/>
  <c r="AA21" i="3"/>
  <c r="AE20" i="3"/>
  <c r="AA20" i="3"/>
  <c r="AB11" i="3"/>
  <c r="X11" i="3"/>
  <c r="AB10" i="3"/>
  <c r="X10" i="3"/>
  <c r="AB9" i="3"/>
  <c r="X9" i="3"/>
  <c r="AB8" i="3"/>
  <c r="AD7" i="3"/>
  <c r="X7" i="3"/>
  <c r="AC19" i="3"/>
  <c r="AE18" i="3"/>
  <c r="AA18" i="3"/>
  <c r="AE17" i="3"/>
  <c r="AA17" i="3"/>
  <c r="AE16" i="3"/>
  <c r="AE15" i="3"/>
  <c r="AE14" i="3"/>
  <c r="AA14" i="3"/>
  <c r="AE13" i="3"/>
  <c r="AA13" i="3"/>
  <c r="AE12" i="3"/>
  <c r="AE11" i="3"/>
  <c r="AA11" i="3"/>
  <c r="AE10" i="3"/>
  <c r="AE9" i="3"/>
  <c r="AA9" i="3"/>
  <c r="AC8" i="3"/>
  <c r="AE7" i="3"/>
  <c r="Y7" i="3"/>
  <c r="Z10" i="3"/>
  <c r="MM12" i="3"/>
  <c r="MD5" i="3"/>
  <c r="LC12" i="3"/>
  <c r="LK16" i="3"/>
  <c r="Z16" i="3" s="1"/>
  <c r="O16" i="3"/>
  <c r="MM16" i="3"/>
  <c r="LC16" i="3"/>
  <c r="MK5" i="3"/>
  <c r="MB4" i="3"/>
  <c r="LA5" i="3"/>
  <c r="ML12" i="3"/>
  <c r="LB12" i="3"/>
  <c r="LT4" i="3"/>
  <c r="LT6" i="3" s="1"/>
  <c r="KS5" i="3"/>
  <c r="IH8" i="3"/>
  <c r="Z8" i="3" s="1"/>
  <c r="O8" i="3"/>
  <c r="GO4" i="3"/>
  <c r="GO6" i="3" s="1"/>
  <c r="IH19" i="3"/>
  <c r="O19" i="3"/>
  <c r="IH40" i="3"/>
  <c r="Z40" i="3" s="1"/>
  <c r="FQ40" i="5" s="1"/>
  <c r="O40" i="3"/>
  <c r="DI5" i="3"/>
  <c r="CX4" i="3"/>
  <c r="AK4" i="3"/>
  <c r="D23" i="3"/>
  <c r="NM5" i="3"/>
  <c r="ND4" i="3"/>
  <c r="NN16" i="3"/>
  <c r="NE5" i="3"/>
  <c r="IH7" i="3"/>
  <c r="O7" i="3"/>
  <c r="HG5" i="3"/>
  <c r="GX4" i="3"/>
  <c r="HH10" i="3"/>
  <c r="AA10" i="3" s="1"/>
  <c r="EQ10" i="5" s="1"/>
  <c r="GY5" i="3"/>
  <c r="P10" i="3"/>
  <c r="KI5" i="3"/>
  <c r="JZ4" i="3"/>
  <c r="JZ6" i="3" s="1"/>
  <c r="HX5" i="3"/>
  <c r="BQ5" i="3"/>
  <c r="AU4" i="3"/>
  <c r="BR9" i="3"/>
  <c r="AV5" i="3"/>
  <c r="O9" i="3"/>
  <c r="AE58" i="3"/>
  <c r="AA58" i="3"/>
  <c r="AE57" i="3"/>
  <c r="AA57" i="3"/>
  <c r="AE56" i="3"/>
  <c r="AA56" i="3"/>
  <c r="AE55" i="3"/>
  <c r="AA55" i="3"/>
  <c r="AE54" i="3"/>
  <c r="AA54" i="3"/>
  <c r="AE50" i="3"/>
  <c r="AA50" i="3"/>
  <c r="AE49" i="3"/>
  <c r="AA49" i="3"/>
  <c r="AE48" i="3"/>
  <c r="AA48" i="3"/>
  <c r="AE47" i="3"/>
  <c r="AA47" i="3"/>
  <c r="AE46" i="3"/>
  <c r="AA46" i="3"/>
  <c r="AE45" i="3"/>
  <c r="AA45" i="3"/>
  <c r="AE44" i="3"/>
  <c r="AA44" i="3"/>
  <c r="AE43" i="3"/>
  <c r="AA43" i="3"/>
  <c r="AE42" i="3"/>
  <c r="AA42" i="3"/>
  <c r="AE41" i="3"/>
  <c r="AA41" i="3"/>
  <c r="AE40" i="3"/>
  <c r="AA40" i="3"/>
  <c r="AE37" i="3"/>
  <c r="AA37" i="3"/>
  <c r="AE36" i="3"/>
  <c r="AA36" i="3"/>
  <c r="AE35" i="3"/>
  <c r="AA35" i="3"/>
  <c r="AE34" i="3"/>
  <c r="AA34" i="3"/>
  <c r="AE33" i="3"/>
  <c r="AA33" i="3"/>
  <c r="AE32" i="3"/>
  <c r="AA32" i="3"/>
  <c r="AE31" i="3"/>
  <c r="AA31" i="3"/>
  <c r="AE30" i="3"/>
  <c r="AA30" i="3"/>
  <c r="AE29" i="3"/>
  <c r="AA29" i="3"/>
  <c r="AE28" i="3"/>
  <c r="AA28" i="3"/>
  <c r="AE26" i="3"/>
  <c r="AA26" i="3"/>
  <c r="AE25" i="3"/>
  <c r="AA25" i="3"/>
  <c r="AB63" i="3"/>
  <c r="X63" i="3"/>
  <c r="AB62" i="3"/>
  <c r="X62" i="3"/>
  <c r="AB61" i="3"/>
  <c r="X61" i="3"/>
  <c r="AB60" i="3"/>
  <c r="X60" i="3"/>
  <c r="AB59" i="3"/>
  <c r="X59" i="3"/>
  <c r="AB58" i="3"/>
  <c r="X58" i="3"/>
  <c r="AB57" i="3"/>
  <c r="X57" i="3"/>
  <c r="AB56" i="3"/>
  <c r="X56" i="3"/>
  <c r="AB55" i="3"/>
  <c r="X55" i="3"/>
  <c r="AB54" i="3"/>
  <c r="X54" i="3"/>
  <c r="AB50" i="3"/>
  <c r="X50" i="3"/>
  <c r="AB49" i="3"/>
  <c r="X49" i="3"/>
  <c r="AB48" i="3"/>
  <c r="X48" i="3"/>
  <c r="AB47" i="3"/>
  <c r="X47" i="3"/>
  <c r="AB46" i="3"/>
  <c r="X46" i="3"/>
  <c r="AB45" i="3"/>
  <c r="X45" i="3"/>
  <c r="AB44" i="3"/>
  <c r="X44" i="3"/>
  <c r="AB43" i="3"/>
  <c r="X43" i="3"/>
  <c r="AB42" i="3"/>
  <c r="X42" i="3"/>
  <c r="AB41" i="3"/>
  <c r="X41" i="3"/>
  <c r="AB40" i="3"/>
  <c r="AD37" i="3"/>
  <c r="Z37" i="3"/>
  <c r="AD36" i="3"/>
  <c r="Z36" i="3"/>
  <c r="AD35" i="3"/>
  <c r="Z35" i="3"/>
  <c r="AD34" i="3"/>
  <c r="Z34" i="3"/>
  <c r="AD33" i="3"/>
  <c r="Z33" i="3"/>
  <c r="AD32" i="3"/>
  <c r="Z32" i="3"/>
  <c r="AD31" i="3"/>
  <c r="Z31" i="3"/>
  <c r="AD30" i="3"/>
  <c r="Z30" i="3"/>
  <c r="AD29" i="3"/>
  <c r="Z29" i="3"/>
  <c r="AD28" i="3"/>
  <c r="Z28" i="3"/>
  <c r="AD26" i="3"/>
  <c r="Z26" i="3"/>
  <c r="AD25" i="3"/>
  <c r="Z25" i="3"/>
  <c r="AD22" i="3"/>
  <c r="Z22" i="3"/>
  <c r="AD21" i="3"/>
  <c r="Z21" i="3"/>
  <c r="AD20" i="3"/>
  <c r="Z20" i="3"/>
  <c r="FH20" i="5" s="1"/>
  <c r="AD19" i="3"/>
  <c r="X19" i="3"/>
  <c r="AB18" i="3"/>
  <c r="X18" i="3"/>
  <c r="AB17" i="3"/>
  <c r="X17" i="3"/>
  <c r="X16" i="3"/>
  <c r="AB15" i="3"/>
  <c r="X15" i="3"/>
  <c r="AB14" i="3"/>
  <c r="X14" i="3"/>
  <c r="AB13" i="3"/>
  <c r="X13" i="3"/>
  <c r="AB12" i="3"/>
  <c r="X12" i="3"/>
  <c r="AC22" i="3"/>
  <c r="Y22" i="3"/>
  <c r="AC21" i="3"/>
  <c r="Y21" i="3"/>
  <c r="AC20" i="3"/>
  <c r="AD11" i="3"/>
  <c r="Z11" i="3"/>
  <c r="AD10" i="3"/>
  <c r="AD9" i="3"/>
  <c r="AD8" i="3"/>
  <c r="X8" i="3"/>
  <c r="AB7" i="3"/>
  <c r="AE19" i="3"/>
  <c r="AC18" i="3"/>
  <c r="AC17" i="3"/>
  <c r="Y17" i="3"/>
  <c r="AC16" i="3"/>
  <c r="Y16" i="3"/>
  <c r="AC15" i="3"/>
  <c r="Y15" i="3"/>
  <c r="AC14" i="3"/>
  <c r="Y14" i="3"/>
  <c r="AC13" i="3"/>
  <c r="Y13" i="3"/>
  <c r="AC12" i="3"/>
  <c r="AC11" i="3"/>
  <c r="Y11" i="3"/>
  <c r="AC10" i="3"/>
  <c r="Y10" i="3"/>
  <c r="AC9" i="3"/>
  <c r="AE8" i="3"/>
  <c r="Y8" i="3"/>
  <c r="AC7" i="3"/>
  <c r="Z13" i="3"/>
  <c r="MC5" i="3"/>
  <c r="BJ5" i="2"/>
  <c r="CF5" i="2" s="1"/>
  <c r="CQ5" i="2"/>
  <c r="BH5" i="2"/>
  <c r="CO5" i="2"/>
  <c r="BK5" i="2"/>
  <c r="CR5" i="2"/>
  <c r="DO27" i="5" l="1"/>
  <c r="CW8" i="5"/>
  <c r="BY28" i="5"/>
  <c r="BY61" i="5"/>
  <c r="DO12" i="5"/>
  <c r="CE40" i="5"/>
  <c r="AH38" i="5"/>
  <c r="L38" i="5"/>
  <c r="BQ38" i="5"/>
  <c r="BS38" i="5" s="1"/>
  <c r="AS38" i="5"/>
  <c r="W38" i="5"/>
  <c r="CE20" i="5"/>
  <c r="DC20" i="5"/>
  <c r="EA20" i="5"/>
  <c r="CW37" i="5"/>
  <c r="BY46" i="5"/>
  <c r="EM48" i="5"/>
  <c r="CQ43" i="5"/>
  <c r="CW58" i="5"/>
  <c r="EA57" i="5"/>
  <c r="EM12" i="5"/>
  <c r="EA37" i="5"/>
  <c r="AH52" i="5"/>
  <c r="L52" i="5"/>
  <c r="BQ52" i="5"/>
  <c r="BS52" i="5" s="1"/>
  <c r="AS52" i="5"/>
  <c r="W52" i="5"/>
  <c r="DC27" i="5"/>
  <c r="EG48" i="5"/>
  <c r="BY45" i="5"/>
  <c r="AH54" i="5"/>
  <c r="L54" i="5"/>
  <c r="BQ54" i="5"/>
  <c r="BS54" i="5" s="1"/>
  <c r="AS54" i="5"/>
  <c r="AU54" i="5" s="1"/>
  <c r="W54" i="5"/>
  <c r="EA13" i="5"/>
  <c r="CQ12" i="5"/>
  <c r="BY9" i="5"/>
  <c r="CE31" i="5"/>
  <c r="CW62" i="5"/>
  <c r="CK9" i="5"/>
  <c r="CQ9" i="5"/>
  <c r="AS5" i="5"/>
  <c r="AH5" i="5"/>
  <c r="L5" i="5"/>
  <c r="BQ5" i="5"/>
  <c r="BS5" i="5" s="1"/>
  <c r="W5" i="5"/>
  <c r="CQ47" i="5"/>
  <c r="DO47" i="5"/>
  <c r="EM47" i="5"/>
  <c r="CQ40" i="5"/>
  <c r="EM40" i="5"/>
  <c r="AU51" i="5"/>
  <c r="DC44" i="5"/>
  <c r="CW44" i="5"/>
  <c r="CE41" i="5"/>
  <c r="BY41" i="5"/>
  <c r="DU45" i="5"/>
  <c r="CE45" i="5"/>
  <c r="EA45" i="5"/>
  <c r="CW14" i="5"/>
  <c r="BY13" i="5"/>
  <c r="DU9" i="5"/>
  <c r="CQ26" i="5"/>
  <c r="CW33" i="5"/>
  <c r="CE34" i="5"/>
  <c r="DC37" i="5"/>
  <c r="DC40" i="5"/>
  <c r="BY40" i="5"/>
  <c r="EM44" i="5"/>
  <c r="DI44" i="5"/>
  <c r="DU46" i="5"/>
  <c r="CQ48" i="5"/>
  <c r="DO41" i="5"/>
  <c r="CK41" i="5"/>
  <c r="EG41" i="5"/>
  <c r="CQ45" i="5"/>
  <c r="EM45" i="5"/>
  <c r="DO51" i="5"/>
  <c r="CE48" i="5"/>
  <c r="CQ15" i="5"/>
  <c r="DI27" i="5"/>
  <c r="BY37" i="5"/>
  <c r="EM37" i="5"/>
  <c r="CW51" i="5"/>
  <c r="DC46" i="5"/>
  <c r="BY43" i="5"/>
  <c r="DU60" i="5"/>
  <c r="CE56" i="5"/>
  <c r="EG62" i="5"/>
  <c r="DO60" i="5"/>
  <c r="EM60" i="5"/>
  <c r="AU59" i="5"/>
  <c r="DC56" i="5"/>
  <c r="EA56" i="5"/>
  <c r="EG58" i="5"/>
  <c r="DU61" i="5"/>
  <c r="CQ61" i="5"/>
  <c r="CQ57" i="5"/>
  <c r="CK58" i="5"/>
  <c r="DI57" i="5"/>
  <c r="CE62" i="5"/>
  <c r="DC62" i="5"/>
  <c r="BY57" i="5"/>
  <c r="EG56" i="5"/>
  <c r="DI55" i="5"/>
  <c r="AU56" i="5"/>
  <c r="DC58" i="5"/>
  <c r="DI58" i="5"/>
  <c r="BY55" i="5"/>
  <c r="CK56" i="5"/>
  <c r="AU62" i="5"/>
  <c r="BY58" i="5"/>
  <c r="CQ62" i="5"/>
  <c r="EM57" i="5"/>
  <c r="CE59" i="5"/>
  <c r="DU56" i="5"/>
  <c r="DU58" i="5"/>
  <c r="CE58" i="5"/>
  <c r="DC60" i="5"/>
  <c r="EG61" i="5"/>
  <c r="CE57" i="5"/>
  <c r="CK59" i="5"/>
  <c r="AU58" i="5"/>
  <c r="EG60" i="5"/>
  <c r="DO55" i="5"/>
  <c r="CK62" i="5"/>
  <c r="CE60" i="5"/>
  <c r="EA55" i="5"/>
  <c r="EM61" i="5"/>
  <c r="DC57" i="5"/>
  <c r="CQ51" i="5"/>
  <c r="EA43" i="5"/>
  <c r="CQ42" i="5"/>
  <c r="EM42" i="5"/>
  <c r="CK50" i="5"/>
  <c r="DI50" i="5"/>
  <c r="EG50" i="5"/>
  <c r="DU48" i="5"/>
  <c r="EM51" i="5"/>
  <c r="AU44" i="5"/>
  <c r="DO42" i="5"/>
  <c r="DC51" i="5"/>
  <c r="BY51" i="5"/>
  <c r="BY42" i="5"/>
  <c r="CW42" i="5"/>
  <c r="DU42" i="5"/>
  <c r="CQ50" i="5"/>
  <c r="DO50" i="5"/>
  <c r="EM50" i="5"/>
  <c r="DI40" i="5"/>
  <c r="DO44" i="5"/>
  <c r="DO49" i="5"/>
  <c r="CW46" i="5"/>
  <c r="DI46" i="5"/>
  <c r="CQ41" i="5"/>
  <c r="DU41" i="5"/>
  <c r="AU43" i="5"/>
  <c r="CK51" i="5"/>
  <c r="EG51" i="5"/>
  <c r="EG49" i="5"/>
  <c r="CQ46" i="5"/>
  <c r="EM46" i="5"/>
  <c r="DU43" i="5"/>
  <c r="BY22" i="5"/>
  <c r="CE10" i="5"/>
  <c r="DC10" i="5"/>
  <c r="EA10" i="5"/>
  <c r="BY18" i="5"/>
  <c r="CW18" i="5"/>
  <c r="DU18" i="5"/>
  <c r="CQ11" i="5"/>
  <c r="DO11" i="5"/>
  <c r="EM11" i="5"/>
  <c r="CE19" i="5"/>
  <c r="DC19" i="5"/>
  <c r="EA19" i="5"/>
  <c r="DC22" i="5"/>
  <c r="DI8" i="5"/>
  <c r="EM8" i="5"/>
  <c r="BY17" i="5"/>
  <c r="CK17" i="5"/>
  <c r="CK10" i="5"/>
  <c r="DI10" i="5"/>
  <c r="EG10" i="5"/>
  <c r="BY14" i="5"/>
  <c r="CE18" i="5"/>
  <c r="DC18" i="5"/>
  <c r="EA18" i="5"/>
  <c r="AU20" i="5"/>
  <c r="DU16" i="5"/>
  <c r="CW13" i="5"/>
  <c r="EM7" i="5"/>
  <c r="EG7" i="5"/>
  <c r="BY11" i="5"/>
  <c r="CW11" i="5"/>
  <c r="DU11" i="5"/>
  <c r="EG15" i="5"/>
  <c r="EA21" i="5"/>
  <c r="CK19" i="5"/>
  <c r="DI19" i="5"/>
  <c r="EG19" i="5"/>
  <c r="CE9" i="5"/>
  <c r="EG9" i="5"/>
  <c r="DC9" i="5"/>
  <c r="BY16" i="5"/>
  <c r="CK13" i="5"/>
  <c r="DI7" i="5"/>
  <c r="DC15" i="5"/>
  <c r="DO15" i="5"/>
  <c r="EA9" i="5"/>
  <c r="CE17" i="5"/>
  <c r="EM17" i="5"/>
  <c r="CK16" i="5"/>
  <c r="BY15" i="5"/>
  <c r="CW21" i="5"/>
  <c r="AU21" i="5"/>
  <c r="EM22" i="5"/>
  <c r="AU17" i="5"/>
  <c r="EA16" i="5"/>
  <c r="CQ13" i="5"/>
  <c r="CQ7" i="5"/>
  <c r="CW7" i="5"/>
  <c r="EM21" i="5"/>
  <c r="CK22" i="5"/>
  <c r="CW17" i="5"/>
  <c r="DW52" i="5"/>
  <c r="DG52" i="5"/>
  <c r="CA52" i="5"/>
  <c r="CY52" i="5"/>
  <c r="CI52" i="5"/>
  <c r="DQ52" i="5"/>
  <c r="DA52" i="5"/>
  <c r="BU52" i="5"/>
  <c r="DK52" i="5"/>
  <c r="CU52" i="5"/>
  <c r="DY52" i="5"/>
  <c r="EK52" i="5"/>
  <c r="DE52" i="5"/>
  <c r="CO52" i="5"/>
  <c r="EE52" i="5"/>
  <c r="CS52" i="5"/>
  <c r="CC52" i="5"/>
  <c r="CE52" i="5" s="1"/>
  <c r="EI52" i="5"/>
  <c r="DS52" i="5"/>
  <c r="CM52" i="5"/>
  <c r="EC52" i="5"/>
  <c r="DM52" i="5"/>
  <c r="CG52" i="5"/>
  <c r="BW52" i="5"/>
  <c r="AU57" i="5"/>
  <c r="DI61" i="5"/>
  <c r="EG59" i="5"/>
  <c r="EM56" i="5"/>
  <c r="CQ58" i="5"/>
  <c r="EA60" i="5"/>
  <c r="CK61" i="5"/>
  <c r="DC59" i="5"/>
  <c r="CQ59" i="5"/>
  <c r="DO56" i="5"/>
  <c r="CW56" i="5"/>
  <c r="DI60" i="5"/>
  <c r="CW60" i="5"/>
  <c r="EG55" i="5"/>
  <c r="EM55" i="5"/>
  <c r="DO62" i="5"/>
  <c r="DO61" i="5"/>
  <c r="CW61" i="5"/>
  <c r="CW57" i="5"/>
  <c r="BY62" i="5"/>
  <c r="CW59" i="5"/>
  <c r="AU60" i="5"/>
  <c r="EA59" i="5"/>
  <c r="CQ55" i="5"/>
  <c r="EM62" i="5"/>
  <c r="DC61" i="5"/>
  <c r="DU57" i="5"/>
  <c r="EC54" i="5"/>
  <c r="DM54" i="5"/>
  <c r="CG54" i="5"/>
  <c r="CO54" i="5"/>
  <c r="CY54" i="5"/>
  <c r="DY54" i="5"/>
  <c r="DW54" i="5"/>
  <c r="DG54" i="5"/>
  <c r="CA54" i="5"/>
  <c r="EE54" i="5"/>
  <c r="DQ54" i="5"/>
  <c r="DA54" i="5"/>
  <c r="BU54" i="5"/>
  <c r="EK54" i="5"/>
  <c r="DE54" i="5"/>
  <c r="DK54" i="5"/>
  <c r="CU54" i="5"/>
  <c r="CI54" i="5"/>
  <c r="DS54" i="5"/>
  <c r="CM54" i="5"/>
  <c r="CC54" i="5"/>
  <c r="CS54" i="5"/>
  <c r="BW54" i="5"/>
  <c r="EI54" i="5"/>
  <c r="DO59" i="5"/>
  <c r="CQ56" i="5"/>
  <c r="EM58" i="5"/>
  <c r="CQ60" i="5"/>
  <c r="DC55" i="5"/>
  <c r="DU62" i="5"/>
  <c r="CE61" i="5"/>
  <c r="CK57" i="5"/>
  <c r="EM59" i="5"/>
  <c r="DO58" i="5"/>
  <c r="CK60" i="5"/>
  <c r="CE55" i="5"/>
  <c r="DI62" i="5"/>
  <c r="EA61" i="5"/>
  <c r="DO57" i="5"/>
  <c r="DU59" i="5"/>
  <c r="BY59" i="5"/>
  <c r="BY56" i="5"/>
  <c r="BY60" i="5"/>
  <c r="CW55" i="5"/>
  <c r="DU55" i="5"/>
  <c r="EG57" i="5"/>
  <c r="EK38" i="5"/>
  <c r="EI38" i="5"/>
  <c r="EE38" i="5"/>
  <c r="EC38" i="5"/>
  <c r="DY38" i="5"/>
  <c r="DW38" i="5"/>
  <c r="DS38" i="5"/>
  <c r="DQ38" i="5"/>
  <c r="DM38" i="5"/>
  <c r="DK38" i="5"/>
  <c r="DG38" i="5"/>
  <c r="DE38" i="5"/>
  <c r="DA38" i="5"/>
  <c r="CY38" i="5"/>
  <c r="CU38" i="5"/>
  <c r="CS38" i="5"/>
  <c r="CO38" i="5"/>
  <c r="CM38" i="5"/>
  <c r="CI38" i="5"/>
  <c r="CG38" i="5"/>
  <c r="CC38" i="5"/>
  <c r="CA38" i="5"/>
  <c r="BW38" i="5"/>
  <c r="BU38" i="5"/>
  <c r="CE42" i="5"/>
  <c r="DU50" i="5"/>
  <c r="CW47" i="5"/>
  <c r="EA44" i="5"/>
  <c r="EA49" i="5"/>
  <c r="EG46" i="5"/>
  <c r="CE51" i="5"/>
  <c r="EA51" i="5"/>
  <c r="CE44" i="5"/>
  <c r="DC48" i="5"/>
  <c r="DO48" i="5"/>
  <c r="DC43" i="5"/>
  <c r="CE43" i="5"/>
  <c r="CK42" i="5"/>
  <c r="DI42" i="5"/>
  <c r="EG42" i="5"/>
  <c r="CE50" i="5"/>
  <c r="DC50" i="5"/>
  <c r="EA50" i="5"/>
  <c r="BY48" i="5"/>
  <c r="DC42" i="5"/>
  <c r="EA42" i="5"/>
  <c r="CW50" i="5"/>
  <c r="BY47" i="5"/>
  <c r="DU47" i="5"/>
  <c r="DU40" i="5"/>
  <c r="CW49" i="5"/>
  <c r="CE49" i="5"/>
  <c r="CK48" i="5"/>
  <c r="DC41" i="5"/>
  <c r="CK45" i="5"/>
  <c r="EG45" i="5"/>
  <c r="CE47" i="5"/>
  <c r="DC47" i="5"/>
  <c r="EA47" i="5"/>
  <c r="DO40" i="5"/>
  <c r="CK40" i="5"/>
  <c r="EG40" i="5"/>
  <c r="BY44" i="5"/>
  <c r="DU44" i="5"/>
  <c r="DU49" i="5"/>
  <c r="DI49" i="5"/>
  <c r="CQ49" i="5"/>
  <c r="EM49" i="5"/>
  <c r="AU46" i="5"/>
  <c r="CW48" i="5"/>
  <c r="EM41" i="5"/>
  <c r="EA41" i="5"/>
  <c r="CW41" i="5"/>
  <c r="CW43" i="5"/>
  <c r="AU42" i="5"/>
  <c r="CW45" i="5"/>
  <c r="DC45" i="5"/>
  <c r="BY50" i="5"/>
  <c r="DI51" i="5"/>
  <c r="BY49" i="5"/>
  <c r="DO46" i="5"/>
  <c r="EA48" i="5"/>
  <c r="AU45" i="5"/>
  <c r="CK47" i="5"/>
  <c r="DI47" i="5"/>
  <c r="EG47" i="5"/>
  <c r="AU40" i="5"/>
  <c r="EA40" i="5"/>
  <c r="CW40" i="5"/>
  <c r="CK44" i="5"/>
  <c r="EG44" i="5"/>
  <c r="DC49" i="5"/>
  <c r="CK46" i="5"/>
  <c r="DI41" i="5"/>
  <c r="DO43" i="5"/>
  <c r="CK43" i="5"/>
  <c r="DI43" i="5"/>
  <c r="DI45" i="5"/>
  <c r="DO45" i="5"/>
  <c r="AU50" i="5"/>
  <c r="AU47" i="5"/>
  <c r="DU51" i="5"/>
  <c r="CK49" i="5"/>
  <c r="AU49" i="5"/>
  <c r="CE46" i="5"/>
  <c r="EA46" i="5"/>
  <c r="AU48" i="5"/>
  <c r="EM43" i="5"/>
  <c r="EG43" i="5"/>
  <c r="DO37" i="5"/>
  <c r="DU37" i="5"/>
  <c r="DU31" i="5"/>
  <c r="AU32" i="5"/>
  <c r="EG37" i="5"/>
  <c r="AU36" i="5"/>
  <c r="DU36" i="5"/>
  <c r="CW30" i="5"/>
  <c r="EG31" i="5"/>
  <c r="DO31" i="5"/>
  <c r="CQ33" i="5"/>
  <c r="CK37" i="5"/>
  <c r="DI37" i="5"/>
  <c r="CQ37" i="5"/>
  <c r="DU27" i="5"/>
  <c r="EA26" i="5"/>
  <c r="CE30" i="5"/>
  <c r="EA28" i="5"/>
  <c r="DO35" i="5"/>
  <c r="BY26" i="5"/>
  <c r="CW29" i="5"/>
  <c r="CW31" i="5"/>
  <c r="CQ32" i="5"/>
  <c r="CE33" i="5"/>
  <c r="DI33" i="5"/>
  <c r="CQ28" i="5"/>
  <c r="DI28" i="5"/>
  <c r="CE27" i="5"/>
  <c r="CQ27" i="5"/>
  <c r="EM36" i="5"/>
  <c r="CK26" i="5"/>
  <c r="EG30" i="5"/>
  <c r="DC32" i="5"/>
  <c r="CK32" i="5"/>
  <c r="EM33" i="5"/>
  <c r="EG32" i="5"/>
  <c r="CQ30" i="5"/>
  <c r="EA32" i="5"/>
  <c r="EG27" i="5"/>
  <c r="DO32" i="5"/>
  <c r="DI34" i="5"/>
  <c r="BY35" i="5"/>
  <c r="DC35" i="5"/>
  <c r="DC30" i="5"/>
  <c r="EM31" i="5"/>
  <c r="DO28" i="5"/>
  <c r="CK35" i="5"/>
  <c r="EA35" i="5"/>
  <c r="DC36" i="5"/>
  <c r="BY36" i="5"/>
  <c r="DO26" i="5"/>
  <c r="DU29" i="5"/>
  <c r="DC33" i="5"/>
  <c r="DU33" i="5"/>
  <c r="EG33" i="5"/>
  <c r="DU26" i="5"/>
  <c r="DO30" i="5"/>
  <c r="EA30" i="5"/>
  <c r="CE26" i="5"/>
  <c r="CE32" i="5"/>
  <c r="DC28" i="5"/>
  <c r="CK28" i="5"/>
  <c r="CW27" i="5"/>
  <c r="DI35" i="5"/>
  <c r="AU35" i="5"/>
  <c r="CK36" i="5"/>
  <c r="CE36" i="5"/>
  <c r="CW36" i="5"/>
  <c r="AU26" i="5"/>
  <c r="CW26" i="5"/>
  <c r="EM26" i="5"/>
  <c r="DI30" i="5"/>
  <c r="AU30" i="5"/>
  <c r="DI31" i="5"/>
  <c r="CQ31" i="5"/>
  <c r="DO33" i="5"/>
  <c r="BY34" i="5"/>
  <c r="EA34" i="5"/>
  <c r="DU34" i="5"/>
  <c r="AU34" i="5"/>
  <c r="AU28" i="5"/>
  <c r="CW28" i="5"/>
  <c r="EA27" i="5"/>
  <c r="EM27" i="5"/>
  <c r="CQ36" i="5"/>
  <c r="DC26" i="5"/>
  <c r="DI26" i="5"/>
  <c r="EM29" i="5"/>
  <c r="DC29" i="5"/>
  <c r="EG29" i="5"/>
  <c r="CK30" i="5"/>
  <c r="DC31" i="5"/>
  <c r="EM32" i="5"/>
  <c r="EA33" i="5"/>
  <c r="CK34" i="5"/>
  <c r="DO34" i="5"/>
  <c r="CK29" i="5"/>
  <c r="BY27" i="5"/>
  <c r="BY32" i="5"/>
  <c r="CE35" i="5"/>
  <c r="CQ35" i="5"/>
  <c r="EG36" i="5"/>
  <c r="DI36" i="5"/>
  <c r="DO29" i="5"/>
  <c r="BY29" i="5"/>
  <c r="DU32" i="5"/>
  <c r="BY33" i="5"/>
  <c r="CK33" i="5"/>
  <c r="CW34" i="5"/>
  <c r="AU31" i="5"/>
  <c r="EM28" i="5"/>
  <c r="EM35" i="5"/>
  <c r="CE29" i="5"/>
  <c r="CK27" i="5"/>
  <c r="EG35" i="5"/>
  <c r="DI29" i="5"/>
  <c r="DU30" i="5"/>
  <c r="DI32" i="5"/>
  <c r="EG28" i="5"/>
  <c r="DU28" i="5"/>
  <c r="AU27" i="5"/>
  <c r="EA36" i="5"/>
  <c r="EM30" i="5"/>
  <c r="CK31" i="5"/>
  <c r="EA31" i="5"/>
  <c r="CW32" i="5"/>
  <c r="DC34" i="5"/>
  <c r="EG34" i="5"/>
  <c r="EM34" i="5"/>
  <c r="AU10" i="5"/>
  <c r="DI15" i="5"/>
  <c r="AU19" i="5"/>
  <c r="EG18" i="5"/>
  <c r="DC11" i="5"/>
  <c r="DO19" i="5"/>
  <c r="DU22" i="5"/>
  <c r="CE8" i="5"/>
  <c r="CW16" i="5"/>
  <c r="CW15" i="5"/>
  <c r="EG12" i="5"/>
  <c r="EG22" i="5"/>
  <c r="AU22" i="5"/>
  <c r="BY8" i="5"/>
  <c r="CQ8" i="5"/>
  <c r="DU17" i="5"/>
  <c r="EG17" i="5"/>
  <c r="BY10" i="5"/>
  <c r="CW10" i="5"/>
  <c r="DU10" i="5"/>
  <c r="EA14" i="5"/>
  <c r="EG14" i="5"/>
  <c r="CQ18" i="5"/>
  <c r="DO18" i="5"/>
  <c r="EM18" i="5"/>
  <c r="AU16" i="5"/>
  <c r="DI16" i="5"/>
  <c r="CK11" i="5"/>
  <c r="DI11" i="5"/>
  <c r="EG11" i="5"/>
  <c r="CK15" i="5"/>
  <c r="BY21" i="5"/>
  <c r="DU21" i="5"/>
  <c r="CE21" i="5"/>
  <c r="AU12" i="5"/>
  <c r="BY19" i="5"/>
  <c r="CW19" i="5"/>
  <c r="DU19" i="5"/>
  <c r="DO9" i="5"/>
  <c r="CW9" i="5"/>
  <c r="DO20" i="5"/>
  <c r="DC12" i="5"/>
  <c r="EA22" i="5"/>
  <c r="DO10" i="5"/>
  <c r="CK18" i="5"/>
  <c r="CE16" i="5"/>
  <c r="CQ19" i="5"/>
  <c r="DC17" i="5"/>
  <c r="AU18" i="5"/>
  <c r="BY20" i="5"/>
  <c r="DI13" i="5"/>
  <c r="EA15" i="5"/>
  <c r="DU8" i="5"/>
  <c r="DC8" i="5"/>
  <c r="CE14" i="5"/>
  <c r="DO14" i="5"/>
  <c r="DO13" i="5"/>
  <c r="EG13" i="5"/>
  <c r="CK7" i="5"/>
  <c r="DU7" i="5"/>
  <c r="CE7" i="5"/>
  <c r="AU15" i="5"/>
  <c r="DO22" i="5"/>
  <c r="CQ20" i="5"/>
  <c r="CE12" i="5"/>
  <c r="CQ10" i="5"/>
  <c r="DI18" i="5"/>
  <c r="DU13" i="5"/>
  <c r="CE11" i="5"/>
  <c r="EM19" i="5"/>
  <c r="DU20" i="5"/>
  <c r="AU7" i="5"/>
  <c r="DI12" i="5"/>
  <c r="EE5" i="5"/>
  <c r="DW5" i="5"/>
  <c r="DG5" i="5"/>
  <c r="CY5" i="5"/>
  <c r="CI5" i="5"/>
  <c r="CA5" i="5"/>
  <c r="EI5" i="5"/>
  <c r="DS5" i="5"/>
  <c r="DK5" i="5"/>
  <c r="CU5" i="5"/>
  <c r="CM5" i="5"/>
  <c r="BW5" i="5"/>
  <c r="DM5" i="5"/>
  <c r="DA5" i="5"/>
  <c r="EK5" i="5"/>
  <c r="DY5" i="5"/>
  <c r="DE5" i="5"/>
  <c r="BU5" i="5"/>
  <c r="CG5" i="5"/>
  <c r="CC5" i="5"/>
  <c r="CS5" i="5"/>
  <c r="EC5" i="5"/>
  <c r="DQ5" i="5"/>
  <c r="CO5" i="5"/>
  <c r="CQ5" i="5" s="1"/>
  <c r="CE22" i="5"/>
  <c r="CK8" i="5"/>
  <c r="DO8" i="5"/>
  <c r="CQ17" i="5"/>
  <c r="CK14" i="5"/>
  <c r="DU14" i="5"/>
  <c r="CQ16" i="5"/>
  <c r="EG16" i="5"/>
  <c r="CE13" i="5"/>
  <c r="DO21" i="5"/>
  <c r="CK21" i="5"/>
  <c r="DI21" i="5"/>
  <c r="DC21" i="5"/>
  <c r="AU9" i="5"/>
  <c r="EM20" i="5"/>
  <c r="EG21" i="5"/>
  <c r="EA12" i="5"/>
  <c r="DI17" i="5"/>
  <c r="EM10" i="5"/>
  <c r="EA11" i="5"/>
  <c r="CQ14" i="5"/>
  <c r="CW20" i="5"/>
  <c r="DC13" i="5"/>
  <c r="EM15" i="5"/>
  <c r="CK12" i="5"/>
  <c r="CQ22" i="5"/>
  <c r="EA8" i="5"/>
  <c r="DO17" i="5"/>
  <c r="DC14" i="5"/>
  <c r="EM14" i="5"/>
  <c r="CK20" i="5"/>
  <c r="DI20" i="5"/>
  <c r="EG20" i="5"/>
  <c r="EM16" i="5"/>
  <c r="DC7" i="5"/>
  <c r="DU15" i="5"/>
  <c r="CE15" i="5"/>
  <c r="CQ21" i="5"/>
  <c r="BY12" i="5"/>
  <c r="CW12" i="5"/>
  <c r="DU12" i="5"/>
  <c r="DI9" i="5"/>
  <c r="J56" i="7"/>
  <c r="J9" i="7"/>
  <c r="O10" i="7" s="1"/>
  <c r="O11" i="7" s="1"/>
  <c r="J58" i="7"/>
  <c r="HA29" i="5"/>
  <c r="HA8" i="5"/>
  <c r="C43" i="6"/>
  <c r="D43" i="6"/>
  <c r="HA19" i="5"/>
  <c r="HA49" i="5"/>
  <c r="HA10" i="5"/>
  <c r="HA14" i="5"/>
  <c r="HA58" i="5"/>
  <c r="HA50" i="5"/>
  <c r="HA7" i="5"/>
  <c r="HA61" i="5"/>
  <c r="C10" i="6"/>
  <c r="D10" i="6"/>
  <c r="HA56" i="5"/>
  <c r="HA51" i="5"/>
  <c r="AH23" i="3"/>
  <c r="HA55" i="5"/>
  <c r="HA48" i="5"/>
  <c r="HA35" i="5"/>
  <c r="HA32" i="5"/>
  <c r="C57" i="6"/>
  <c r="D57" i="6"/>
  <c r="D59" i="6"/>
  <c r="C59" i="6"/>
  <c r="HA36" i="5"/>
  <c r="HA27" i="5"/>
  <c r="HA20" i="5"/>
  <c r="HA9" i="5"/>
  <c r="HA17" i="5"/>
  <c r="HA43" i="5"/>
  <c r="HA21" i="5"/>
  <c r="HA40" i="5"/>
  <c r="HA59" i="5"/>
  <c r="HA13" i="5"/>
  <c r="HA42" i="5"/>
  <c r="HA46" i="5"/>
  <c r="HA31" i="5"/>
  <c r="HA22" i="5"/>
  <c r="HA57" i="5"/>
  <c r="HA37" i="5"/>
  <c r="HA11" i="5"/>
  <c r="HA41" i="5"/>
  <c r="HA33" i="5"/>
  <c r="HA62" i="5"/>
  <c r="HA45" i="5"/>
  <c r="HA12" i="5"/>
  <c r="HA15" i="5"/>
  <c r="HA30" i="5"/>
  <c r="HA47" i="5"/>
  <c r="HA16" i="5"/>
  <c r="HA28" i="5"/>
  <c r="HA26" i="5"/>
  <c r="HA34" i="5"/>
  <c r="HA44" i="5"/>
  <c r="HA60" i="5"/>
  <c r="HA18" i="5"/>
  <c r="AB52" i="3"/>
  <c r="NO6" i="3"/>
  <c r="NO39" i="3"/>
  <c r="OQ39" i="3"/>
  <c r="DH39" i="3"/>
  <c r="AE52" i="3"/>
  <c r="CK36" i="1"/>
  <c r="CK27" i="1"/>
  <c r="CK51" i="1"/>
  <c r="CK48" i="1"/>
  <c r="HS47" i="1"/>
  <c r="HQ51" i="1"/>
  <c r="HS36" i="1"/>
  <c r="HP49" i="1"/>
  <c r="CF14" i="1"/>
  <c r="CI17" i="1"/>
  <c r="CE49" i="1"/>
  <c r="CG19" i="1"/>
  <c r="CF55" i="1"/>
  <c r="HS51" i="1"/>
  <c r="HS43" i="1"/>
  <c r="HS48" i="1"/>
  <c r="CK63" i="1"/>
  <c r="CI57" i="1"/>
  <c r="CK10" i="1"/>
  <c r="HR50" i="1"/>
  <c r="HM50" i="1"/>
  <c r="HO49" i="1"/>
  <c r="CJ50" i="1"/>
  <c r="BZ43" i="1"/>
  <c r="CG50" i="1"/>
  <c r="CE51" i="1"/>
  <c r="HS11" i="1"/>
  <c r="CI63" i="1"/>
  <c r="HN14" i="1"/>
  <c r="CE50" i="1"/>
  <c r="FN29" i="1"/>
  <c r="FW22" i="1"/>
  <c r="FV46" i="1"/>
  <c r="BN55" i="1"/>
  <c r="CL55" i="1" s="1"/>
  <c r="FS45" i="1"/>
  <c r="GM20" i="1"/>
  <c r="GG54" i="1"/>
  <c r="HP11" i="1"/>
  <c r="BN16" i="1"/>
  <c r="AE55" i="1"/>
  <c r="CA55" i="1" s="1"/>
  <c r="FW29" i="1"/>
  <c r="FU29" i="1"/>
  <c r="FW33" i="1"/>
  <c r="BK22" i="1"/>
  <c r="CI22" i="1" s="1"/>
  <c r="FJ11" i="1"/>
  <c r="FJ45" i="1"/>
  <c r="BL54" i="1"/>
  <c r="HE20" i="1"/>
  <c r="BJ57" i="1"/>
  <c r="GK46" i="1"/>
  <c r="BL61" i="1"/>
  <c r="AM36" i="1"/>
  <c r="CI36" i="1" s="1"/>
  <c r="FM46" i="1"/>
  <c r="GR44" i="1"/>
  <c r="AL32" i="1"/>
  <c r="F36" i="1"/>
  <c r="GX29" i="1"/>
  <c r="HE29" i="1"/>
  <c r="OX24" i="2"/>
  <c r="T16" i="1"/>
  <c r="GN57" i="1"/>
  <c r="B46" i="1"/>
  <c r="G61" i="1"/>
  <c r="HM54" i="1"/>
  <c r="BJ16" i="1"/>
  <c r="CH16" i="1" s="1"/>
  <c r="AA16" i="1"/>
  <c r="BW16" i="1" s="1"/>
  <c r="GN46" i="1"/>
  <c r="GN32" i="1"/>
  <c r="GF22" i="1"/>
  <c r="CK15" i="1"/>
  <c r="N8" i="1"/>
  <c r="O20" i="1"/>
  <c r="GD20" i="1"/>
  <c r="BK29" i="1"/>
  <c r="BJ46" i="1"/>
  <c r="O57" i="1"/>
  <c r="HS40" i="1"/>
  <c r="AP16" i="1"/>
  <c r="HA55" i="1"/>
  <c r="AB29" i="1"/>
  <c r="BX29" i="1" s="1"/>
  <c r="FL29" i="1"/>
  <c r="AB22" i="1"/>
  <c r="BX22" i="1" s="1"/>
  <c r="BG11" i="1"/>
  <c r="AI45" i="1"/>
  <c r="CE45" i="1" s="1"/>
  <c r="FO54" i="1"/>
  <c r="AK20" i="1"/>
  <c r="CG20" i="1" s="1"/>
  <c r="FJ46" i="1"/>
  <c r="FX61" i="1"/>
  <c r="AB36" i="1"/>
  <c r="BX36" i="1" s="1"/>
  <c r="AA46" i="1"/>
  <c r="FM32" i="1"/>
  <c r="OY53" i="2"/>
  <c r="I55" i="1"/>
  <c r="I16" i="1"/>
  <c r="F29" i="1"/>
  <c r="T55" i="1"/>
  <c r="GM29" i="1"/>
  <c r="GX33" i="1"/>
  <c r="FT8" i="1"/>
  <c r="AJ8" i="1"/>
  <c r="D20" i="1"/>
  <c r="GY61" i="1"/>
  <c r="GU8" i="1"/>
  <c r="AM19" i="1"/>
  <c r="CI19" i="1" s="1"/>
  <c r="FN19" i="1"/>
  <c r="Y8" i="1"/>
  <c r="BU8" i="1" s="1"/>
  <c r="FZ55" i="1"/>
  <c r="AK57" i="1"/>
  <c r="GX22" i="1"/>
  <c r="HQ56" i="1"/>
  <c r="FN33" i="1"/>
  <c r="GB46" i="1"/>
  <c r="HS8" i="1"/>
  <c r="HJ16" i="1"/>
  <c r="AE16" i="1"/>
  <c r="CA16" i="1" s="1"/>
  <c r="GI55" i="1"/>
  <c r="AM29" i="1"/>
  <c r="Z29" i="1"/>
  <c r="AI11" i="1"/>
  <c r="X45" i="1"/>
  <c r="BT45" i="1" s="1"/>
  <c r="FX54" i="1"/>
  <c r="FU20" i="1"/>
  <c r="FS46" i="1"/>
  <c r="FW28" i="1"/>
  <c r="AC61" i="1"/>
  <c r="BY61" i="1" s="1"/>
  <c r="FS41" i="1"/>
  <c r="AL46" i="1"/>
  <c r="BJ32" i="1"/>
  <c r="HQ63" i="1"/>
  <c r="B45" i="1"/>
  <c r="GY54" i="1"/>
  <c r="M45" i="1"/>
  <c r="E46" i="1"/>
  <c r="CK56" i="1"/>
  <c r="GF29" i="1"/>
  <c r="HG33" i="1"/>
  <c r="OX53" i="2"/>
  <c r="GB11" i="1"/>
  <c r="FK8" i="1"/>
  <c r="R61" i="1"/>
  <c r="GD57" i="1"/>
  <c r="FL57" i="1"/>
  <c r="FZ16" i="1"/>
  <c r="HF32" i="1"/>
  <c r="P32" i="1"/>
  <c r="GO22" i="1"/>
  <c r="HG22" i="1"/>
  <c r="FQ16" i="1"/>
  <c r="BI57" i="1"/>
  <c r="FN22" i="1"/>
  <c r="FO61" i="1"/>
  <c r="GT46" i="1"/>
  <c r="FV32" i="1"/>
  <c r="F22" i="1"/>
  <c r="HS49" i="1"/>
  <c r="GI27" i="1"/>
  <c r="FQ55" i="1"/>
  <c r="Z57" i="1"/>
  <c r="BV57" i="1" s="1"/>
  <c r="AK29" i="1"/>
  <c r="CG29" i="1" s="1"/>
  <c r="AN54" i="1"/>
  <c r="FL20" i="1"/>
  <c r="AM28" i="1"/>
  <c r="CI28" i="1" s="1"/>
  <c r="AN61" i="1"/>
  <c r="GX36" i="1"/>
  <c r="X41" i="1"/>
  <c r="BT41" i="1" s="1"/>
  <c r="HF46" i="1"/>
  <c r="GW32" i="1"/>
  <c r="AA32" i="1"/>
  <c r="BW32" i="1" s="1"/>
  <c r="GT45" i="1"/>
  <c r="C19" i="1"/>
  <c r="D41" i="1"/>
  <c r="CF57" i="1"/>
  <c r="GW46" i="1"/>
  <c r="GK45" i="1"/>
  <c r="CG7" i="1"/>
  <c r="HE57" i="1"/>
  <c r="D57" i="1"/>
  <c r="N30" i="1"/>
  <c r="GU30" i="1"/>
  <c r="HN30" i="1" s="1"/>
  <c r="BZ8" i="1"/>
  <c r="CH17" i="1"/>
  <c r="CI7" i="1"/>
  <c r="HS10" i="1"/>
  <c r="HO12" i="1"/>
  <c r="HQ7" i="1"/>
  <c r="HR51" i="1"/>
  <c r="HS46" i="1"/>
  <c r="HQ49" i="1"/>
  <c r="HN61" i="1"/>
  <c r="CK45" i="1"/>
  <c r="HP17" i="1"/>
  <c r="HO19" i="1"/>
  <c r="HM61" i="1"/>
  <c r="HS45" i="1"/>
  <c r="AJ15" i="1"/>
  <c r="FK15" i="1"/>
  <c r="GC15" i="1"/>
  <c r="GU15" i="1"/>
  <c r="HD15" i="1"/>
  <c r="GN28" i="1"/>
  <c r="HF28" i="1"/>
  <c r="E28" i="1"/>
  <c r="HM51" i="1"/>
  <c r="Q42" i="1"/>
  <c r="P57" i="1"/>
  <c r="AL28" i="1"/>
  <c r="GL15" i="1"/>
  <c r="GC29" i="1"/>
  <c r="AE37" i="1"/>
  <c r="CA37" i="1" s="1"/>
  <c r="Y34" i="1"/>
  <c r="BU34" i="1" s="1"/>
  <c r="FM45" i="1"/>
  <c r="AM33" i="1"/>
  <c r="GK11" i="1"/>
  <c r="FV57" i="1"/>
  <c r="BJ40" i="1"/>
  <c r="CH40" i="1" s="1"/>
  <c r="FT15" i="1"/>
  <c r="GK41" i="1"/>
  <c r="HD19" i="1"/>
  <c r="OA6" i="2"/>
  <c r="OY39" i="2"/>
  <c r="PD53" i="2"/>
  <c r="CH12" i="1"/>
  <c r="R41" i="1"/>
  <c r="GZ63" i="1"/>
  <c r="HE48" i="1"/>
  <c r="E13" i="1"/>
  <c r="FY63" i="1"/>
  <c r="E57" i="1"/>
  <c r="FM13" i="1"/>
  <c r="Y15" i="1"/>
  <c r="GR11" i="1"/>
  <c r="GK59" i="1"/>
  <c r="GO33" i="1"/>
  <c r="P28" i="1"/>
  <c r="GF45" i="1"/>
  <c r="GO45" i="1"/>
  <c r="HG45" i="1"/>
  <c r="GX45" i="1"/>
  <c r="BK33" i="1"/>
  <c r="CG15" i="1"/>
  <c r="P13" i="1"/>
  <c r="HF13" i="1"/>
  <c r="AL13" i="1"/>
  <c r="CH13" i="1" s="1"/>
  <c r="FU42" i="1"/>
  <c r="FW45" i="1"/>
  <c r="AJ34" i="1"/>
  <c r="CF34" i="1" s="1"/>
  <c r="AL45" i="1"/>
  <c r="CH45" i="1" s="1"/>
  <c r="GT11" i="1"/>
  <c r="FW42" i="1"/>
  <c r="FM57" i="1"/>
  <c r="FV40" i="1"/>
  <c r="X29" i="2"/>
  <c r="GB29" i="1" s="1"/>
  <c r="BH15" i="1"/>
  <c r="GB41" i="1"/>
  <c r="GU29" i="1"/>
  <c r="GU19" i="1"/>
  <c r="NW24" i="2"/>
  <c r="O48" i="1"/>
  <c r="GX42" i="1"/>
  <c r="Z48" i="1"/>
  <c r="BV48" i="1" s="1"/>
  <c r="M41" i="1"/>
  <c r="E45" i="1"/>
  <c r="GE57" i="1"/>
  <c r="GH63" i="1"/>
  <c r="N15" i="1"/>
  <c r="P44" i="1"/>
  <c r="HF44" i="1"/>
  <c r="GW44" i="1"/>
  <c r="GN44" i="1"/>
  <c r="GE44" i="1"/>
  <c r="FS59" i="1"/>
  <c r="X59" i="1"/>
  <c r="BT59" i="1" s="1"/>
  <c r="GT59" i="1"/>
  <c r="AI59" i="1"/>
  <c r="AB42" i="1"/>
  <c r="BX42" i="1" s="1"/>
  <c r="CK57" i="1"/>
  <c r="HJ37" i="1"/>
  <c r="AA28" i="1"/>
  <c r="BW28" i="1" s="1"/>
  <c r="LD53" i="2"/>
  <c r="M59" i="1"/>
  <c r="B59" i="1"/>
  <c r="HG42" i="1"/>
  <c r="Q45" i="1"/>
  <c r="FL42" i="1"/>
  <c r="AB45" i="1"/>
  <c r="BX45" i="1" s="1"/>
  <c r="FS11" i="1"/>
  <c r="AM42" i="1"/>
  <c r="CI42" i="1" s="1"/>
  <c r="AL57" i="1"/>
  <c r="AA40" i="1"/>
  <c r="BW40" i="1" s="1"/>
  <c r="FJ41" i="1"/>
  <c r="HN55" i="1"/>
  <c r="FK29" i="1"/>
  <c r="FT19" i="1"/>
  <c r="HN63" i="1"/>
  <c r="GF42" i="1"/>
  <c r="F42" i="1"/>
  <c r="H63" i="1"/>
  <c r="HC59" i="1"/>
  <c r="B11" i="1"/>
  <c r="O45" i="1"/>
  <c r="BG59" i="1"/>
  <c r="C15" i="1"/>
  <c r="CE62" i="1"/>
  <c r="FV13" i="1"/>
  <c r="GQ63" i="1"/>
  <c r="N26" i="1"/>
  <c r="HD26" i="1"/>
  <c r="HN26" i="1" s="1"/>
  <c r="GW57" i="1"/>
  <c r="CJ49" i="1"/>
  <c r="HM49" i="1"/>
  <c r="O42" i="1"/>
  <c r="GR62" i="1"/>
  <c r="AP37" i="1"/>
  <c r="FN45" i="1"/>
  <c r="GL19" i="1"/>
  <c r="HF57" i="1"/>
  <c r="CK17" i="1"/>
  <c r="BI48" i="1"/>
  <c r="CG48" i="1" s="1"/>
  <c r="D48" i="1"/>
  <c r="GD48" i="1"/>
  <c r="FU48" i="1"/>
  <c r="AM45" i="1"/>
  <c r="CI45" i="1" s="1"/>
  <c r="BJ28" i="1"/>
  <c r="X11" i="1"/>
  <c r="BT11" i="1" s="1"/>
  <c r="FN42" i="1"/>
  <c r="BG41" i="1"/>
  <c r="CE41" i="1" s="1"/>
  <c r="GC19" i="1"/>
  <c r="NW39" i="2"/>
  <c r="NW53" i="2"/>
  <c r="FJ59" i="1"/>
  <c r="GE28" i="1"/>
  <c r="HI63" i="1"/>
  <c r="M11" i="1"/>
  <c r="AA13" i="1"/>
  <c r="BW13" i="1" s="1"/>
  <c r="F45" i="1"/>
  <c r="C8" i="1"/>
  <c r="BH8" i="1"/>
  <c r="AE18" i="1"/>
  <c r="CA18" i="1" s="1"/>
  <c r="AP27" i="1"/>
  <c r="HJ14" i="1"/>
  <c r="AE14" i="1"/>
  <c r="CA14" i="1" s="1"/>
  <c r="GR27" i="1"/>
  <c r="HJ57" i="1"/>
  <c r="FZ14" i="1"/>
  <c r="AE57" i="1"/>
  <c r="CA57" i="1" s="1"/>
  <c r="HJ28" i="1"/>
  <c r="HJ11" i="1"/>
  <c r="FZ57" i="1"/>
  <c r="FQ14" i="1"/>
  <c r="HA27" i="1"/>
  <c r="FQ57" i="1"/>
  <c r="AP11" i="1"/>
  <c r="I34" i="1"/>
  <c r="CK61" i="1"/>
  <c r="CE55" i="1"/>
  <c r="CF13" i="1"/>
  <c r="CI54" i="1"/>
  <c r="HS55" i="1"/>
  <c r="CI61" i="1"/>
  <c r="E36" i="7"/>
  <c r="CG11" i="1"/>
  <c r="CK29" i="1"/>
  <c r="HN56" i="1"/>
  <c r="CH8" i="1"/>
  <c r="CK32" i="1"/>
  <c r="CK58" i="1"/>
  <c r="CI59" i="1"/>
  <c r="CK41" i="1"/>
  <c r="HN49" i="1"/>
  <c r="HS44" i="1"/>
  <c r="HN18" i="1"/>
  <c r="HR49" i="1"/>
  <c r="CK18" i="1"/>
  <c r="HO8" i="1"/>
  <c r="CI58" i="1"/>
  <c r="HN7" i="1"/>
  <c r="HP7" i="1"/>
  <c r="CF11" i="1"/>
  <c r="CF56" i="1"/>
  <c r="HP8" i="1"/>
  <c r="I52" i="1"/>
  <c r="CF12" i="1"/>
  <c r="HN57" i="1"/>
  <c r="HS15" i="1"/>
  <c r="HQ57" i="1"/>
  <c r="CI50" i="1"/>
  <c r="HQ50" i="1"/>
  <c r="HO11" i="1"/>
  <c r="CI14" i="1"/>
  <c r="HM48" i="1"/>
  <c r="HS25" i="1"/>
  <c r="HS27" i="1"/>
  <c r="CK20" i="1"/>
  <c r="HS33" i="1"/>
  <c r="HN16" i="1"/>
  <c r="CE48" i="1"/>
  <c r="HS12" i="1"/>
  <c r="HS62" i="1"/>
  <c r="HQ14" i="1"/>
  <c r="HS20" i="1"/>
  <c r="CK16" i="1"/>
  <c r="HQ11" i="1"/>
  <c r="HQ61" i="1"/>
  <c r="HS9" i="1"/>
  <c r="HM62" i="1"/>
  <c r="CH7" i="1"/>
  <c r="BZ44" i="1"/>
  <c r="HQ13" i="1"/>
  <c r="HN60" i="1"/>
  <c r="HS50" i="1"/>
  <c r="HS30" i="1"/>
  <c r="HQ54" i="1"/>
  <c r="CK55" i="1"/>
  <c r="B52" i="1"/>
  <c r="CG8" i="1"/>
  <c r="CK12" i="1"/>
  <c r="HS18" i="1"/>
  <c r="HS41" i="1"/>
  <c r="HS61" i="1"/>
  <c r="HM55" i="1"/>
  <c r="HS35" i="1"/>
  <c r="HQ18" i="1"/>
  <c r="HS58" i="1"/>
  <c r="HS29" i="1"/>
  <c r="CG16" i="1"/>
  <c r="FT32" i="1"/>
  <c r="R44" i="1"/>
  <c r="HS7" i="1"/>
  <c r="HM63" i="1"/>
  <c r="I44" i="1"/>
  <c r="P29" i="1"/>
  <c r="E29" i="1"/>
  <c r="FQ27" i="1"/>
  <c r="BN59" i="1"/>
  <c r="GR57" i="1"/>
  <c r="FN28" i="1"/>
  <c r="FV29" i="1"/>
  <c r="CI56" i="1"/>
  <c r="BN11" i="1"/>
  <c r="HO15" i="1"/>
  <c r="E63" i="7"/>
  <c r="F9" i="1"/>
  <c r="CI18" i="1"/>
  <c r="HC46" i="1"/>
  <c r="M46" i="1"/>
  <c r="AP44" i="1"/>
  <c r="CK25" i="1"/>
  <c r="T44" i="1"/>
  <c r="HO16" i="1"/>
  <c r="HN12" i="1"/>
  <c r="HS32" i="1"/>
  <c r="I59" i="1"/>
  <c r="BN44" i="1"/>
  <c r="E40" i="1"/>
  <c r="GE40" i="1"/>
  <c r="GW40" i="1"/>
  <c r="HF40" i="1"/>
  <c r="GN40" i="1"/>
  <c r="P45" i="1"/>
  <c r="GE45" i="1"/>
  <c r="HF45" i="1"/>
  <c r="GN45" i="1"/>
  <c r="GW45" i="1"/>
  <c r="NY24" i="2"/>
  <c r="HJ27" i="1"/>
  <c r="HA59" i="1"/>
  <c r="BN57" i="1"/>
  <c r="CL57" i="1" s="1"/>
  <c r="FV45" i="1"/>
  <c r="AB28" i="1"/>
  <c r="BX28" i="1" s="1"/>
  <c r="GE29" i="1"/>
  <c r="GI44" i="1"/>
  <c r="HN11" i="1"/>
  <c r="AE11" i="1"/>
  <c r="CA11" i="1" s="1"/>
  <c r="FQ44" i="1"/>
  <c r="P40" i="1"/>
  <c r="O59" i="1"/>
  <c r="CG9" i="1"/>
  <c r="I57" i="1"/>
  <c r="HE42" i="1"/>
  <c r="GM42" i="1"/>
  <c r="GD42" i="1"/>
  <c r="GV42" i="1"/>
  <c r="Q33" i="1"/>
  <c r="GF33" i="1"/>
  <c r="FZ59" i="1"/>
  <c r="HJ44" i="1"/>
  <c r="HQ59" i="1"/>
  <c r="FZ44" i="1"/>
  <c r="CF7" i="1"/>
  <c r="FZ12" i="1"/>
  <c r="FZ27" i="1"/>
  <c r="FQ59" i="1"/>
  <c r="HA57" i="1"/>
  <c r="AA45" i="1"/>
  <c r="HO7" i="1"/>
  <c r="GN29" i="1"/>
  <c r="AE44" i="1"/>
  <c r="CA44" i="1" s="1"/>
  <c r="HS16" i="1"/>
  <c r="D38" i="1"/>
  <c r="GI11" i="1"/>
  <c r="HO50" i="1"/>
  <c r="CK7" i="1"/>
  <c r="CK30" i="1"/>
  <c r="CM23" i="1"/>
  <c r="CK9" i="1"/>
  <c r="HM58" i="1"/>
  <c r="AE59" i="1"/>
  <c r="CA59" i="1" s="1"/>
  <c r="GI59" i="1"/>
  <c r="Y38" i="2"/>
  <c r="BH38" i="1" s="1"/>
  <c r="HA11" i="1"/>
  <c r="FZ11" i="1"/>
  <c r="HS42" i="1"/>
  <c r="FQ12" i="1"/>
  <c r="BN27" i="1"/>
  <c r="HJ59" i="1"/>
  <c r="AP59" i="1"/>
  <c r="GI57" i="1"/>
  <c r="FM40" i="1"/>
  <c r="BJ29" i="1"/>
  <c r="CH29" i="1" s="1"/>
  <c r="HN13" i="1"/>
  <c r="HN54" i="1"/>
  <c r="HS57" i="1"/>
  <c r="B36" i="1"/>
  <c r="HQ60" i="1"/>
  <c r="T52" i="1"/>
  <c r="HS56" i="1"/>
  <c r="CE58" i="1"/>
  <c r="F48" i="1"/>
  <c r="FN48" i="1"/>
  <c r="FW48" i="1"/>
  <c r="BK48" i="1"/>
  <c r="AM48" i="1"/>
  <c r="HG48" i="1"/>
  <c r="AB48" i="1"/>
  <c r="GX48" i="1"/>
  <c r="GO48" i="1"/>
  <c r="GF48" i="1"/>
  <c r="OX39" i="2"/>
  <c r="G35" i="1"/>
  <c r="R35" i="1"/>
  <c r="E26" i="1"/>
  <c r="P26" i="1"/>
  <c r="AP46" i="1"/>
  <c r="I46" i="1"/>
  <c r="Y52" i="3"/>
  <c r="EO52" i="5" s="1"/>
  <c r="HA37" i="1"/>
  <c r="O32" i="1"/>
  <c r="D32" i="1"/>
  <c r="I5" i="1"/>
  <c r="AP31" i="1"/>
  <c r="T31" i="1"/>
  <c r="PC24" i="2"/>
  <c r="OB6" i="2"/>
  <c r="GI12" i="1"/>
  <c r="BN37" i="1"/>
  <c r="R26" i="1"/>
  <c r="G26" i="1"/>
  <c r="M23" i="2"/>
  <c r="R45" i="1"/>
  <c r="G45" i="1"/>
  <c r="G27" i="1"/>
  <c r="R27" i="1"/>
  <c r="R7" i="1"/>
  <c r="G7" i="1"/>
  <c r="N48" i="1"/>
  <c r="C48" i="1"/>
  <c r="P10" i="1"/>
  <c r="E10" i="1"/>
  <c r="D35" i="1"/>
  <c r="O35" i="1"/>
  <c r="GN62" i="5"/>
  <c r="GU32" i="1"/>
  <c r="F25" i="1"/>
  <c r="Q25" i="1"/>
  <c r="CH23" i="2"/>
  <c r="T5" i="1"/>
  <c r="MW6" i="2"/>
  <c r="GR21" i="1"/>
  <c r="T21" i="1"/>
  <c r="AE28" i="1"/>
  <c r="CA28" i="1" s="1"/>
  <c r="FV61" i="5"/>
  <c r="T45" i="1"/>
  <c r="F52" i="1"/>
  <c r="I11" i="1"/>
  <c r="T11" i="1"/>
  <c r="N52" i="1"/>
  <c r="HD29" i="1"/>
  <c r="N29" i="1"/>
  <c r="C29" i="1"/>
  <c r="R10" i="1"/>
  <c r="G10" i="1"/>
  <c r="F31" i="1"/>
  <c r="Q31" i="1"/>
  <c r="R11" i="1"/>
  <c r="G11" i="1"/>
  <c r="BW24" i="3"/>
  <c r="R33" i="1"/>
  <c r="G33" i="1"/>
  <c r="BZ9" i="1"/>
  <c r="CB23" i="1"/>
  <c r="HU23" i="1"/>
  <c r="AP12" i="1"/>
  <c r="GR37" i="1"/>
  <c r="R36" i="1"/>
  <c r="G36" i="1"/>
  <c r="R22" i="1"/>
  <c r="G22" i="1"/>
  <c r="C41" i="1"/>
  <c r="N41" i="1"/>
  <c r="R25" i="1"/>
  <c r="G25" i="1"/>
  <c r="F34" i="1"/>
  <c r="Q34" i="1"/>
  <c r="GR28" i="1"/>
  <c r="AJ32" i="1"/>
  <c r="N10" i="1"/>
  <c r="C10" i="1"/>
  <c r="HQ58" i="1"/>
  <c r="R20" i="1"/>
  <c r="G20" i="1"/>
  <c r="CE63" i="1"/>
  <c r="I32" i="1"/>
  <c r="T42" i="1"/>
  <c r="FZ47" i="1"/>
  <c r="I47" i="1"/>
  <c r="HJ7" i="1"/>
  <c r="GI43" i="1"/>
  <c r="I43" i="1"/>
  <c r="CL50" i="1"/>
  <c r="O58" i="1"/>
  <c r="D18" i="1"/>
  <c r="B28" i="1"/>
  <c r="HG28" i="1"/>
  <c r="GX28" i="1"/>
  <c r="Q28" i="1"/>
  <c r="GF28" i="1"/>
  <c r="F28" i="1"/>
  <c r="I21" i="1"/>
  <c r="O13" i="1"/>
  <c r="O22" i="1"/>
  <c r="I27" i="1"/>
  <c r="B29" i="1"/>
  <c r="R21" i="1"/>
  <c r="G21" i="1"/>
  <c r="C9" i="1"/>
  <c r="N9" i="1"/>
  <c r="G34" i="1"/>
  <c r="R34" i="1"/>
  <c r="N20" i="1"/>
  <c r="C20" i="1"/>
  <c r="FQ20" i="1"/>
  <c r="I20" i="1"/>
  <c r="T20" i="1"/>
  <c r="P34" i="1"/>
  <c r="E34" i="1"/>
  <c r="P20" i="1"/>
  <c r="E20" i="1"/>
  <c r="F27" i="1"/>
  <c r="Q27" i="1"/>
  <c r="I28" i="1"/>
  <c r="T28" i="1"/>
  <c r="BN12" i="1"/>
  <c r="M12" i="1"/>
  <c r="B12" i="1"/>
  <c r="G30" i="1"/>
  <c r="R30" i="1"/>
  <c r="Y32" i="1"/>
  <c r="BU32" i="1" s="1"/>
  <c r="P19" i="1"/>
  <c r="E19" i="1"/>
  <c r="I37" i="1"/>
  <c r="PC6" i="2"/>
  <c r="HJ12" i="1"/>
  <c r="AE12" i="1"/>
  <c r="CA12" i="1" s="1"/>
  <c r="GI37" i="1"/>
  <c r="R37" i="1"/>
  <c r="G37" i="1"/>
  <c r="G9" i="1"/>
  <c r="R9" i="1"/>
  <c r="R12" i="1"/>
  <c r="G12" i="1"/>
  <c r="M29" i="1"/>
  <c r="D14" i="1"/>
  <c r="O14" i="1"/>
  <c r="E37" i="1"/>
  <c r="P37" i="1"/>
  <c r="G29" i="1"/>
  <c r="R29" i="1"/>
  <c r="R15" i="1"/>
  <c r="G15" i="1"/>
  <c r="FQ28" i="1"/>
  <c r="N58" i="1"/>
  <c r="C58" i="1"/>
  <c r="R13" i="1"/>
  <c r="G13" i="1"/>
  <c r="HD32" i="1"/>
  <c r="BH32" i="1"/>
  <c r="HQ55" i="1"/>
  <c r="R16" i="1"/>
  <c r="G16" i="1"/>
  <c r="AP41" i="1"/>
  <c r="T41" i="1"/>
  <c r="T36" i="1"/>
  <c r="AP25" i="1"/>
  <c r="I25" i="1"/>
  <c r="GI28" i="1"/>
  <c r="GI15" i="1"/>
  <c r="AE29" i="1"/>
  <c r="CA29" i="1" s="1"/>
  <c r="T29" i="1"/>
  <c r="I29" i="1"/>
  <c r="BN18" i="1"/>
  <c r="T18" i="1"/>
  <c r="Z52" i="3"/>
  <c r="FQ52" i="5" s="1"/>
  <c r="T46" i="1"/>
  <c r="T25" i="1"/>
  <c r="O52" i="1"/>
  <c r="P52" i="1"/>
  <c r="T15" i="1"/>
  <c r="E36" i="1"/>
  <c r="P36" i="1"/>
  <c r="I26" i="1"/>
  <c r="G48" i="1"/>
  <c r="R48" i="1"/>
  <c r="FK32" i="1"/>
  <c r="M7" i="1"/>
  <c r="B7" i="1"/>
  <c r="T35" i="1"/>
  <c r="G28" i="1"/>
  <c r="R28" i="1"/>
  <c r="R42" i="1"/>
  <c r="G42" i="1"/>
  <c r="M33" i="1"/>
  <c r="I31" i="1"/>
  <c r="D40" i="1"/>
  <c r="T59" i="5"/>
  <c r="Q47" i="1"/>
  <c r="F47" i="1"/>
  <c r="R46" i="1"/>
  <c r="G46" i="1"/>
  <c r="G40" i="1"/>
  <c r="R40" i="1"/>
  <c r="N37" i="1"/>
  <c r="C37" i="1"/>
  <c r="P15" i="1"/>
  <c r="E15" i="1"/>
  <c r="I30" i="1"/>
  <c r="Q16" i="1"/>
  <c r="F16" i="1"/>
  <c r="HP12" i="1"/>
  <c r="T8" i="1"/>
  <c r="BN28" i="1"/>
  <c r="HJ9" i="1"/>
  <c r="I9" i="1"/>
  <c r="T9" i="1"/>
  <c r="AE34" i="1"/>
  <c r="CA34" i="1" s="1"/>
  <c r="HA22" i="1"/>
  <c r="T22" i="1"/>
  <c r="FZ48" i="1"/>
  <c r="T48" i="1"/>
  <c r="I48" i="1"/>
  <c r="AI57" i="1"/>
  <c r="HC57" i="1"/>
  <c r="M57" i="1"/>
  <c r="FS57" i="1"/>
  <c r="GT57" i="1"/>
  <c r="GB57" i="1"/>
  <c r="FJ57" i="1"/>
  <c r="BG57" i="1"/>
  <c r="GK57" i="1"/>
  <c r="X57" i="1"/>
  <c r="D10" i="1"/>
  <c r="T14" i="1"/>
  <c r="I22" i="1"/>
  <c r="M10" i="7"/>
  <c r="M11" i="7" s="1"/>
  <c r="I45" i="1"/>
  <c r="T43" i="1"/>
  <c r="T47" i="1"/>
  <c r="R19" i="1"/>
  <c r="G19" i="1"/>
  <c r="D28" i="1"/>
  <c r="O28" i="1"/>
  <c r="B9" i="1"/>
  <c r="M9" i="1"/>
  <c r="C32" i="1"/>
  <c r="N32" i="1"/>
  <c r="C31" i="1"/>
  <c r="N31" i="1"/>
  <c r="I33" i="1"/>
  <c r="T12" i="1"/>
  <c r="I12" i="1"/>
  <c r="T37" i="1"/>
  <c r="G43" i="1"/>
  <c r="R43" i="1"/>
  <c r="G14" i="1"/>
  <c r="R14" i="1"/>
  <c r="AP28" i="1"/>
  <c r="PC53" i="2"/>
  <c r="GR12" i="1"/>
  <c r="FQ37" i="1"/>
  <c r="G8" i="1"/>
  <c r="R8" i="1"/>
  <c r="R47" i="1"/>
  <c r="G47" i="1"/>
  <c r="R18" i="1"/>
  <c r="G18" i="1"/>
  <c r="R17" i="1"/>
  <c r="G17" i="1"/>
  <c r="Q8" i="1"/>
  <c r="F8" i="1"/>
  <c r="G31" i="1"/>
  <c r="R31" i="1"/>
  <c r="AP60" i="5"/>
  <c r="GL32" i="1"/>
  <c r="C28" i="1"/>
  <c r="N28" i="1"/>
  <c r="HA28" i="1"/>
  <c r="AP40" i="1"/>
  <c r="T13" i="1"/>
  <c r="I13" i="1"/>
  <c r="AP17" i="1"/>
  <c r="T17" i="1"/>
  <c r="GI62" i="1"/>
  <c r="T62" i="1"/>
  <c r="I15" i="1"/>
  <c r="I36" i="1"/>
  <c r="T7" i="1"/>
  <c r="T32" i="1"/>
  <c r="GD59" i="1"/>
  <c r="GV59" i="1"/>
  <c r="T40" i="1"/>
  <c r="O63" i="1"/>
  <c r="O38" i="1"/>
  <c r="T33" i="1"/>
  <c r="NO24" i="3"/>
  <c r="NP6" i="3"/>
  <c r="OQ6" i="3"/>
  <c r="GY23" i="5"/>
  <c r="AF6" i="3"/>
  <c r="FE4" i="5"/>
  <c r="FW4" i="5"/>
  <c r="GO4" i="5"/>
  <c r="FN4" i="5"/>
  <c r="AF4" i="5"/>
  <c r="EV4" i="5"/>
  <c r="GF4" i="5"/>
  <c r="J4" i="5"/>
  <c r="U4" i="5"/>
  <c r="BO4" i="5"/>
  <c r="AF39" i="3"/>
  <c r="AQ4" i="5"/>
  <c r="S16" i="5"/>
  <c r="GY5" i="5"/>
  <c r="OQ53" i="3"/>
  <c r="NK6" i="3"/>
  <c r="NK39" i="3"/>
  <c r="GY52" i="5"/>
  <c r="KV24" i="3"/>
  <c r="AF53" i="3"/>
  <c r="AD52" i="3"/>
  <c r="FU52" i="5" s="1"/>
  <c r="CB52" i="1"/>
  <c r="HU52" i="1"/>
  <c r="CM52" i="1"/>
  <c r="HA48" i="1"/>
  <c r="AE48" i="1"/>
  <c r="CA48" i="1" s="1"/>
  <c r="HJ62" i="1"/>
  <c r="HA18" i="1"/>
  <c r="FQ62" i="1"/>
  <c r="AP18" i="1"/>
  <c r="AP62" i="1"/>
  <c r="AP48" i="1"/>
  <c r="GR18" i="1"/>
  <c r="HJ22" i="1"/>
  <c r="GI18" i="1"/>
  <c r="BN29" i="1"/>
  <c r="BN62" i="1"/>
  <c r="AP29" i="1"/>
  <c r="GI22" i="1"/>
  <c r="FZ18" i="1"/>
  <c r="AE62" i="1"/>
  <c r="CA62" i="1" s="1"/>
  <c r="FQ29" i="1"/>
  <c r="FZ62" i="1"/>
  <c r="FZ22" i="1"/>
  <c r="FQ18" i="1"/>
  <c r="HA62" i="1"/>
  <c r="BN48" i="1"/>
  <c r="FQ48" i="1"/>
  <c r="HJ29" i="1"/>
  <c r="FQ22" i="1"/>
  <c r="GR48" i="1"/>
  <c r="HJ48" i="1"/>
  <c r="AD52" i="2"/>
  <c r="GR22" i="1"/>
  <c r="GI29" i="1"/>
  <c r="BN22" i="1"/>
  <c r="GR29" i="1"/>
  <c r="AP22" i="1"/>
  <c r="FZ29" i="1"/>
  <c r="HA29" i="1"/>
  <c r="NP24" i="3"/>
  <c r="NP39" i="3"/>
  <c r="NK24" i="3"/>
  <c r="OP24" i="3"/>
  <c r="OP53" i="3"/>
  <c r="ES61" i="5"/>
  <c r="OP6" i="3"/>
  <c r="Y38" i="3"/>
  <c r="EO38" i="5" s="1"/>
  <c r="AC23" i="3"/>
  <c r="FK23" i="5" s="1"/>
  <c r="OM53" i="3"/>
  <c r="OM24" i="3"/>
  <c r="OM6" i="3"/>
  <c r="KV6" i="3"/>
  <c r="OL53" i="3"/>
  <c r="NQ24" i="3"/>
  <c r="KV39" i="3"/>
  <c r="AN61" i="5"/>
  <c r="DJ24" i="3"/>
  <c r="FG60" i="5"/>
  <c r="BS53" i="3"/>
  <c r="Y60" i="5"/>
  <c r="BS39" i="3"/>
  <c r="R60" i="5"/>
  <c r="BN60" i="5"/>
  <c r="FM60" i="5"/>
  <c r="AB38" i="3"/>
  <c r="F38" i="5" s="1"/>
  <c r="FR60" i="5"/>
  <c r="M52" i="5"/>
  <c r="BL63" i="5"/>
  <c r="KM24" i="3"/>
  <c r="AD5" i="3"/>
  <c r="S5" i="5" s="1"/>
  <c r="AL60" i="5"/>
  <c r="BS24" i="3"/>
  <c r="FT61" i="5"/>
  <c r="ID53" i="3"/>
  <c r="AA23" i="3"/>
  <c r="P23" i="5" s="1"/>
  <c r="AC38" i="3"/>
  <c r="AC38" i="5" s="1"/>
  <c r="HL24" i="3"/>
  <c r="R61" i="5"/>
  <c r="HK24" i="3"/>
  <c r="GL61" i="5"/>
  <c r="HL6" i="3"/>
  <c r="JN6" i="3"/>
  <c r="HL39" i="3"/>
  <c r="CD4" i="3"/>
  <c r="CD53" i="3" s="1"/>
  <c r="IF4" i="3"/>
  <c r="IF39" i="3" s="1"/>
  <c r="KQ53" i="3"/>
  <c r="FB60" i="5"/>
  <c r="BH4" i="3"/>
  <c r="BH53" i="3" s="1"/>
  <c r="FB61" i="5"/>
  <c r="LD6" i="3"/>
  <c r="AD38" i="3"/>
  <c r="FI63" i="5"/>
  <c r="G61" i="5"/>
  <c r="FR61" i="5"/>
  <c r="KH39" i="3"/>
  <c r="KQ39" i="3"/>
  <c r="X38" i="3"/>
  <c r="EN38" i="5" s="1"/>
  <c r="AB5" i="3"/>
  <c r="Q5" i="5" s="1"/>
  <c r="D5" i="3"/>
  <c r="BN63" i="5"/>
  <c r="CH4" i="3"/>
  <c r="CH39" i="3" s="1"/>
  <c r="JL53" i="3"/>
  <c r="AP61" i="5"/>
  <c r="MP6" i="3"/>
  <c r="KU6" i="3"/>
  <c r="LD24" i="3"/>
  <c r="LD39" i="3"/>
  <c r="EZ63" i="5"/>
  <c r="GJ62" i="5"/>
  <c r="KH24" i="3"/>
  <c r="EU63" i="5"/>
  <c r="KH6" i="3"/>
  <c r="AB23" i="3"/>
  <c r="GB23" i="5" s="1"/>
  <c r="EQ62" i="5"/>
  <c r="AA38" i="3"/>
  <c r="P38" i="5" s="1"/>
  <c r="I63" i="5"/>
  <c r="I60" i="5"/>
  <c r="FI62" i="5"/>
  <c r="BH60" i="5"/>
  <c r="T60" i="5"/>
  <c r="ID6" i="3"/>
  <c r="FR62" i="5"/>
  <c r="EX60" i="5"/>
  <c r="EU60" i="5"/>
  <c r="KM6" i="3"/>
  <c r="ID24" i="3"/>
  <c r="GE60" i="5"/>
  <c r="C60" i="5"/>
  <c r="AL61" i="5"/>
  <c r="IB6" i="3"/>
  <c r="IB39" i="3"/>
  <c r="GN60" i="5"/>
  <c r="MJ6" i="3"/>
  <c r="Z23" i="3"/>
  <c r="AK23" i="5" s="1"/>
  <c r="Z19" i="3"/>
  <c r="GI19" i="5" s="1"/>
  <c r="EQ61" i="5"/>
  <c r="AC5" i="3"/>
  <c r="GC5" i="5" s="1"/>
  <c r="T4" i="3"/>
  <c r="T6" i="3" s="1"/>
  <c r="P62" i="5"/>
  <c r="AE60" i="5"/>
  <c r="FI61" i="5"/>
  <c r="HE53" i="3"/>
  <c r="BL61" i="5"/>
  <c r="NQ6" i="3"/>
  <c r="HW53" i="3"/>
  <c r="HW6" i="3"/>
  <c r="KQ24" i="3"/>
  <c r="B52" i="5"/>
  <c r="HE6" i="3"/>
  <c r="FK61" i="5"/>
  <c r="KM39" i="3"/>
  <c r="NR39" i="3"/>
  <c r="HE24" i="3"/>
  <c r="P61" i="5"/>
  <c r="FP61" i="5"/>
  <c r="IB53" i="3"/>
  <c r="GJ61" i="5"/>
  <c r="AC61" i="5"/>
  <c r="Y9" i="3"/>
  <c r="EO9" i="5" s="1"/>
  <c r="O18" i="5"/>
  <c r="EO63" i="5"/>
  <c r="HK6" i="3"/>
  <c r="JL39" i="3"/>
  <c r="EO62" i="5"/>
  <c r="E61" i="5"/>
  <c r="EZ61" i="5"/>
  <c r="HK39" i="3"/>
  <c r="AJ61" i="5"/>
  <c r="BJ59" i="5"/>
  <c r="HW39" i="3"/>
  <c r="DH6" i="3"/>
  <c r="GA61" i="5"/>
  <c r="NL6" i="3"/>
  <c r="GB16" i="5"/>
  <c r="X23" i="3"/>
  <c r="M23" i="5" s="1"/>
  <c r="X5" i="3"/>
  <c r="M5" i="5" s="1"/>
  <c r="DJ53" i="3"/>
  <c r="DH53" i="3"/>
  <c r="AA61" i="5"/>
  <c r="NR6" i="3"/>
  <c r="Q16" i="5"/>
  <c r="MJ39" i="3"/>
  <c r="JL24" i="3"/>
  <c r="MJ24" i="3"/>
  <c r="NR24" i="3"/>
  <c r="H4" i="3"/>
  <c r="H24" i="3" s="1"/>
  <c r="AD23" i="3"/>
  <c r="AC63" i="5"/>
  <c r="BJ63" i="5"/>
  <c r="BU39" i="3"/>
  <c r="HI39" i="3"/>
  <c r="JK53" i="3"/>
  <c r="P60" i="5"/>
  <c r="BJ60" i="5"/>
  <c r="Y19" i="5"/>
  <c r="CF4" i="3"/>
  <c r="CF24" i="3" s="1"/>
  <c r="JN39" i="3"/>
  <c r="F4" i="3"/>
  <c r="F53" i="3" s="1"/>
  <c r="KU24" i="3"/>
  <c r="AN63" i="5"/>
  <c r="EQ63" i="5"/>
  <c r="BU53" i="3"/>
  <c r="DJ39" i="3"/>
  <c r="HI53" i="3"/>
  <c r="EZ62" i="5"/>
  <c r="N60" i="5"/>
  <c r="EZ60" i="5"/>
  <c r="JH6" i="3"/>
  <c r="EO19" i="5"/>
  <c r="BJ4" i="3"/>
  <c r="BJ6" i="3" s="1"/>
  <c r="MO39" i="3"/>
  <c r="JN53" i="3"/>
  <c r="GA63" i="5"/>
  <c r="EQ60" i="5"/>
  <c r="FK63" i="5"/>
  <c r="P63" i="5"/>
  <c r="GJ63" i="5"/>
  <c r="GT63" i="5" s="1"/>
  <c r="JK6" i="3"/>
  <c r="E62" i="5"/>
  <c r="GA62" i="5"/>
  <c r="AA62" i="5"/>
  <c r="FY60" i="5"/>
  <c r="GJ60" i="5"/>
  <c r="FP60" i="5"/>
  <c r="FI60" i="5"/>
  <c r="FP19" i="5"/>
  <c r="ER16" i="5"/>
  <c r="ES63" i="5"/>
  <c r="JH24" i="3"/>
  <c r="E63" i="5"/>
  <c r="GC63" i="5"/>
  <c r="FT63" i="5"/>
  <c r="AA63" i="5"/>
  <c r="BU6" i="3"/>
  <c r="HI6" i="3"/>
  <c r="JK24" i="3"/>
  <c r="AL62" i="5"/>
  <c r="GE61" i="5"/>
  <c r="AJ60" i="5"/>
  <c r="E60" i="5"/>
  <c r="KN24" i="3"/>
  <c r="FG19" i="5"/>
  <c r="NQ39" i="3"/>
  <c r="FA16" i="5"/>
  <c r="KU39" i="3"/>
  <c r="FB63" i="5"/>
  <c r="FR63" i="5"/>
  <c r="GA60" i="5"/>
  <c r="C19" i="5"/>
  <c r="LM4" i="3"/>
  <c r="R63" i="5"/>
  <c r="GL63" i="5"/>
  <c r="GV63" i="5" s="1"/>
  <c r="EO60" i="5"/>
  <c r="FY19" i="5"/>
  <c r="JH39" i="3"/>
  <c r="AE38" i="3"/>
  <c r="AE23" i="3"/>
  <c r="Q52" i="5"/>
  <c r="BK52" i="5"/>
  <c r="AM52" i="5"/>
  <c r="EZ59" i="5"/>
  <c r="FD63" i="5"/>
  <c r="KW39" i="3"/>
  <c r="KW53" i="3"/>
  <c r="P10" i="5"/>
  <c r="GG52" i="5"/>
  <c r="AP63" i="5"/>
  <c r="MN24" i="3"/>
  <c r="BH62" i="5"/>
  <c r="AA59" i="5"/>
  <c r="BL60" i="5"/>
  <c r="EX61" i="5"/>
  <c r="T61" i="5"/>
  <c r="GH61" i="5"/>
  <c r="MO24" i="3"/>
  <c r="NL39" i="3"/>
  <c r="BK16" i="5"/>
  <c r="EX62" i="5"/>
  <c r="EU61" i="5"/>
  <c r="T62" i="5"/>
  <c r="FG62" i="5"/>
  <c r="I61" i="5"/>
  <c r="EO61" i="5"/>
  <c r="KL24" i="3"/>
  <c r="OR6" i="3"/>
  <c r="ES60" i="5"/>
  <c r="AE61" i="5"/>
  <c r="C61" i="5"/>
  <c r="AE62" i="5"/>
  <c r="LE39" i="3"/>
  <c r="LE6" i="3"/>
  <c r="LE24" i="3"/>
  <c r="LN4" i="3"/>
  <c r="LE53" i="3"/>
  <c r="O8" i="5"/>
  <c r="X52" i="5"/>
  <c r="GE63" i="5"/>
  <c r="FV63" i="5"/>
  <c r="HJ6" i="3"/>
  <c r="N62" i="5"/>
  <c r="GH62" i="5"/>
  <c r="P59" i="5"/>
  <c r="I62" i="5"/>
  <c r="OR24" i="3"/>
  <c r="EQ59" i="5"/>
  <c r="FK60" i="5"/>
  <c r="BN61" i="5"/>
  <c r="FD62" i="5"/>
  <c r="KN39" i="3"/>
  <c r="JG39" i="3"/>
  <c r="KO39" i="3"/>
  <c r="FS16" i="5"/>
  <c r="FT60" i="5"/>
  <c r="FR59" i="5"/>
  <c r="AN60" i="5"/>
  <c r="FM61" i="5"/>
  <c r="AP62" i="5"/>
  <c r="NL24" i="3"/>
  <c r="Y20" i="5"/>
  <c r="AC52" i="5"/>
  <c r="FM63" i="5"/>
  <c r="GN61" i="5"/>
  <c r="Z7" i="3"/>
  <c r="GI7" i="5" s="1"/>
  <c r="EN52" i="5"/>
  <c r="T63" i="5"/>
  <c r="GN63" i="5"/>
  <c r="GX63" i="5" s="1"/>
  <c r="HJ24" i="3"/>
  <c r="FY62" i="5"/>
  <c r="Y62" i="5"/>
  <c r="FK62" i="5"/>
  <c r="GJ59" i="5"/>
  <c r="OR39" i="3"/>
  <c r="FI59" i="5"/>
  <c r="Y61" i="5"/>
  <c r="FD61" i="5"/>
  <c r="N61" i="5"/>
  <c r="FV62" i="5"/>
  <c r="F16" i="5"/>
  <c r="GE62" i="5"/>
  <c r="KT24" i="3"/>
  <c r="KT39" i="3"/>
  <c r="KT53" i="3"/>
  <c r="KT6" i="3"/>
  <c r="KW6" i="3"/>
  <c r="FP62" i="5"/>
  <c r="E59" i="5"/>
  <c r="AL59" i="5"/>
  <c r="FG61" i="5"/>
  <c r="FF52" i="5"/>
  <c r="R4" i="3"/>
  <c r="R24" i="3" s="1"/>
  <c r="MN6" i="3"/>
  <c r="AJ62" i="5"/>
  <c r="G60" i="5"/>
  <c r="GC60" i="5"/>
  <c r="OL39" i="3"/>
  <c r="BN59" i="5"/>
  <c r="AC60" i="5"/>
  <c r="BH61" i="5"/>
  <c r="MO6" i="3"/>
  <c r="AD16" i="5"/>
  <c r="AM16" i="5"/>
  <c r="KL39" i="3"/>
  <c r="FT62" i="5"/>
  <c r="FD59" i="5"/>
  <c r="MQ6" i="3"/>
  <c r="AO16" i="5"/>
  <c r="ES52" i="5"/>
  <c r="HJ39" i="3"/>
  <c r="MN39" i="3"/>
  <c r="GC62" i="5"/>
  <c r="R62" i="5"/>
  <c r="FU16" i="5"/>
  <c r="BG52" i="5"/>
  <c r="AP59" i="5"/>
  <c r="MQ24" i="3"/>
  <c r="FL16" i="5"/>
  <c r="O40" i="5"/>
  <c r="EW52" i="5"/>
  <c r="G52" i="5"/>
  <c r="FT52" i="5"/>
  <c r="DH24" i="3"/>
  <c r="HF6" i="3"/>
  <c r="JM6" i="3"/>
  <c r="AN62" i="5"/>
  <c r="GE59" i="5"/>
  <c r="EU59" i="5"/>
  <c r="FD60" i="5"/>
  <c r="MP24" i="3"/>
  <c r="H16" i="5"/>
  <c r="FC16" i="5"/>
  <c r="AJ19" i="5"/>
  <c r="FJ16" i="5"/>
  <c r="GH20" i="5"/>
  <c r="HT39" i="3"/>
  <c r="HT6" i="3"/>
  <c r="HT53" i="3"/>
  <c r="HT24" i="3"/>
  <c r="BL52" i="5"/>
  <c r="GL62" i="5"/>
  <c r="I59" i="5"/>
  <c r="FV59" i="5"/>
  <c r="BM16" i="5"/>
  <c r="MQ39" i="3"/>
  <c r="FB52" i="5"/>
  <c r="AC62" i="5"/>
  <c r="KO6" i="3"/>
  <c r="ET16" i="5"/>
  <c r="MP39" i="3"/>
  <c r="KL6" i="3"/>
  <c r="IA53" i="3"/>
  <c r="IA6" i="3"/>
  <c r="IA39" i="3"/>
  <c r="IA24" i="3"/>
  <c r="FO52" i="5"/>
  <c r="GL52" i="5"/>
  <c r="Q4" i="3"/>
  <c r="Q53" i="3" s="1"/>
  <c r="HF24" i="3"/>
  <c r="JM24" i="3"/>
  <c r="BL62" i="5"/>
  <c r="FM59" i="5"/>
  <c r="FV60" i="5"/>
  <c r="JG6" i="3"/>
  <c r="KO24" i="3"/>
  <c r="GM16" i="5"/>
  <c r="GH19" i="5"/>
  <c r="BH19" i="5"/>
  <c r="AE5" i="3"/>
  <c r="GK16" i="5"/>
  <c r="C20" i="5"/>
  <c r="FX52" i="5"/>
  <c r="HF39" i="3"/>
  <c r="JM39" i="3"/>
  <c r="ES62" i="5"/>
  <c r="OL6" i="3"/>
  <c r="JG24" i="3"/>
  <c r="GD16" i="5"/>
  <c r="GC52" i="5"/>
  <c r="FB62" i="5"/>
  <c r="KN6" i="3"/>
  <c r="N19" i="5"/>
  <c r="AJ20" i="5"/>
  <c r="HS53" i="3"/>
  <c r="HS6" i="3"/>
  <c r="HS24" i="3"/>
  <c r="HS39" i="3"/>
  <c r="KX53" i="3"/>
  <c r="KX39" i="3"/>
  <c r="KX24" i="3"/>
  <c r="KX6" i="3"/>
  <c r="G4" i="3"/>
  <c r="IK4" i="3"/>
  <c r="LQ39" i="2"/>
  <c r="LQ6" i="2"/>
  <c r="LD6" i="2"/>
  <c r="LU4" i="2"/>
  <c r="LU39" i="2" s="1"/>
  <c r="LQ24" i="2"/>
  <c r="LC39" i="2"/>
  <c r="LC6" i="2"/>
  <c r="H47" i="7"/>
  <c r="LN39" i="2"/>
  <c r="LN24" i="2"/>
  <c r="LN6" i="2"/>
  <c r="MW24" i="2"/>
  <c r="H36" i="7"/>
  <c r="LC24" i="2"/>
  <c r="H24" i="7"/>
  <c r="H52" i="7"/>
  <c r="GI34" i="1"/>
  <c r="HJ31" i="1"/>
  <c r="BN34" i="1"/>
  <c r="AP34" i="1"/>
  <c r="FZ34" i="1"/>
  <c r="AP45" i="1"/>
  <c r="HT49" i="1"/>
  <c r="GR34" i="1"/>
  <c r="GR31" i="1"/>
  <c r="FZ31" i="1"/>
  <c r="BN31" i="1"/>
  <c r="FQ34" i="1"/>
  <c r="CL49" i="1"/>
  <c r="HJ34" i="1"/>
  <c r="FZ35" i="1"/>
  <c r="HA34" i="1"/>
  <c r="AE7" i="1"/>
  <c r="CA7" i="1" s="1"/>
  <c r="FZ26" i="1"/>
  <c r="HA31" i="1"/>
  <c r="AE31" i="1"/>
  <c r="CA31" i="1" s="1"/>
  <c r="GI31" i="1"/>
  <c r="FQ31" i="1"/>
  <c r="FZ20" i="1"/>
  <c r="HJ21" i="1"/>
  <c r="BN21" i="1"/>
  <c r="GI20" i="1"/>
  <c r="BN40" i="1"/>
  <c r="HT50" i="1"/>
  <c r="GR35" i="1"/>
  <c r="HJ33" i="1"/>
  <c r="AP7" i="1"/>
  <c r="HA7" i="1"/>
  <c r="AP43" i="1"/>
  <c r="HJ20" i="1"/>
  <c r="BN9" i="1"/>
  <c r="AE9" i="1"/>
  <c r="CA9" i="1" s="1"/>
  <c r="BN20" i="1"/>
  <c r="FZ21" i="1"/>
  <c r="GI21" i="1"/>
  <c r="FQ9" i="1"/>
  <c r="AE43" i="1"/>
  <c r="CA43" i="1" s="1"/>
  <c r="HJ43" i="1"/>
  <c r="FZ43" i="1"/>
  <c r="BN43" i="1"/>
  <c r="HA46" i="1"/>
  <c r="AE25" i="1"/>
  <c r="CA25" i="1" s="1"/>
  <c r="AE26" i="1"/>
  <c r="CA26" i="1" s="1"/>
  <c r="HA20" i="1"/>
  <c r="AP20" i="1"/>
  <c r="FQ8" i="1"/>
  <c r="BN17" i="1"/>
  <c r="AE20" i="1"/>
  <c r="CA20" i="1" s="1"/>
  <c r="GI17" i="1"/>
  <c r="FQ15" i="1"/>
  <c r="HJ41" i="1"/>
  <c r="FQ43" i="1"/>
  <c r="GR41" i="1"/>
  <c r="HA43" i="1"/>
  <c r="FZ42" i="1"/>
  <c r="GR43" i="1"/>
  <c r="AP35" i="1"/>
  <c r="FQ33" i="1"/>
  <c r="HJ35" i="1"/>
  <c r="AP33" i="1"/>
  <c r="H29" i="7"/>
  <c r="GR26" i="1"/>
  <c r="HA35" i="1"/>
  <c r="AE35" i="1"/>
  <c r="CA35" i="1" s="1"/>
  <c r="BN33" i="1"/>
  <c r="AP26" i="1"/>
  <c r="HJ26" i="1"/>
  <c r="GR33" i="1"/>
  <c r="BN26" i="1"/>
  <c r="HA26" i="1"/>
  <c r="BN35" i="1"/>
  <c r="FQ26" i="1"/>
  <c r="GI35" i="1"/>
  <c r="HA33" i="1"/>
  <c r="AE33" i="1"/>
  <c r="CA33" i="1" s="1"/>
  <c r="GI26" i="1"/>
  <c r="FZ33" i="1"/>
  <c r="FQ35" i="1"/>
  <c r="GI33" i="1"/>
  <c r="FZ15" i="1"/>
  <c r="HA15" i="1"/>
  <c r="BN15" i="1"/>
  <c r="HJ15" i="1"/>
  <c r="H15" i="7"/>
  <c r="AP9" i="1"/>
  <c r="FZ9" i="1"/>
  <c r="GR9" i="1"/>
  <c r="HA9" i="1"/>
  <c r="GI9" i="1"/>
  <c r="AE15" i="1"/>
  <c r="CA15" i="1" s="1"/>
  <c r="AP15" i="1"/>
  <c r="GR15" i="1"/>
  <c r="H12" i="7"/>
  <c r="GI47" i="1"/>
  <c r="FQ45" i="1"/>
  <c r="HJ47" i="1"/>
  <c r="BN45" i="1"/>
  <c r="HJ40" i="1"/>
  <c r="AE47" i="1"/>
  <c r="CA47" i="1" s="1"/>
  <c r="GI41" i="1"/>
  <c r="AE40" i="1"/>
  <c r="CA40" i="1" s="1"/>
  <c r="GR47" i="1"/>
  <c r="FZ41" i="1"/>
  <c r="BN47" i="1"/>
  <c r="GI45" i="1"/>
  <c r="AE41" i="1"/>
  <c r="CA41" i="1" s="1"/>
  <c r="FZ25" i="1"/>
  <c r="BN25" i="1"/>
  <c r="H33" i="7"/>
  <c r="HA25" i="1"/>
  <c r="HJ25" i="1"/>
  <c r="H32" i="7"/>
  <c r="GR17" i="1"/>
  <c r="BN7" i="1"/>
  <c r="FZ7" i="1"/>
  <c r="FQ7" i="1"/>
  <c r="GR20" i="1"/>
  <c r="GR7" i="1"/>
  <c r="HA13" i="1"/>
  <c r="AE13" i="1"/>
  <c r="HJ13" i="1"/>
  <c r="BN13" i="1"/>
  <c r="FQ13" i="1"/>
  <c r="AP13" i="1"/>
  <c r="GI13" i="1"/>
  <c r="GR13" i="1"/>
  <c r="FZ13" i="1"/>
  <c r="FQ17" i="1"/>
  <c r="AE17" i="1"/>
  <c r="HA17" i="1"/>
  <c r="HJ17" i="1"/>
  <c r="GI7" i="1"/>
  <c r="FZ17" i="1"/>
  <c r="AP42" i="1"/>
  <c r="HA42" i="1"/>
  <c r="HA47" i="1"/>
  <c r="FZ45" i="1"/>
  <c r="HA41" i="1"/>
  <c r="FQ42" i="1"/>
  <c r="GR40" i="1"/>
  <c r="FZ40" i="1"/>
  <c r="GI40" i="1"/>
  <c r="AP47" i="1"/>
  <c r="HJ45" i="1"/>
  <c r="AE45" i="1"/>
  <c r="CA45" i="1" s="1"/>
  <c r="FQ41" i="1"/>
  <c r="HJ46" i="1"/>
  <c r="FQ40" i="1"/>
  <c r="BN42" i="1"/>
  <c r="AE46" i="1"/>
  <c r="FZ46" i="1"/>
  <c r="GI46" i="1"/>
  <c r="GR46" i="1"/>
  <c r="FQ46" i="1"/>
  <c r="FQ47" i="1"/>
  <c r="HA45" i="1"/>
  <c r="BN41" i="1"/>
  <c r="HA40" i="1"/>
  <c r="HJ42" i="1"/>
  <c r="GI42" i="1"/>
  <c r="BN46" i="1"/>
  <c r="GR45" i="1"/>
  <c r="AE42" i="1"/>
  <c r="CA42" i="1" s="1"/>
  <c r="GR42" i="1"/>
  <c r="FZ32" i="1"/>
  <c r="AP32" i="1"/>
  <c r="FQ32" i="1"/>
  <c r="GI32" i="1"/>
  <c r="GR32" i="1"/>
  <c r="HJ32" i="1"/>
  <c r="AE32" i="1"/>
  <c r="HA32" i="1"/>
  <c r="BN32" i="1"/>
  <c r="GR25" i="1"/>
  <c r="GI25" i="1"/>
  <c r="FQ25" i="1"/>
  <c r="GI8" i="1"/>
  <c r="HA21" i="1"/>
  <c r="FZ8" i="1"/>
  <c r="HJ8" i="1"/>
  <c r="AE8" i="1"/>
  <c r="CA8" i="1" s="1"/>
  <c r="FQ21" i="1"/>
  <c r="AE21" i="1"/>
  <c r="CA21" i="1" s="1"/>
  <c r="BN8" i="1"/>
  <c r="AP8" i="1"/>
  <c r="HA8" i="1"/>
  <c r="AP21" i="1"/>
  <c r="GR8" i="1"/>
  <c r="OC6" i="2"/>
  <c r="IC24" i="2"/>
  <c r="LD39" i="2"/>
  <c r="AD38" i="2"/>
  <c r="HI38" i="1" s="1"/>
  <c r="OC24" i="2"/>
  <c r="AA38" i="2"/>
  <c r="AA38" i="1" s="1"/>
  <c r="BW38" i="1" s="1"/>
  <c r="PA53" i="2"/>
  <c r="PA24" i="2"/>
  <c r="PA39" i="2"/>
  <c r="PA6" i="2"/>
  <c r="OC39" i="2"/>
  <c r="MW39" i="2"/>
  <c r="KW53" i="2"/>
  <c r="IC39" i="2"/>
  <c r="NA24" i="2"/>
  <c r="OZ6" i="2"/>
  <c r="PB39" i="2"/>
  <c r="PB6" i="2"/>
  <c r="NA6" i="2"/>
  <c r="OA39" i="2"/>
  <c r="AC23" i="2"/>
  <c r="HH23" i="1" s="1"/>
  <c r="NA39" i="2"/>
  <c r="MZ53" i="2"/>
  <c r="PB24" i="2"/>
  <c r="NY53" i="2"/>
  <c r="NY39" i="2"/>
  <c r="MV53" i="2"/>
  <c r="AC38" i="2"/>
  <c r="GG38" i="1" s="1"/>
  <c r="KU6" i="2"/>
  <c r="LL53" i="2"/>
  <c r="LL6" i="2"/>
  <c r="Z5" i="2"/>
  <c r="FU5" i="1" s="1"/>
  <c r="KU24" i="2"/>
  <c r="MZ6" i="2"/>
  <c r="JV6" i="2"/>
  <c r="KS6" i="2"/>
  <c r="MZ39" i="2"/>
  <c r="LL39" i="2"/>
  <c r="KU39" i="2"/>
  <c r="KW6" i="2"/>
  <c r="KW39" i="2"/>
  <c r="IJ6" i="2"/>
  <c r="IB6" i="2"/>
  <c r="IB53" i="2"/>
  <c r="IJ53" i="2"/>
  <c r="AA23" i="2"/>
  <c r="GW23" i="1" s="1"/>
  <c r="LG6" i="2"/>
  <c r="KV53" i="2"/>
  <c r="O4" i="2"/>
  <c r="KS39" i="2"/>
  <c r="AA5" i="2"/>
  <c r="GN5" i="1" s="1"/>
  <c r="LH39" i="2"/>
  <c r="KX53" i="2"/>
  <c r="MX39" i="2"/>
  <c r="Y23" i="2"/>
  <c r="N23" i="1" s="1"/>
  <c r="MY53" i="2"/>
  <c r="MY39" i="2"/>
  <c r="MY24" i="2"/>
  <c r="MY6" i="2"/>
  <c r="KZ24" i="2"/>
  <c r="KZ39" i="2"/>
  <c r="KZ53" i="2"/>
  <c r="IJ24" i="2"/>
  <c r="KS24" i="2"/>
  <c r="LE53" i="2"/>
  <c r="LE6" i="2"/>
  <c r="LW4" i="2"/>
  <c r="LE39" i="2"/>
  <c r="LZ4" i="2"/>
  <c r="LZ24" i="2" s="1"/>
  <c r="MX6" i="2"/>
  <c r="MX24" i="2"/>
  <c r="LH6" i="2"/>
  <c r="KX6" i="2"/>
  <c r="LH24" i="2"/>
  <c r="T4" i="2"/>
  <c r="P4" i="2"/>
  <c r="KX24" i="2"/>
  <c r="MV39" i="2"/>
  <c r="MV6" i="2"/>
  <c r="LE24" i="2"/>
  <c r="IK39" i="2"/>
  <c r="KV39" i="2"/>
  <c r="E4" i="2"/>
  <c r="JV53" i="2"/>
  <c r="IA53" i="2"/>
  <c r="KV6" i="2"/>
  <c r="JW39" i="2"/>
  <c r="AE38" i="2"/>
  <c r="I38" i="1" s="1"/>
  <c r="AB5" i="2"/>
  <c r="FN5" i="1" s="1"/>
  <c r="IB24" i="2"/>
  <c r="S4" i="2"/>
  <c r="IU4" i="2"/>
  <c r="IU53" i="2" s="1"/>
  <c r="IM6" i="2"/>
  <c r="IK53" i="2"/>
  <c r="IK24" i="2"/>
  <c r="IT4" i="2"/>
  <c r="IT6" i="2" s="1"/>
  <c r="AE5" i="1"/>
  <c r="CA5" i="1" s="1"/>
  <c r="BN5" i="1"/>
  <c r="IS4" i="2"/>
  <c r="IS39" i="2" s="1"/>
  <c r="AD5" i="2"/>
  <c r="H5" i="1" s="1"/>
  <c r="IA24" i="2"/>
  <c r="D4" i="2"/>
  <c r="JX53" i="2"/>
  <c r="KY53" i="2"/>
  <c r="IL24" i="2"/>
  <c r="IL53" i="2"/>
  <c r="IW4" i="2"/>
  <c r="IW53" i="2" s="1"/>
  <c r="H4" i="2"/>
  <c r="KY39" i="2"/>
  <c r="JW6" i="2"/>
  <c r="IM24" i="2"/>
  <c r="BH4" i="2"/>
  <c r="CD4" i="2" s="1"/>
  <c r="IN6" i="2"/>
  <c r="IM53" i="2"/>
  <c r="JW53" i="2"/>
  <c r="KT53" i="2"/>
  <c r="KT6" i="2"/>
  <c r="IN24" i="2"/>
  <c r="KY6" i="2"/>
  <c r="JX39" i="2"/>
  <c r="II24" i="2"/>
  <c r="N4" i="2"/>
  <c r="IL39" i="2"/>
  <c r="KT24" i="2"/>
  <c r="JX24" i="2"/>
  <c r="IN53" i="2"/>
  <c r="IC6" i="2"/>
  <c r="JS39" i="2"/>
  <c r="JV39" i="2"/>
  <c r="JS6" i="2"/>
  <c r="HU6" i="2"/>
  <c r="IE6" i="2"/>
  <c r="IE39" i="2"/>
  <c r="IE24" i="2"/>
  <c r="IA6" i="2"/>
  <c r="II53" i="2"/>
  <c r="JS24" i="2"/>
  <c r="II6" i="2"/>
  <c r="C4" i="2"/>
  <c r="HU24" i="2"/>
  <c r="HY39" i="2"/>
  <c r="HY6" i="2"/>
  <c r="HY24" i="2"/>
  <c r="Y5" i="2"/>
  <c r="FK5" i="1" s="1"/>
  <c r="HZ6" i="2"/>
  <c r="IR4" i="2"/>
  <c r="IR39" i="2" s="1"/>
  <c r="HZ39" i="2"/>
  <c r="HZ24" i="2"/>
  <c r="ID53" i="2"/>
  <c r="IV4" i="2"/>
  <c r="IV6" i="2" s="1"/>
  <c r="HT6" i="2"/>
  <c r="HT24" i="2"/>
  <c r="ID6" i="2"/>
  <c r="HV24" i="2"/>
  <c r="H38" i="7"/>
  <c r="DY24" i="2"/>
  <c r="ID39" i="2"/>
  <c r="HV53" i="2"/>
  <c r="HV6" i="2"/>
  <c r="JU24" i="2"/>
  <c r="JU6" i="2"/>
  <c r="JU53" i="2"/>
  <c r="CO4" i="2"/>
  <c r="CO39" i="2" s="1"/>
  <c r="CE5" i="2"/>
  <c r="HT53" i="2"/>
  <c r="HS6" i="2"/>
  <c r="HS53" i="2"/>
  <c r="HR39" i="2"/>
  <c r="DY53" i="2"/>
  <c r="HR6" i="2"/>
  <c r="HU39" i="2"/>
  <c r="HR24" i="2"/>
  <c r="DY6" i="2"/>
  <c r="CH42" i="1"/>
  <c r="HS39" i="2"/>
  <c r="BU53" i="2"/>
  <c r="Z23" i="2"/>
  <c r="GV23" i="1" s="1"/>
  <c r="BS53" i="2"/>
  <c r="HQ39" i="2"/>
  <c r="BS24" i="2"/>
  <c r="BU24" i="2"/>
  <c r="BS39" i="2"/>
  <c r="H9" i="7"/>
  <c r="HW39" i="2"/>
  <c r="BJ4" i="2"/>
  <c r="CF4" i="2" s="1"/>
  <c r="BU6" i="2"/>
  <c r="BU39" i="2"/>
  <c r="FQ5" i="1"/>
  <c r="GI5" i="1"/>
  <c r="HW6" i="2"/>
  <c r="FZ5" i="1"/>
  <c r="HW24" i="2"/>
  <c r="GR5" i="1"/>
  <c r="AP5" i="1"/>
  <c r="HJ5" i="1"/>
  <c r="CF22" i="1"/>
  <c r="E14" i="7"/>
  <c r="CF35" i="1"/>
  <c r="HQ24" i="2"/>
  <c r="HQ6" i="2"/>
  <c r="HA5" i="1"/>
  <c r="H40" i="7"/>
  <c r="CE34" i="1"/>
  <c r="CE18" i="1"/>
  <c r="E20" i="7"/>
  <c r="HQ10" i="1"/>
  <c r="BK4" i="2"/>
  <c r="CH9" i="1"/>
  <c r="BV6" i="2"/>
  <c r="CG25" i="1"/>
  <c r="CH31" i="1"/>
  <c r="CH62" i="1"/>
  <c r="CG26" i="1"/>
  <c r="CI41" i="1"/>
  <c r="CG59" i="1"/>
  <c r="CH54" i="1"/>
  <c r="H45" i="7"/>
  <c r="AE23" i="2"/>
  <c r="T23" i="1" s="1"/>
  <c r="E37" i="7"/>
  <c r="CH56" i="1"/>
  <c r="CG17" i="1"/>
  <c r="CG31" i="1"/>
  <c r="CF59" i="1"/>
  <c r="CI62" i="1"/>
  <c r="CF51" i="1"/>
  <c r="H34" i="7"/>
  <c r="CE44" i="1"/>
  <c r="E22" i="7"/>
  <c r="CL19" i="1"/>
  <c r="BV24" i="2"/>
  <c r="CL51" i="1"/>
  <c r="CH35" i="1"/>
  <c r="CF40" i="1"/>
  <c r="E45" i="7"/>
  <c r="CG42" i="1"/>
  <c r="CG36" i="1"/>
  <c r="CG47" i="1"/>
  <c r="E24" i="7"/>
  <c r="HS17" i="1"/>
  <c r="BV39" i="2"/>
  <c r="BV53" i="2"/>
  <c r="CE22" i="1"/>
  <c r="CH61" i="1"/>
  <c r="HT51" i="1"/>
  <c r="CG61" i="1"/>
  <c r="CE47" i="1"/>
  <c r="HQ12" i="1"/>
  <c r="CI21" i="1"/>
  <c r="CE21" i="1"/>
  <c r="CC5" i="2"/>
  <c r="CG27" i="1"/>
  <c r="CG34" i="1"/>
  <c r="CF46" i="1"/>
  <c r="CI15" i="1"/>
  <c r="CK37" i="1"/>
  <c r="HS14" i="1"/>
  <c r="CE17" i="1"/>
  <c r="CH58" i="1"/>
  <c r="CE31" i="1"/>
  <c r="CI40" i="1"/>
  <c r="CH38" i="2"/>
  <c r="CE35" i="1"/>
  <c r="CH33" i="1"/>
  <c r="E51" i="7"/>
  <c r="H31" i="7"/>
  <c r="CH25" i="1"/>
  <c r="X38" i="2"/>
  <c r="FJ38" i="1" s="1"/>
  <c r="CE52" i="2"/>
  <c r="CE8" i="1"/>
  <c r="CF47" i="1"/>
  <c r="CE10" i="1"/>
  <c r="CE42" i="1"/>
  <c r="CH47" i="1"/>
  <c r="CE16" i="1"/>
  <c r="CE25" i="1"/>
  <c r="CI43" i="1"/>
  <c r="E34" i="7"/>
  <c r="HS13" i="1"/>
  <c r="CF36" i="1"/>
  <c r="E49" i="7"/>
  <c r="CH43" i="1"/>
  <c r="E12" i="7"/>
  <c r="CE46" i="1"/>
  <c r="HO9" i="1"/>
  <c r="CC52" i="2"/>
  <c r="CG52" i="2"/>
  <c r="E52" i="7"/>
  <c r="E40" i="7"/>
  <c r="E31" i="7"/>
  <c r="CH44" i="1"/>
  <c r="CE43" i="1"/>
  <c r="CK13" i="1"/>
  <c r="E15" i="7"/>
  <c r="E13" i="7"/>
  <c r="CH60" i="1"/>
  <c r="CK21" i="1"/>
  <c r="CG43" i="1"/>
  <c r="CK54" i="1"/>
  <c r="E19" i="7"/>
  <c r="HS19" i="1"/>
  <c r="E35" i="7"/>
  <c r="CH21" i="1"/>
  <c r="CH63" i="1"/>
  <c r="CH48" i="1"/>
  <c r="LF53" i="2"/>
  <c r="LF24" i="2"/>
  <c r="LF39" i="2"/>
  <c r="LF6" i="2"/>
  <c r="R4" i="2"/>
  <c r="LP24" i="2"/>
  <c r="LP53" i="2"/>
  <c r="F4" i="2"/>
  <c r="LG53" i="2"/>
  <c r="OZ24" i="2"/>
  <c r="OZ53" i="2"/>
  <c r="LY4" i="2"/>
  <c r="LR53" i="2"/>
  <c r="LR24" i="2"/>
  <c r="LR6" i="2"/>
  <c r="LR39" i="2"/>
  <c r="MA4" i="2"/>
  <c r="LI39" i="2"/>
  <c r="LI53" i="2"/>
  <c r="LI24" i="2"/>
  <c r="LI6" i="2"/>
  <c r="NB53" i="2"/>
  <c r="NB24" i="2"/>
  <c r="NB6" i="2"/>
  <c r="NB39" i="2"/>
  <c r="G4" i="2"/>
  <c r="LG24" i="2"/>
  <c r="JT39" i="2"/>
  <c r="JT53" i="2"/>
  <c r="JT24" i="2"/>
  <c r="JT6" i="2"/>
  <c r="LP6" i="2"/>
  <c r="GJ52" i="5"/>
  <c r="GA52" i="5"/>
  <c r="E52" i="5"/>
  <c r="FR52" i="5"/>
  <c r="BJ52" i="5"/>
  <c r="FI52" i="5"/>
  <c r="P52" i="5"/>
  <c r="EZ52" i="5"/>
  <c r="EQ52" i="5"/>
  <c r="AL52" i="5"/>
  <c r="AA52" i="5"/>
  <c r="BT10" i="1"/>
  <c r="HM10" i="1"/>
  <c r="BV43" i="1"/>
  <c r="HO43" i="1"/>
  <c r="BV34" i="1"/>
  <c r="HO34" i="1"/>
  <c r="FQ30" i="1"/>
  <c r="HA30" i="1"/>
  <c r="HJ30" i="1"/>
  <c r="AE30" i="1"/>
  <c r="FZ30" i="1"/>
  <c r="GB52" i="5"/>
  <c r="GK52" i="5"/>
  <c r="HP48" i="1"/>
  <c r="BQ39" i="2"/>
  <c r="BT39" i="2"/>
  <c r="AJ63" i="5"/>
  <c r="BW39" i="3"/>
  <c r="BV61" i="1"/>
  <c r="HO61" i="1"/>
  <c r="BW35" i="1"/>
  <c r="HP35" i="1"/>
  <c r="BU21" i="1"/>
  <c r="HN21" i="1"/>
  <c r="BZ37" i="1"/>
  <c r="HS37" i="1"/>
  <c r="IH4" i="2"/>
  <c r="IH24" i="2" s="1"/>
  <c r="JR4" i="2"/>
  <c r="JR24" i="2" s="1"/>
  <c r="JI39" i="2"/>
  <c r="JI53" i="2"/>
  <c r="JI24" i="2"/>
  <c r="JI6" i="2"/>
  <c r="HN47" i="1"/>
  <c r="BU47" i="1"/>
  <c r="BW62" i="1"/>
  <c r="HP62" i="1"/>
  <c r="AN36" i="1"/>
  <c r="FO36" i="1"/>
  <c r="FX36" i="1"/>
  <c r="BL36" i="1"/>
  <c r="AC36" i="1"/>
  <c r="GP36" i="1"/>
  <c r="HH36" i="1"/>
  <c r="GY36" i="1"/>
  <c r="GG36" i="1"/>
  <c r="CG60" i="1"/>
  <c r="AC27" i="1"/>
  <c r="BL27" i="1"/>
  <c r="AN27" i="1"/>
  <c r="FO27" i="1"/>
  <c r="FX27" i="1"/>
  <c r="HH27" i="1"/>
  <c r="GG27" i="1"/>
  <c r="GY27" i="1"/>
  <c r="GP27" i="1"/>
  <c r="BU26" i="1"/>
  <c r="BT42" i="1"/>
  <c r="HM42" i="1"/>
  <c r="BY54" i="1"/>
  <c r="BZ22" i="1"/>
  <c r="HS22" i="1"/>
  <c r="BV30" i="1"/>
  <c r="HO30" i="1"/>
  <c r="AN12" i="1"/>
  <c r="FO12" i="1"/>
  <c r="GG12" i="1"/>
  <c r="GP12" i="1"/>
  <c r="HH12" i="1"/>
  <c r="BL12" i="1"/>
  <c r="FX12" i="1"/>
  <c r="GY12" i="1"/>
  <c r="AC12" i="1"/>
  <c r="HF52" i="1"/>
  <c r="GW52" i="1"/>
  <c r="GE52" i="1"/>
  <c r="GN52" i="1"/>
  <c r="AA52" i="1"/>
  <c r="FV52" i="1"/>
  <c r="BJ52" i="1"/>
  <c r="FM52" i="1"/>
  <c r="AL52" i="1"/>
  <c r="BT43" i="1"/>
  <c r="HM43" i="1"/>
  <c r="BT30" i="1"/>
  <c r="HM30" i="1"/>
  <c r="BH41" i="1"/>
  <c r="FK41" i="1"/>
  <c r="AJ41" i="1"/>
  <c r="Y41" i="1"/>
  <c r="FT41" i="1"/>
  <c r="HD41" i="1"/>
  <c r="GU41" i="1"/>
  <c r="GC41" i="1"/>
  <c r="GL41" i="1"/>
  <c r="CE32" i="1"/>
  <c r="BX62" i="1"/>
  <c r="HQ62" i="1"/>
  <c r="GV14" i="1"/>
  <c r="GD14" i="1"/>
  <c r="AK14" i="1"/>
  <c r="FL14" i="1"/>
  <c r="Z14" i="1"/>
  <c r="HE14" i="1"/>
  <c r="BI14" i="1"/>
  <c r="FU14" i="1"/>
  <c r="GM14" i="1"/>
  <c r="CJ60" i="1"/>
  <c r="X12" i="1"/>
  <c r="BG12" i="1"/>
  <c r="AI12" i="1"/>
  <c r="FS12" i="1"/>
  <c r="FJ12" i="1"/>
  <c r="GK12" i="1"/>
  <c r="HC12" i="1"/>
  <c r="GB12" i="1"/>
  <c r="GT12" i="1"/>
  <c r="BV51" i="1"/>
  <c r="HO51" i="1"/>
  <c r="IC24" i="3"/>
  <c r="IC6" i="3"/>
  <c r="IL4" i="3"/>
  <c r="IC39" i="3"/>
  <c r="IC53" i="3"/>
  <c r="BX17" i="1"/>
  <c r="HQ17" i="1"/>
  <c r="AI33" i="1"/>
  <c r="X33" i="1"/>
  <c r="FJ33" i="1"/>
  <c r="BG33" i="1"/>
  <c r="FS33" i="1"/>
  <c r="GT33" i="1"/>
  <c r="HC33" i="1"/>
  <c r="GK33" i="1"/>
  <c r="GB33" i="1"/>
  <c r="BT15" i="1"/>
  <c r="HM15" i="1"/>
  <c r="GV10" i="1"/>
  <c r="Z10" i="1"/>
  <c r="FL10" i="1"/>
  <c r="GD10" i="1"/>
  <c r="GM10" i="1"/>
  <c r="BI10" i="1"/>
  <c r="FU10" i="1"/>
  <c r="AK10" i="1"/>
  <c r="HE10" i="1"/>
  <c r="BV21" i="1"/>
  <c r="HO21" i="1"/>
  <c r="BT37" i="1"/>
  <c r="HM37" i="1"/>
  <c r="AC31" i="1"/>
  <c r="BL31" i="1"/>
  <c r="AN31" i="1"/>
  <c r="GP31" i="1"/>
  <c r="FO31" i="1"/>
  <c r="HH31" i="1"/>
  <c r="GY31" i="1"/>
  <c r="GG31" i="1"/>
  <c r="FX31" i="1"/>
  <c r="AC42" i="1"/>
  <c r="AN42" i="1"/>
  <c r="FX42" i="1"/>
  <c r="BL42" i="1"/>
  <c r="FO42" i="1"/>
  <c r="HH42" i="1"/>
  <c r="GY42" i="1"/>
  <c r="GP42" i="1"/>
  <c r="GG42" i="1"/>
  <c r="BW63" i="1"/>
  <c r="HP63" i="1"/>
  <c r="LT23" i="2"/>
  <c r="LK24" i="2"/>
  <c r="KZ39" i="3"/>
  <c r="LI4" i="3"/>
  <c r="KZ6" i="3"/>
  <c r="KZ24" i="3"/>
  <c r="KZ53" i="3"/>
  <c r="X7" i="1"/>
  <c r="FJ7" i="1"/>
  <c r="FS7" i="1"/>
  <c r="AI7" i="1"/>
  <c r="BG7" i="1"/>
  <c r="GK7" i="1"/>
  <c r="GB7" i="1"/>
  <c r="HC7" i="1"/>
  <c r="GT7" i="1"/>
  <c r="AK58" i="1"/>
  <c r="Z58" i="1"/>
  <c r="FL58" i="1"/>
  <c r="BI58" i="1"/>
  <c r="FU58" i="1"/>
  <c r="GD58" i="1"/>
  <c r="HE58" i="1"/>
  <c r="GM58" i="1"/>
  <c r="GV58" i="1"/>
  <c r="B4" i="3"/>
  <c r="B53" i="3" s="1"/>
  <c r="HN24" i="3"/>
  <c r="HN39" i="3"/>
  <c r="CG62" i="1"/>
  <c r="CK31" i="1"/>
  <c r="AK45" i="1"/>
  <c r="Z45" i="1"/>
  <c r="FL45" i="1"/>
  <c r="FU45" i="1"/>
  <c r="BI45" i="1"/>
  <c r="GM45" i="1"/>
  <c r="GD45" i="1"/>
  <c r="HE45" i="1"/>
  <c r="GV45" i="1"/>
  <c r="AN52" i="5"/>
  <c r="AB52" i="5"/>
  <c r="S4" i="3"/>
  <c r="S6" i="3" s="1"/>
  <c r="BH63" i="5"/>
  <c r="BW53" i="3"/>
  <c r="AE59" i="5"/>
  <c r="GN59" i="5"/>
  <c r="BN62" i="5"/>
  <c r="FY20" i="5"/>
  <c r="CE13" i="1"/>
  <c r="CF45" i="1"/>
  <c r="E47" i="7"/>
  <c r="BU30" i="1"/>
  <c r="CJ58" i="1"/>
  <c r="CG46" i="1"/>
  <c r="GF52" i="1"/>
  <c r="FW52" i="1"/>
  <c r="GX52" i="1"/>
  <c r="AM52" i="1"/>
  <c r="AB52" i="1"/>
  <c r="GO52" i="1"/>
  <c r="HG52" i="1"/>
  <c r="BK52" i="1"/>
  <c r="FN52" i="1"/>
  <c r="IQ23" i="2"/>
  <c r="AB47" i="1"/>
  <c r="AM47" i="1"/>
  <c r="BK47" i="1"/>
  <c r="FN47" i="1"/>
  <c r="FW47" i="1"/>
  <c r="GX47" i="1"/>
  <c r="GO47" i="1"/>
  <c r="HG47" i="1"/>
  <c r="GF47" i="1"/>
  <c r="CH22" i="1"/>
  <c r="CE19" i="1"/>
  <c r="CE20" i="1"/>
  <c r="AN46" i="1"/>
  <c r="AC46" i="1"/>
  <c r="FX46" i="1"/>
  <c r="BL46" i="1"/>
  <c r="GY46" i="1"/>
  <c r="FO46" i="1"/>
  <c r="HH46" i="1"/>
  <c r="GG46" i="1"/>
  <c r="GP46" i="1"/>
  <c r="CI30" i="1"/>
  <c r="AC22" i="1"/>
  <c r="FO22" i="1"/>
  <c r="FX22" i="1"/>
  <c r="AN22" i="1"/>
  <c r="BL22" i="1"/>
  <c r="GP22" i="1"/>
  <c r="GG22" i="1"/>
  <c r="GY22" i="1"/>
  <c r="HH22" i="1"/>
  <c r="E16" i="7"/>
  <c r="CD52" i="2"/>
  <c r="CI20" i="1"/>
  <c r="BX44" i="1"/>
  <c r="HQ44" i="1"/>
  <c r="CE40" i="1"/>
  <c r="CI37" i="1"/>
  <c r="E23" i="7"/>
  <c r="HN17" i="1"/>
  <c r="CF27" i="1"/>
  <c r="CF44" i="1"/>
  <c r="CJ57" i="1"/>
  <c r="CF62" i="1"/>
  <c r="BT46" i="1"/>
  <c r="FO7" i="1"/>
  <c r="GG7" i="1"/>
  <c r="AN7" i="1"/>
  <c r="GY7" i="1"/>
  <c r="AC7" i="1"/>
  <c r="BL7" i="1"/>
  <c r="GP7" i="1"/>
  <c r="FX7" i="1"/>
  <c r="HH7" i="1"/>
  <c r="BW55" i="1"/>
  <c r="HP55" i="1"/>
  <c r="BX46" i="1"/>
  <c r="HQ46" i="1"/>
  <c r="BL34" i="1"/>
  <c r="AC34" i="1"/>
  <c r="FX34" i="1"/>
  <c r="FO34" i="1"/>
  <c r="AN34" i="1"/>
  <c r="GY34" i="1"/>
  <c r="HH34" i="1"/>
  <c r="GG34" i="1"/>
  <c r="GP34" i="1"/>
  <c r="BY56" i="1"/>
  <c r="HR56" i="1"/>
  <c r="E33" i="7"/>
  <c r="BL17" i="1"/>
  <c r="FX17" i="1"/>
  <c r="GY17" i="1"/>
  <c r="GP17" i="1"/>
  <c r="AC17" i="1"/>
  <c r="AN17" i="1"/>
  <c r="FO17" i="1"/>
  <c r="HH17" i="1"/>
  <c r="GG17" i="1"/>
  <c r="AK35" i="1"/>
  <c r="Z35" i="1"/>
  <c r="FL35" i="1"/>
  <c r="BI35" i="1"/>
  <c r="FU35" i="1"/>
  <c r="HE35" i="1"/>
  <c r="GM35" i="1"/>
  <c r="GV35" i="1"/>
  <c r="GD35" i="1"/>
  <c r="Y37" i="1"/>
  <c r="BH37" i="1"/>
  <c r="AJ37" i="1"/>
  <c r="FK37" i="1"/>
  <c r="FT37" i="1"/>
  <c r="GC37" i="1"/>
  <c r="GU37" i="1"/>
  <c r="GL37" i="1"/>
  <c r="HD37" i="1"/>
  <c r="CI32" i="1"/>
  <c r="CF43" i="1"/>
  <c r="HQ15" i="1"/>
  <c r="CE37" i="1"/>
  <c r="E46" i="7"/>
  <c r="AL26" i="1"/>
  <c r="BJ26" i="1"/>
  <c r="FV26" i="1"/>
  <c r="FM26" i="1"/>
  <c r="AA26" i="1"/>
  <c r="GE26" i="1"/>
  <c r="GW26" i="1"/>
  <c r="HF26" i="1"/>
  <c r="GN26" i="1"/>
  <c r="AN13" i="1"/>
  <c r="FO13" i="1"/>
  <c r="GG13" i="1"/>
  <c r="HH13" i="1"/>
  <c r="AC13" i="1"/>
  <c r="GY13" i="1"/>
  <c r="FX13" i="1"/>
  <c r="GP13" i="1"/>
  <c r="BL13" i="1"/>
  <c r="CI35" i="1"/>
  <c r="OW4" i="2"/>
  <c r="OW24" i="2" s="1"/>
  <c r="ON39" i="2"/>
  <c r="ON53" i="2"/>
  <c r="ON6" i="2"/>
  <c r="ON24" i="2"/>
  <c r="CJ55" i="1"/>
  <c r="LG39" i="3"/>
  <c r="LG24" i="3"/>
  <c r="LG6" i="3"/>
  <c r="LG53" i="3"/>
  <c r="LP4" i="3"/>
  <c r="X36" i="1"/>
  <c r="BG36" i="1"/>
  <c r="AI36" i="1"/>
  <c r="FS36" i="1"/>
  <c r="FJ36" i="1"/>
  <c r="GT36" i="1"/>
  <c r="GK36" i="1"/>
  <c r="GB36" i="1"/>
  <c r="HC36" i="1"/>
  <c r="CH14" i="1"/>
  <c r="CF19" i="1"/>
  <c r="BU42" i="1"/>
  <c r="HN42" i="1"/>
  <c r="BW30" i="1"/>
  <c r="HP30" i="1"/>
  <c r="BY58" i="1"/>
  <c r="HR58" i="1"/>
  <c r="BV25" i="1"/>
  <c r="HO25" i="1"/>
  <c r="AC26" i="1"/>
  <c r="AN26" i="1"/>
  <c r="FO26" i="1"/>
  <c r="FX26" i="1"/>
  <c r="BL26" i="1"/>
  <c r="HH26" i="1"/>
  <c r="GP26" i="1"/>
  <c r="GY26" i="1"/>
  <c r="GG26" i="1"/>
  <c r="BV60" i="1"/>
  <c r="HO60" i="1"/>
  <c r="BV26" i="1"/>
  <c r="HO26" i="1"/>
  <c r="BX43" i="1"/>
  <c r="HQ43" i="1"/>
  <c r="AC25" i="1"/>
  <c r="BL25" i="1"/>
  <c r="AN25" i="1"/>
  <c r="FO25" i="1"/>
  <c r="FX25" i="1"/>
  <c r="HH25" i="1"/>
  <c r="GY25" i="1"/>
  <c r="GG25" i="1"/>
  <c r="GP25" i="1"/>
  <c r="BK34" i="1"/>
  <c r="FN34" i="1"/>
  <c r="FW34" i="1"/>
  <c r="AB34" i="1"/>
  <c r="AM34" i="1"/>
  <c r="HG34" i="1"/>
  <c r="GF34" i="1"/>
  <c r="GO34" i="1"/>
  <c r="GX34" i="1"/>
  <c r="Z28" i="1"/>
  <c r="FU28" i="1"/>
  <c r="FL28" i="1"/>
  <c r="BI28" i="1"/>
  <c r="AK28" i="1"/>
  <c r="GV28" i="1"/>
  <c r="GM28" i="1"/>
  <c r="GD28" i="1"/>
  <c r="HE28" i="1"/>
  <c r="AN30" i="1"/>
  <c r="AC30" i="1"/>
  <c r="FX30" i="1"/>
  <c r="BL30" i="1"/>
  <c r="FO30" i="1"/>
  <c r="GP30" i="1"/>
  <c r="GG30" i="1"/>
  <c r="GY30" i="1"/>
  <c r="HH30" i="1"/>
  <c r="AI9" i="1"/>
  <c r="X9" i="1"/>
  <c r="FS9" i="1"/>
  <c r="BG9" i="1"/>
  <c r="FJ9" i="1"/>
  <c r="GT9" i="1"/>
  <c r="HC9" i="1"/>
  <c r="GB9" i="1"/>
  <c r="GK9" i="1"/>
  <c r="BV17" i="1"/>
  <c r="HO17" i="1"/>
  <c r="EX63" i="5"/>
  <c r="BW59" i="1"/>
  <c r="HP59" i="1"/>
  <c r="AC52" i="2"/>
  <c r="BX20" i="1"/>
  <c r="HQ20" i="1"/>
  <c r="LM24" i="2"/>
  <c r="LV4" i="2"/>
  <c r="LM6" i="2"/>
  <c r="LM53" i="2"/>
  <c r="LM39" i="2"/>
  <c r="E29" i="7"/>
  <c r="AI29" i="1"/>
  <c r="BG29" i="1"/>
  <c r="FJ29" i="1"/>
  <c r="FS29" i="1"/>
  <c r="X29" i="1"/>
  <c r="AD23" i="2"/>
  <c r="H23" i="1" s="1"/>
  <c r="BZ60" i="1"/>
  <c r="HS60" i="1"/>
  <c r="AB25" i="1"/>
  <c r="AM25" i="1"/>
  <c r="BK25" i="1"/>
  <c r="FN25" i="1"/>
  <c r="FW25" i="1"/>
  <c r="GO25" i="1"/>
  <c r="GF25" i="1"/>
  <c r="HG25" i="1"/>
  <c r="GX25" i="1"/>
  <c r="BI32" i="1"/>
  <c r="Z32" i="1"/>
  <c r="FL32" i="1"/>
  <c r="FU32" i="1"/>
  <c r="AK32" i="1"/>
  <c r="GV32" i="1"/>
  <c r="GD32" i="1"/>
  <c r="GM32" i="1"/>
  <c r="HE32" i="1"/>
  <c r="BW29" i="1"/>
  <c r="BW56" i="1"/>
  <c r="HP56" i="1"/>
  <c r="FQ36" i="1"/>
  <c r="GI36" i="1"/>
  <c r="AE36" i="1"/>
  <c r="HA36" i="1"/>
  <c r="AP36" i="1"/>
  <c r="FZ36" i="1"/>
  <c r="BN36" i="1"/>
  <c r="GR36" i="1"/>
  <c r="HJ36" i="1"/>
  <c r="R52" i="5"/>
  <c r="FA52" i="5"/>
  <c r="AB38" i="2"/>
  <c r="HG38" i="1" s="1"/>
  <c r="FY63" i="5"/>
  <c r="FP63" i="5"/>
  <c r="EU62" i="5"/>
  <c r="HN53" i="3"/>
  <c r="FG20" i="5"/>
  <c r="BH20" i="5"/>
  <c r="AP30" i="1"/>
  <c r="E41" i="7"/>
  <c r="CK28" i="1"/>
  <c r="CH59" i="1"/>
  <c r="CG33" i="1"/>
  <c r="CF52" i="2"/>
  <c r="CI26" i="1"/>
  <c r="E32" i="7"/>
  <c r="BW22" i="1"/>
  <c r="HP22" i="1"/>
  <c r="JY24" i="2"/>
  <c r="JY6" i="2"/>
  <c r="JY53" i="2"/>
  <c r="JY39" i="2"/>
  <c r="BY59" i="1"/>
  <c r="HR59" i="1"/>
  <c r="BT34" i="1"/>
  <c r="HM34" i="1"/>
  <c r="BZ59" i="1"/>
  <c r="HS59" i="1"/>
  <c r="BT18" i="1"/>
  <c r="HM18" i="1"/>
  <c r="BW58" i="1"/>
  <c r="HP58" i="1"/>
  <c r="BV56" i="1"/>
  <c r="HO56" i="1"/>
  <c r="BX33" i="1"/>
  <c r="CF26" i="1"/>
  <c r="CK34" i="1"/>
  <c r="BT21" i="1"/>
  <c r="HM21" i="1"/>
  <c r="CK22" i="1"/>
  <c r="BV20" i="1"/>
  <c r="CG37" i="1"/>
  <c r="AN44" i="1"/>
  <c r="BL44" i="1"/>
  <c r="AC44" i="1"/>
  <c r="FX44" i="1"/>
  <c r="FO44" i="1"/>
  <c r="GP44" i="1"/>
  <c r="GG44" i="1"/>
  <c r="HH44" i="1"/>
  <c r="GY44" i="1"/>
  <c r="BW47" i="1"/>
  <c r="HP47" i="1"/>
  <c r="CH41" i="1"/>
  <c r="BW57" i="1"/>
  <c r="BU59" i="1"/>
  <c r="HN59" i="1"/>
  <c r="CJ63" i="1"/>
  <c r="BX41" i="1"/>
  <c r="HQ41" i="1"/>
  <c r="FO14" i="1"/>
  <c r="GG14" i="1"/>
  <c r="AN14" i="1"/>
  <c r="HH14" i="1"/>
  <c r="GY14" i="1"/>
  <c r="GP14" i="1"/>
  <c r="AC14" i="1"/>
  <c r="BL14" i="1"/>
  <c r="FX14" i="1"/>
  <c r="NX6" i="2"/>
  <c r="NX39" i="2"/>
  <c r="NX24" i="2"/>
  <c r="NX53" i="2"/>
  <c r="CH27" i="1"/>
  <c r="CB52" i="2"/>
  <c r="BU27" i="1"/>
  <c r="HN27" i="1"/>
  <c r="CG55" i="1"/>
  <c r="BT25" i="1"/>
  <c r="HM25" i="1"/>
  <c r="BV27" i="1"/>
  <c r="HO27" i="1"/>
  <c r="CE14" i="1"/>
  <c r="CI46" i="1"/>
  <c r="AC35" i="1"/>
  <c r="AN35" i="1"/>
  <c r="BL35" i="1"/>
  <c r="FO35" i="1"/>
  <c r="FX35" i="1"/>
  <c r="GY35" i="1"/>
  <c r="HH35" i="1"/>
  <c r="GG35" i="1"/>
  <c r="GP35" i="1"/>
  <c r="CG51" i="1"/>
  <c r="CF25" i="1"/>
  <c r="Y20" i="1"/>
  <c r="AJ20" i="1"/>
  <c r="FT20" i="1"/>
  <c r="BH20" i="1"/>
  <c r="FK20" i="1"/>
  <c r="HD20" i="1"/>
  <c r="GU20" i="1"/>
  <c r="GC20" i="1"/>
  <c r="GL20" i="1"/>
  <c r="BV59" i="1"/>
  <c r="GO8" i="1"/>
  <c r="GF8" i="1"/>
  <c r="AM8" i="1"/>
  <c r="HG8" i="1"/>
  <c r="FN8" i="1"/>
  <c r="GX8" i="1"/>
  <c r="AB8" i="1"/>
  <c r="BK8" i="1"/>
  <c r="FW8" i="1"/>
  <c r="CG21" i="1"/>
  <c r="CK19" i="1"/>
  <c r="HC29" i="1"/>
  <c r="CG23" i="2"/>
  <c r="AA20" i="1"/>
  <c r="FM20" i="1"/>
  <c r="FV20" i="1"/>
  <c r="BJ20" i="1"/>
  <c r="AL20" i="1"/>
  <c r="GW20" i="1"/>
  <c r="HF20" i="1"/>
  <c r="GE20" i="1"/>
  <c r="GN20" i="1"/>
  <c r="AN11" i="1"/>
  <c r="FO11" i="1"/>
  <c r="GY11" i="1"/>
  <c r="FX11" i="1"/>
  <c r="HH11" i="1"/>
  <c r="BL11" i="1"/>
  <c r="GP11" i="1"/>
  <c r="GG11" i="1"/>
  <c r="AC11" i="1"/>
  <c r="BW43" i="1"/>
  <c r="HP43" i="1"/>
  <c r="AC33" i="1"/>
  <c r="BL33" i="1"/>
  <c r="FO33" i="1"/>
  <c r="FX33" i="1"/>
  <c r="AN33" i="1"/>
  <c r="GG33" i="1"/>
  <c r="HH33" i="1"/>
  <c r="GP33" i="1"/>
  <c r="GY33" i="1"/>
  <c r="BW54" i="1"/>
  <c r="HP54" i="1"/>
  <c r="CI12" i="1"/>
  <c r="HQ24" i="3"/>
  <c r="HQ39" i="3"/>
  <c r="HQ6" i="3"/>
  <c r="CF29" i="1"/>
  <c r="AC16" i="1"/>
  <c r="HH16" i="1"/>
  <c r="BL16" i="1"/>
  <c r="GG16" i="1"/>
  <c r="GY16" i="1"/>
  <c r="FX16" i="1"/>
  <c r="AN16" i="1"/>
  <c r="GP16" i="1"/>
  <c r="FO16" i="1"/>
  <c r="AN20" i="1"/>
  <c r="FX20" i="1"/>
  <c r="BL20" i="1"/>
  <c r="AC20" i="1"/>
  <c r="FO20" i="1"/>
  <c r="GY20" i="1"/>
  <c r="HH20" i="1"/>
  <c r="GG20" i="1"/>
  <c r="GP20" i="1"/>
  <c r="HP4" i="2"/>
  <c r="HG53" i="2"/>
  <c r="HG24" i="2"/>
  <c r="HG39" i="2"/>
  <c r="HG6" i="2"/>
  <c r="CK14" i="1"/>
  <c r="BW42" i="1"/>
  <c r="HP42" i="1"/>
  <c r="BT20" i="1"/>
  <c r="HM20" i="1"/>
  <c r="BV31" i="1"/>
  <c r="HO31" i="1"/>
  <c r="BW27" i="1"/>
  <c r="HP27" i="1"/>
  <c r="BU62" i="1"/>
  <c r="HN62" i="1"/>
  <c r="BY60" i="1"/>
  <c r="HR60" i="1"/>
  <c r="BZ54" i="1"/>
  <c r="HS54" i="1"/>
  <c r="BU46" i="1"/>
  <c r="HN46" i="1"/>
  <c r="AJ28" i="1"/>
  <c r="Y28" i="1"/>
  <c r="FK28" i="1"/>
  <c r="BH28" i="1"/>
  <c r="FT28" i="1"/>
  <c r="GU28" i="1"/>
  <c r="GC28" i="1"/>
  <c r="HD28" i="1"/>
  <c r="GL28" i="1"/>
  <c r="BN30" i="1"/>
  <c r="BT13" i="1"/>
  <c r="HM13" i="1"/>
  <c r="NV4" i="2"/>
  <c r="NV24" i="2" s="1"/>
  <c r="LB4" i="2"/>
  <c r="ND53" i="2"/>
  <c r="ND24" i="2"/>
  <c r="ND6" i="2"/>
  <c r="ND39" i="2"/>
  <c r="BW50" i="1"/>
  <c r="HP50" i="1"/>
  <c r="E50" i="7"/>
  <c r="E26" i="7"/>
  <c r="BT16" i="1"/>
  <c r="HM16" i="1"/>
  <c r="BT40" i="1"/>
  <c r="HM40" i="1"/>
  <c r="BT31" i="1"/>
  <c r="HM31" i="1"/>
  <c r="BU44" i="1"/>
  <c r="HN44" i="1"/>
  <c r="E11" i="7"/>
  <c r="BI41" i="1"/>
  <c r="FL41" i="1"/>
  <c r="Z41" i="1"/>
  <c r="FU41" i="1"/>
  <c r="AK41" i="1"/>
  <c r="HE41" i="1"/>
  <c r="GV41" i="1"/>
  <c r="GD41" i="1"/>
  <c r="GM41" i="1"/>
  <c r="MU53" i="2"/>
  <c r="MU24" i="2"/>
  <c r="MU6" i="2"/>
  <c r="MU39" i="2"/>
  <c r="FT48" i="1"/>
  <c r="FK48" i="1"/>
  <c r="BH48" i="1"/>
  <c r="GC48" i="1"/>
  <c r="Y48" i="1"/>
  <c r="HD48" i="1"/>
  <c r="GU48" i="1"/>
  <c r="GL48" i="1"/>
  <c r="AJ48" i="1"/>
  <c r="BU25" i="1"/>
  <c r="HN25" i="1"/>
  <c r="AL36" i="1"/>
  <c r="AA36" i="1"/>
  <c r="FM36" i="1"/>
  <c r="FV36" i="1"/>
  <c r="BJ36" i="1"/>
  <c r="GN36" i="1"/>
  <c r="HF36" i="1"/>
  <c r="GW36" i="1"/>
  <c r="GE36" i="1"/>
  <c r="BV54" i="1"/>
  <c r="HO54" i="1"/>
  <c r="BV47" i="1"/>
  <c r="HO47" i="1"/>
  <c r="BU51" i="1"/>
  <c r="HN51" i="1"/>
  <c r="BW21" i="1"/>
  <c r="HP21" i="1"/>
  <c r="E17" i="7"/>
  <c r="BX35" i="1"/>
  <c r="HQ35" i="1"/>
  <c r="Z40" i="1"/>
  <c r="BI40" i="1"/>
  <c r="FL40" i="1"/>
  <c r="AK40" i="1"/>
  <c r="FU40" i="1"/>
  <c r="GM40" i="1"/>
  <c r="GV40" i="1"/>
  <c r="HE40" i="1"/>
  <c r="GD40" i="1"/>
  <c r="AL19" i="1"/>
  <c r="FM19" i="1"/>
  <c r="GN19" i="1"/>
  <c r="GW19" i="1"/>
  <c r="HF19" i="1"/>
  <c r="GE19" i="1"/>
  <c r="AA19" i="1"/>
  <c r="BJ19" i="1"/>
  <c r="FV19" i="1"/>
  <c r="BW14" i="1"/>
  <c r="HP14" i="1"/>
  <c r="BV44" i="1"/>
  <c r="HO44" i="1"/>
  <c r="LO6" i="2"/>
  <c r="LO24" i="2"/>
  <c r="LX4" i="2"/>
  <c r="LX24" i="2" s="1"/>
  <c r="LO39" i="2"/>
  <c r="LO53" i="2"/>
  <c r="BV62" i="1"/>
  <c r="HO62" i="1"/>
  <c r="ER52" i="5"/>
  <c r="FG63" i="5"/>
  <c r="GR30" i="1"/>
  <c r="GG8" i="1"/>
  <c r="FO8" i="1"/>
  <c r="GP8" i="1"/>
  <c r="GY8" i="1"/>
  <c r="AN8" i="1"/>
  <c r="HH8" i="1"/>
  <c r="FX8" i="1"/>
  <c r="BL8" i="1"/>
  <c r="AC8" i="1"/>
  <c r="BX21" i="1"/>
  <c r="HQ21" i="1"/>
  <c r="BL28" i="1"/>
  <c r="AN28" i="1"/>
  <c r="AC28" i="1"/>
  <c r="FX28" i="1"/>
  <c r="FO28" i="1"/>
  <c r="GY28" i="1"/>
  <c r="GG28" i="1"/>
  <c r="GP28" i="1"/>
  <c r="HH28" i="1"/>
  <c r="BX30" i="1"/>
  <c r="HQ30" i="1"/>
  <c r="CA52" i="2"/>
  <c r="HD52" i="1"/>
  <c r="GU52" i="1"/>
  <c r="GL52" i="1"/>
  <c r="GC52" i="1"/>
  <c r="FT52" i="1"/>
  <c r="AJ52" i="1"/>
  <c r="BH52" i="1"/>
  <c r="Y52" i="1"/>
  <c r="FK52" i="1"/>
  <c r="LK39" i="2"/>
  <c r="LK6" i="2"/>
  <c r="LK53" i="2"/>
  <c r="E44" i="7"/>
  <c r="GG15" i="1"/>
  <c r="AC15" i="1"/>
  <c r="BL15" i="1"/>
  <c r="FO15" i="1"/>
  <c r="AN15" i="1"/>
  <c r="GP15" i="1"/>
  <c r="HH15" i="1"/>
  <c r="FX15" i="1"/>
  <c r="GY15" i="1"/>
  <c r="BU35" i="1"/>
  <c r="HN35" i="1"/>
  <c r="GX16" i="1"/>
  <c r="AB16" i="1"/>
  <c r="FN16" i="1"/>
  <c r="FW16" i="1"/>
  <c r="HG16" i="1"/>
  <c r="GO16" i="1"/>
  <c r="BK16" i="1"/>
  <c r="GF16" i="1"/>
  <c r="AM16" i="1"/>
  <c r="Q4" i="2"/>
  <c r="HG9" i="1"/>
  <c r="GF9" i="1"/>
  <c r="AM9" i="1"/>
  <c r="AB9" i="1"/>
  <c r="GX9" i="1"/>
  <c r="BK9" i="1"/>
  <c r="FW9" i="1"/>
  <c r="GO9" i="1"/>
  <c r="FN9" i="1"/>
  <c r="NZ6" i="2"/>
  <c r="NZ39" i="2"/>
  <c r="NZ24" i="2"/>
  <c r="NZ53" i="2"/>
  <c r="FJ52" i="5"/>
  <c r="N63" i="5"/>
  <c r="GH63" i="5"/>
  <c r="GR63" i="5" s="1"/>
  <c r="BW6" i="3"/>
  <c r="FM62" i="5"/>
  <c r="N20" i="5"/>
  <c r="EO20" i="5"/>
  <c r="HT19" i="1"/>
  <c r="GI30" i="1"/>
  <c r="AN9" i="1"/>
  <c r="FO9" i="1"/>
  <c r="GG9" i="1"/>
  <c r="GP9" i="1"/>
  <c r="HH9" i="1"/>
  <c r="BL9" i="1"/>
  <c r="FX9" i="1"/>
  <c r="AC9" i="1"/>
  <c r="GY9" i="1"/>
  <c r="BT27" i="1"/>
  <c r="HM27" i="1"/>
  <c r="BZ28" i="1"/>
  <c r="HS28" i="1"/>
  <c r="BV42" i="1"/>
  <c r="BV36" i="1"/>
  <c r="HO36" i="1"/>
  <c r="AC21" i="1"/>
  <c r="FX21" i="1"/>
  <c r="AN21" i="1"/>
  <c r="FO21" i="1"/>
  <c r="BL21" i="1"/>
  <c r="HH21" i="1"/>
  <c r="GY21" i="1"/>
  <c r="GP21" i="1"/>
  <c r="GG21" i="1"/>
  <c r="BW31" i="1"/>
  <c r="HP31" i="1"/>
  <c r="BX26" i="1"/>
  <c r="HQ26" i="1"/>
  <c r="BT8" i="1"/>
  <c r="HM8" i="1"/>
  <c r="BT19" i="1"/>
  <c r="HM19" i="1"/>
  <c r="GT29" i="1"/>
  <c r="KR24" i="3"/>
  <c r="KR39" i="3"/>
  <c r="KR53" i="3"/>
  <c r="KR6" i="3"/>
  <c r="BL45" i="1"/>
  <c r="FX45" i="1"/>
  <c r="FO45" i="1"/>
  <c r="AC45" i="1"/>
  <c r="AN45" i="1"/>
  <c r="GG45" i="1"/>
  <c r="HH45" i="1"/>
  <c r="GP45" i="1"/>
  <c r="GY45" i="1"/>
  <c r="CL23" i="2"/>
  <c r="BE23" i="2"/>
  <c r="BZ34" i="1"/>
  <c r="HS34" i="1"/>
  <c r="BZ21" i="1"/>
  <c r="HS21" i="1"/>
  <c r="BW41" i="1"/>
  <c r="HP41" i="1"/>
  <c r="Y31" i="1"/>
  <c r="BH31" i="1"/>
  <c r="FK31" i="1"/>
  <c r="AJ31" i="1"/>
  <c r="FT31" i="1"/>
  <c r="GL31" i="1"/>
  <c r="HD31" i="1"/>
  <c r="GU31" i="1"/>
  <c r="GC31" i="1"/>
  <c r="BV55" i="1"/>
  <c r="HO55" i="1"/>
  <c r="CH55" i="1"/>
  <c r="BT14" i="1"/>
  <c r="HM14" i="1"/>
  <c r="E39" i="7"/>
  <c r="BX40" i="1"/>
  <c r="HQ40" i="1"/>
  <c r="GE10" i="1"/>
  <c r="FM10" i="1"/>
  <c r="HF10" i="1"/>
  <c r="AA10" i="1"/>
  <c r="BJ10" i="1"/>
  <c r="FV10" i="1"/>
  <c r="GN10" i="1"/>
  <c r="AL10" i="1"/>
  <c r="GW10" i="1"/>
  <c r="BT22" i="1"/>
  <c r="HM22" i="1"/>
  <c r="CE15" i="1"/>
  <c r="Y58" i="1"/>
  <c r="AJ58" i="1"/>
  <c r="FT58" i="1"/>
  <c r="FK58" i="1"/>
  <c r="BH58" i="1"/>
  <c r="GL58" i="1"/>
  <c r="GC58" i="1"/>
  <c r="HD58" i="1"/>
  <c r="GU58" i="1"/>
  <c r="CK60" i="1"/>
  <c r="AA15" i="1"/>
  <c r="BJ15" i="1"/>
  <c r="FV15" i="1"/>
  <c r="GE15" i="1"/>
  <c r="GN15" i="1"/>
  <c r="FM15" i="1"/>
  <c r="HF15" i="1"/>
  <c r="AL15" i="1"/>
  <c r="GW15" i="1"/>
  <c r="Y10" i="1"/>
  <c r="GC10" i="1"/>
  <c r="GL10" i="1"/>
  <c r="AJ10" i="1"/>
  <c r="FK10" i="1"/>
  <c r="HD10" i="1"/>
  <c r="FT10" i="1"/>
  <c r="BH10" i="1"/>
  <c r="GU10" i="1"/>
  <c r="BU36" i="1"/>
  <c r="HN36" i="1"/>
  <c r="CI10" i="1"/>
  <c r="HN6" i="3"/>
  <c r="HE13" i="1"/>
  <c r="FL13" i="1"/>
  <c r="GM13" i="1"/>
  <c r="FU13" i="1"/>
  <c r="Z13" i="1"/>
  <c r="BI13" i="1"/>
  <c r="GD13" i="1"/>
  <c r="AK13" i="1"/>
  <c r="GV13" i="1"/>
  <c r="BT35" i="1"/>
  <c r="HM35" i="1"/>
  <c r="Z22" i="1"/>
  <c r="BI22" i="1"/>
  <c r="FL22" i="1"/>
  <c r="AK22" i="1"/>
  <c r="FU22" i="1"/>
  <c r="HE22" i="1"/>
  <c r="GV22" i="1"/>
  <c r="GD22" i="1"/>
  <c r="GM22" i="1"/>
  <c r="Z63" i="1"/>
  <c r="BI63" i="1"/>
  <c r="FL63" i="1"/>
  <c r="AK63" i="1"/>
  <c r="FU63" i="1"/>
  <c r="GD63" i="1"/>
  <c r="HE63" i="1"/>
  <c r="GV63" i="1"/>
  <c r="GM63" i="1"/>
  <c r="BT17" i="1"/>
  <c r="HM17" i="1"/>
  <c r="BW33" i="1"/>
  <c r="HP33" i="1"/>
  <c r="BT44" i="1"/>
  <c r="HM44" i="1"/>
  <c r="AN40" i="1"/>
  <c r="AC40" i="1"/>
  <c r="FO40" i="1"/>
  <c r="FX40" i="1"/>
  <c r="BL40" i="1"/>
  <c r="GP40" i="1"/>
  <c r="GG40" i="1"/>
  <c r="HH40" i="1"/>
  <c r="GY40" i="1"/>
  <c r="X28" i="1"/>
  <c r="BG28" i="1"/>
  <c r="AI28" i="1"/>
  <c r="FS28" i="1"/>
  <c r="FJ28" i="1"/>
  <c r="GK28" i="1"/>
  <c r="GT28" i="1"/>
  <c r="GB28" i="1"/>
  <c r="HC28" i="1"/>
  <c r="BW9" i="1"/>
  <c r="HP9" i="1"/>
  <c r="BU45" i="1"/>
  <c r="HN45" i="1"/>
  <c r="CE27" i="1"/>
  <c r="BU40" i="1"/>
  <c r="HN40" i="1"/>
  <c r="AC41" i="1"/>
  <c r="AN41" i="1"/>
  <c r="BL41" i="1"/>
  <c r="FO41" i="1"/>
  <c r="FX41" i="1"/>
  <c r="GG41" i="1"/>
  <c r="HH41" i="1"/>
  <c r="GY41" i="1"/>
  <c r="GP41" i="1"/>
  <c r="BV46" i="1"/>
  <c r="HO46" i="1"/>
  <c r="BU22" i="1"/>
  <c r="HN22" i="1"/>
  <c r="BY62" i="1"/>
  <c r="HR62" i="1"/>
  <c r="BW61" i="1"/>
  <c r="HP61" i="1"/>
  <c r="FJ52" i="1"/>
  <c r="BG52" i="1"/>
  <c r="GB52" i="1"/>
  <c r="FS52" i="1"/>
  <c r="HC52" i="1"/>
  <c r="GT52" i="1"/>
  <c r="GK52" i="1"/>
  <c r="X52" i="1"/>
  <c r="AI52" i="1"/>
  <c r="BX37" i="1"/>
  <c r="HQ37" i="1"/>
  <c r="BL18" i="1"/>
  <c r="FX18" i="1"/>
  <c r="GP18" i="1"/>
  <c r="AC18" i="1"/>
  <c r="FO18" i="1"/>
  <c r="AN18" i="1"/>
  <c r="HH18" i="1"/>
  <c r="GY18" i="1"/>
  <c r="GG18" i="1"/>
  <c r="BT26" i="1"/>
  <c r="HM26" i="1"/>
  <c r="GX53" i="2"/>
  <c r="GX24" i="2"/>
  <c r="GX6" i="2"/>
  <c r="GX39" i="2"/>
  <c r="E38" i="7"/>
  <c r="E21" i="7"/>
  <c r="BU33" i="1"/>
  <c r="HN33" i="1"/>
  <c r="AM31" i="1"/>
  <c r="AB31" i="1"/>
  <c r="FN31" i="1"/>
  <c r="FW31" i="1"/>
  <c r="BK31" i="1"/>
  <c r="HG31" i="1"/>
  <c r="GX31" i="1"/>
  <c r="GF31" i="1"/>
  <c r="GO31" i="1"/>
  <c r="BY55" i="1"/>
  <c r="HR55" i="1"/>
  <c r="CG5" i="2"/>
  <c r="AM27" i="1"/>
  <c r="BK27" i="1"/>
  <c r="AB27" i="1"/>
  <c r="FN27" i="1"/>
  <c r="FW27" i="1"/>
  <c r="GX27" i="1"/>
  <c r="HG27" i="1"/>
  <c r="GO27" i="1"/>
  <c r="GF27" i="1"/>
  <c r="BZ31" i="1"/>
  <c r="HS31" i="1"/>
  <c r="BL4" i="3"/>
  <c r="AC37" i="1"/>
  <c r="AN37" i="1"/>
  <c r="FX37" i="1"/>
  <c r="FO37" i="1"/>
  <c r="BL37" i="1"/>
  <c r="GP37" i="1"/>
  <c r="GG37" i="1"/>
  <c r="GY37" i="1"/>
  <c r="HH37" i="1"/>
  <c r="E30" i="7"/>
  <c r="IO53" i="2"/>
  <c r="IO24" i="2"/>
  <c r="IO6" i="2"/>
  <c r="IX4" i="2"/>
  <c r="IO39" i="2"/>
  <c r="CK59" i="1"/>
  <c r="BW44" i="1"/>
  <c r="BL48" i="1"/>
  <c r="AN48" i="1"/>
  <c r="HH48" i="1"/>
  <c r="AC48" i="1"/>
  <c r="FO48" i="1"/>
  <c r="GY48" i="1"/>
  <c r="GP48" i="1"/>
  <c r="GG48" i="1"/>
  <c r="FX48" i="1"/>
  <c r="BY57" i="1"/>
  <c r="HR57" i="1"/>
  <c r="BX32" i="1"/>
  <c r="HQ32" i="1"/>
  <c r="BU43" i="1"/>
  <c r="HN43" i="1"/>
  <c r="GV18" i="1"/>
  <c r="GM18" i="1"/>
  <c r="BI18" i="1"/>
  <c r="AK18" i="1"/>
  <c r="Z18" i="1"/>
  <c r="FL18" i="1"/>
  <c r="GD18" i="1"/>
  <c r="HE18" i="1"/>
  <c r="FU18" i="1"/>
  <c r="F52" i="5"/>
  <c r="FS52" i="5"/>
  <c r="M4" i="3"/>
  <c r="M53" i="3" s="1"/>
  <c r="BW39" i="2"/>
  <c r="Y63" i="5"/>
  <c r="FP20" i="5"/>
  <c r="AC43" i="1"/>
  <c r="BL43" i="1"/>
  <c r="FO43" i="1"/>
  <c r="AN43" i="1"/>
  <c r="FX43" i="1"/>
  <c r="HH43" i="1"/>
  <c r="GG43" i="1"/>
  <c r="GP43" i="1"/>
  <c r="GY43" i="1"/>
  <c r="CF30" i="1"/>
  <c r="CF21" i="1"/>
  <c r="BV33" i="1"/>
  <c r="HO33" i="1"/>
  <c r="AC47" i="1"/>
  <c r="AN47" i="1"/>
  <c r="BL47" i="1"/>
  <c r="FX47" i="1"/>
  <c r="FO47" i="1"/>
  <c r="HH47" i="1"/>
  <c r="GY47" i="1"/>
  <c r="GP47" i="1"/>
  <c r="GG47" i="1"/>
  <c r="E25" i="7"/>
  <c r="LF6" i="3"/>
  <c r="LF53" i="3"/>
  <c r="LF24" i="3"/>
  <c r="LF39" i="3"/>
  <c r="LO4" i="3"/>
  <c r="CH50" i="1"/>
  <c r="CJ59" i="1"/>
  <c r="BT47" i="1"/>
  <c r="HM47" i="1"/>
  <c r="BW60" i="1"/>
  <c r="HP60" i="1"/>
  <c r="CG56" i="1"/>
  <c r="CJ62" i="1"/>
  <c r="CG30" i="1"/>
  <c r="BV37" i="1"/>
  <c r="HO37" i="1"/>
  <c r="E48" i="7"/>
  <c r="CE30" i="1"/>
  <c r="CI44" i="1"/>
  <c r="BY63" i="1"/>
  <c r="HR63" i="1"/>
  <c r="E18" i="7"/>
  <c r="GP19" i="1"/>
  <c r="AN19" i="1"/>
  <c r="FX19" i="1"/>
  <c r="AC19" i="1"/>
  <c r="BL19" i="1"/>
  <c r="GY19" i="1"/>
  <c r="HH19" i="1"/>
  <c r="GG19" i="1"/>
  <c r="FO19" i="1"/>
  <c r="BH9" i="1"/>
  <c r="FT9" i="1"/>
  <c r="GU9" i="1"/>
  <c r="Y9" i="1"/>
  <c r="AJ9" i="1"/>
  <c r="HD9" i="1"/>
  <c r="FK9" i="1"/>
  <c r="GL9" i="1"/>
  <c r="GC9" i="1"/>
  <c r="BT32" i="1"/>
  <c r="HM32" i="1"/>
  <c r="GK29" i="1"/>
  <c r="CE26" i="1"/>
  <c r="FO10" i="1"/>
  <c r="GG10" i="1"/>
  <c r="AN10" i="1"/>
  <c r="GP10" i="1"/>
  <c r="FX10" i="1"/>
  <c r="GY10" i="1"/>
  <c r="HH10" i="1"/>
  <c r="AC10" i="1"/>
  <c r="BL10" i="1"/>
  <c r="CJ56" i="1"/>
  <c r="AA37" i="1"/>
  <c r="AL37" i="1"/>
  <c r="BJ37" i="1"/>
  <c r="FM37" i="1"/>
  <c r="FV37" i="1"/>
  <c r="GE37" i="1"/>
  <c r="GW37" i="1"/>
  <c r="GN37" i="1"/>
  <c r="HF37" i="1"/>
  <c r="BL29" i="1"/>
  <c r="AN29" i="1"/>
  <c r="FO29" i="1"/>
  <c r="FX29" i="1"/>
  <c r="AC29" i="1"/>
  <c r="HH29" i="1"/>
  <c r="GP29" i="1"/>
  <c r="GG29" i="1"/>
  <c r="GY29" i="1"/>
  <c r="AL34" i="1"/>
  <c r="AA34" i="1"/>
  <c r="FV34" i="1"/>
  <c r="BJ34" i="1"/>
  <c r="FM34" i="1"/>
  <c r="GE34" i="1"/>
  <c r="HF34" i="1"/>
  <c r="GW34" i="1"/>
  <c r="GN34" i="1"/>
  <c r="CG54" i="1"/>
  <c r="AB23" i="2"/>
  <c r="F23" i="1" s="1"/>
  <c r="CF33" i="1"/>
  <c r="HU6" i="3"/>
  <c r="HU24" i="3"/>
  <c r="HU39" i="3"/>
  <c r="HU53" i="3"/>
  <c r="I4" i="3"/>
  <c r="IM4" i="3"/>
  <c r="GM52" i="1"/>
  <c r="HE52" i="1"/>
  <c r="GV52" i="1"/>
  <c r="GD52" i="1"/>
  <c r="Z52" i="1"/>
  <c r="BI52" i="1"/>
  <c r="FL52" i="1"/>
  <c r="FU52" i="1"/>
  <c r="AK52" i="1"/>
  <c r="BU29" i="1"/>
  <c r="IF53" i="2"/>
  <c r="IF6" i="2"/>
  <c r="IF39" i="2"/>
  <c r="IF24" i="2"/>
  <c r="I4" i="2"/>
  <c r="CF42" i="1"/>
  <c r="CG44" i="1"/>
  <c r="BW25" i="1"/>
  <c r="HP25" i="1"/>
  <c r="HR24" i="3"/>
  <c r="IJ4" i="3"/>
  <c r="HR6" i="3"/>
  <c r="HR39" i="3"/>
  <c r="HR53" i="3"/>
  <c r="CH30" i="1"/>
  <c r="CD5" i="2"/>
  <c r="BY32" i="1"/>
  <c r="HR32" i="1"/>
  <c r="CJ32" i="1"/>
  <c r="CL14" i="1"/>
  <c r="CL56" i="1"/>
  <c r="CL58" i="1"/>
  <c r="CL61" i="1"/>
  <c r="CL63" i="1"/>
  <c r="CL10" i="1"/>
  <c r="CL60" i="1"/>
  <c r="CL54" i="1"/>
  <c r="AC5" i="2"/>
  <c r="R5" i="1" s="1"/>
  <c r="HT56" i="1"/>
  <c r="HT58" i="1"/>
  <c r="HT61" i="1"/>
  <c r="HA52" i="1"/>
  <c r="GI52" i="1"/>
  <c r="FQ52" i="1"/>
  <c r="AP52" i="1"/>
  <c r="HJ52" i="1"/>
  <c r="GR52" i="1"/>
  <c r="FZ52" i="1"/>
  <c r="BN52" i="1"/>
  <c r="AE52" i="1"/>
  <c r="CA52" i="1" s="1"/>
  <c r="H56" i="7"/>
  <c r="HT60" i="1"/>
  <c r="HT54" i="1"/>
  <c r="HT10" i="1"/>
  <c r="HT63" i="1"/>
  <c r="FB7" i="5"/>
  <c r="ES7" i="5"/>
  <c r="BL7" i="5"/>
  <c r="AN7" i="5"/>
  <c r="AC7" i="5"/>
  <c r="R7" i="5"/>
  <c r="FK7" i="5"/>
  <c r="GL7" i="5"/>
  <c r="G7" i="5"/>
  <c r="GC7" i="5"/>
  <c r="FT7" i="5"/>
  <c r="FD8" i="5"/>
  <c r="EU8" i="5"/>
  <c r="BN8" i="5"/>
  <c r="AP8" i="5"/>
  <c r="AE8" i="5"/>
  <c r="GE8" i="5"/>
  <c r="T8" i="5"/>
  <c r="FM8" i="5"/>
  <c r="I8" i="5"/>
  <c r="FV8" i="5"/>
  <c r="GN8" i="5"/>
  <c r="EX10" i="5"/>
  <c r="EO10" i="5"/>
  <c r="BH10" i="5"/>
  <c r="AJ10" i="5"/>
  <c r="Y10" i="5"/>
  <c r="N10" i="5"/>
  <c r="FP10" i="5"/>
  <c r="GH10" i="5"/>
  <c r="FY10" i="5"/>
  <c r="EX11" i="5"/>
  <c r="EO11" i="5"/>
  <c r="BH11" i="5"/>
  <c r="AJ11" i="5"/>
  <c r="Y11" i="5"/>
  <c r="FG11" i="5"/>
  <c r="FP11" i="5"/>
  <c r="GH11" i="5"/>
  <c r="FY11" i="5"/>
  <c r="C11" i="5"/>
  <c r="N11" i="5"/>
  <c r="EX12" i="5"/>
  <c r="EO12" i="5"/>
  <c r="BH12" i="5"/>
  <c r="AJ12" i="5"/>
  <c r="Y12" i="5"/>
  <c r="FG12" i="5"/>
  <c r="FP12" i="5"/>
  <c r="FY12" i="5"/>
  <c r="C12" i="5"/>
  <c r="EX13" i="5"/>
  <c r="EO13" i="5"/>
  <c r="BH13" i="5"/>
  <c r="AJ13" i="5"/>
  <c r="Y13" i="5"/>
  <c r="C13" i="5"/>
  <c r="N13" i="5"/>
  <c r="FG13" i="5"/>
  <c r="FP13" i="5"/>
  <c r="FY13" i="5"/>
  <c r="GH13" i="5"/>
  <c r="EX14" i="5"/>
  <c r="EO14" i="5"/>
  <c r="BH14" i="5"/>
  <c r="AJ14" i="5"/>
  <c r="Y14" i="5"/>
  <c r="FG14" i="5"/>
  <c r="FP14" i="5"/>
  <c r="C14" i="5"/>
  <c r="N14" i="5"/>
  <c r="FY14" i="5"/>
  <c r="GH14" i="5"/>
  <c r="EX15" i="5"/>
  <c r="EO15" i="5"/>
  <c r="BH15" i="5"/>
  <c r="AJ15" i="5"/>
  <c r="Y15" i="5"/>
  <c r="FG15" i="5"/>
  <c r="FP15" i="5"/>
  <c r="C15" i="5"/>
  <c r="N15" i="5"/>
  <c r="FY15" i="5"/>
  <c r="GH15" i="5"/>
  <c r="EX16" i="5"/>
  <c r="EO16" i="5"/>
  <c r="BH16" i="5"/>
  <c r="AJ16" i="5"/>
  <c r="Y16" i="5"/>
  <c r="C16" i="5"/>
  <c r="N16" i="5"/>
  <c r="FG16" i="5"/>
  <c r="FP16" i="5"/>
  <c r="GH16" i="5"/>
  <c r="FY16" i="5"/>
  <c r="EX17" i="5"/>
  <c r="EO17" i="5"/>
  <c r="BH17" i="5"/>
  <c r="AJ17" i="5"/>
  <c r="Y17" i="5"/>
  <c r="FG17" i="5"/>
  <c r="FP17" i="5"/>
  <c r="GH17" i="5"/>
  <c r="N17" i="5"/>
  <c r="C17" i="5"/>
  <c r="FY17" i="5"/>
  <c r="FB18" i="5"/>
  <c r="ES18" i="5"/>
  <c r="BL18" i="5"/>
  <c r="AN18" i="5"/>
  <c r="AC18" i="5"/>
  <c r="G18" i="5"/>
  <c r="FK18" i="5"/>
  <c r="FT18" i="5"/>
  <c r="GC18" i="5"/>
  <c r="R18" i="5"/>
  <c r="GL18" i="5"/>
  <c r="FA7" i="5"/>
  <c r="ER7" i="5"/>
  <c r="BK7" i="5"/>
  <c r="AM7" i="5"/>
  <c r="AB7" i="5"/>
  <c r="Q7" i="5"/>
  <c r="FS7" i="5"/>
  <c r="GK7" i="5"/>
  <c r="F7" i="5"/>
  <c r="GB7" i="5"/>
  <c r="FJ7" i="5"/>
  <c r="FC8" i="5"/>
  <c r="ET8" i="5"/>
  <c r="BM8" i="5"/>
  <c r="AO8" i="5"/>
  <c r="AD8" i="5"/>
  <c r="S8" i="5"/>
  <c r="GD8" i="5"/>
  <c r="FU8" i="5"/>
  <c r="H8" i="5"/>
  <c r="FL8" i="5"/>
  <c r="GM8" i="5"/>
  <c r="FC10" i="5"/>
  <c r="ET10" i="5"/>
  <c r="BM10" i="5"/>
  <c r="AO10" i="5"/>
  <c r="AD10" i="5"/>
  <c r="S10" i="5"/>
  <c r="GD10" i="5"/>
  <c r="H10" i="5"/>
  <c r="GM10" i="5"/>
  <c r="FL10" i="5"/>
  <c r="FU10" i="5"/>
  <c r="FC11" i="5"/>
  <c r="ET11" i="5"/>
  <c r="BM11" i="5"/>
  <c r="AO11" i="5"/>
  <c r="AD11" i="5"/>
  <c r="H11" i="5"/>
  <c r="S11" i="5"/>
  <c r="GD11" i="5"/>
  <c r="GM11" i="5"/>
  <c r="FL11" i="5"/>
  <c r="FU11" i="5"/>
  <c r="EX21" i="5"/>
  <c r="EO21" i="5"/>
  <c r="BH21" i="5"/>
  <c r="AJ21" i="5"/>
  <c r="Y21" i="5"/>
  <c r="FY21" i="5"/>
  <c r="GH21" i="5"/>
  <c r="C21" i="5"/>
  <c r="N21" i="5"/>
  <c r="FG21" i="5"/>
  <c r="FP21" i="5"/>
  <c r="EX22" i="5"/>
  <c r="EO22" i="5"/>
  <c r="BH22" i="5"/>
  <c r="AJ22" i="5"/>
  <c r="Y22" i="5"/>
  <c r="FY22" i="5"/>
  <c r="GH22" i="5"/>
  <c r="C22" i="5"/>
  <c r="N22" i="5"/>
  <c r="FG22" i="5"/>
  <c r="FP22" i="5"/>
  <c r="EW12" i="5"/>
  <c r="EN12" i="5"/>
  <c r="BG12" i="5"/>
  <c r="AI12" i="5"/>
  <c r="X12" i="5"/>
  <c r="GG12" i="5"/>
  <c r="FF12" i="5"/>
  <c r="FO12" i="5"/>
  <c r="B12" i="5"/>
  <c r="M12" i="5"/>
  <c r="FX12" i="5"/>
  <c r="EW13" i="5"/>
  <c r="EN13" i="5"/>
  <c r="BG13" i="5"/>
  <c r="AI13" i="5"/>
  <c r="X13" i="5"/>
  <c r="FF13" i="5"/>
  <c r="FO13" i="5"/>
  <c r="GG13" i="5"/>
  <c r="FX13" i="5"/>
  <c r="B13" i="5"/>
  <c r="M13" i="5"/>
  <c r="EW14" i="5"/>
  <c r="EN14" i="5"/>
  <c r="BG14" i="5"/>
  <c r="AI14" i="5"/>
  <c r="X14" i="5"/>
  <c r="FF14" i="5"/>
  <c r="FO14" i="5"/>
  <c r="GG14" i="5"/>
  <c r="B14" i="5"/>
  <c r="M14" i="5"/>
  <c r="FX14" i="5"/>
  <c r="EW15" i="5"/>
  <c r="EN15" i="5"/>
  <c r="BG15" i="5"/>
  <c r="AI15" i="5"/>
  <c r="X15" i="5"/>
  <c r="FF15" i="5"/>
  <c r="FO15" i="5"/>
  <c r="GG15" i="5"/>
  <c r="B15" i="5"/>
  <c r="M15" i="5"/>
  <c r="FX15" i="5"/>
  <c r="EW16" i="5"/>
  <c r="EN16" i="5"/>
  <c r="BG16" i="5"/>
  <c r="AI16" i="5"/>
  <c r="X16" i="5"/>
  <c r="B16" i="5"/>
  <c r="M16" i="5"/>
  <c r="FF16" i="5"/>
  <c r="FO16" i="5"/>
  <c r="FX16" i="5"/>
  <c r="GG16" i="5"/>
  <c r="FA17" i="5"/>
  <c r="ER17" i="5"/>
  <c r="AM17" i="5"/>
  <c r="AB17" i="5"/>
  <c r="BK17" i="5"/>
  <c r="F17" i="5"/>
  <c r="Q17" i="5"/>
  <c r="GB17" i="5"/>
  <c r="FJ17" i="5"/>
  <c r="FS17" i="5"/>
  <c r="GK17" i="5"/>
  <c r="FA18" i="5"/>
  <c r="ER18" i="5"/>
  <c r="AM18" i="5"/>
  <c r="AB18" i="5"/>
  <c r="BK18" i="5"/>
  <c r="F18" i="5"/>
  <c r="GB18" i="5"/>
  <c r="FJ18" i="5"/>
  <c r="FS18" i="5"/>
  <c r="Q18" i="5"/>
  <c r="GK18" i="5"/>
  <c r="FC19" i="5"/>
  <c r="ET19" i="5"/>
  <c r="BM19" i="5"/>
  <c r="AO19" i="5"/>
  <c r="AD19" i="5"/>
  <c r="GD19" i="5"/>
  <c r="S19" i="5"/>
  <c r="FL19" i="5"/>
  <c r="H19" i="5"/>
  <c r="FU19" i="5"/>
  <c r="GM19" i="5"/>
  <c r="FC20" i="5"/>
  <c r="ET20" i="5"/>
  <c r="BM20" i="5"/>
  <c r="AO20" i="5"/>
  <c r="AD20" i="5"/>
  <c r="H20" i="5"/>
  <c r="S20" i="5"/>
  <c r="GD20" i="5"/>
  <c r="FL20" i="5"/>
  <c r="FU20" i="5"/>
  <c r="GM20" i="5"/>
  <c r="FC21" i="5"/>
  <c r="ET21" i="5"/>
  <c r="BM21" i="5"/>
  <c r="AO21" i="5"/>
  <c r="AD21" i="5"/>
  <c r="H21" i="5"/>
  <c r="S21" i="5"/>
  <c r="GD21" i="5"/>
  <c r="FL21" i="5"/>
  <c r="FU21" i="5"/>
  <c r="GM21" i="5"/>
  <c r="FC22" i="5"/>
  <c r="ET22" i="5"/>
  <c r="BM22" i="5"/>
  <c r="AO22" i="5"/>
  <c r="AD22" i="5"/>
  <c r="H22" i="5"/>
  <c r="S22" i="5"/>
  <c r="GD22" i="5"/>
  <c r="FL22" i="5"/>
  <c r="FU22" i="5"/>
  <c r="GM22" i="5"/>
  <c r="FC25" i="5"/>
  <c r="ET25" i="5"/>
  <c r="BM25" i="5"/>
  <c r="AO25" i="5"/>
  <c r="AD25" i="5"/>
  <c r="GD25" i="5"/>
  <c r="H25" i="5"/>
  <c r="S25" i="5"/>
  <c r="FL25" i="5"/>
  <c r="FU25" i="5"/>
  <c r="GM25" i="5"/>
  <c r="FC26" i="5"/>
  <c r="ET26" i="5"/>
  <c r="BM26" i="5"/>
  <c r="AO26" i="5"/>
  <c r="AD26" i="5"/>
  <c r="GD26" i="5"/>
  <c r="H26" i="5"/>
  <c r="S26" i="5"/>
  <c r="FL26" i="5"/>
  <c r="FU26" i="5"/>
  <c r="GM26" i="5"/>
  <c r="EY28" i="5"/>
  <c r="EP28" i="5"/>
  <c r="BI28" i="5"/>
  <c r="AK28" i="5"/>
  <c r="Z28" i="5"/>
  <c r="FZ28" i="5"/>
  <c r="D28" i="5"/>
  <c r="O28" i="5"/>
  <c r="FH28" i="5"/>
  <c r="FQ28" i="5"/>
  <c r="GI28" i="5"/>
  <c r="EY29" i="5"/>
  <c r="EP29" i="5"/>
  <c r="BI29" i="5"/>
  <c r="AK29" i="5"/>
  <c r="Z29" i="5"/>
  <c r="FZ29" i="5"/>
  <c r="D29" i="5"/>
  <c r="O29" i="5"/>
  <c r="FH29" i="5"/>
  <c r="FQ29" i="5"/>
  <c r="GI29" i="5"/>
  <c r="EY30" i="5"/>
  <c r="EP30" i="5"/>
  <c r="BI30" i="5"/>
  <c r="AK30" i="5"/>
  <c r="Z30" i="5"/>
  <c r="FZ30" i="5"/>
  <c r="D30" i="5"/>
  <c r="O30" i="5"/>
  <c r="FH30" i="5"/>
  <c r="FQ30" i="5"/>
  <c r="GI30" i="5"/>
  <c r="EY31" i="5"/>
  <c r="EP31" i="5"/>
  <c r="BI31" i="5"/>
  <c r="AK31" i="5"/>
  <c r="Z31" i="5"/>
  <c r="FZ31" i="5"/>
  <c r="D31" i="5"/>
  <c r="O31" i="5"/>
  <c r="FH31" i="5"/>
  <c r="FQ31" i="5"/>
  <c r="GI31" i="5"/>
  <c r="EY32" i="5"/>
  <c r="EP32" i="5"/>
  <c r="BI32" i="5"/>
  <c r="AK32" i="5"/>
  <c r="Z32" i="5"/>
  <c r="FZ32" i="5"/>
  <c r="D32" i="5"/>
  <c r="O32" i="5"/>
  <c r="FH32" i="5"/>
  <c r="FQ32" i="5"/>
  <c r="GI32" i="5"/>
  <c r="EY33" i="5"/>
  <c r="EP33" i="5"/>
  <c r="BI33" i="5"/>
  <c r="AK33" i="5"/>
  <c r="Z33" i="5"/>
  <c r="FZ33" i="5"/>
  <c r="D33" i="5"/>
  <c r="O33" i="5"/>
  <c r="FH33" i="5"/>
  <c r="FQ33" i="5"/>
  <c r="GI33" i="5"/>
  <c r="EY34" i="5"/>
  <c r="EP34" i="5"/>
  <c r="BI34" i="5"/>
  <c r="AK34" i="5"/>
  <c r="Z34" i="5"/>
  <c r="FZ34" i="5"/>
  <c r="D34" i="5"/>
  <c r="O34" i="5"/>
  <c r="FH34" i="5"/>
  <c r="FQ34" i="5"/>
  <c r="GI34" i="5"/>
  <c r="EY35" i="5"/>
  <c r="EP35" i="5"/>
  <c r="BI35" i="5"/>
  <c r="AK35" i="5"/>
  <c r="Z35" i="5"/>
  <c r="FZ35" i="5"/>
  <c r="D35" i="5"/>
  <c r="O35" i="5"/>
  <c r="FH35" i="5"/>
  <c r="FQ35" i="5"/>
  <c r="GI35" i="5"/>
  <c r="EY36" i="5"/>
  <c r="EP36" i="5"/>
  <c r="BI36" i="5"/>
  <c r="AK36" i="5"/>
  <c r="Z36" i="5"/>
  <c r="FZ36" i="5"/>
  <c r="D36" i="5"/>
  <c r="O36" i="5"/>
  <c r="FH36" i="5"/>
  <c r="FQ36" i="5"/>
  <c r="GI36" i="5"/>
  <c r="EY37" i="5"/>
  <c r="EP37" i="5"/>
  <c r="BI37" i="5"/>
  <c r="AK37" i="5"/>
  <c r="Z37" i="5"/>
  <c r="FZ37" i="5"/>
  <c r="D37" i="5"/>
  <c r="O37" i="5"/>
  <c r="FH37" i="5"/>
  <c r="FQ37" i="5"/>
  <c r="GI37" i="5"/>
  <c r="FA40" i="5"/>
  <c r="ER40" i="5"/>
  <c r="BK40" i="5"/>
  <c r="AM40" i="5"/>
  <c r="AB40" i="5"/>
  <c r="F40" i="5"/>
  <c r="FS40" i="5"/>
  <c r="FJ40" i="5"/>
  <c r="Q40" i="5"/>
  <c r="GB40" i="5"/>
  <c r="GK40" i="5"/>
  <c r="FA41" i="5"/>
  <c r="ER41" i="5"/>
  <c r="BK41" i="5"/>
  <c r="AM41" i="5"/>
  <c r="AB41" i="5"/>
  <c r="FJ41" i="5"/>
  <c r="FS41" i="5"/>
  <c r="F41" i="5"/>
  <c r="Q41" i="5"/>
  <c r="GB41" i="5"/>
  <c r="GK41" i="5"/>
  <c r="FA42" i="5"/>
  <c r="ER42" i="5"/>
  <c r="BK42" i="5"/>
  <c r="AM42" i="5"/>
  <c r="AB42" i="5"/>
  <c r="FJ42" i="5"/>
  <c r="FS42" i="5"/>
  <c r="F42" i="5"/>
  <c r="Q42" i="5"/>
  <c r="GB42" i="5"/>
  <c r="GK42" i="5"/>
  <c r="FA43" i="5"/>
  <c r="ER43" i="5"/>
  <c r="BK43" i="5"/>
  <c r="AM43" i="5"/>
  <c r="AB43" i="5"/>
  <c r="FJ43" i="5"/>
  <c r="FS43" i="5"/>
  <c r="F43" i="5"/>
  <c r="Q43" i="5"/>
  <c r="GB43" i="5"/>
  <c r="GK43" i="5"/>
  <c r="FA44" i="5"/>
  <c r="ER44" i="5"/>
  <c r="BK44" i="5"/>
  <c r="AM44" i="5"/>
  <c r="AB44" i="5"/>
  <c r="FJ44" i="5"/>
  <c r="FS44" i="5"/>
  <c r="F44" i="5"/>
  <c r="Q44" i="5"/>
  <c r="GB44" i="5"/>
  <c r="GK44" i="5"/>
  <c r="FA45" i="5"/>
  <c r="ER45" i="5"/>
  <c r="BK45" i="5"/>
  <c r="AM45" i="5"/>
  <c r="AB45" i="5"/>
  <c r="FJ45" i="5"/>
  <c r="FS45" i="5"/>
  <c r="F45" i="5"/>
  <c r="Q45" i="5"/>
  <c r="GB45" i="5"/>
  <c r="GK45" i="5"/>
  <c r="FA46" i="5"/>
  <c r="ER46" i="5"/>
  <c r="BK46" i="5"/>
  <c r="AM46" i="5"/>
  <c r="AB46" i="5"/>
  <c r="FJ46" i="5"/>
  <c r="FS46" i="5"/>
  <c r="F46" i="5"/>
  <c r="Q46" i="5"/>
  <c r="GB46" i="5"/>
  <c r="GK46" i="5"/>
  <c r="FA47" i="5"/>
  <c r="ER47" i="5"/>
  <c r="BK47" i="5"/>
  <c r="AM47" i="5"/>
  <c r="AB47" i="5"/>
  <c r="FJ47" i="5"/>
  <c r="FS47" i="5"/>
  <c r="F47" i="5"/>
  <c r="Q47" i="5"/>
  <c r="GB47" i="5"/>
  <c r="GK47" i="5"/>
  <c r="FA48" i="5"/>
  <c r="ER48" i="5"/>
  <c r="BK48" i="5"/>
  <c r="AM48" i="5"/>
  <c r="AB48" i="5"/>
  <c r="FJ48" i="5"/>
  <c r="FS48" i="5"/>
  <c r="F48" i="5"/>
  <c r="Q48" i="5"/>
  <c r="GB48" i="5"/>
  <c r="GK48" i="5"/>
  <c r="FA49" i="5"/>
  <c r="ER49" i="5"/>
  <c r="BK49" i="5"/>
  <c r="AM49" i="5"/>
  <c r="AB49" i="5"/>
  <c r="FJ49" i="5"/>
  <c r="FS49" i="5"/>
  <c r="F49" i="5"/>
  <c r="Q49" i="5"/>
  <c r="GB49" i="5"/>
  <c r="GK49" i="5"/>
  <c r="FA50" i="5"/>
  <c r="ER50" i="5"/>
  <c r="BK50" i="5"/>
  <c r="AM50" i="5"/>
  <c r="AB50" i="5"/>
  <c r="FJ50" i="5"/>
  <c r="FS50" i="5"/>
  <c r="F50" i="5"/>
  <c r="Q50" i="5"/>
  <c r="GB50" i="5"/>
  <c r="GK50" i="5"/>
  <c r="FA54" i="5"/>
  <c r="ER54" i="5"/>
  <c r="BK54" i="5"/>
  <c r="AM54" i="5"/>
  <c r="AB54" i="5"/>
  <c r="FJ54" i="5"/>
  <c r="FS54" i="5"/>
  <c r="F54" i="5"/>
  <c r="Q54" i="5"/>
  <c r="GB54" i="5"/>
  <c r="GK54" i="5"/>
  <c r="FD25" i="5"/>
  <c r="EU25" i="5"/>
  <c r="BN25" i="5"/>
  <c r="AP25" i="5"/>
  <c r="AE25" i="5"/>
  <c r="I25" i="5"/>
  <c r="T25" i="5"/>
  <c r="FM25" i="5"/>
  <c r="FV25" i="5"/>
  <c r="GE25" i="5"/>
  <c r="GN25" i="5"/>
  <c r="FD26" i="5"/>
  <c r="EU26" i="5"/>
  <c r="BN26" i="5"/>
  <c r="AP26" i="5"/>
  <c r="AE26" i="5"/>
  <c r="I26" i="5"/>
  <c r="T26" i="5"/>
  <c r="FM26" i="5"/>
  <c r="FV26" i="5"/>
  <c r="GE26" i="5"/>
  <c r="GN26" i="5"/>
  <c r="FD27" i="5"/>
  <c r="EU27" i="5"/>
  <c r="BN27" i="5"/>
  <c r="AP27" i="5"/>
  <c r="AE27" i="5"/>
  <c r="FM27" i="5"/>
  <c r="FV27" i="5"/>
  <c r="I27" i="5"/>
  <c r="T27" i="5"/>
  <c r="GE27" i="5"/>
  <c r="GN27" i="5"/>
  <c r="FD28" i="5"/>
  <c r="EU28" i="5"/>
  <c r="BN28" i="5"/>
  <c r="AP28" i="5"/>
  <c r="AE28" i="5"/>
  <c r="FM28" i="5"/>
  <c r="FV28" i="5"/>
  <c r="I28" i="5"/>
  <c r="T28" i="5"/>
  <c r="GE28" i="5"/>
  <c r="GN28" i="5"/>
  <c r="FD29" i="5"/>
  <c r="EU29" i="5"/>
  <c r="BN29" i="5"/>
  <c r="AP29" i="5"/>
  <c r="AE29" i="5"/>
  <c r="FM29" i="5"/>
  <c r="FV29" i="5"/>
  <c r="I29" i="5"/>
  <c r="T29" i="5"/>
  <c r="GE29" i="5"/>
  <c r="GN29" i="5"/>
  <c r="FD30" i="5"/>
  <c r="EU30" i="5"/>
  <c r="BN30" i="5"/>
  <c r="AP30" i="5"/>
  <c r="AE30" i="5"/>
  <c r="FM30" i="5"/>
  <c r="FV30" i="5"/>
  <c r="I30" i="5"/>
  <c r="T30" i="5"/>
  <c r="GE30" i="5"/>
  <c r="GN30" i="5"/>
  <c r="FD31" i="5"/>
  <c r="EU31" i="5"/>
  <c r="BN31" i="5"/>
  <c r="AP31" i="5"/>
  <c r="AE31" i="5"/>
  <c r="FM31" i="5"/>
  <c r="FV31" i="5"/>
  <c r="I31" i="5"/>
  <c r="T31" i="5"/>
  <c r="GE31" i="5"/>
  <c r="GN31" i="5"/>
  <c r="FD32" i="5"/>
  <c r="EU32" i="5"/>
  <c r="BN32" i="5"/>
  <c r="AP32" i="5"/>
  <c r="AE32" i="5"/>
  <c r="FM32" i="5"/>
  <c r="FV32" i="5"/>
  <c r="I32" i="5"/>
  <c r="T32" i="5"/>
  <c r="GE32" i="5"/>
  <c r="GN32" i="5"/>
  <c r="FD33" i="5"/>
  <c r="EU33" i="5"/>
  <c r="BN33" i="5"/>
  <c r="AP33" i="5"/>
  <c r="AE33" i="5"/>
  <c r="FM33" i="5"/>
  <c r="FV33" i="5"/>
  <c r="I33" i="5"/>
  <c r="T33" i="5"/>
  <c r="GE33" i="5"/>
  <c r="GN33" i="5"/>
  <c r="FD34" i="5"/>
  <c r="EU34" i="5"/>
  <c r="BN34" i="5"/>
  <c r="AP34" i="5"/>
  <c r="AE34" i="5"/>
  <c r="FM34" i="5"/>
  <c r="FV34" i="5"/>
  <c r="I34" i="5"/>
  <c r="T34" i="5"/>
  <c r="GE34" i="5"/>
  <c r="GN34" i="5"/>
  <c r="FD35" i="5"/>
  <c r="EU35" i="5"/>
  <c r="BN35" i="5"/>
  <c r="AP35" i="5"/>
  <c r="AE35" i="5"/>
  <c r="FM35" i="5"/>
  <c r="FV35" i="5"/>
  <c r="I35" i="5"/>
  <c r="T35" i="5"/>
  <c r="GE35" i="5"/>
  <c r="GN35" i="5"/>
  <c r="FD36" i="5"/>
  <c r="EU36" i="5"/>
  <c r="BN36" i="5"/>
  <c r="AP36" i="5"/>
  <c r="AE36" i="5"/>
  <c r="FM36" i="5"/>
  <c r="FV36" i="5"/>
  <c r="I36" i="5"/>
  <c r="T36" i="5"/>
  <c r="GE36" i="5"/>
  <c r="GN36" i="5"/>
  <c r="FD37" i="5"/>
  <c r="EU37" i="5"/>
  <c r="BN37" i="5"/>
  <c r="AP37" i="5"/>
  <c r="AE37" i="5"/>
  <c r="FM37" i="5"/>
  <c r="FV37" i="5"/>
  <c r="I37" i="5"/>
  <c r="T37" i="5"/>
  <c r="GE37" i="5"/>
  <c r="GN37" i="5"/>
  <c r="FD40" i="5"/>
  <c r="EU40" i="5"/>
  <c r="BN40" i="5"/>
  <c r="AP40" i="5"/>
  <c r="AE40" i="5"/>
  <c r="FM40" i="5"/>
  <c r="I40" i="5"/>
  <c r="T40" i="5"/>
  <c r="GE40" i="5"/>
  <c r="GN40" i="5"/>
  <c r="FV40" i="5"/>
  <c r="FD41" i="5"/>
  <c r="EU41" i="5"/>
  <c r="BN41" i="5"/>
  <c r="AP41" i="5"/>
  <c r="AE41" i="5"/>
  <c r="I41" i="5"/>
  <c r="T41" i="5"/>
  <c r="GE41" i="5"/>
  <c r="GN41" i="5"/>
  <c r="FM41" i="5"/>
  <c r="FV41" i="5"/>
  <c r="FD42" i="5"/>
  <c r="EU42" i="5"/>
  <c r="BN42" i="5"/>
  <c r="AP42" i="5"/>
  <c r="AE42" i="5"/>
  <c r="I42" i="5"/>
  <c r="T42" i="5"/>
  <c r="GE42" i="5"/>
  <c r="GN42" i="5"/>
  <c r="FM42" i="5"/>
  <c r="FV42" i="5"/>
  <c r="FD43" i="5"/>
  <c r="EU43" i="5"/>
  <c r="BN43" i="5"/>
  <c r="AP43" i="5"/>
  <c r="AE43" i="5"/>
  <c r="I43" i="5"/>
  <c r="T43" i="5"/>
  <c r="GE43" i="5"/>
  <c r="GN43" i="5"/>
  <c r="FM43" i="5"/>
  <c r="FV43" i="5"/>
  <c r="FD44" i="5"/>
  <c r="EU44" i="5"/>
  <c r="BN44" i="5"/>
  <c r="AP44" i="5"/>
  <c r="AE44" i="5"/>
  <c r="I44" i="5"/>
  <c r="T44" i="5"/>
  <c r="GE44" i="5"/>
  <c r="GN44" i="5"/>
  <c r="FM44" i="5"/>
  <c r="FV44" i="5"/>
  <c r="FD45" i="5"/>
  <c r="EU45" i="5"/>
  <c r="BN45" i="5"/>
  <c r="AP45" i="5"/>
  <c r="AE45" i="5"/>
  <c r="I45" i="5"/>
  <c r="T45" i="5"/>
  <c r="GE45" i="5"/>
  <c r="GN45" i="5"/>
  <c r="FM45" i="5"/>
  <c r="FV45" i="5"/>
  <c r="FD46" i="5"/>
  <c r="EU46" i="5"/>
  <c r="BN46" i="5"/>
  <c r="AP46" i="5"/>
  <c r="AE46" i="5"/>
  <c r="I46" i="5"/>
  <c r="T46" i="5"/>
  <c r="GE46" i="5"/>
  <c r="GN46" i="5"/>
  <c r="FM46" i="5"/>
  <c r="FV46" i="5"/>
  <c r="FD47" i="5"/>
  <c r="EU47" i="5"/>
  <c r="BN47" i="5"/>
  <c r="AP47" i="5"/>
  <c r="AE47" i="5"/>
  <c r="I47" i="5"/>
  <c r="T47" i="5"/>
  <c r="GE47" i="5"/>
  <c r="GN47" i="5"/>
  <c r="FM47" i="5"/>
  <c r="FV47" i="5"/>
  <c r="FD48" i="5"/>
  <c r="EU48" i="5"/>
  <c r="BN48" i="5"/>
  <c r="AP48" i="5"/>
  <c r="AE48" i="5"/>
  <c r="I48" i="5"/>
  <c r="T48" i="5"/>
  <c r="GE48" i="5"/>
  <c r="GN48" i="5"/>
  <c r="FM48" i="5"/>
  <c r="FV48" i="5"/>
  <c r="FD49" i="5"/>
  <c r="EU49" i="5"/>
  <c r="BN49" i="5"/>
  <c r="AP49" i="5"/>
  <c r="AE49" i="5"/>
  <c r="I49" i="5"/>
  <c r="GE49" i="5"/>
  <c r="T49" i="5"/>
  <c r="GN49" i="5"/>
  <c r="FM49" i="5"/>
  <c r="FV49" i="5"/>
  <c r="FD50" i="5"/>
  <c r="EU50" i="5"/>
  <c r="BN50" i="5"/>
  <c r="AP50" i="5"/>
  <c r="AE50" i="5"/>
  <c r="I50" i="5"/>
  <c r="GE50" i="5"/>
  <c r="T50" i="5"/>
  <c r="GN50" i="5"/>
  <c r="FM50" i="5"/>
  <c r="FV50" i="5"/>
  <c r="FD54" i="5"/>
  <c r="EU54" i="5"/>
  <c r="BN54" i="5"/>
  <c r="AP54" i="5"/>
  <c r="AE54" i="5"/>
  <c r="GN54" i="5"/>
  <c r="I54" i="5"/>
  <c r="GE54" i="5"/>
  <c r="T54" i="5"/>
  <c r="FM54" i="5"/>
  <c r="FV54" i="5"/>
  <c r="IG5" i="3"/>
  <c r="NM4" i="3"/>
  <c r="NM53" i="3" s="1"/>
  <c r="ND39" i="3"/>
  <c r="ND24" i="3"/>
  <c r="ND53" i="3"/>
  <c r="LJ5" i="3"/>
  <c r="EY16" i="5"/>
  <c r="EP16" i="5"/>
  <c r="BI16" i="5"/>
  <c r="AK16" i="5"/>
  <c r="Z16" i="5"/>
  <c r="FZ16" i="5"/>
  <c r="D16" i="5"/>
  <c r="FH16" i="5"/>
  <c r="FQ16" i="5"/>
  <c r="EY15" i="5"/>
  <c r="EP15" i="5"/>
  <c r="BI15" i="5"/>
  <c r="Z15" i="5"/>
  <c r="D15" i="5"/>
  <c r="FZ15" i="5"/>
  <c r="AK15" i="5"/>
  <c r="FH15" i="5"/>
  <c r="FQ15" i="5"/>
  <c r="EY27" i="5"/>
  <c r="EP27" i="5"/>
  <c r="BI27" i="5"/>
  <c r="AK27" i="5"/>
  <c r="FZ27" i="5"/>
  <c r="O27" i="5"/>
  <c r="Z27" i="5"/>
  <c r="FH27" i="5"/>
  <c r="FQ27" i="5"/>
  <c r="GI27" i="5"/>
  <c r="FD7" i="5"/>
  <c r="EU7" i="5"/>
  <c r="BN7" i="5"/>
  <c r="AP7" i="5"/>
  <c r="AE7" i="5"/>
  <c r="I7" i="5"/>
  <c r="GE7" i="5"/>
  <c r="FV7" i="5"/>
  <c r="T7" i="5"/>
  <c r="FM7" i="5"/>
  <c r="GN7" i="5"/>
  <c r="EZ9" i="5"/>
  <c r="EQ9" i="5"/>
  <c r="BJ9" i="5"/>
  <c r="AL9" i="5"/>
  <c r="AA9" i="5"/>
  <c r="E9" i="5"/>
  <c r="GA9" i="5"/>
  <c r="FI9" i="5"/>
  <c r="FR9" i="5"/>
  <c r="P9" i="5"/>
  <c r="GJ9" i="5"/>
  <c r="FD10" i="5"/>
  <c r="EU10" i="5"/>
  <c r="BN10" i="5"/>
  <c r="AP10" i="5"/>
  <c r="AE10" i="5"/>
  <c r="GE10" i="5"/>
  <c r="T10" i="5"/>
  <c r="I10" i="5"/>
  <c r="FM10" i="5"/>
  <c r="FV10" i="5"/>
  <c r="GN10" i="5"/>
  <c r="FD11" i="5"/>
  <c r="EU11" i="5"/>
  <c r="BN11" i="5"/>
  <c r="AP11" i="5"/>
  <c r="AE11" i="5"/>
  <c r="GE11" i="5"/>
  <c r="I11" i="5"/>
  <c r="T11" i="5"/>
  <c r="FM11" i="5"/>
  <c r="FV11" i="5"/>
  <c r="GN11" i="5"/>
  <c r="EZ13" i="5"/>
  <c r="EQ13" i="5"/>
  <c r="BJ13" i="5"/>
  <c r="AL13" i="5"/>
  <c r="AA13" i="5"/>
  <c r="P13" i="5"/>
  <c r="GA13" i="5"/>
  <c r="GJ13" i="5"/>
  <c r="E13" i="5"/>
  <c r="FI13" i="5"/>
  <c r="FR13" i="5"/>
  <c r="EZ14" i="5"/>
  <c r="EQ14" i="5"/>
  <c r="BJ14" i="5"/>
  <c r="AL14" i="5"/>
  <c r="AA14" i="5"/>
  <c r="E14" i="5"/>
  <c r="P14" i="5"/>
  <c r="GA14" i="5"/>
  <c r="GJ14" i="5"/>
  <c r="FI14" i="5"/>
  <c r="FR14" i="5"/>
  <c r="FD15" i="5"/>
  <c r="EU15" i="5"/>
  <c r="BN15" i="5"/>
  <c r="AP15" i="5"/>
  <c r="AE15" i="5"/>
  <c r="I15" i="5"/>
  <c r="GE15" i="5"/>
  <c r="T15" i="5"/>
  <c r="FM15" i="5"/>
  <c r="FV15" i="5"/>
  <c r="GN15" i="5"/>
  <c r="EZ17" i="5"/>
  <c r="EQ17" i="5"/>
  <c r="BJ17" i="5"/>
  <c r="AL17" i="5"/>
  <c r="AA17" i="5"/>
  <c r="E17" i="5"/>
  <c r="P17" i="5"/>
  <c r="GA17" i="5"/>
  <c r="FI17" i="5"/>
  <c r="FR17" i="5"/>
  <c r="GJ17" i="5"/>
  <c r="EZ18" i="5"/>
  <c r="EQ18" i="5"/>
  <c r="BJ18" i="5"/>
  <c r="AL18" i="5"/>
  <c r="AA18" i="5"/>
  <c r="GA18" i="5"/>
  <c r="P18" i="5"/>
  <c r="GJ18" i="5"/>
  <c r="E18" i="5"/>
  <c r="FI18" i="5"/>
  <c r="FR18" i="5"/>
  <c r="FB19" i="5"/>
  <c r="ES19" i="5"/>
  <c r="BL19" i="5"/>
  <c r="AN19" i="5"/>
  <c r="AC19" i="5"/>
  <c r="R19" i="5"/>
  <c r="GC19" i="5"/>
  <c r="GL19" i="5"/>
  <c r="FK19" i="5"/>
  <c r="G19" i="5"/>
  <c r="FT19" i="5"/>
  <c r="FC7" i="5"/>
  <c r="ET7" i="5"/>
  <c r="BM7" i="5"/>
  <c r="AO7" i="5"/>
  <c r="AD7" i="5"/>
  <c r="H7" i="5"/>
  <c r="GD7" i="5"/>
  <c r="FL7" i="5"/>
  <c r="S7" i="5"/>
  <c r="FU7" i="5"/>
  <c r="GM7" i="5"/>
  <c r="EW9" i="5"/>
  <c r="EN9" i="5"/>
  <c r="BG9" i="5"/>
  <c r="AI9" i="5"/>
  <c r="X9" i="5"/>
  <c r="M9" i="5"/>
  <c r="GG9" i="5"/>
  <c r="B9" i="5"/>
  <c r="FX9" i="5"/>
  <c r="FF9" i="5"/>
  <c r="FO9" i="5"/>
  <c r="EW10" i="5"/>
  <c r="EN10" i="5"/>
  <c r="BG10" i="5"/>
  <c r="AI10" i="5"/>
  <c r="X10" i="5"/>
  <c r="M10" i="5"/>
  <c r="FF10" i="5"/>
  <c r="GG10" i="5"/>
  <c r="FO10" i="5"/>
  <c r="B10" i="5"/>
  <c r="FX10" i="5"/>
  <c r="EW11" i="5"/>
  <c r="EN11" i="5"/>
  <c r="BG11" i="5"/>
  <c r="AI11" i="5"/>
  <c r="X11" i="5"/>
  <c r="GG11" i="5"/>
  <c r="FF11" i="5"/>
  <c r="FO11" i="5"/>
  <c r="B11" i="5"/>
  <c r="M11" i="5"/>
  <c r="FX11" i="5"/>
  <c r="EZ20" i="5"/>
  <c r="EQ20" i="5"/>
  <c r="BJ20" i="5"/>
  <c r="AL20" i="5"/>
  <c r="AA20" i="5"/>
  <c r="E20" i="5"/>
  <c r="P20" i="5"/>
  <c r="FR20" i="5"/>
  <c r="GA20" i="5"/>
  <c r="GJ20" i="5"/>
  <c r="FI20" i="5"/>
  <c r="EZ21" i="5"/>
  <c r="EQ21" i="5"/>
  <c r="BJ21" i="5"/>
  <c r="AL21" i="5"/>
  <c r="AA21" i="5"/>
  <c r="E21" i="5"/>
  <c r="P21" i="5"/>
  <c r="FI21" i="5"/>
  <c r="FR21" i="5"/>
  <c r="GA21" i="5"/>
  <c r="GJ21" i="5"/>
  <c r="EZ22" i="5"/>
  <c r="EQ22" i="5"/>
  <c r="BJ22" i="5"/>
  <c r="AL22" i="5"/>
  <c r="AA22" i="5"/>
  <c r="E22" i="5"/>
  <c r="P22" i="5"/>
  <c r="FI22" i="5"/>
  <c r="FR22" i="5"/>
  <c r="GA22" i="5"/>
  <c r="GJ22" i="5"/>
  <c r="FC12" i="5"/>
  <c r="ET12" i="5"/>
  <c r="BM12" i="5"/>
  <c r="AO12" i="5"/>
  <c r="AD12" i="5"/>
  <c r="H12" i="5"/>
  <c r="S12" i="5"/>
  <c r="GD12" i="5"/>
  <c r="FL12" i="5"/>
  <c r="FU12" i="5"/>
  <c r="GM12" i="5"/>
  <c r="EY14" i="5"/>
  <c r="EP14" i="5"/>
  <c r="BI14" i="5"/>
  <c r="AK14" i="5"/>
  <c r="Z14" i="5"/>
  <c r="D14" i="5"/>
  <c r="O14" i="5"/>
  <c r="FZ14" i="5"/>
  <c r="FH14" i="5"/>
  <c r="FQ14" i="5"/>
  <c r="GI14" i="5"/>
  <c r="FC15" i="5"/>
  <c r="ET15" i="5"/>
  <c r="BM15" i="5"/>
  <c r="AO15" i="5"/>
  <c r="AD15" i="5"/>
  <c r="H15" i="5"/>
  <c r="GD15" i="5"/>
  <c r="GM15" i="5"/>
  <c r="S15" i="5"/>
  <c r="FL15" i="5"/>
  <c r="FU15" i="5"/>
  <c r="FC17" i="5"/>
  <c r="ET17" i="5"/>
  <c r="BM17" i="5"/>
  <c r="AO17" i="5"/>
  <c r="AD17" i="5"/>
  <c r="GM17" i="5"/>
  <c r="H17" i="5"/>
  <c r="S17" i="5"/>
  <c r="GD17" i="5"/>
  <c r="FL17" i="5"/>
  <c r="FU17" i="5"/>
  <c r="FA19" i="5"/>
  <c r="ER19" i="5"/>
  <c r="AM19" i="5"/>
  <c r="AB19" i="5"/>
  <c r="BK19" i="5"/>
  <c r="F19" i="5"/>
  <c r="FS19" i="5"/>
  <c r="GB19" i="5"/>
  <c r="Q19" i="5"/>
  <c r="FJ19" i="5"/>
  <c r="GK19" i="5"/>
  <c r="FA20" i="5"/>
  <c r="ER20" i="5"/>
  <c r="AM20" i="5"/>
  <c r="AB20" i="5"/>
  <c r="BK20" i="5"/>
  <c r="FJ20" i="5"/>
  <c r="FS20" i="5"/>
  <c r="F20" i="5"/>
  <c r="Q20" i="5"/>
  <c r="GB20" i="5"/>
  <c r="GK20" i="5"/>
  <c r="FA21" i="5"/>
  <c r="ER21" i="5"/>
  <c r="AM21" i="5"/>
  <c r="AB21" i="5"/>
  <c r="BK21" i="5"/>
  <c r="FJ21" i="5"/>
  <c r="FS21" i="5"/>
  <c r="F21" i="5"/>
  <c r="Q21" i="5"/>
  <c r="GB21" i="5"/>
  <c r="GK21" i="5"/>
  <c r="FA22" i="5"/>
  <c r="ER22" i="5"/>
  <c r="AM22" i="5"/>
  <c r="AB22" i="5"/>
  <c r="BK22" i="5"/>
  <c r="FJ22" i="5"/>
  <c r="FS22" i="5"/>
  <c r="F22" i="5"/>
  <c r="Q22" i="5"/>
  <c r="GB22" i="5"/>
  <c r="GK22" i="5"/>
  <c r="FA25" i="5"/>
  <c r="ER25" i="5"/>
  <c r="AM25" i="5"/>
  <c r="AB25" i="5"/>
  <c r="BK25" i="5"/>
  <c r="F25" i="5"/>
  <c r="Q25" i="5"/>
  <c r="FJ25" i="5"/>
  <c r="FS25" i="5"/>
  <c r="GB25" i="5"/>
  <c r="GK25" i="5"/>
  <c r="FA26" i="5"/>
  <c r="ER26" i="5"/>
  <c r="AM26" i="5"/>
  <c r="AB26" i="5"/>
  <c r="BK26" i="5"/>
  <c r="F26" i="5"/>
  <c r="Q26" i="5"/>
  <c r="FJ26" i="5"/>
  <c r="FS26" i="5"/>
  <c r="GB26" i="5"/>
  <c r="GK26" i="5"/>
  <c r="FA27" i="5"/>
  <c r="ER27" i="5"/>
  <c r="BK27" i="5"/>
  <c r="AM27" i="5"/>
  <c r="AB27" i="5"/>
  <c r="F27" i="5"/>
  <c r="Q27" i="5"/>
  <c r="FJ27" i="5"/>
  <c r="FS27" i="5"/>
  <c r="GB27" i="5"/>
  <c r="GK27" i="5"/>
  <c r="FA28" i="5"/>
  <c r="ER28" i="5"/>
  <c r="BK28" i="5"/>
  <c r="AM28" i="5"/>
  <c r="AB28" i="5"/>
  <c r="F28" i="5"/>
  <c r="Q28" i="5"/>
  <c r="FJ28" i="5"/>
  <c r="FS28" i="5"/>
  <c r="GB28" i="5"/>
  <c r="GK28" i="5"/>
  <c r="FA29" i="5"/>
  <c r="ER29" i="5"/>
  <c r="BK29" i="5"/>
  <c r="AM29" i="5"/>
  <c r="AB29" i="5"/>
  <c r="F29" i="5"/>
  <c r="Q29" i="5"/>
  <c r="FJ29" i="5"/>
  <c r="FS29" i="5"/>
  <c r="GB29" i="5"/>
  <c r="GK29" i="5"/>
  <c r="FA30" i="5"/>
  <c r="ER30" i="5"/>
  <c r="BK30" i="5"/>
  <c r="AM30" i="5"/>
  <c r="AB30" i="5"/>
  <c r="F30" i="5"/>
  <c r="Q30" i="5"/>
  <c r="FJ30" i="5"/>
  <c r="FS30" i="5"/>
  <c r="GB30" i="5"/>
  <c r="GK30" i="5"/>
  <c r="FA31" i="5"/>
  <c r="ER31" i="5"/>
  <c r="BK31" i="5"/>
  <c r="AM31" i="5"/>
  <c r="AB31" i="5"/>
  <c r="F31" i="5"/>
  <c r="Q31" i="5"/>
  <c r="FJ31" i="5"/>
  <c r="FS31" i="5"/>
  <c r="GB31" i="5"/>
  <c r="GK31" i="5"/>
  <c r="FA32" i="5"/>
  <c r="ER32" i="5"/>
  <c r="BK32" i="5"/>
  <c r="AM32" i="5"/>
  <c r="AB32" i="5"/>
  <c r="F32" i="5"/>
  <c r="Q32" i="5"/>
  <c r="FJ32" i="5"/>
  <c r="FS32" i="5"/>
  <c r="GB32" i="5"/>
  <c r="GK32" i="5"/>
  <c r="FA33" i="5"/>
  <c r="ER33" i="5"/>
  <c r="BK33" i="5"/>
  <c r="AM33" i="5"/>
  <c r="AB33" i="5"/>
  <c r="F33" i="5"/>
  <c r="Q33" i="5"/>
  <c r="FJ33" i="5"/>
  <c r="FS33" i="5"/>
  <c r="GB33" i="5"/>
  <c r="GK33" i="5"/>
  <c r="FA34" i="5"/>
  <c r="ER34" i="5"/>
  <c r="BK34" i="5"/>
  <c r="AM34" i="5"/>
  <c r="AB34" i="5"/>
  <c r="F34" i="5"/>
  <c r="Q34" i="5"/>
  <c r="FJ34" i="5"/>
  <c r="FS34" i="5"/>
  <c r="GB34" i="5"/>
  <c r="GK34" i="5"/>
  <c r="FA35" i="5"/>
  <c r="ER35" i="5"/>
  <c r="BK35" i="5"/>
  <c r="AM35" i="5"/>
  <c r="AB35" i="5"/>
  <c r="F35" i="5"/>
  <c r="Q35" i="5"/>
  <c r="FJ35" i="5"/>
  <c r="FS35" i="5"/>
  <c r="GB35" i="5"/>
  <c r="GK35" i="5"/>
  <c r="FA36" i="5"/>
  <c r="ER36" i="5"/>
  <c r="BK36" i="5"/>
  <c r="AM36" i="5"/>
  <c r="AB36" i="5"/>
  <c r="F36" i="5"/>
  <c r="Q36" i="5"/>
  <c r="FJ36" i="5"/>
  <c r="FS36" i="5"/>
  <c r="GB36" i="5"/>
  <c r="GK36" i="5"/>
  <c r="FA37" i="5"/>
  <c r="ER37" i="5"/>
  <c r="BK37" i="5"/>
  <c r="AM37" i="5"/>
  <c r="AB37" i="5"/>
  <c r="F37" i="5"/>
  <c r="Q37" i="5"/>
  <c r="FJ37" i="5"/>
  <c r="FS37" i="5"/>
  <c r="GB37" i="5"/>
  <c r="GK37" i="5"/>
  <c r="FC40" i="5"/>
  <c r="ET40" i="5"/>
  <c r="BM40" i="5"/>
  <c r="AO40" i="5"/>
  <c r="AD40" i="5"/>
  <c r="S40" i="5"/>
  <c r="GD40" i="5"/>
  <c r="H40" i="5"/>
  <c r="FU40" i="5"/>
  <c r="FL40" i="5"/>
  <c r="GM40" i="5"/>
  <c r="FC41" i="5"/>
  <c r="ET41" i="5"/>
  <c r="BM41" i="5"/>
  <c r="AO41" i="5"/>
  <c r="AD41" i="5"/>
  <c r="H41" i="5"/>
  <c r="S41" i="5"/>
  <c r="GD41" i="5"/>
  <c r="FL41" i="5"/>
  <c r="FU41" i="5"/>
  <c r="GM41" i="5"/>
  <c r="FC42" i="5"/>
  <c r="ET42" i="5"/>
  <c r="BM42" i="5"/>
  <c r="AO42" i="5"/>
  <c r="AD42" i="5"/>
  <c r="H42" i="5"/>
  <c r="S42" i="5"/>
  <c r="GD42" i="5"/>
  <c r="FL42" i="5"/>
  <c r="FU42" i="5"/>
  <c r="GM42" i="5"/>
  <c r="FC43" i="5"/>
  <c r="ET43" i="5"/>
  <c r="BM43" i="5"/>
  <c r="AO43" i="5"/>
  <c r="AD43" i="5"/>
  <c r="H43" i="5"/>
  <c r="S43" i="5"/>
  <c r="GD43" i="5"/>
  <c r="FL43" i="5"/>
  <c r="FU43" i="5"/>
  <c r="GM43" i="5"/>
  <c r="FC44" i="5"/>
  <c r="ET44" i="5"/>
  <c r="BM44" i="5"/>
  <c r="AO44" i="5"/>
  <c r="AD44" i="5"/>
  <c r="H44" i="5"/>
  <c r="S44" i="5"/>
  <c r="GD44" i="5"/>
  <c r="FL44" i="5"/>
  <c r="FU44" i="5"/>
  <c r="GM44" i="5"/>
  <c r="FC45" i="5"/>
  <c r="ET45" i="5"/>
  <c r="BM45" i="5"/>
  <c r="AO45" i="5"/>
  <c r="AD45" i="5"/>
  <c r="H45" i="5"/>
  <c r="S45" i="5"/>
  <c r="GD45" i="5"/>
  <c r="FL45" i="5"/>
  <c r="FU45" i="5"/>
  <c r="GM45" i="5"/>
  <c r="FC46" i="5"/>
  <c r="ET46" i="5"/>
  <c r="BM46" i="5"/>
  <c r="AO46" i="5"/>
  <c r="AD46" i="5"/>
  <c r="H46" i="5"/>
  <c r="S46" i="5"/>
  <c r="GD46" i="5"/>
  <c r="FL46" i="5"/>
  <c r="FU46" i="5"/>
  <c r="GM46" i="5"/>
  <c r="FC47" i="5"/>
  <c r="ET47" i="5"/>
  <c r="BM47" i="5"/>
  <c r="AO47" i="5"/>
  <c r="AD47" i="5"/>
  <c r="H47" i="5"/>
  <c r="S47" i="5"/>
  <c r="GD47" i="5"/>
  <c r="FL47" i="5"/>
  <c r="FU47" i="5"/>
  <c r="GM47" i="5"/>
  <c r="FC48" i="5"/>
  <c r="ET48" i="5"/>
  <c r="BM48" i="5"/>
  <c r="AO48" i="5"/>
  <c r="AD48" i="5"/>
  <c r="H48" i="5"/>
  <c r="S48" i="5"/>
  <c r="GD48" i="5"/>
  <c r="FL48" i="5"/>
  <c r="FU48" i="5"/>
  <c r="GM48" i="5"/>
  <c r="ET49" i="5"/>
  <c r="BM49" i="5"/>
  <c r="FC49" i="5"/>
  <c r="AO49" i="5"/>
  <c r="AD49" i="5"/>
  <c r="H49" i="5"/>
  <c r="S49" i="5"/>
  <c r="GD49" i="5"/>
  <c r="FL49" i="5"/>
  <c r="FU49" i="5"/>
  <c r="GM49" i="5"/>
  <c r="ET50" i="5"/>
  <c r="BM50" i="5"/>
  <c r="FC50" i="5"/>
  <c r="AO50" i="5"/>
  <c r="AD50" i="5"/>
  <c r="H50" i="5"/>
  <c r="S50" i="5"/>
  <c r="GD50" i="5"/>
  <c r="FL50" i="5"/>
  <c r="FU50" i="5"/>
  <c r="GM50" i="5"/>
  <c r="ET54" i="5"/>
  <c r="BM54" i="5"/>
  <c r="FC54" i="5"/>
  <c r="AO54" i="5"/>
  <c r="AD54" i="5"/>
  <c r="H54" i="5"/>
  <c r="S54" i="5"/>
  <c r="GD54" i="5"/>
  <c r="FL54" i="5"/>
  <c r="FU54" i="5"/>
  <c r="GM54" i="5"/>
  <c r="FB25" i="5"/>
  <c r="ES25" i="5"/>
  <c r="BL25" i="5"/>
  <c r="AN25" i="5"/>
  <c r="AC25" i="5"/>
  <c r="GC25" i="5"/>
  <c r="GL25" i="5"/>
  <c r="G25" i="5"/>
  <c r="R25" i="5"/>
  <c r="FK25" i="5"/>
  <c r="FT25" i="5"/>
  <c r="FB26" i="5"/>
  <c r="ES26" i="5"/>
  <c r="BL26" i="5"/>
  <c r="AN26" i="5"/>
  <c r="AC26" i="5"/>
  <c r="GC26" i="5"/>
  <c r="GL26" i="5"/>
  <c r="G26" i="5"/>
  <c r="R26" i="5"/>
  <c r="FK26" i="5"/>
  <c r="FT26" i="5"/>
  <c r="FB27" i="5"/>
  <c r="ES27" i="5"/>
  <c r="BL27" i="5"/>
  <c r="AN27" i="5"/>
  <c r="AC27" i="5"/>
  <c r="G27" i="5"/>
  <c r="R27" i="5"/>
  <c r="GC27" i="5"/>
  <c r="GL27" i="5"/>
  <c r="FK27" i="5"/>
  <c r="FT27" i="5"/>
  <c r="FB28" i="5"/>
  <c r="ES28" i="5"/>
  <c r="BL28" i="5"/>
  <c r="AN28" i="5"/>
  <c r="AC28" i="5"/>
  <c r="G28" i="5"/>
  <c r="R28" i="5"/>
  <c r="GC28" i="5"/>
  <c r="GL28" i="5"/>
  <c r="FK28" i="5"/>
  <c r="FT28" i="5"/>
  <c r="FB29" i="5"/>
  <c r="ES29" i="5"/>
  <c r="BL29" i="5"/>
  <c r="AN29" i="5"/>
  <c r="AC29" i="5"/>
  <c r="G29" i="5"/>
  <c r="R29" i="5"/>
  <c r="GC29" i="5"/>
  <c r="GL29" i="5"/>
  <c r="FK29" i="5"/>
  <c r="FT29" i="5"/>
  <c r="FB30" i="5"/>
  <c r="ES30" i="5"/>
  <c r="BL30" i="5"/>
  <c r="AN30" i="5"/>
  <c r="AC30" i="5"/>
  <c r="G30" i="5"/>
  <c r="R30" i="5"/>
  <c r="GC30" i="5"/>
  <c r="GL30" i="5"/>
  <c r="FK30" i="5"/>
  <c r="FT30" i="5"/>
  <c r="FB31" i="5"/>
  <c r="ES31" i="5"/>
  <c r="BL31" i="5"/>
  <c r="AN31" i="5"/>
  <c r="AC31" i="5"/>
  <c r="G31" i="5"/>
  <c r="R31" i="5"/>
  <c r="GC31" i="5"/>
  <c r="GL31" i="5"/>
  <c r="FK31" i="5"/>
  <c r="FT31" i="5"/>
  <c r="FB32" i="5"/>
  <c r="ES32" i="5"/>
  <c r="BL32" i="5"/>
  <c r="AN32" i="5"/>
  <c r="AC32" i="5"/>
  <c r="G32" i="5"/>
  <c r="R32" i="5"/>
  <c r="GC32" i="5"/>
  <c r="GL32" i="5"/>
  <c r="FK32" i="5"/>
  <c r="FT32" i="5"/>
  <c r="FB33" i="5"/>
  <c r="ES33" i="5"/>
  <c r="BL33" i="5"/>
  <c r="AN33" i="5"/>
  <c r="AC33" i="5"/>
  <c r="G33" i="5"/>
  <c r="R33" i="5"/>
  <c r="GC33" i="5"/>
  <c r="GL33" i="5"/>
  <c r="FK33" i="5"/>
  <c r="FT33" i="5"/>
  <c r="FB34" i="5"/>
  <c r="ES34" i="5"/>
  <c r="BL34" i="5"/>
  <c r="AN34" i="5"/>
  <c r="AC34" i="5"/>
  <c r="G34" i="5"/>
  <c r="R34" i="5"/>
  <c r="GC34" i="5"/>
  <c r="GL34" i="5"/>
  <c r="FK34" i="5"/>
  <c r="FT34" i="5"/>
  <c r="FB35" i="5"/>
  <c r="ES35" i="5"/>
  <c r="BL35" i="5"/>
  <c r="AN35" i="5"/>
  <c r="AC35" i="5"/>
  <c r="G35" i="5"/>
  <c r="R35" i="5"/>
  <c r="GC35" i="5"/>
  <c r="GL35" i="5"/>
  <c r="FK35" i="5"/>
  <c r="FT35" i="5"/>
  <c r="FB36" i="5"/>
  <c r="ES36" i="5"/>
  <c r="BL36" i="5"/>
  <c r="AN36" i="5"/>
  <c r="AC36" i="5"/>
  <c r="G36" i="5"/>
  <c r="R36" i="5"/>
  <c r="GC36" i="5"/>
  <c r="GL36" i="5"/>
  <c r="FK36" i="5"/>
  <c r="FT36" i="5"/>
  <c r="FB37" i="5"/>
  <c r="ES37" i="5"/>
  <c r="BL37" i="5"/>
  <c r="AN37" i="5"/>
  <c r="AC37" i="5"/>
  <c r="G37" i="5"/>
  <c r="R37" i="5"/>
  <c r="GC37" i="5"/>
  <c r="GL37" i="5"/>
  <c r="FK37" i="5"/>
  <c r="FT37" i="5"/>
  <c r="FB40" i="5"/>
  <c r="ES40" i="5"/>
  <c r="BL40" i="5"/>
  <c r="AN40" i="5"/>
  <c r="AC40" i="5"/>
  <c r="G40" i="5"/>
  <c r="R40" i="5"/>
  <c r="GC40" i="5"/>
  <c r="GL40" i="5"/>
  <c r="FT40" i="5"/>
  <c r="FK40" i="5"/>
  <c r="FB41" i="5"/>
  <c r="ES41" i="5"/>
  <c r="BL41" i="5"/>
  <c r="AN41" i="5"/>
  <c r="AC41" i="5"/>
  <c r="G41" i="5"/>
  <c r="R41" i="5"/>
  <c r="GC41" i="5"/>
  <c r="GL41" i="5"/>
  <c r="FK41" i="5"/>
  <c r="FT41" i="5"/>
  <c r="FB42" i="5"/>
  <c r="ES42" i="5"/>
  <c r="BL42" i="5"/>
  <c r="AN42" i="5"/>
  <c r="AC42" i="5"/>
  <c r="G42" i="5"/>
  <c r="R42" i="5"/>
  <c r="GC42" i="5"/>
  <c r="GL42" i="5"/>
  <c r="FK42" i="5"/>
  <c r="FT42" i="5"/>
  <c r="FB43" i="5"/>
  <c r="ES43" i="5"/>
  <c r="BL43" i="5"/>
  <c r="AN43" i="5"/>
  <c r="AC43" i="5"/>
  <c r="G43" i="5"/>
  <c r="R43" i="5"/>
  <c r="GC43" i="5"/>
  <c r="GL43" i="5"/>
  <c r="FK43" i="5"/>
  <c r="FT43" i="5"/>
  <c r="FB44" i="5"/>
  <c r="ES44" i="5"/>
  <c r="BL44" i="5"/>
  <c r="AN44" i="5"/>
  <c r="AC44" i="5"/>
  <c r="G44" i="5"/>
  <c r="R44" i="5"/>
  <c r="GC44" i="5"/>
  <c r="GL44" i="5"/>
  <c r="FK44" i="5"/>
  <c r="FT44" i="5"/>
  <c r="FB45" i="5"/>
  <c r="ES45" i="5"/>
  <c r="BL45" i="5"/>
  <c r="AN45" i="5"/>
  <c r="AC45" i="5"/>
  <c r="G45" i="5"/>
  <c r="R45" i="5"/>
  <c r="GC45" i="5"/>
  <c r="GL45" i="5"/>
  <c r="FK45" i="5"/>
  <c r="FT45" i="5"/>
  <c r="FB46" i="5"/>
  <c r="ES46" i="5"/>
  <c r="BL46" i="5"/>
  <c r="AN46" i="5"/>
  <c r="AC46" i="5"/>
  <c r="G46" i="5"/>
  <c r="R46" i="5"/>
  <c r="GC46" i="5"/>
  <c r="GL46" i="5"/>
  <c r="FK46" i="5"/>
  <c r="FT46" i="5"/>
  <c r="FB47" i="5"/>
  <c r="ES47" i="5"/>
  <c r="BL47" i="5"/>
  <c r="AN47" i="5"/>
  <c r="AC47" i="5"/>
  <c r="G47" i="5"/>
  <c r="R47" i="5"/>
  <c r="GC47" i="5"/>
  <c r="GL47" i="5"/>
  <c r="FK47" i="5"/>
  <c r="FT47" i="5"/>
  <c r="FB48" i="5"/>
  <c r="ES48" i="5"/>
  <c r="BL48" i="5"/>
  <c r="AN48" i="5"/>
  <c r="AC48" i="5"/>
  <c r="G48" i="5"/>
  <c r="R48" i="5"/>
  <c r="GC48" i="5"/>
  <c r="GL48" i="5"/>
  <c r="FK48" i="5"/>
  <c r="FT48" i="5"/>
  <c r="FB49" i="5"/>
  <c r="ES49" i="5"/>
  <c r="BL49" i="5"/>
  <c r="AN49" i="5"/>
  <c r="AC49" i="5"/>
  <c r="G49" i="5"/>
  <c r="GC49" i="5"/>
  <c r="R49" i="5"/>
  <c r="GL49" i="5"/>
  <c r="FK49" i="5"/>
  <c r="FT49" i="5"/>
  <c r="FB50" i="5"/>
  <c r="ES50" i="5"/>
  <c r="BL50" i="5"/>
  <c r="AN50" i="5"/>
  <c r="AC50" i="5"/>
  <c r="G50" i="5"/>
  <c r="GC50" i="5"/>
  <c r="R50" i="5"/>
  <c r="GL50" i="5"/>
  <c r="FK50" i="5"/>
  <c r="FT50" i="5"/>
  <c r="FB54" i="5"/>
  <c r="ES54" i="5"/>
  <c r="BL54" i="5"/>
  <c r="AN54" i="5"/>
  <c r="AC54" i="5"/>
  <c r="G54" i="5"/>
  <c r="GC54" i="5"/>
  <c r="R54" i="5"/>
  <c r="FK54" i="5"/>
  <c r="FT54" i="5"/>
  <c r="GL54" i="5"/>
  <c r="C5" i="3"/>
  <c r="IH5" i="3"/>
  <c r="FY23" i="5"/>
  <c r="EO23" i="5"/>
  <c r="EX23" i="5"/>
  <c r="Y23" i="5"/>
  <c r="GH23" i="5"/>
  <c r="AJ23" i="5"/>
  <c r="BH23" i="5"/>
  <c r="FG23" i="5"/>
  <c r="FP23" i="5"/>
  <c r="N23" i="5"/>
  <c r="C23" i="5"/>
  <c r="GI16" i="5"/>
  <c r="GI15" i="5"/>
  <c r="FG10" i="5"/>
  <c r="ND6" i="3"/>
  <c r="GH12" i="5"/>
  <c r="D17" i="5"/>
  <c r="EY13" i="5"/>
  <c r="EP13" i="5"/>
  <c r="BI13" i="5"/>
  <c r="Z13" i="5"/>
  <c r="FZ13" i="5"/>
  <c r="AK13" i="5"/>
  <c r="D13" i="5"/>
  <c r="FH13" i="5"/>
  <c r="FQ13" i="5"/>
  <c r="GI13" i="5"/>
  <c r="EX8" i="5"/>
  <c r="EO8" i="5"/>
  <c r="BH8" i="5"/>
  <c r="AJ8" i="5"/>
  <c r="Y8" i="5"/>
  <c r="C8" i="5"/>
  <c r="N8" i="5"/>
  <c r="GH8" i="5"/>
  <c r="FY8" i="5"/>
  <c r="FG8" i="5"/>
  <c r="FP8" i="5"/>
  <c r="FB9" i="5"/>
  <c r="ES9" i="5"/>
  <c r="BL9" i="5"/>
  <c r="AN9" i="5"/>
  <c r="AC9" i="5"/>
  <c r="R9" i="5"/>
  <c r="GL9" i="5"/>
  <c r="G9" i="5"/>
  <c r="GC9" i="5"/>
  <c r="FK9" i="5"/>
  <c r="FT9" i="5"/>
  <c r="FB10" i="5"/>
  <c r="ES10" i="5"/>
  <c r="BL10" i="5"/>
  <c r="AN10" i="5"/>
  <c r="AC10" i="5"/>
  <c r="G10" i="5"/>
  <c r="FK10" i="5"/>
  <c r="FT10" i="5"/>
  <c r="GL10" i="5"/>
  <c r="GC10" i="5"/>
  <c r="R10" i="5"/>
  <c r="FB11" i="5"/>
  <c r="ES11" i="5"/>
  <c r="BL11" i="5"/>
  <c r="AN11" i="5"/>
  <c r="AC11" i="5"/>
  <c r="FK11" i="5"/>
  <c r="FT11" i="5"/>
  <c r="GL11" i="5"/>
  <c r="GC11" i="5"/>
  <c r="G11" i="5"/>
  <c r="R11" i="5"/>
  <c r="FB12" i="5"/>
  <c r="ES12" i="5"/>
  <c r="BL12" i="5"/>
  <c r="AN12" i="5"/>
  <c r="AC12" i="5"/>
  <c r="R12" i="5"/>
  <c r="FK12" i="5"/>
  <c r="FT12" i="5"/>
  <c r="GC12" i="5"/>
  <c r="G12" i="5"/>
  <c r="GL12" i="5"/>
  <c r="FB13" i="5"/>
  <c r="ES13" i="5"/>
  <c r="BL13" i="5"/>
  <c r="AN13" i="5"/>
  <c r="AC13" i="5"/>
  <c r="G13" i="5"/>
  <c r="FK13" i="5"/>
  <c r="FT13" i="5"/>
  <c r="R13" i="5"/>
  <c r="GC13" i="5"/>
  <c r="GL13" i="5"/>
  <c r="FB14" i="5"/>
  <c r="ES14" i="5"/>
  <c r="BL14" i="5"/>
  <c r="AN14" i="5"/>
  <c r="AC14" i="5"/>
  <c r="FK14" i="5"/>
  <c r="FT14" i="5"/>
  <c r="G14" i="5"/>
  <c r="R14" i="5"/>
  <c r="GC14" i="5"/>
  <c r="GL14" i="5"/>
  <c r="FB15" i="5"/>
  <c r="ES15" i="5"/>
  <c r="BL15" i="5"/>
  <c r="AN15" i="5"/>
  <c r="AC15" i="5"/>
  <c r="R15" i="5"/>
  <c r="FK15" i="5"/>
  <c r="FT15" i="5"/>
  <c r="GL15" i="5"/>
  <c r="G15" i="5"/>
  <c r="GC15" i="5"/>
  <c r="FB16" i="5"/>
  <c r="ES16" i="5"/>
  <c r="BL16" i="5"/>
  <c r="AN16" i="5"/>
  <c r="AC16" i="5"/>
  <c r="G16" i="5"/>
  <c r="FK16" i="5"/>
  <c r="FT16" i="5"/>
  <c r="R16" i="5"/>
  <c r="GC16" i="5"/>
  <c r="GL16" i="5"/>
  <c r="FB17" i="5"/>
  <c r="ES17" i="5"/>
  <c r="BL17" i="5"/>
  <c r="AN17" i="5"/>
  <c r="AC17" i="5"/>
  <c r="FK17" i="5"/>
  <c r="FT17" i="5"/>
  <c r="G17" i="5"/>
  <c r="R17" i="5"/>
  <c r="GC17" i="5"/>
  <c r="GL17" i="5"/>
  <c r="FD19" i="5"/>
  <c r="EU19" i="5"/>
  <c r="BN19" i="5"/>
  <c r="AP19" i="5"/>
  <c r="AE19" i="5"/>
  <c r="I19" i="5"/>
  <c r="FV19" i="5"/>
  <c r="T19" i="5"/>
  <c r="GE19" i="5"/>
  <c r="GN19" i="5"/>
  <c r="FM19" i="5"/>
  <c r="EW8" i="5"/>
  <c r="EN8" i="5"/>
  <c r="BG8" i="5"/>
  <c r="AI8" i="5"/>
  <c r="X8" i="5"/>
  <c r="B8" i="5"/>
  <c r="M8" i="5"/>
  <c r="FF8" i="5"/>
  <c r="FO8" i="5"/>
  <c r="GG8" i="5"/>
  <c r="FX8" i="5"/>
  <c r="FC9" i="5"/>
  <c r="ET9" i="5"/>
  <c r="BM9" i="5"/>
  <c r="AO9" i="5"/>
  <c r="AD9" i="5"/>
  <c r="S9" i="5"/>
  <c r="GD9" i="5"/>
  <c r="FL9" i="5"/>
  <c r="H9" i="5"/>
  <c r="FU9" i="5"/>
  <c r="GM9" i="5"/>
  <c r="EY11" i="5"/>
  <c r="EP11" i="5"/>
  <c r="BI11" i="5"/>
  <c r="AK11" i="5"/>
  <c r="Z11" i="5"/>
  <c r="D11" i="5"/>
  <c r="O11" i="5"/>
  <c r="FZ11" i="5"/>
  <c r="GI11" i="5"/>
  <c r="FH11" i="5"/>
  <c r="FQ11" i="5"/>
  <c r="FB20" i="5"/>
  <c r="ES20" i="5"/>
  <c r="BL20" i="5"/>
  <c r="AN20" i="5"/>
  <c r="AC20" i="5"/>
  <c r="GC20" i="5"/>
  <c r="GL20" i="5"/>
  <c r="FK20" i="5"/>
  <c r="G20" i="5"/>
  <c r="R20" i="5"/>
  <c r="FT20" i="5"/>
  <c r="FB21" i="5"/>
  <c r="ES21" i="5"/>
  <c r="BL21" i="5"/>
  <c r="AN21" i="5"/>
  <c r="AC21" i="5"/>
  <c r="GC21" i="5"/>
  <c r="GL21" i="5"/>
  <c r="G21" i="5"/>
  <c r="R21" i="5"/>
  <c r="FK21" i="5"/>
  <c r="FT21" i="5"/>
  <c r="FB22" i="5"/>
  <c r="ES22" i="5"/>
  <c r="BL22" i="5"/>
  <c r="AN22" i="5"/>
  <c r="AC22" i="5"/>
  <c r="GC22" i="5"/>
  <c r="GL22" i="5"/>
  <c r="G22" i="5"/>
  <c r="R22" i="5"/>
  <c r="FK22" i="5"/>
  <c r="FT22" i="5"/>
  <c r="FA12" i="5"/>
  <c r="ER12" i="5"/>
  <c r="BK12" i="5"/>
  <c r="AM12" i="5"/>
  <c r="AB12" i="5"/>
  <c r="FJ12" i="5"/>
  <c r="FS12" i="5"/>
  <c r="GK12" i="5"/>
  <c r="F12" i="5"/>
  <c r="Q12" i="5"/>
  <c r="GB12" i="5"/>
  <c r="FA13" i="5"/>
  <c r="ER13" i="5"/>
  <c r="BK13" i="5"/>
  <c r="AM13" i="5"/>
  <c r="AB13" i="5"/>
  <c r="FJ13" i="5"/>
  <c r="FS13" i="5"/>
  <c r="GK13" i="5"/>
  <c r="Q13" i="5"/>
  <c r="GB13" i="5"/>
  <c r="F13" i="5"/>
  <c r="FA14" i="5"/>
  <c r="ER14" i="5"/>
  <c r="BK14" i="5"/>
  <c r="AM14" i="5"/>
  <c r="AB14" i="5"/>
  <c r="FJ14" i="5"/>
  <c r="FS14" i="5"/>
  <c r="GK14" i="5"/>
  <c r="F14" i="5"/>
  <c r="Q14" i="5"/>
  <c r="GB14" i="5"/>
  <c r="FA15" i="5"/>
  <c r="ER15" i="5"/>
  <c r="BK15" i="5"/>
  <c r="AM15" i="5"/>
  <c r="AB15" i="5"/>
  <c r="Q15" i="5"/>
  <c r="FJ15" i="5"/>
  <c r="FS15" i="5"/>
  <c r="F15" i="5"/>
  <c r="GB15" i="5"/>
  <c r="GK15" i="5"/>
  <c r="EW17" i="5"/>
  <c r="EN17" i="5"/>
  <c r="AI17" i="5"/>
  <c r="X17" i="5"/>
  <c r="BG17" i="5"/>
  <c r="M17" i="5"/>
  <c r="FF17" i="5"/>
  <c r="FO17" i="5"/>
  <c r="B17" i="5"/>
  <c r="FX17" i="5"/>
  <c r="GG17" i="5"/>
  <c r="EW18" i="5"/>
  <c r="EN18" i="5"/>
  <c r="AI18" i="5"/>
  <c r="X18" i="5"/>
  <c r="BG18" i="5"/>
  <c r="M18" i="5"/>
  <c r="B18" i="5"/>
  <c r="FX18" i="5"/>
  <c r="FF18" i="5"/>
  <c r="FO18" i="5"/>
  <c r="GG18" i="5"/>
  <c r="EW19" i="5"/>
  <c r="EN19" i="5"/>
  <c r="AI19" i="5"/>
  <c r="X19" i="5"/>
  <c r="BG19" i="5"/>
  <c r="M19" i="5"/>
  <c r="FF19" i="5"/>
  <c r="B19" i="5"/>
  <c r="FX19" i="5"/>
  <c r="FO19" i="5"/>
  <c r="GG19" i="5"/>
  <c r="EY20" i="5"/>
  <c r="EP20" i="5"/>
  <c r="BI20" i="5"/>
  <c r="AK20" i="5"/>
  <c r="Z20" i="5"/>
  <c r="O20" i="5"/>
  <c r="FZ20" i="5"/>
  <c r="FQ20" i="5"/>
  <c r="GI20" i="5"/>
  <c r="EY21" i="5"/>
  <c r="EP21" i="5"/>
  <c r="BI21" i="5"/>
  <c r="AK21" i="5"/>
  <c r="Z21" i="5"/>
  <c r="D21" i="5"/>
  <c r="O21" i="5"/>
  <c r="FZ21" i="5"/>
  <c r="FH21" i="5"/>
  <c r="FQ21" i="5"/>
  <c r="GI21" i="5"/>
  <c r="EY22" i="5"/>
  <c r="EP22" i="5"/>
  <c r="BI22" i="5"/>
  <c r="AK22" i="5"/>
  <c r="Z22" i="5"/>
  <c r="D22" i="5"/>
  <c r="O22" i="5"/>
  <c r="FZ22" i="5"/>
  <c r="FH22" i="5"/>
  <c r="FQ22" i="5"/>
  <c r="GI22" i="5"/>
  <c r="EY25" i="5"/>
  <c r="EP25" i="5"/>
  <c r="BI25" i="5"/>
  <c r="AK25" i="5"/>
  <c r="Z25" i="5"/>
  <c r="FZ25" i="5"/>
  <c r="D25" i="5"/>
  <c r="O25" i="5"/>
  <c r="FH25" i="5"/>
  <c r="FQ25" i="5"/>
  <c r="GI25" i="5"/>
  <c r="EY26" i="5"/>
  <c r="EP26" i="5"/>
  <c r="BI26" i="5"/>
  <c r="AK26" i="5"/>
  <c r="Z26" i="5"/>
  <c r="FZ26" i="5"/>
  <c r="D26" i="5"/>
  <c r="O26" i="5"/>
  <c r="FH26" i="5"/>
  <c r="FQ26" i="5"/>
  <c r="GI26" i="5"/>
  <c r="FC27" i="5"/>
  <c r="ET27" i="5"/>
  <c r="BM27" i="5"/>
  <c r="AO27" i="5"/>
  <c r="AD27" i="5"/>
  <c r="GD27" i="5"/>
  <c r="H27" i="5"/>
  <c r="S27" i="5"/>
  <c r="FL27" i="5"/>
  <c r="FU27" i="5"/>
  <c r="GM27" i="5"/>
  <c r="FC28" i="5"/>
  <c r="ET28" i="5"/>
  <c r="BM28" i="5"/>
  <c r="AO28" i="5"/>
  <c r="AD28" i="5"/>
  <c r="GD28" i="5"/>
  <c r="H28" i="5"/>
  <c r="S28" i="5"/>
  <c r="FL28" i="5"/>
  <c r="FU28" i="5"/>
  <c r="GM28" i="5"/>
  <c r="FC29" i="5"/>
  <c r="ET29" i="5"/>
  <c r="BM29" i="5"/>
  <c r="AO29" i="5"/>
  <c r="AD29" i="5"/>
  <c r="GD29" i="5"/>
  <c r="H29" i="5"/>
  <c r="S29" i="5"/>
  <c r="FL29" i="5"/>
  <c r="FU29" i="5"/>
  <c r="GM29" i="5"/>
  <c r="FC30" i="5"/>
  <c r="ET30" i="5"/>
  <c r="BM30" i="5"/>
  <c r="AO30" i="5"/>
  <c r="AD30" i="5"/>
  <c r="GD30" i="5"/>
  <c r="H30" i="5"/>
  <c r="S30" i="5"/>
  <c r="FL30" i="5"/>
  <c r="FU30" i="5"/>
  <c r="GM30" i="5"/>
  <c r="FC31" i="5"/>
  <c r="ET31" i="5"/>
  <c r="BM31" i="5"/>
  <c r="AO31" i="5"/>
  <c r="AD31" i="5"/>
  <c r="GD31" i="5"/>
  <c r="H31" i="5"/>
  <c r="S31" i="5"/>
  <c r="FL31" i="5"/>
  <c r="FU31" i="5"/>
  <c r="GM31" i="5"/>
  <c r="FC32" i="5"/>
  <c r="ET32" i="5"/>
  <c r="BM32" i="5"/>
  <c r="AO32" i="5"/>
  <c r="AD32" i="5"/>
  <c r="GD32" i="5"/>
  <c r="H32" i="5"/>
  <c r="S32" i="5"/>
  <c r="FL32" i="5"/>
  <c r="FU32" i="5"/>
  <c r="GM32" i="5"/>
  <c r="FC33" i="5"/>
  <c r="ET33" i="5"/>
  <c r="BM33" i="5"/>
  <c r="AO33" i="5"/>
  <c r="AD33" i="5"/>
  <c r="GD33" i="5"/>
  <c r="H33" i="5"/>
  <c r="S33" i="5"/>
  <c r="FL33" i="5"/>
  <c r="FU33" i="5"/>
  <c r="GM33" i="5"/>
  <c r="FC34" i="5"/>
  <c r="ET34" i="5"/>
  <c r="BM34" i="5"/>
  <c r="AO34" i="5"/>
  <c r="AD34" i="5"/>
  <c r="GD34" i="5"/>
  <c r="H34" i="5"/>
  <c r="S34" i="5"/>
  <c r="FL34" i="5"/>
  <c r="FU34" i="5"/>
  <c r="GM34" i="5"/>
  <c r="FC35" i="5"/>
  <c r="ET35" i="5"/>
  <c r="BM35" i="5"/>
  <c r="AO35" i="5"/>
  <c r="AD35" i="5"/>
  <c r="GD35" i="5"/>
  <c r="H35" i="5"/>
  <c r="S35" i="5"/>
  <c r="FL35" i="5"/>
  <c r="FU35" i="5"/>
  <c r="GM35" i="5"/>
  <c r="FC36" i="5"/>
  <c r="ET36" i="5"/>
  <c r="BM36" i="5"/>
  <c r="AO36" i="5"/>
  <c r="AD36" i="5"/>
  <c r="GD36" i="5"/>
  <c r="H36" i="5"/>
  <c r="S36" i="5"/>
  <c r="FL36" i="5"/>
  <c r="FU36" i="5"/>
  <c r="GM36" i="5"/>
  <c r="FC37" i="5"/>
  <c r="ET37" i="5"/>
  <c r="BM37" i="5"/>
  <c r="AO37" i="5"/>
  <c r="AD37" i="5"/>
  <c r="GD37" i="5"/>
  <c r="H37" i="5"/>
  <c r="S37" i="5"/>
  <c r="FL37" i="5"/>
  <c r="FU37" i="5"/>
  <c r="GM37" i="5"/>
  <c r="EW41" i="5"/>
  <c r="EN41" i="5"/>
  <c r="BG41" i="5"/>
  <c r="AI41" i="5"/>
  <c r="X41" i="5"/>
  <c r="FF41" i="5"/>
  <c r="FO41" i="5"/>
  <c r="B41" i="5"/>
  <c r="M41" i="5"/>
  <c r="FX41" i="5"/>
  <c r="GG41" i="5"/>
  <c r="EW42" i="5"/>
  <c r="EN42" i="5"/>
  <c r="BG42" i="5"/>
  <c r="AI42" i="5"/>
  <c r="X42" i="5"/>
  <c r="FF42" i="5"/>
  <c r="FO42" i="5"/>
  <c r="B42" i="5"/>
  <c r="M42" i="5"/>
  <c r="FX42" i="5"/>
  <c r="GG42" i="5"/>
  <c r="EW43" i="5"/>
  <c r="EN43" i="5"/>
  <c r="BG43" i="5"/>
  <c r="AI43" i="5"/>
  <c r="X43" i="5"/>
  <c r="FF43" i="5"/>
  <c r="FO43" i="5"/>
  <c r="B43" i="5"/>
  <c r="M43" i="5"/>
  <c r="FX43" i="5"/>
  <c r="GG43" i="5"/>
  <c r="EW44" i="5"/>
  <c r="EN44" i="5"/>
  <c r="BG44" i="5"/>
  <c r="AI44" i="5"/>
  <c r="X44" i="5"/>
  <c r="FF44" i="5"/>
  <c r="FO44" i="5"/>
  <c r="B44" i="5"/>
  <c r="M44" i="5"/>
  <c r="FX44" i="5"/>
  <c r="GG44" i="5"/>
  <c r="EW45" i="5"/>
  <c r="EN45" i="5"/>
  <c r="BG45" i="5"/>
  <c r="AI45" i="5"/>
  <c r="X45" i="5"/>
  <c r="FF45" i="5"/>
  <c r="FO45" i="5"/>
  <c r="B45" i="5"/>
  <c r="M45" i="5"/>
  <c r="FX45" i="5"/>
  <c r="GG45" i="5"/>
  <c r="EW46" i="5"/>
  <c r="EN46" i="5"/>
  <c r="BG46" i="5"/>
  <c r="AI46" i="5"/>
  <c r="X46" i="5"/>
  <c r="FF46" i="5"/>
  <c r="FO46" i="5"/>
  <c r="B46" i="5"/>
  <c r="M46" i="5"/>
  <c r="FX46" i="5"/>
  <c r="GG46" i="5"/>
  <c r="EW47" i="5"/>
  <c r="EN47" i="5"/>
  <c r="BG47" i="5"/>
  <c r="AI47" i="5"/>
  <c r="X47" i="5"/>
  <c r="FF47" i="5"/>
  <c r="FO47" i="5"/>
  <c r="B47" i="5"/>
  <c r="M47" i="5"/>
  <c r="FX47" i="5"/>
  <c r="GG47" i="5"/>
  <c r="EW48" i="5"/>
  <c r="EN48" i="5"/>
  <c r="BG48" i="5"/>
  <c r="AI48" i="5"/>
  <c r="X48" i="5"/>
  <c r="FF48" i="5"/>
  <c r="FO48" i="5"/>
  <c r="B48" i="5"/>
  <c r="M48" i="5"/>
  <c r="FX48" i="5"/>
  <c r="GG48" i="5"/>
  <c r="EW49" i="5"/>
  <c r="EN49" i="5"/>
  <c r="BG49" i="5"/>
  <c r="AI49" i="5"/>
  <c r="X49" i="5"/>
  <c r="FF49" i="5"/>
  <c r="FO49" i="5"/>
  <c r="B49" i="5"/>
  <c r="M49" i="5"/>
  <c r="FX49" i="5"/>
  <c r="GG49" i="5"/>
  <c r="EW50" i="5"/>
  <c r="EN50" i="5"/>
  <c r="BG50" i="5"/>
  <c r="AI50" i="5"/>
  <c r="X50" i="5"/>
  <c r="FF50" i="5"/>
  <c r="FO50" i="5"/>
  <c r="B50" i="5"/>
  <c r="M50" i="5"/>
  <c r="FX50" i="5"/>
  <c r="GG50" i="5"/>
  <c r="GQ50" i="5" s="1"/>
  <c r="EW54" i="5"/>
  <c r="EN54" i="5"/>
  <c r="BG54" i="5"/>
  <c r="AI54" i="5"/>
  <c r="X54" i="5"/>
  <c r="FF54" i="5"/>
  <c r="FO54" i="5"/>
  <c r="B54" i="5"/>
  <c r="M54" i="5"/>
  <c r="FX54" i="5"/>
  <c r="GG54" i="5"/>
  <c r="EZ25" i="5"/>
  <c r="EQ25" i="5"/>
  <c r="BJ25" i="5"/>
  <c r="AL25" i="5"/>
  <c r="AA25" i="5"/>
  <c r="E25" i="5"/>
  <c r="P25" i="5"/>
  <c r="FI25" i="5"/>
  <c r="FR25" i="5"/>
  <c r="GA25" i="5"/>
  <c r="GJ25" i="5"/>
  <c r="EZ26" i="5"/>
  <c r="EQ26" i="5"/>
  <c r="BJ26" i="5"/>
  <c r="AL26" i="5"/>
  <c r="AA26" i="5"/>
  <c r="E26" i="5"/>
  <c r="P26" i="5"/>
  <c r="FI26" i="5"/>
  <c r="FR26" i="5"/>
  <c r="GA26" i="5"/>
  <c r="GJ26" i="5"/>
  <c r="EZ27" i="5"/>
  <c r="EQ27" i="5"/>
  <c r="BJ27" i="5"/>
  <c r="AL27" i="5"/>
  <c r="AA27" i="5"/>
  <c r="FI27" i="5"/>
  <c r="FR27" i="5"/>
  <c r="E27" i="5"/>
  <c r="P27" i="5"/>
  <c r="GA27" i="5"/>
  <c r="GJ27" i="5"/>
  <c r="EZ28" i="5"/>
  <c r="EQ28" i="5"/>
  <c r="BJ28" i="5"/>
  <c r="AL28" i="5"/>
  <c r="AA28" i="5"/>
  <c r="FI28" i="5"/>
  <c r="FR28" i="5"/>
  <c r="E28" i="5"/>
  <c r="P28" i="5"/>
  <c r="GA28" i="5"/>
  <c r="GJ28" i="5"/>
  <c r="EZ29" i="5"/>
  <c r="EQ29" i="5"/>
  <c r="BJ29" i="5"/>
  <c r="AL29" i="5"/>
  <c r="AA29" i="5"/>
  <c r="FI29" i="5"/>
  <c r="FR29" i="5"/>
  <c r="E29" i="5"/>
  <c r="P29" i="5"/>
  <c r="GA29" i="5"/>
  <c r="GJ29" i="5"/>
  <c r="EZ30" i="5"/>
  <c r="EQ30" i="5"/>
  <c r="BJ30" i="5"/>
  <c r="AL30" i="5"/>
  <c r="AA30" i="5"/>
  <c r="FI30" i="5"/>
  <c r="FR30" i="5"/>
  <c r="E30" i="5"/>
  <c r="P30" i="5"/>
  <c r="GA30" i="5"/>
  <c r="GJ30" i="5"/>
  <c r="EZ31" i="5"/>
  <c r="EQ31" i="5"/>
  <c r="BJ31" i="5"/>
  <c r="AL31" i="5"/>
  <c r="AA31" i="5"/>
  <c r="FI31" i="5"/>
  <c r="FR31" i="5"/>
  <c r="E31" i="5"/>
  <c r="P31" i="5"/>
  <c r="GA31" i="5"/>
  <c r="GJ31" i="5"/>
  <c r="EZ32" i="5"/>
  <c r="EQ32" i="5"/>
  <c r="BJ32" i="5"/>
  <c r="AL32" i="5"/>
  <c r="AA32" i="5"/>
  <c r="FI32" i="5"/>
  <c r="FR32" i="5"/>
  <c r="E32" i="5"/>
  <c r="P32" i="5"/>
  <c r="GA32" i="5"/>
  <c r="GJ32" i="5"/>
  <c r="EZ33" i="5"/>
  <c r="EQ33" i="5"/>
  <c r="BJ33" i="5"/>
  <c r="AL33" i="5"/>
  <c r="AA33" i="5"/>
  <c r="FI33" i="5"/>
  <c r="FR33" i="5"/>
  <c r="E33" i="5"/>
  <c r="P33" i="5"/>
  <c r="GA33" i="5"/>
  <c r="GJ33" i="5"/>
  <c r="EZ34" i="5"/>
  <c r="EQ34" i="5"/>
  <c r="BJ34" i="5"/>
  <c r="AL34" i="5"/>
  <c r="AA34" i="5"/>
  <c r="FI34" i="5"/>
  <c r="FR34" i="5"/>
  <c r="E34" i="5"/>
  <c r="P34" i="5"/>
  <c r="GA34" i="5"/>
  <c r="GJ34" i="5"/>
  <c r="EZ35" i="5"/>
  <c r="EQ35" i="5"/>
  <c r="BJ35" i="5"/>
  <c r="AL35" i="5"/>
  <c r="AA35" i="5"/>
  <c r="FI35" i="5"/>
  <c r="FR35" i="5"/>
  <c r="E35" i="5"/>
  <c r="P35" i="5"/>
  <c r="GA35" i="5"/>
  <c r="GJ35" i="5"/>
  <c r="EZ36" i="5"/>
  <c r="EQ36" i="5"/>
  <c r="BJ36" i="5"/>
  <c r="AL36" i="5"/>
  <c r="AA36" i="5"/>
  <c r="FI36" i="5"/>
  <c r="FR36" i="5"/>
  <c r="E36" i="5"/>
  <c r="P36" i="5"/>
  <c r="GA36" i="5"/>
  <c r="GJ36" i="5"/>
  <c r="EZ37" i="5"/>
  <c r="EQ37" i="5"/>
  <c r="BJ37" i="5"/>
  <c r="AL37" i="5"/>
  <c r="AA37" i="5"/>
  <c r="FI37" i="5"/>
  <c r="FR37" i="5"/>
  <c r="E37" i="5"/>
  <c r="P37" i="5"/>
  <c r="GA37" i="5"/>
  <c r="GJ37" i="5"/>
  <c r="EZ40" i="5"/>
  <c r="EQ40" i="5"/>
  <c r="BJ40" i="5"/>
  <c r="AL40" i="5"/>
  <c r="AA40" i="5"/>
  <c r="FI40" i="5"/>
  <c r="E40" i="5"/>
  <c r="P40" i="5"/>
  <c r="GA40" i="5"/>
  <c r="GJ40" i="5"/>
  <c r="FR40" i="5"/>
  <c r="EZ41" i="5"/>
  <c r="EQ41" i="5"/>
  <c r="BJ41" i="5"/>
  <c r="AL41" i="5"/>
  <c r="AA41" i="5"/>
  <c r="E41" i="5"/>
  <c r="P41" i="5"/>
  <c r="GA41" i="5"/>
  <c r="GJ41" i="5"/>
  <c r="FI41" i="5"/>
  <c r="FR41" i="5"/>
  <c r="EZ42" i="5"/>
  <c r="EQ42" i="5"/>
  <c r="BJ42" i="5"/>
  <c r="AL42" i="5"/>
  <c r="AA42" i="5"/>
  <c r="E42" i="5"/>
  <c r="P42" i="5"/>
  <c r="GA42" i="5"/>
  <c r="GJ42" i="5"/>
  <c r="FI42" i="5"/>
  <c r="FR42" i="5"/>
  <c r="EZ43" i="5"/>
  <c r="EQ43" i="5"/>
  <c r="BJ43" i="5"/>
  <c r="AL43" i="5"/>
  <c r="AA43" i="5"/>
  <c r="E43" i="5"/>
  <c r="P43" i="5"/>
  <c r="GA43" i="5"/>
  <c r="GJ43" i="5"/>
  <c r="FI43" i="5"/>
  <c r="FR43" i="5"/>
  <c r="EZ44" i="5"/>
  <c r="EQ44" i="5"/>
  <c r="BJ44" i="5"/>
  <c r="AL44" i="5"/>
  <c r="AA44" i="5"/>
  <c r="E44" i="5"/>
  <c r="P44" i="5"/>
  <c r="GA44" i="5"/>
  <c r="GJ44" i="5"/>
  <c r="FI44" i="5"/>
  <c r="FR44" i="5"/>
  <c r="EZ45" i="5"/>
  <c r="EQ45" i="5"/>
  <c r="BJ45" i="5"/>
  <c r="AL45" i="5"/>
  <c r="AA45" i="5"/>
  <c r="E45" i="5"/>
  <c r="P45" i="5"/>
  <c r="GA45" i="5"/>
  <c r="GJ45" i="5"/>
  <c r="FI45" i="5"/>
  <c r="FR45" i="5"/>
  <c r="EZ46" i="5"/>
  <c r="EQ46" i="5"/>
  <c r="BJ46" i="5"/>
  <c r="AL46" i="5"/>
  <c r="AA46" i="5"/>
  <c r="E46" i="5"/>
  <c r="P46" i="5"/>
  <c r="GA46" i="5"/>
  <c r="GJ46" i="5"/>
  <c r="FI46" i="5"/>
  <c r="FR46" i="5"/>
  <c r="EZ47" i="5"/>
  <c r="EQ47" i="5"/>
  <c r="BJ47" i="5"/>
  <c r="AL47" i="5"/>
  <c r="AA47" i="5"/>
  <c r="E47" i="5"/>
  <c r="P47" i="5"/>
  <c r="GA47" i="5"/>
  <c r="GJ47" i="5"/>
  <c r="FI47" i="5"/>
  <c r="FR47" i="5"/>
  <c r="EZ48" i="5"/>
  <c r="EQ48" i="5"/>
  <c r="BJ48" i="5"/>
  <c r="AL48" i="5"/>
  <c r="AA48" i="5"/>
  <c r="E48" i="5"/>
  <c r="P48" i="5"/>
  <c r="GA48" i="5"/>
  <c r="GJ48" i="5"/>
  <c r="FI48" i="5"/>
  <c r="FR48" i="5"/>
  <c r="EZ49" i="5"/>
  <c r="EQ49" i="5"/>
  <c r="BJ49" i="5"/>
  <c r="AL49" i="5"/>
  <c r="AA49" i="5"/>
  <c r="E49" i="5"/>
  <c r="GA49" i="5"/>
  <c r="P49" i="5"/>
  <c r="GJ49" i="5"/>
  <c r="FI49" i="5"/>
  <c r="FR49" i="5"/>
  <c r="EZ50" i="5"/>
  <c r="EQ50" i="5"/>
  <c r="BJ50" i="5"/>
  <c r="AL50" i="5"/>
  <c r="AA50" i="5"/>
  <c r="E50" i="5"/>
  <c r="GA50" i="5"/>
  <c r="P50" i="5"/>
  <c r="GJ50" i="5"/>
  <c r="FI50" i="5"/>
  <c r="FR50" i="5"/>
  <c r="EZ54" i="5"/>
  <c r="EQ54" i="5"/>
  <c r="BJ54" i="5"/>
  <c r="AL54" i="5"/>
  <c r="AA54" i="5"/>
  <c r="GJ54" i="5"/>
  <c r="E54" i="5"/>
  <c r="GA54" i="5"/>
  <c r="P54" i="5"/>
  <c r="FI54" i="5"/>
  <c r="FR54" i="5"/>
  <c r="JZ24" i="3"/>
  <c r="JZ39" i="3"/>
  <c r="JZ53" i="3"/>
  <c r="BJ10" i="5"/>
  <c r="AL10" i="5"/>
  <c r="AA10" i="5"/>
  <c r="GA10" i="5"/>
  <c r="FI10" i="5"/>
  <c r="FR10" i="5"/>
  <c r="GJ10" i="5"/>
  <c r="EY40" i="5"/>
  <c r="EP40" i="5"/>
  <c r="BI40" i="5"/>
  <c r="AK40" i="5"/>
  <c r="Z40" i="5"/>
  <c r="FZ40" i="5"/>
  <c r="D40" i="5"/>
  <c r="FH40" i="5"/>
  <c r="GI40" i="5"/>
  <c r="GO24" i="3"/>
  <c r="GO39" i="3"/>
  <c r="GO53" i="3"/>
  <c r="EY8" i="5"/>
  <c r="EP8" i="5"/>
  <c r="BI8" i="5"/>
  <c r="AK8" i="5"/>
  <c r="Z8" i="5"/>
  <c r="FZ8" i="5"/>
  <c r="D8" i="5"/>
  <c r="FH8" i="5"/>
  <c r="GI8" i="5"/>
  <c r="KS4" i="3"/>
  <c r="KS24" i="3" s="1"/>
  <c r="LT24" i="3"/>
  <c r="LT39" i="3"/>
  <c r="LT53" i="3"/>
  <c r="MB24" i="3"/>
  <c r="MB39" i="3"/>
  <c r="MB53" i="3"/>
  <c r="BI10" i="5"/>
  <c r="AK10" i="5"/>
  <c r="Z10" i="5"/>
  <c r="EP10" i="5"/>
  <c r="FZ10" i="5"/>
  <c r="EY10" i="5"/>
  <c r="GI10" i="5"/>
  <c r="FH10" i="5"/>
  <c r="FQ10" i="5"/>
  <c r="EX7" i="5"/>
  <c r="EO7" i="5"/>
  <c r="BH7" i="5"/>
  <c r="AJ7" i="5"/>
  <c r="Y7" i="5"/>
  <c r="FG7" i="5"/>
  <c r="FP7" i="5"/>
  <c r="C7" i="5"/>
  <c r="N7" i="5"/>
  <c r="FY7" i="5"/>
  <c r="GH7" i="5"/>
  <c r="FB8" i="5"/>
  <c r="ES8" i="5"/>
  <c r="BL8" i="5"/>
  <c r="AN8" i="5"/>
  <c r="AC8" i="5"/>
  <c r="G8" i="5"/>
  <c r="FT8" i="5"/>
  <c r="GL8" i="5"/>
  <c r="GC8" i="5"/>
  <c r="R8" i="5"/>
  <c r="FK8" i="5"/>
  <c r="FD9" i="5"/>
  <c r="EU9" i="5"/>
  <c r="BN9" i="5"/>
  <c r="AP9" i="5"/>
  <c r="AE9" i="5"/>
  <c r="I9" i="5"/>
  <c r="GE9" i="5"/>
  <c r="FM9" i="5"/>
  <c r="FV9" i="5"/>
  <c r="T9" i="5"/>
  <c r="GN9" i="5"/>
  <c r="EZ11" i="5"/>
  <c r="EQ11" i="5"/>
  <c r="BJ11" i="5"/>
  <c r="AL11" i="5"/>
  <c r="AA11" i="5"/>
  <c r="GA11" i="5"/>
  <c r="E11" i="5"/>
  <c r="P11" i="5"/>
  <c r="FI11" i="5"/>
  <c r="FR11" i="5"/>
  <c r="GJ11" i="5"/>
  <c r="FD12" i="5"/>
  <c r="EU12" i="5"/>
  <c r="BN12" i="5"/>
  <c r="AP12" i="5"/>
  <c r="AE12" i="5"/>
  <c r="GE12" i="5"/>
  <c r="I12" i="5"/>
  <c r="GN12" i="5"/>
  <c r="T12" i="5"/>
  <c r="FM12" i="5"/>
  <c r="FV12" i="5"/>
  <c r="FD13" i="5"/>
  <c r="EU13" i="5"/>
  <c r="BN13" i="5"/>
  <c r="AP13" i="5"/>
  <c r="AE13" i="5"/>
  <c r="T13" i="5"/>
  <c r="GE13" i="5"/>
  <c r="GN13" i="5"/>
  <c r="I13" i="5"/>
  <c r="FM13" i="5"/>
  <c r="FV13" i="5"/>
  <c r="FD14" i="5"/>
  <c r="EU14" i="5"/>
  <c r="BN14" i="5"/>
  <c r="AP14" i="5"/>
  <c r="AE14" i="5"/>
  <c r="I14" i="5"/>
  <c r="T14" i="5"/>
  <c r="GE14" i="5"/>
  <c r="GN14" i="5"/>
  <c r="FM14" i="5"/>
  <c r="FV14" i="5"/>
  <c r="FD16" i="5"/>
  <c r="EU16" i="5"/>
  <c r="BN16" i="5"/>
  <c r="AP16" i="5"/>
  <c r="AE16" i="5"/>
  <c r="T16" i="5"/>
  <c r="GE16" i="5"/>
  <c r="GN16" i="5"/>
  <c r="I16" i="5"/>
  <c r="FM16" i="5"/>
  <c r="FV16" i="5"/>
  <c r="FD17" i="5"/>
  <c r="EU17" i="5"/>
  <c r="BN17" i="5"/>
  <c r="AP17" i="5"/>
  <c r="AE17" i="5"/>
  <c r="I17" i="5"/>
  <c r="T17" i="5"/>
  <c r="GE17" i="5"/>
  <c r="FM17" i="5"/>
  <c r="FV17" i="5"/>
  <c r="GN17" i="5"/>
  <c r="FD18" i="5"/>
  <c r="EU18" i="5"/>
  <c r="BN18" i="5"/>
  <c r="AP18" i="5"/>
  <c r="AE18" i="5"/>
  <c r="GE18" i="5"/>
  <c r="T18" i="5"/>
  <c r="GN18" i="5"/>
  <c r="I18" i="5"/>
  <c r="FM18" i="5"/>
  <c r="FV18" i="5"/>
  <c r="EW7" i="5"/>
  <c r="EN7" i="5"/>
  <c r="BG7" i="5"/>
  <c r="AI7" i="5"/>
  <c r="X7" i="5"/>
  <c r="GG7" i="5"/>
  <c r="B7" i="5"/>
  <c r="M7" i="5"/>
  <c r="FX7" i="5"/>
  <c r="FF7" i="5"/>
  <c r="FO7" i="5"/>
  <c r="FA8" i="5"/>
  <c r="ER8" i="5"/>
  <c r="BK8" i="5"/>
  <c r="AM8" i="5"/>
  <c r="AB8" i="5"/>
  <c r="F8" i="5"/>
  <c r="FJ8" i="5"/>
  <c r="GK8" i="5"/>
  <c r="Q8" i="5"/>
  <c r="GB8" i="5"/>
  <c r="FS8" i="5"/>
  <c r="FA9" i="5"/>
  <c r="ER9" i="5"/>
  <c r="BK9" i="5"/>
  <c r="AM9" i="5"/>
  <c r="AB9" i="5"/>
  <c r="F9" i="5"/>
  <c r="FS9" i="5"/>
  <c r="GK9" i="5"/>
  <c r="Q9" i="5"/>
  <c r="GB9" i="5"/>
  <c r="FJ9" i="5"/>
  <c r="FA10" i="5"/>
  <c r="ER10" i="5"/>
  <c r="BK10" i="5"/>
  <c r="AM10" i="5"/>
  <c r="AB10" i="5"/>
  <c r="F10" i="5"/>
  <c r="GK10" i="5"/>
  <c r="FJ10" i="5"/>
  <c r="FS10" i="5"/>
  <c r="Q10" i="5"/>
  <c r="GB10" i="5"/>
  <c r="FA11" i="5"/>
  <c r="ER11" i="5"/>
  <c r="BK11" i="5"/>
  <c r="AM11" i="5"/>
  <c r="AB11" i="5"/>
  <c r="GK11" i="5"/>
  <c r="FJ11" i="5"/>
  <c r="FS11" i="5"/>
  <c r="F11" i="5"/>
  <c r="Q11" i="5"/>
  <c r="GB11" i="5"/>
  <c r="FD20" i="5"/>
  <c r="EU20" i="5"/>
  <c r="BN20" i="5"/>
  <c r="AP20" i="5"/>
  <c r="AE20" i="5"/>
  <c r="I20" i="5"/>
  <c r="T20" i="5"/>
  <c r="FV20" i="5"/>
  <c r="GE20" i="5"/>
  <c r="GN20" i="5"/>
  <c r="FM20" i="5"/>
  <c r="FD21" i="5"/>
  <c r="EU21" i="5"/>
  <c r="BN21" i="5"/>
  <c r="AP21" i="5"/>
  <c r="AE21" i="5"/>
  <c r="I21" i="5"/>
  <c r="T21" i="5"/>
  <c r="FM21" i="5"/>
  <c r="FV21" i="5"/>
  <c r="GE21" i="5"/>
  <c r="GN21" i="5"/>
  <c r="FD22" i="5"/>
  <c r="EU22" i="5"/>
  <c r="BN22" i="5"/>
  <c r="AP22" i="5"/>
  <c r="AE22" i="5"/>
  <c r="I22" i="5"/>
  <c r="T22" i="5"/>
  <c r="FM22" i="5"/>
  <c r="FV22" i="5"/>
  <c r="GE22" i="5"/>
  <c r="GN22" i="5"/>
  <c r="FC13" i="5"/>
  <c r="ET13" i="5"/>
  <c r="BM13" i="5"/>
  <c r="AO13" i="5"/>
  <c r="AD13" i="5"/>
  <c r="S13" i="5"/>
  <c r="GD13" i="5"/>
  <c r="H13" i="5"/>
  <c r="FL13" i="5"/>
  <c r="FU13" i="5"/>
  <c r="GM13" i="5"/>
  <c r="FC14" i="5"/>
  <c r="ET14" i="5"/>
  <c r="BM14" i="5"/>
  <c r="AO14" i="5"/>
  <c r="AD14" i="5"/>
  <c r="H14" i="5"/>
  <c r="S14" i="5"/>
  <c r="GD14" i="5"/>
  <c r="FL14" i="5"/>
  <c r="FU14" i="5"/>
  <c r="GM14" i="5"/>
  <c r="EY17" i="5"/>
  <c r="EP17" i="5"/>
  <c r="BI17" i="5"/>
  <c r="AK17" i="5"/>
  <c r="Z17" i="5"/>
  <c r="GI17" i="5"/>
  <c r="O17" i="5"/>
  <c r="FH17" i="5"/>
  <c r="FQ17" i="5"/>
  <c r="FC18" i="5"/>
  <c r="ET18" i="5"/>
  <c r="BM18" i="5"/>
  <c r="AO18" i="5"/>
  <c r="AD18" i="5"/>
  <c r="S18" i="5"/>
  <c r="H18" i="5"/>
  <c r="GD18" i="5"/>
  <c r="FL18" i="5"/>
  <c r="FU18" i="5"/>
  <c r="GM18" i="5"/>
  <c r="EW20" i="5"/>
  <c r="EN20" i="5"/>
  <c r="AI20" i="5"/>
  <c r="X20" i="5"/>
  <c r="BG20" i="5"/>
  <c r="FO20" i="5"/>
  <c r="FF20" i="5"/>
  <c r="M20" i="5"/>
  <c r="FX20" i="5"/>
  <c r="B20" i="5"/>
  <c r="GG20" i="5"/>
  <c r="EW21" i="5"/>
  <c r="EN21" i="5"/>
  <c r="AI21" i="5"/>
  <c r="X21" i="5"/>
  <c r="BG21" i="5"/>
  <c r="FF21" i="5"/>
  <c r="FO21" i="5"/>
  <c r="B21" i="5"/>
  <c r="M21" i="5"/>
  <c r="FX21" i="5"/>
  <c r="GG21" i="5"/>
  <c r="EW22" i="5"/>
  <c r="EN22" i="5"/>
  <c r="AI22" i="5"/>
  <c r="X22" i="5"/>
  <c r="BG22" i="5"/>
  <c r="FF22" i="5"/>
  <c r="FO22" i="5"/>
  <c r="B22" i="5"/>
  <c r="M22" i="5"/>
  <c r="FX22" i="5"/>
  <c r="GG22" i="5"/>
  <c r="EW25" i="5"/>
  <c r="EN25" i="5"/>
  <c r="AI25" i="5"/>
  <c r="X25" i="5"/>
  <c r="BG25" i="5"/>
  <c r="B25" i="5"/>
  <c r="M25" i="5"/>
  <c r="FF25" i="5"/>
  <c r="FO25" i="5"/>
  <c r="FX25" i="5"/>
  <c r="GG25" i="5"/>
  <c r="GQ25" i="5" s="1"/>
  <c r="EW26" i="5"/>
  <c r="EN26" i="5"/>
  <c r="AI26" i="5"/>
  <c r="X26" i="5"/>
  <c r="BG26" i="5"/>
  <c r="B26" i="5"/>
  <c r="M26" i="5"/>
  <c r="FF26" i="5"/>
  <c r="FO26" i="5"/>
  <c r="FX26" i="5"/>
  <c r="GG26" i="5"/>
  <c r="EW27" i="5"/>
  <c r="EN27" i="5"/>
  <c r="BG27" i="5"/>
  <c r="AI27" i="5"/>
  <c r="X27" i="5"/>
  <c r="M27" i="5"/>
  <c r="B27" i="5"/>
  <c r="FF27" i="5"/>
  <c r="FO27" i="5"/>
  <c r="FX27" i="5"/>
  <c r="GG27" i="5"/>
  <c r="EW28" i="5"/>
  <c r="EN28" i="5"/>
  <c r="BG28" i="5"/>
  <c r="AI28" i="5"/>
  <c r="X28" i="5"/>
  <c r="B28" i="5"/>
  <c r="M28" i="5"/>
  <c r="FF28" i="5"/>
  <c r="FO28" i="5"/>
  <c r="FX28" i="5"/>
  <c r="GG28" i="5"/>
  <c r="EW29" i="5"/>
  <c r="EN29" i="5"/>
  <c r="BG29" i="5"/>
  <c r="AI29" i="5"/>
  <c r="X29" i="5"/>
  <c r="B29" i="5"/>
  <c r="M29" i="5"/>
  <c r="FF29" i="5"/>
  <c r="FO29" i="5"/>
  <c r="FX29" i="5"/>
  <c r="GG29" i="5"/>
  <c r="GQ29" i="5" s="1"/>
  <c r="EW30" i="5"/>
  <c r="EN30" i="5"/>
  <c r="BG30" i="5"/>
  <c r="AI30" i="5"/>
  <c r="X30" i="5"/>
  <c r="B30" i="5"/>
  <c r="M30" i="5"/>
  <c r="FF30" i="5"/>
  <c r="FO30" i="5"/>
  <c r="FX30" i="5"/>
  <c r="GG30" i="5"/>
  <c r="EW31" i="5"/>
  <c r="EN31" i="5"/>
  <c r="BG31" i="5"/>
  <c r="AI31" i="5"/>
  <c r="X31" i="5"/>
  <c r="B31" i="5"/>
  <c r="M31" i="5"/>
  <c r="FF31" i="5"/>
  <c r="FO31" i="5"/>
  <c r="FX31" i="5"/>
  <c r="GG31" i="5"/>
  <c r="EW32" i="5"/>
  <c r="EN32" i="5"/>
  <c r="BG32" i="5"/>
  <c r="AI32" i="5"/>
  <c r="X32" i="5"/>
  <c r="B32" i="5"/>
  <c r="M32" i="5"/>
  <c r="FF32" i="5"/>
  <c r="FO32" i="5"/>
  <c r="FX32" i="5"/>
  <c r="GG32" i="5"/>
  <c r="EW33" i="5"/>
  <c r="EN33" i="5"/>
  <c r="BG33" i="5"/>
  <c r="AI33" i="5"/>
  <c r="X33" i="5"/>
  <c r="B33" i="5"/>
  <c r="M33" i="5"/>
  <c r="FF33" i="5"/>
  <c r="FO33" i="5"/>
  <c r="FX33" i="5"/>
  <c r="GG33" i="5"/>
  <c r="EW34" i="5"/>
  <c r="EN34" i="5"/>
  <c r="BG34" i="5"/>
  <c r="AI34" i="5"/>
  <c r="X34" i="5"/>
  <c r="B34" i="5"/>
  <c r="M34" i="5"/>
  <c r="FF34" i="5"/>
  <c r="FO34" i="5"/>
  <c r="FX34" i="5"/>
  <c r="GG34" i="5"/>
  <c r="EW35" i="5"/>
  <c r="EN35" i="5"/>
  <c r="BG35" i="5"/>
  <c r="AI35" i="5"/>
  <c r="X35" i="5"/>
  <c r="B35" i="5"/>
  <c r="M35" i="5"/>
  <c r="FF35" i="5"/>
  <c r="FO35" i="5"/>
  <c r="FX35" i="5"/>
  <c r="GG35" i="5"/>
  <c r="EW36" i="5"/>
  <c r="EN36" i="5"/>
  <c r="BG36" i="5"/>
  <c r="AI36" i="5"/>
  <c r="X36" i="5"/>
  <c r="B36" i="5"/>
  <c r="M36" i="5"/>
  <c r="FF36" i="5"/>
  <c r="FO36" i="5"/>
  <c r="FX36" i="5"/>
  <c r="GG36" i="5"/>
  <c r="EW37" i="5"/>
  <c r="EN37" i="5"/>
  <c r="BG37" i="5"/>
  <c r="AI37" i="5"/>
  <c r="X37" i="5"/>
  <c r="B37" i="5"/>
  <c r="M37" i="5"/>
  <c r="FF37" i="5"/>
  <c r="FO37" i="5"/>
  <c r="FX37" i="5"/>
  <c r="GG37" i="5"/>
  <c r="EW40" i="5"/>
  <c r="EN40" i="5"/>
  <c r="BG40" i="5"/>
  <c r="AI40" i="5"/>
  <c r="X40" i="5"/>
  <c r="B40" i="5"/>
  <c r="M40" i="5"/>
  <c r="FF40" i="5"/>
  <c r="FO40" i="5"/>
  <c r="FX40" i="5"/>
  <c r="GG40" i="5"/>
  <c r="EY41" i="5"/>
  <c r="EP41" i="5"/>
  <c r="BI41" i="5"/>
  <c r="AK41" i="5"/>
  <c r="Z41" i="5"/>
  <c r="D41" i="5"/>
  <c r="O41" i="5"/>
  <c r="FZ41" i="5"/>
  <c r="FH41" i="5"/>
  <c r="FQ41" i="5"/>
  <c r="GI41" i="5"/>
  <c r="EY42" i="5"/>
  <c r="EP42" i="5"/>
  <c r="BI42" i="5"/>
  <c r="AK42" i="5"/>
  <c r="Z42" i="5"/>
  <c r="D42" i="5"/>
  <c r="O42" i="5"/>
  <c r="FZ42" i="5"/>
  <c r="FH42" i="5"/>
  <c r="FQ42" i="5"/>
  <c r="GI42" i="5"/>
  <c r="EY43" i="5"/>
  <c r="EP43" i="5"/>
  <c r="BI43" i="5"/>
  <c r="AK43" i="5"/>
  <c r="Z43" i="5"/>
  <c r="D43" i="5"/>
  <c r="O43" i="5"/>
  <c r="FZ43" i="5"/>
  <c r="FH43" i="5"/>
  <c r="FQ43" i="5"/>
  <c r="GI43" i="5"/>
  <c r="EY44" i="5"/>
  <c r="EP44" i="5"/>
  <c r="BI44" i="5"/>
  <c r="AK44" i="5"/>
  <c r="Z44" i="5"/>
  <c r="D44" i="5"/>
  <c r="O44" i="5"/>
  <c r="FZ44" i="5"/>
  <c r="FH44" i="5"/>
  <c r="FQ44" i="5"/>
  <c r="GI44" i="5"/>
  <c r="EY45" i="5"/>
  <c r="EP45" i="5"/>
  <c r="BI45" i="5"/>
  <c r="AK45" i="5"/>
  <c r="Z45" i="5"/>
  <c r="D45" i="5"/>
  <c r="O45" i="5"/>
  <c r="FZ45" i="5"/>
  <c r="FH45" i="5"/>
  <c r="FQ45" i="5"/>
  <c r="GI45" i="5"/>
  <c r="EY46" i="5"/>
  <c r="EP46" i="5"/>
  <c r="BI46" i="5"/>
  <c r="AK46" i="5"/>
  <c r="Z46" i="5"/>
  <c r="D46" i="5"/>
  <c r="O46" i="5"/>
  <c r="FZ46" i="5"/>
  <c r="FH46" i="5"/>
  <c r="FQ46" i="5"/>
  <c r="GI46" i="5"/>
  <c r="EY47" i="5"/>
  <c r="EP47" i="5"/>
  <c r="BI47" i="5"/>
  <c r="AK47" i="5"/>
  <c r="Z47" i="5"/>
  <c r="D47" i="5"/>
  <c r="O47" i="5"/>
  <c r="FZ47" i="5"/>
  <c r="FH47" i="5"/>
  <c r="FQ47" i="5"/>
  <c r="GI47" i="5"/>
  <c r="EY48" i="5"/>
  <c r="EP48" i="5"/>
  <c r="BI48" i="5"/>
  <c r="AK48" i="5"/>
  <c r="Z48" i="5"/>
  <c r="D48" i="5"/>
  <c r="O48" i="5"/>
  <c r="FZ48" i="5"/>
  <c r="FH48" i="5"/>
  <c r="FQ48" i="5"/>
  <c r="GI48" i="5"/>
  <c r="EY49" i="5"/>
  <c r="EP49" i="5"/>
  <c r="BI49" i="5"/>
  <c r="AK49" i="5"/>
  <c r="Z49" i="5"/>
  <c r="D49" i="5"/>
  <c r="O49" i="5"/>
  <c r="FZ49" i="5"/>
  <c r="FH49" i="5"/>
  <c r="FQ49" i="5"/>
  <c r="GI49" i="5"/>
  <c r="EP50" i="5"/>
  <c r="BI50" i="5"/>
  <c r="EY50" i="5"/>
  <c r="AK50" i="5"/>
  <c r="Z50" i="5"/>
  <c r="D50" i="5"/>
  <c r="O50" i="5"/>
  <c r="FZ50" i="5"/>
  <c r="FH50" i="5"/>
  <c r="FQ50" i="5"/>
  <c r="GI50" i="5"/>
  <c r="EP54" i="5"/>
  <c r="BI54" i="5"/>
  <c r="EY54" i="5"/>
  <c r="AK54" i="5"/>
  <c r="Z54" i="5"/>
  <c r="D54" i="5"/>
  <c r="O54" i="5"/>
  <c r="FZ54" i="5"/>
  <c r="FH54" i="5"/>
  <c r="FQ54" i="5"/>
  <c r="GI54" i="5"/>
  <c r="EX25" i="5"/>
  <c r="EO25" i="5"/>
  <c r="BH25" i="5"/>
  <c r="AJ25" i="5"/>
  <c r="Y25" i="5"/>
  <c r="FY25" i="5"/>
  <c r="GH25" i="5"/>
  <c r="C25" i="5"/>
  <c r="N25" i="5"/>
  <c r="FG25" i="5"/>
  <c r="FP25" i="5"/>
  <c r="EX26" i="5"/>
  <c r="EO26" i="5"/>
  <c r="BH26" i="5"/>
  <c r="AJ26" i="5"/>
  <c r="Y26" i="5"/>
  <c r="FY26" i="5"/>
  <c r="GH26" i="5"/>
  <c r="C26" i="5"/>
  <c r="N26" i="5"/>
  <c r="FG26" i="5"/>
  <c r="FP26" i="5"/>
  <c r="EX27" i="5"/>
  <c r="EO27" i="5"/>
  <c r="BH27" i="5"/>
  <c r="AJ27" i="5"/>
  <c r="Y27" i="5"/>
  <c r="N27" i="5"/>
  <c r="FY27" i="5"/>
  <c r="GH27" i="5"/>
  <c r="C27" i="5"/>
  <c r="FG27" i="5"/>
  <c r="FP27" i="5"/>
  <c r="EX28" i="5"/>
  <c r="EO28" i="5"/>
  <c r="BH28" i="5"/>
  <c r="AJ28" i="5"/>
  <c r="Y28" i="5"/>
  <c r="C28" i="5"/>
  <c r="N28" i="5"/>
  <c r="FY28" i="5"/>
  <c r="GH28" i="5"/>
  <c r="FG28" i="5"/>
  <c r="FP28" i="5"/>
  <c r="EX29" i="5"/>
  <c r="EO29" i="5"/>
  <c r="BH29" i="5"/>
  <c r="AJ29" i="5"/>
  <c r="Y29" i="5"/>
  <c r="C29" i="5"/>
  <c r="N29" i="5"/>
  <c r="FY29" i="5"/>
  <c r="GH29" i="5"/>
  <c r="FG29" i="5"/>
  <c r="FP29" i="5"/>
  <c r="EX30" i="5"/>
  <c r="EO30" i="5"/>
  <c r="BH30" i="5"/>
  <c r="AJ30" i="5"/>
  <c r="Y30" i="5"/>
  <c r="C30" i="5"/>
  <c r="N30" i="5"/>
  <c r="FY30" i="5"/>
  <c r="GH30" i="5"/>
  <c r="FG30" i="5"/>
  <c r="FP30" i="5"/>
  <c r="EX31" i="5"/>
  <c r="EO31" i="5"/>
  <c r="BH31" i="5"/>
  <c r="AJ31" i="5"/>
  <c r="Y31" i="5"/>
  <c r="C31" i="5"/>
  <c r="N31" i="5"/>
  <c r="FY31" i="5"/>
  <c r="GH31" i="5"/>
  <c r="FG31" i="5"/>
  <c r="FP31" i="5"/>
  <c r="EX32" i="5"/>
  <c r="EO32" i="5"/>
  <c r="BH32" i="5"/>
  <c r="AJ32" i="5"/>
  <c r="Y32" i="5"/>
  <c r="C32" i="5"/>
  <c r="N32" i="5"/>
  <c r="FY32" i="5"/>
  <c r="GH32" i="5"/>
  <c r="FG32" i="5"/>
  <c r="FP32" i="5"/>
  <c r="EX33" i="5"/>
  <c r="EO33" i="5"/>
  <c r="BH33" i="5"/>
  <c r="AJ33" i="5"/>
  <c r="Y33" i="5"/>
  <c r="C33" i="5"/>
  <c r="N33" i="5"/>
  <c r="FY33" i="5"/>
  <c r="GH33" i="5"/>
  <c r="FG33" i="5"/>
  <c r="FP33" i="5"/>
  <c r="EX34" i="5"/>
  <c r="EO34" i="5"/>
  <c r="BH34" i="5"/>
  <c r="AJ34" i="5"/>
  <c r="Y34" i="5"/>
  <c r="C34" i="5"/>
  <c r="N34" i="5"/>
  <c r="FY34" i="5"/>
  <c r="GH34" i="5"/>
  <c r="FG34" i="5"/>
  <c r="FP34" i="5"/>
  <c r="EX35" i="5"/>
  <c r="EO35" i="5"/>
  <c r="BH35" i="5"/>
  <c r="AJ35" i="5"/>
  <c r="Y35" i="5"/>
  <c r="C35" i="5"/>
  <c r="N35" i="5"/>
  <c r="FY35" i="5"/>
  <c r="GH35" i="5"/>
  <c r="FG35" i="5"/>
  <c r="FP35" i="5"/>
  <c r="EX36" i="5"/>
  <c r="EO36" i="5"/>
  <c r="BH36" i="5"/>
  <c r="AJ36" i="5"/>
  <c r="Y36" i="5"/>
  <c r="C36" i="5"/>
  <c r="N36" i="5"/>
  <c r="FY36" i="5"/>
  <c r="GH36" i="5"/>
  <c r="FG36" i="5"/>
  <c r="FP36" i="5"/>
  <c r="EX37" i="5"/>
  <c r="EO37" i="5"/>
  <c r="BH37" i="5"/>
  <c r="AJ37" i="5"/>
  <c r="Y37" i="5"/>
  <c r="C37" i="5"/>
  <c r="N37" i="5"/>
  <c r="FY37" i="5"/>
  <c r="GH37" i="5"/>
  <c r="FG37" i="5"/>
  <c r="FP37" i="5"/>
  <c r="EX40" i="5"/>
  <c r="EO40" i="5"/>
  <c r="BH40" i="5"/>
  <c r="AJ40" i="5"/>
  <c r="Y40" i="5"/>
  <c r="C40" i="5"/>
  <c r="N40" i="5"/>
  <c r="FY40" i="5"/>
  <c r="GH40" i="5"/>
  <c r="FG40" i="5"/>
  <c r="FP40" i="5"/>
  <c r="EX41" i="5"/>
  <c r="EO41" i="5"/>
  <c r="BH41" i="5"/>
  <c r="AJ41" i="5"/>
  <c r="Y41" i="5"/>
  <c r="C41" i="5"/>
  <c r="N41" i="5"/>
  <c r="FY41" i="5"/>
  <c r="GH41" i="5"/>
  <c r="FG41" i="5"/>
  <c r="FP41" i="5"/>
  <c r="EX42" i="5"/>
  <c r="EO42" i="5"/>
  <c r="BH42" i="5"/>
  <c r="AJ42" i="5"/>
  <c r="Y42" i="5"/>
  <c r="C42" i="5"/>
  <c r="N42" i="5"/>
  <c r="FY42" i="5"/>
  <c r="GH42" i="5"/>
  <c r="FG42" i="5"/>
  <c r="FP42" i="5"/>
  <c r="EX43" i="5"/>
  <c r="EO43" i="5"/>
  <c r="BH43" i="5"/>
  <c r="AJ43" i="5"/>
  <c r="Y43" i="5"/>
  <c r="C43" i="5"/>
  <c r="N43" i="5"/>
  <c r="FY43" i="5"/>
  <c r="GH43" i="5"/>
  <c r="FG43" i="5"/>
  <c r="FP43" i="5"/>
  <c r="EX44" i="5"/>
  <c r="EO44" i="5"/>
  <c r="BH44" i="5"/>
  <c r="AJ44" i="5"/>
  <c r="Y44" i="5"/>
  <c r="C44" i="5"/>
  <c r="N44" i="5"/>
  <c r="FY44" i="5"/>
  <c r="GH44" i="5"/>
  <c r="FG44" i="5"/>
  <c r="FP44" i="5"/>
  <c r="EX45" i="5"/>
  <c r="EO45" i="5"/>
  <c r="BH45" i="5"/>
  <c r="AJ45" i="5"/>
  <c r="Y45" i="5"/>
  <c r="C45" i="5"/>
  <c r="N45" i="5"/>
  <c r="FY45" i="5"/>
  <c r="GH45" i="5"/>
  <c r="FG45" i="5"/>
  <c r="FP45" i="5"/>
  <c r="EX46" i="5"/>
  <c r="EO46" i="5"/>
  <c r="BH46" i="5"/>
  <c r="AJ46" i="5"/>
  <c r="Y46" i="5"/>
  <c r="C46" i="5"/>
  <c r="N46" i="5"/>
  <c r="FY46" i="5"/>
  <c r="GH46" i="5"/>
  <c r="FG46" i="5"/>
  <c r="FP46" i="5"/>
  <c r="EX47" i="5"/>
  <c r="EO47" i="5"/>
  <c r="BH47" i="5"/>
  <c r="AJ47" i="5"/>
  <c r="Y47" i="5"/>
  <c r="C47" i="5"/>
  <c r="N47" i="5"/>
  <c r="FY47" i="5"/>
  <c r="GH47" i="5"/>
  <c r="FG47" i="5"/>
  <c r="FP47" i="5"/>
  <c r="EX48" i="5"/>
  <c r="EO48" i="5"/>
  <c r="BH48" i="5"/>
  <c r="AJ48" i="5"/>
  <c r="Y48" i="5"/>
  <c r="C48" i="5"/>
  <c r="N48" i="5"/>
  <c r="FY48" i="5"/>
  <c r="GH48" i="5"/>
  <c r="FG48" i="5"/>
  <c r="FP48" i="5"/>
  <c r="EX49" i="5"/>
  <c r="EO49" i="5"/>
  <c r="BH49" i="5"/>
  <c r="AJ49" i="5"/>
  <c r="Y49" i="5"/>
  <c r="C49" i="5"/>
  <c r="FY49" i="5"/>
  <c r="N49" i="5"/>
  <c r="GH49" i="5"/>
  <c r="FG49" i="5"/>
  <c r="FP49" i="5"/>
  <c r="EX50" i="5"/>
  <c r="EO50" i="5"/>
  <c r="BH50" i="5"/>
  <c r="AJ50" i="5"/>
  <c r="Y50" i="5"/>
  <c r="C50" i="5"/>
  <c r="FY50" i="5"/>
  <c r="N50" i="5"/>
  <c r="GH50" i="5"/>
  <c r="FG50" i="5"/>
  <c r="FP50" i="5"/>
  <c r="EX54" i="5"/>
  <c r="EO54" i="5"/>
  <c r="BH54" i="5"/>
  <c r="AJ54" i="5"/>
  <c r="Y54" i="5"/>
  <c r="C54" i="5"/>
  <c r="FY54" i="5"/>
  <c r="N54" i="5"/>
  <c r="FG54" i="5"/>
  <c r="FP54" i="5"/>
  <c r="GH54" i="5"/>
  <c r="HO4" i="3"/>
  <c r="JQ24" i="3"/>
  <c r="JQ39" i="3"/>
  <c r="JQ53" i="3"/>
  <c r="HP4" i="3"/>
  <c r="JR24" i="3"/>
  <c r="JR39" i="3"/>
  <c r="JR53" i="3"/>
  <c r="KA24" i="3"/>
  <c r="KA53" i="3"/>
  <c r="EX18" i="5"/>
  <c r="EO18" i="5"/>
  <c r="AJ18" i="5"/>
  <c r="Y18" i="5"/>
  <c r="BH18" i="5"/>
  <c r="FG18" i="5"/>
  <c r="FP18" i="5"/>
  <c r="C18" i="5"/>
  <c r="FY18" i="5"/>
  <c r="GH18" i="5"/>
  <c r="EY18" i="5"/>
  <c r="BI18" i="5"/>
  <c r="AK18" i="5"/>
  <c r="Z18" i="5"/>
  <c r="EP18" i="5"/>
  <c r="FZ18" i="5"/>
  <c r="FH18" i="5"/>
  <c r="FQ18" i="5"/>
  <c r="O16" i="5"/>
  <c r="E10" i="5"/>
  <c r="N12" i="5"/>
  <c r="D10" i="5"/>
  <c r="JR6" i="3"/>
  <c r="O13" i="5"/>
  <c r="KA39" i="3"/>
  <c r="FQ8" i="5"/>
  <c r="MB6" i="3"/>
  <c r="N18" i="5"/>
  <c r="C10" i="5"/>
  <c r="D20" i="5"/>
  <c r="EZ10" i="5"/>
  <c r="KA6" i="3"/>
  <c r="O10" i="5"/>
  <c r="GI18" i="5"/>
  <c r="D27" i="5"/>
  <c r="FZ17" i="5"/>
  <c r="O15" i="5"/>
  <c r="FO58" i="5"/>
  <c r="EW58" i="5"/>
  <c r="BG58" i="5"/>
  <c r="X58" i="5"/>
  <c r="FF58" i="5"/>
  <c r="EN58" i="5"/>
  <c r="AI58" i="5"/>
  <c r="GG58" i="5"/>
  <c r="FX58" i="5"/>
  <c r="B58" i="5"/>
  <c r="M58" i="5"/>
  <c r="FS55" i="5"/>
  <c r="FA55" i="5"/>
  <c r="BK55" i="5"/>
  <c r="AB55" i="5"/>
  <c r="FJ55" i="5"/>
  <c r="ER55" i="5"/>
  <c r="AM55" i="5"/>
  <c r="GK55" i="5"/>
  <c r="GB55" i="5"/>
  <c r="F55" i="5"/>
  <c r="Q55" i="5"/>
  <c r="FS56" i="5"/>
  <c r="FA56" i="5"/>
  <c r="BK56" i="5"/>
  <c r="AB56" i="5"/>
  <c r="FJ56" i="5"/>
  <c r="ER56" i="5"/>
  <c r="AM56" i="5"/>
  <c r="GK56" i="5"/>
  <c r="GB56" i="5"/>
  <c r="F56" i="5"/>
  <c r="Q56" i="5"/>
  <c r="FS57" i="5"/>
  <c r="FA57" i="5"/>
  <c r="BK57" i="5"/>
  <c r="AB57" i="5"/>
  <c r="FJ57" i="5"/>
  <c r="ER57" i="5"/>
  <c r="AM57" i="5"/>
  <c r="GK57" i="5"/>
  <c r="GB57" i="5"/>
  <c r="F57" i="5"/>
  <c r="Q57" i="5"/>
  <c r="FS58" i="5"/>
  <c r="FA58" i="5"/>
  <c r="BK58" i="5"/>
  <c r="AB58" i="5"/>
  <c r="FJ58" i="5"/>
  <c r="ER58" i="5"/>
  <c r="AM58" i="5"/>
  <c r="GK58" i="5"/>
  <c r="GB58" i="5"/>
  <c r="F58" i="5"/>
  <c r="Q58" i="5"/>
  <c r="FS59" i="5"/>
  <c r="FA59" i="5"/>
  <c r="BK59" i="5"/>
  <c r="AB59" i="5"/>
  <c r="FJ59" i="5"/>
  <c r="ER59" i="5"/>
  <c r="AM59" i="5"/>
  <c r="GK59" i="5"/>
  <c r="GB59" i="5"/>
  <c r="F59" i="5"/>
  <c r="Q59" i="5"/>
  <c r="FS60" i="5"/>
  <c r="FA60" i="5"/>
  <c r="BK60" i="5"/>
  <c r="AB60" i="5"/>
  <c r="FJ60" i="5"/>
  <c r="ER60" i="5"/>
  <c r="AM60" i="5"/>
  <c r="GK60" i="5"/>
  <c r="GB60" i="5"/>
  <c r="F60" i="5"/>
  <c r="Q60" i="5"/>
  <c r="FS61" i="5"/>
  <c r="FA61" i="5"/>
  <c r="BK61" i="5"/>
  <c r="AB61" i="5"/>
  <c r="FJ61" i="5"/>
  <c r="ER61" i="5"/>
  <c r="AM61" i="5"/>
  <c r="GB61" i="5"/>
  <c r="GK61" i="5"/>
  <c r="F61" i="5"/>
  <c r="Q61" i="5"/>
  <c r="GN55" i="5"/>
  <c r="FM55" i="5"/>
  <c r="EU55" i="5"/>
  <c r="AP55" i="5"/>
  <c r="T55" i="5"/>
  <c r="FV55" i="5"/>
  <c r="FD55" i="5"/>
  <c r="BN55" i="5"/>
  <c r="AE55" i="5"/>
  <c r="I55" i="5"/>
  <c r="GE55" i="5"/>
  <c r="GN56" i="5"/>
  <c r="FM56" i="5"/>
  <c r="EU56" i="5"/>
  <c r="AP56" i="5"/>
  <c r="T56" i="5"/>
  <c r="FV56" i="5"/>
  <c r="FD56" i="5"/>
  <c r="BN56" i="5"/>
  <c r="AE56" i="5"/>
  <c r="GE56" i="5"/>
  <c r="I56" i="5"/>
  <c r="GN57" i="5"/>
  <c r="FM57" i="5"/>
  <c r="EU57" i="5"/>
  <c r="AP57" i="5"/>
  <c r="T57" i="5"/>
  <c r="FV57" i="5"/>
  <c r="FD57" i="5"/>
  <c r="BN57" i="5"/>
  <c r="AE57" i="5"/>
  <c r="I57" i="5"/>
  <c r="GE57" i="5"/>
  <c r="GN58" i="5"/>
  <c r="FM58" i="5"/>
  <c r="EU58" i="5"/>
  <c r="AP58" i="5"/>
  <c r="T58" i="5"/>
  <c r="FV58" i="5"/>
  <c r="FD58" i="5"/>
  <c r="BN58" i="5"/>
  <c r="AE58" i="5"/>
  <c r="GE58" i="5"/>
  <c r="I58" i="5"/>
  <c r="FU55" i="5"/>
  <c r="FC55" i="5"/>
  <c r="BM55" i="5"/>
  <c r="AD55" i="5"/>
  <c r="FL55" i="5"/>
  <c r="ET55" i="5"/>
  <c r="AO55" i="5"/>
  <c r="GD55" i="5"/>
  <c r="H55" i="5"/>
  <c r="S55" i="5"/>
  <c r="GM55" i="5"/>
  <c r="FU56" i="5"/>
  <c r="FC56" i="5"/>
  <c r="BM56" i="5"/>
  <c r="AD56" i="5"/>
  <c r="FL56" i="5"/>
  <c r="ET56" i="5"/>
  <c r="AO56" i="5"/>
  <c r="GD56" i="5"/>
  <c r="H56" i="5"/>
  <c r="S56" i="5"/>
  <c r="GM56" i="5"/>
  <c r="FU57" i="5"/>
  <c r="FC57" i="5"/>
  <c r="BM57" i="5"/>
  <c r="AD57" i="5"/>
  <c r="FL57" i="5"/>
  <c r="ET57" i="5"/>
  <c r="AO57" i="5"/>
  <c r="GD57" i="5"/>
  <c r="H57" i="5"/>
  <c r="S57" i="5"/>
  <c r="GM57" i="5"/>
  <c r="FU58" i="5"/>
  <c r="FC58" i="5"/>
  <c r="BM58" i="5"/>
  <c r="AD58" i="5"/>
  <c r="FL58" i="5"/>
  <c r="ET58" i="5"/>
  <c r="AO58" i="5"/>
  <c r="GD58" i="5"/>
  <c r="H58" i="5"/>
  <c r="S58" i="5"/>
  <c r="GM58" i="5"/>
  <c r="FU59" i="5"/>
  <c r="FC59" i="5"/>
  <c r="BM59" i="5"/>
  <c r="AD59" i="5"/>
  <c r="FL59" i="5"/>
  <c r="ET59" i="5"/>
  <c r="AO59" i="5"/>
  <c r="GD59" i="5"/>
  <c r="H59" i="5"/>
  <c r="S59" i="5"/>
  <c r="GM59" i="5"/>
  <c r="FU60" i="5"/>
  <c r="FC60" i="5"/>
  <c r="BM60" i="5"/>
  <c r="AD60" i="5"/>
  <c r="FL60" i="5"/>
  <c r="ET60" i="5"/>
  <c r="AO60" i="5"/>
  <c r="GD60" i="5"/>
  <c r="H60" i="5"/>
  <c r="S60" i="5"/>
  <c r="GM60" i="5"/>
  <c r="FU61" i="5"/>
  <c r="FC61" i="5"/>
  <c r="BM61" i="5"/>
  <c r="AD61" i="5"/>
  <c r="FL61" i="5"/>
  <c r="ET61" i="5"/>
  <c r="AO61" i="5"/>
  <c r="H61" i="5"/>
  <c r="S61" i="5"/>
  <c r="GD61" i="5"/>
  <c r="GM61" i="5"/>
  <c r="FL62" i="5"/>
  <c r="ET62" i="5"/>
  <c r="AO62" i="5"/>
  <c r="FU62" i="5"/>
  <c r="FC62" i="5"/>
  <c r="BM62" i="5"/>
  <c r="AD62" i="5"/>
  <c r="H62" i="5"/>
  <c r="S62" i="5"/>
  <c r="GD62" i="5"/>
  <c r="GM62" i="5"/>
  <c r="FK55" i="5"/>
  <c r="ES55" i="5"/>
  <c r="AN55" i="5"/>
  <c r="FT55" i="5"/>
  <c r="FB55" i="5"/>
  <c r="BL55" i="5"/>
  <c r="AC55" i="5"/>
  <c r="GC55" i="5"/>
  <c r="G55" i="5"/>
  <c r="R55" i="5"/>
  <c r="GL55" i="5"/>
  <c r="FK56" i="5"/>
  <c r="ES56" i="5"/>
  <c r="AN56" i="5"/>
  <c r="FT56" i="5"/>
  <c r="FB56" i="5"/>
  <c r="BL56" i="5"/>
  <c r="AC56" i="5"/>
  <c r="GC56" i="5"/>
  <c r="G56" i="5"/>
  <c r="R56" i="5"/>
  <c r="GL56" i="5"/>
  <c r="FK57" i="5"/>
  <c r="ES57" i="5"/>
  <c r="AN57" i="5"/>
  <c r="FT57" i="5"/>
  <c r="FB57" i="5"/>
  <c r="BL57" i="5"/>
  <c r="AC57" i="5"/>
  <c r="GC57" i="5"/>
  <c r="GL57" i="5"/>
  <c r="G57" i="5"/>
  <c r="R57" i="5"/>
  <c r="FK58" i="5"/>
  <c r="ES58" i="5"/>
  <c r="AN58" i="5"/>
  <c r="FT58" i="5"/>
  <c r="FB58" i="5"/>
  <c r="BL58" i="5"/>
  <c r="AC58" i="5"/>
  <c r="G58" i="5"/>
  <c r="R58" i="5"/>
  <c r="GC58" i="5"/>
  <c r="GL58" i="5"/>
  <c r="FK59" i="5"/>
  <c r="ES59" i="5"/>
  <c r="AN59" i="5"/>
  <c r="FT59" i="5"/>
  <c r="FB59" i="5"/>
  <c r="BL59" i="5"/>
  <c r="AC59" i="5"/>
  <c r="GC59" i="5"/>
  <c r="G59" i="5"/>
  <c r="R59" i="5"/>
  <c r="GL59" i="5"/>
  <c r="ON4" i="3"/>
  <c r="ON24" i="3" s="1"/>
  <c r="OE39" i="3"/>
  <c r="OE6" i="3"/>
  <c r="OE24" i="3"/>
  <c r="OE53" i="3"/>
  <c r="FO55" i="5"/>
  <c r="EW55" i="5"/>
  <c r="BG55" i="5"/>
  <c r="X55" i="5"/>
  <c r="FF55" i="5"/>
  <c r="EN55" i="5"/>
  <c r="AI55" i="5"/>
  <c r="GG55" i="5"/>
  <c r="FX55" i="5"/>
  <c r="B55" i="5"/>
  <c r="M55" i="5"/>
  <c r="FO56" i="5"/>
  <c r="EW56" i="5"/>
  <c r="BG56" i="5"/>
  <c r="X56" i="5"/>
  <c r="FF56" i="5"/>
  <c r="EN56" i="5"/>
  <c r="AI56" i="5"/>
  <c r="GG56" i="5"/>
  <c r="FX56" i="5"/>
  <c r="B56" i="5"/>
  <c r="M56" i="5"/>
  <c r="FO57" i="5"/>
  <c r="EW57" i="5"/>
  <c r="BG57" i="5"/>
  <c r="X57" i="5"/>
  <c r="FF57" i="5"/>
  <c r="EN57" i="5"/>
  <c r="AI57" i="5"/>
  <c r="GG57" i="5"/>
  <c r="FX57" i="5"/>
  <c r="B57" i="5"/>
  <c r="M57" i="5"/>
  <c r="FO59" i="5"/>
  <c r="EW59" i="5"/>
  <c r="BG59" i="5"/>
  <c r="X59" i="5"/>
  <c r="FF59" i="5"/>
  <c r="EN59" i="5"/>
  <c r="AI59" i="5"/>
  <c r="GG59" i="5"/>
  <c r="FX59" i="5"/>
  <c r="B59" i="5"/>
  <c r="M59" i="5"/>
  <c r="FO60" i="5"/>
  <c r="EW60" i="5"/>
  <c r="BG60" i="5"/>
  <c r="X60" i="5"/>
  <c r="FF60" i="5"/>
  <c r="EN60" i="5"/>
  <c r="AI60" i="5"/>
  <c r="GG60" i="5"/>
  <c r="FX60" i="5"/>
  <c r="B60" i="5"/>
  <c r="M60" i="5"/>
  <c r="FO61" i="5"/>
  <c r="EW61" i="5"/>
  <c r="BG61" i="5"/>
  <c r="X61" i="5"/>
  <c r="FF61" i="5"/>
  <c r="EN61" i="5"/>
  <c r="AI61" i="5"/>
  <c r="FX61" i="5"/>
  <c r="GG61" i="5"/>
  <c r="B61" i="5"/>
  <c r="M61" i="5"/>
  <c r="FO62" i="5"/>
  <c r="EW62" i="5"/>
  <c r="BG62" i="5"/>
  <c r="X62" i="5"/>
  <c r="FF62" i="5"/>
  <c r="EN62" i="5"/>
  <c r="AI62" i="5"/>
  <c r="FX62" i="5"/>
  <c r="B62" i="5"/>
  <c r="M62" i="5"/>
  <c r="GG62" i="5"/>
  <c r="FI55" i="5"/>
  <c r="EQ55" i="5"/>
  <c r="AL55" i="5"/>
  <c r="FR55" i="5"/>
  <c r="EZ55" i="5"/>
  <c r="BJ55" i="5"/>
  <c r="AA55" i="5"/>
  <c r="GA55" i="5"/>
  <c r="E55" i="5"/>
  <c r="P55" i="5"/>
  <c r="GJ55" i="5"/>
  <c r="FI56" i="5"/>
  <c r="EQ56" i="5"/>
  <c r="AL56" i="5"/>
  <c r="FR56" i="5"/>
  <c r="EZ56" i="5"/>
  <c r="BJ56" i="5"/>
  <c r="AA56" i="5"/>
  <c r="GA56" i="5"/>
  <c r="E56" i="5"/>
  <c r="P56" i="5"/>
  <c r="GJ56" i="5"/>
  <c r="FI57" i="5"/>
  <c r="EQ57" i="5"/>
  <c r="AL57" i="5"/>
  <c r="FR57" i="5"/>
  <c r="EZ57" i="5"/>
  <c r="BJ57" i="5"/>
  <c r="AA57" i="5"/>
  <c r="E57" i="5"/>
  <c r="P57" i="5"/>
  <c r="GA57" i="5"/>
  <c r="GJ57" i="5"/>
  <c r="FI58" i="5"/>
  <c r="EQ58" i="5"/>
  <c r="AL58" i="5"/>
  <c r="FR58" i="5"/>
  <c r="EZ58" i="5"/>
  <c r="BJ58" i="5"/>
  <c r="AA58" i="5"/>
  <c r="GA58" i="5"/>
  <c r="GJ58" i="5"/>
  <c r="E58" i="5"/>
  <c r="P58" i="5"/>
  <c r="FQ55" i="5"/>
  <c r="EY55" i="5"/>
  <c r="BI55" i="5"/>
  <c r="Z55" i="5"/>
  <c r="FH55" i="5"/>
  <c r="EP55" i="5"/>
  <c r="AK55" i="5"/>
  <c r="FZ55" i="5"/>
  <c r="D55" i="5"/>
  <c r="O55" i="5"/>
  <c r="GI55" i="5"/>
  <c r="FQ56" i="5"/>
  <c r="EY56" i="5"/>
  <c r="BI56" i="5"/>
  <c r="Z56" i="5"/>
  <c r="FH56" i="5"/>
  <c r="EP56" i="5"/>
  <c r="AK56" i="5"/>
  <c r="FZ56" i="5"/>
  <c r="D56" i="5"/>
  <c r="O56" i="5"/>
  <c r="GI56" i="5"/>
  <c r="FQ57" i="5"/>
  <c r="EY57" i="5"/>
  <c r="BI57" i="5"/>
  <c r="Z57" i="5"/>
  <c r="FH57" i="5"/>
  <c r="EP57" i="5"/>
  <c r="AK57" i="5"/>
  <c r="FZ57" i="5"/>
  <c r="D57" i="5"/>
  <c r="O57" i="5"/>
  <c r="GI57" i="5"/>
  <c r="FQ58" i="5"/>
  <c r="EY58" i="5"/>
  <c r="BI58" i="5"/>
  <c r="Z58" i="5"/>
  <c r="FH58" i="5"/>
  <c r="EP58" i="5"/>
  <c r="AK58" i="5"/>
  <c r="FZ58" i="5"/>
  <c r="D58" i="5"/>
  <c r="O58" i="5"/>
  <c r="GI58" i="5"/>
  <c r="FQ59" i="5"/>
  <c r="EY59" i="5"/>
  <c r="BI59" i="5"/>
  <c r="Z59" i="5"/>
  <c r="FH59" i="5"/>
  <c r="EP59" i="5"/>
  <c r="AK59" i="5"/>
  <c r="FZ59" i="5"/>
  <c r="D59" i="5"/>
  <c r="O59" i="5"/>
  <c r="GI59" i="5"/>
  <c r="FQ60" i="5"/>
  <c r="EY60" i="5"/>
  <c r="BI60" i="5"/>
  <c r="Z60" i="5"/>
  <c r="FH60" i="5"/>
  <c r="EP60" i="5"/>
  <c r="AK60" i="5"/>
  <c r="FZ60" i="5"/>
  <c r="D60" i="5"/>
  <c r="O60" i="5"/>
  <c r="GI60" i="5"/>
  <c r="FQ61" i="5"/>
  <c r="EY61" i="5"/>
  <c r="BI61" i="5"/>
  <c r="Z61" i="5"/>
  <c r="FH61" i="5"/>
  <c r="EP61" i="5"/>
  <c r="AK61" i="5"/>
  <c r="D61" i="5"/>
  <c r="O61" i="5"/>
  <c r="FZ61" i="5"/>
  <c r="GI61" i="5"/>
  <c r="FG55" i="5"/>
  <c r="EO55" i="5"/>
  <c r="AJ55" i="5"/>
  <c r="FP55" i="5"/>
  <c r="EX55" i="5"/>
  <c r="BH55" i="5"/>
  <c r="Y55" i="5"/>
  <c r="FY55" i="5"/>
  <c r="C55" i="5"/>
  <c r="N55" i="5"/>
  <c r="GH55" i="5"/>
  <c r="FG56" i="5"/>
  <c r="EO56" i="5"/>
  <c r="AJ56" i="5"/>
  <c r="FP56" i="5"/>
  <c r="EX56" i="5"/>
  <c r="BH56" i="5"/>
  <c r="Y56" i="5"/>
  <c r="FY56" i="5"/>
  <c r="C56" i="5"/>
  <c r="N56" i="5"/>
  <c r="GH56" i="5"/>
  <c r="FG57" i="5"/>
  <c r="EO57" i="5"/>
  <c r="AJ57" i="5"/>
  <c r="FP57" i="5"/>
  <c r="EX57" i="5"/>
  <c r="BH57" i="5"/>
  <c r="Y57" i="5"/>
  <c r="FY57" i="5"/>
  <c r="GH57" i="5"/>
  <c r="C57" i="5"/>
  <c r="N57" i="5"/>
  <c r="FG58" i="5"/>
  <c r="EO58" i="5"/>
  <c r="AJ58" i="5"/>
  <c r="FP58" i="5"/>
  <c r="EX58" i="5"/>
  <c r="BH58" i="5"/>
  <c r="Y58" i="5"/>
  <c r="C58" i="5"/>
  <c r="N58" i="5"/>
  <c r="FY58" i="5"/>
  <c r="GH58" i="5"/>
  <c r="FG59" i="5"/>
  <c r="EO59" i="5"/>
  <c r="AJ59" i="5"/>
  <c r="FP59" i="5"/>
  <c r="EX59" i="5"/>
  <c r="BH59" i="5"/>
  <c r="Y59" i="5"/>
  <c r="FY59" i="5"/>
  <c r="C59" i="5"/>
  <c r="N59" i="5"/>
  <c r="GH59" i="5"/>
  <c r="GK62" i="5"/>
  <c r="FS62" i="5"/>
  <c r="FJ62" i="5"/>
  <c r="FA62" i="5"/>
  <c r="ER62" i="5"/>
  <c r="BK62" i="5"/>
  <c r="AM62" i="5"/>
  <c r="AB62" i="5"/>
  <c r="Q62" i="5"/>
  <c r="F62" i="5"/>
  <c r="GB62" i="5"/>
  <c r="GI62" i="5"/>
  <c r="FQ62" i="5"/>
  <c r="FH62" i="5"/>
  <c r="EY62" i="5"/>
  <c r="EP62" i="5"/>
  <c r="BI62" i="5"/>
  <c r="AK62" i="5"/>
  <c r="Z62" i="5"/>
  <c r="O62" i="5"/>
  <c r="D62" i="5"/>
  <c r="FZ62" i="5"/>
  <c r="IZ53" i="3"/>
  <c r="IZ39" i="3"/>
  <c r="IZ24" i="3"/>
  <c r="IZ6" i="3"/>
  <c r="GX53" i="3"/>
  <c r="GX39" i="3"/>
  <c r="GX24" i="3"/>
  <c r="GX6" i="3"/>
  <c r="DI4" i="3"/>
  <c r="CX53" i="3"/>
  <c r="CX39" i="3"/>
  <c r="CX24" i="3"/>
  <c r="CX6" i="3"/>
  <c r="DO53" i="3"/>
  <c r="DO39" i="3"/>
  <c r="DO24" i="3"/>
  <c r="DO6" i="3"/>
  <c r="DK53" i="3"/>
  <c r="DK39" i="3"/>
  <c r="DK24" i="3"/>
  <c r="DK6" i="3"/>
  <c r="DM53" i="3"/>
  <c r="DM39" i="3"/>
  <c r="DM24" i="3"/>
  <c r="DM6" i="3"/>
  <c r="BT53" i="3"/>
  <c r="BT39" i="3"/>
  <c r="BT24" i="3"/>
  <c r="BT6" i="3"/>
  <c r="AU53" i="3"/>
  <c r="AU39" i="3"/>
  <c r="AU24" i="3"/>
  <c r="AU6" i="3"/>
  <c r="BP53" i="3"/>
  <c r="BP39" i="3"/>
  <c r="BP24" i="3"/>
  <c r="BP6" i="3"/>
  <c r="BV53" i="3"/>
  <c r="BV39" i="3"/>
  <c r="BV24" i="3"/>
  <c r="BV6" i="3"/>
  <c r="FX63" i="5"/>
  <c r="GG63" i="5"/>
  <c r="GQ63" i="5" s="1"/>
  <c r="FO63" i="5"/>
  <c r="FF63" i="5"/>
  <c r="EW63" i="5"/>
  <c r="EN63" i="5"/>
  <c r="BG63" i="5"/>
  <c r="AI63" i="5"/>
  <c r="X63" i="5"/>
  <c r="M63" i="5"/>
  <c r="B63" i="5"/>
  <c r="AK53" i="3"/>
  <c r="AK39" i="3"/>
  <c r="AK24" i="3"/>
  <c r="AK6" i="3"/>
  <c r="FZ63" i="5"/>
  <c r="GI63" i="5"/>
  <c r="GS63" i="5" s="1"/>
  <c r="FQ63" i="5"/>
  <c r="FH63" i="5"/>
  <c r="EY63" i="5"/>
  <c r="EP63" i="5"/>
  <c r="BI63" i="5"/>
  <c r="AK63" i="5"/>
  <c r="Z63" i="5"/>
  <c r="O63" i="5"/>
  <c r="D63" i="5"/>
  <c r="GB63" i="5"/>
  <c r="GK63" i="5"/>
  <c r="GU63" i="5" s="1"/>
  <c r="FS63" i="5"/>
  <c r="FJ63" i="5"/>
  <c r="FA63" i="5"/>
  <c r="ER63" i="5"/>
  <c r="BK63" i="5"/>
  <c r="AM63" i="5"/>
  <c r="AB63" i="5"/>
  <c r="Q63" i="5"/>
  <c r="F63" i="5"/>
  <c r="GD63" i="5"/>
  <c r="GM63" i="5"/>
  <c r="GW63" i="5" s="1"/>
  <c r="FU63" i="5"/>
  <c r="FL63" i="5"/>
  <c r="FC63" i="5"/>
  <c r="ET63" i="5"/>
  <c r="BM63" i="5"/>
  <c r="AO63" i="5"/>
  <c r="AD63" i="5"/>
  <c r="S63" i="5"/>
  <c r="H63" i="5"/>
  <c r="CR53" i="2"/>
  <c r="CR24" i="2"/>
  <c r="CR6" i="2"/>
  <c r="BG4" i="2"/>
  <c r="CC4" i="2" s="1"/>
  <c r="BR53" i="2"/>
  <c r="BR24" i="2"/>
  <c r="BR6" i="2"/>
  <c r="CN4" i="2"/>
  <c r="CN39" i="2" s="1"/>
  <c r="DZ53" i="2"/>
  <c r="DZ24" i="2"/>
  <c r="DZ6" i="2"/>
  <c r="BL4" i="2"/>
  <c r="BW53" i="2"/>
  <c r="BW24" i="2"/>
  <c r="BW6" i="2"/>
  <c r="CS4" i="2"/>
  <c r="CS39" i="2" s="1"/>
  <c r="CR39" i="2"/>
  <c r="CQ53" i="2"/>
  <c r="CQ24" i="2"/>
  <c r="CQ6" i="2"/>
  <c r="BF4" i="2"/>
  <c r="CB4" i="2" s="1"/>
  <c r="BQ53" i="2"/>
  <c r="BQ24" i="2"/>
  <c r="BQ6" i="2"/>
  <c r="CM4" i="2"/>
  <c r="CM39" i="2" s="1"/>
  <c r="HE38" i="1"/>
  <c r="GV38" i="1"/>
  <c r="GM38" i="1"/>
  <c r="GD38" i="1"/>
  <c r="FU38" i="1"/>
  <c r="FL38" i="1"/>
  <c r="BI38" i="1"/>
  <c r="AK38" i="1"/>
  <c r="Z38" i="1"/>
  <c r="BV38" i="1" s="1"/>
  <c r="BI4" i="2"/>
  <c r="CE4" i="2" s="1"/>
  <c r="BT53" i="2"/>
  <c r="BT24" i="2"/>
  <c r="BT6" i="2"/>
  <c r="CP4" i="2"/>
  <c r="DT53" i="2"/>
  <c r="DT24" i="2"/>
  <c r="DT6" i="2"/>
  <c r="BR39" i="2"/>
  <c r="CQ39" i="2"/>
  <c r="BI4" i="3"/>
  <c r="CE4" i="3"/>
  <c r="BE4" i="3"/>
  <c r="CA4" i="3"/>
  <c r="BK4" i="3"/>
  <c r="CG4" i="3"/>
  <c r="KJ4" i="3"/>
  <c r="GG51" i="5"/>
  <c r="FO51" i="5"/>
  <c r="FF51" i="5"/>
  <c r="EW51" i="5"/>
  <c r="EN51" i="5"/>
  <c r="BG51" i="5"/>
  <c r="AI51" i="5"/>
  <c r="X51" i="5"/>
  <c r="M51" i="5"/>
  <c r="B51" i="5"/>
  <c r="FX51" i="5"/>
  <c r="GE51" i="5"/>
  <c r="GN51" i="5"/>
  <c r="FV51" i="5"/>
  <c r="FM51" i="5"/>
  <c r="FD51" i="5"/>
  <c r="EU51" i="5"/>
  <c r="BN51" i="5"/>
  <c r="AP51" i="5"/>
  <c r="AE51" i="5"/>
  <c r="T51" i="5"/>
  <c r="I51" i="5"/>
  <c r="GI51" i="5"/>
  <c r="FQ51" i="5"/>
  <c r="FH51" i="5"/>
  <c r="EY51" i="5"/>
  <c r="EP51" i="5"/>
  <c r="BI51" i="5"/>
  <c r="AK51" i="5"/>
  <c r="Z51" i="5"/>
  <c r="O51" i="5"/>
  <c r="D51" i="5"/>
  <c r="FZ51" i="5"/>
  <c r="GC51" i="5"/>
  <c r="GL51" i="5"/>
  <c r="FT51" i="5"/>
  <c r="FK51" i="5"/>
  <c r="FB51" i="5"/>
  <c r="ES51" i="5"/>
  <c r="BL51" i="5"/>
  <c r="AN51" i="5"/>
  <c r="AC51" i="5"/>
  <c r="R51" i="5"/>
  <c r="G51" i="5"/>
  <c r="GK51" i="5"/>
  <c r="FS51" i="5"/>
  <c r="FJ51" i="5"/>
  <c r="FA51" i="5"/>
  <c r="ER51" i="5"/>
  <c r="BK51" i="5"/>
  <c r="AM51" i="5"/>
  <c r="AB51" i="5"/>
  <c r="Q51" i="5"/>
  <c r="F51" i="5"/>
  <c r="GB51" i="5"/>
  <c r="GA51" i="5"/>
  <c r="GJ51" i="5"/>
  <c r="FR51" i="5"/>
  <c r="FI51" i="5"/>
  <c r="EZ51" i="5"/>
  <c r="EQ51" i="5"/>
  <c r="BJ51" i="5"/>
  <c r="AL51" i="5"/>
  <c r="AA51" i="5"/>
  <c r="P51" i="5"/>
  <c r="E51" i="5"/>
  <c r="GM51" i="5"/>
  <c r="FU51" i="5"/>
  <c r="FL51" i="5"/>
  <c r="FC51" i="5"/>
  <c r="ET51" i="5"/>
  <c r="BM51" i="5"/>
  <c r="AO51" i="5"/>
  <c r="AD51" i="5"/>
  <c r="S51" i="5"/>
  <c r="H51" i="5"/>
  <c r="GD51" i="5"/>
  <c r="FY51" i="5"/>
  <c r="GH51" i="5"/>
  <c r="FP51" i="5"/>
  <c r="FG51" i="5"/>
  <c r="EX51" i="5"/>
  <c r="EO51" i="5"/>
  <c r="BH51" i="5"/>
  <c r="AJ51" i="5"/>
  <c r="Y51" i="5"/>
  <c r="N51" i="5"/>
  <c r="C51" i="5"/>
  <c r="HG4" i="3"/>
  <c r="BR5" i="3"/>
  <c r="AV4" i="3"/>
  <c r="CB5" i="3"/>
  <c r="BF5" i="3"/>
  <c r="KI4" i="3"/>
  <c r="HX4" i="3"/>
  <c r="MK4" i="3"/>
  <c r="LA4" i="3"/>
  <c r="LL16" i="3"/>
  <c r="AA16" i="3" s="1"/>
  <c r="P16" i="3"/>
  <c r="LL12" i="3"/>
  <c r="AA12" i="3" s="1"/>
  <c r="P12" i="3"/>
  <c r="II7" i="3"/>
  <c r="AA7" i="3" s="1"/>
  <c r="P7" i="3"/>
  <c r="GP4" i="3"/>
  <c r="E5" i="3"/>
  <c r="JJ5" i="3"/>
  <c r="JA4" i="3"/>
  <c r="HZ5" i="3"/>
  <c r="OO5" i="3"/>
  <c r="OF4" i="3"/>
  <c r="N5" i="3"/>
  <c r="ML5" i="3"/>
  <c r="MC4" i="3"/>
  <c r="MC6" i="3" s="1"/>
  <c r="LB5" i="3"/>
  <c r="O5" i="3" s="1"/>
  <c r="CC9" i="3"/>
  <c r="BG9" i="3"/>
  <c r="Z9" i="3" s="1"/>
  <c r="BQ4" i="3"/>
  <c r="HH5" i="3"/>
  <c r="GY4" i="3"/>
  <c r="NN5" i="3"/>
  <c r="NE4" i="3"/>
  <c r="LK12" i="3"/>
  <c r="Z12" i="3" s="1"/>
  <c r="O12" i="3"/>
  <c r="MM5" i="3"/>
  <c r="MD4" i="3"/>
  <c r="LC5" i="3"/>
  <c r="KK5" i="3"/>
  <c r="KB4" i="3"/>
  <c r="LL19" i="3"/>
  <c r="AA19" i="3" s="1"/>
  <c r="P19" i="3"/>
  <c r="O38" i="3"/>
  <c r="IH38" i="3"/>
  <c r="Z38" i="3" s="1"/>
  <c r="II8" i="3"/>
  <c r="AA8" i="3" s="1"/>
  <c r="P8" i="3"/>
  <c r="JI4" i="3"/>
  <c r="HY4" i="3"/>
  <c r="LL15" i="3"/>
  <c r="AA15" i="3" s="1"/>
  <c r="P15" i="3"/>
  <c r="EM5" i="5" l="1"/>
  <c r="EM52" i="5"/>
  <c r="AS23" i="5"/>
  <c r="W23" i="5"/>
  <c r="AH23" i="5"/>
  <c r="L23" i="5"/>
  <c r="BQ23" i="5"/>
  <c r="BS23" i="5" s="1"/>
  <c r="DU52" i="5"/>
  <c r="DC54" i="5"/>
  <c r="CK54" i="5"/>
  <c r="DO38" i="5"/>
  <c r="CQ38" i="5"/>
  <c r="CE5" i="5"/>
  <c r="DC5" i="5"/>
  <c r="DU54" i="5"/>
  <c r="EM54" i="5"/>
  <c r="DC52" i="5"/>
  <c r="AU52" i="5"/>
  <c r="DU5" i="5"/>
  <c r="DO5" i="5"/>
  <c r="BY5" i="5"/>
  <c r="CK5" i="5"/>
  <c r="EA54" i="5"/>
  <c r="CQ54" i="5"/>
  <c r="CK52" i="5"/>
  <c r="EG54" i="5"/>
  <c r="EA52" i="5"/>
  <c r="CQ52" i="5"/>
  <c r="BY54" i="5"/>
  <c r="CW54" i="5"/>
  <c r="BY52" i="5"/>
  <c r="CW52" i="5"/>
  <c r="DO54" i="5"/>
  <c r="DI52" i="5"/>
  <c r="CE54" i="5"/>
  <c r="DI54" i="5"/>
  <c r="DO52" i="5"/>
  <c r="EG52" i="5"/>
  <c r="BY38" i="5"/>
  <c r="CW38" i="5"/>
  <c r="DU38" i="5"/>
  <c r="CE38" i="5"/>
  <c r="DC38" i="5"/>
  <c r="EA38" i="5"/>
  <c r="EG38" i="5"/>
  <c r="AU38" i="5"/>
  <c r="CK38" i="5"/>
  <c r="DI38" i="5"/>
  <c r="EM38" i="5"/>
  <c r="EE23" i="5"/>
  <c r="DW23" i="5"/>
  <c r="DG23" i="5"/>
  <c r="CY23" i="5"/>
  <c r="CI23" i="5"/>
  <c r="CA23" i="5"/>
  <c r="DY23" i="5"/>
  <c r="EA23" i="5" s="1"/>
  <c r="DQ23" i="5"/>
  <c r="EK23" i="5"/>
  <c r="EC23" i="5"/>
  <c r="CU23" i="5"/>
  <c r="BU23" i="5"/>
  <c r="DE23" i="5"/>
  <c r="CS23" i="5"/>
  <c r="CG23" i="5"/>
  <c r="EI23" i="5"/>
  <c r="DS23" i="5"/>
  <c r="CC23" i="5"/>
  <c r="DA23" i="5"/>
  <c r="DC23" i="5" s="1"/>
  <c r="CO23" i="5"/>
  <c r="DK23" i="5"/>
  <c r="CM23" i="5"/>
  <c r="BW23" i="5"/>
  <c r="DM23" i="5"/>
  <c r="AU5" i="5"/>
  <c r="CW5" i="5"/>
  <c r="DI5" i="5"/>
  <c r="EA5" i="5"/>
  <c r="EG5" i="5"/>
  <c r="HA5" i="5"/>
  <c r="HA54" i="5"/>
  <c r="HA52" i="5"/>
  <c r="HA38" i="5"/>
  <c r="D28" i="6"/>
  <c r="C28" i="6"/>
  <c r="CH57" i="1"/>
  <c r="ET52" i="5"/>
  <c r="AE52" i="5"/>
  <c r="FV52" i="5"/>
  <c r="AO52" i="5"/>
  <c r="I52" i="5"/>
  <c r="EU52" i="5"/>
  <c r="T52" i="5"/>
  <c r="AP52" i="5"/>
  <c r="GE52" i="5"/>
  <c r="CK4" i="3"/>
  <c r="BZ6" i="3"/>
  <c r="BI52" i="5"/>
  <c r="GN52" i="5"/>
  <c r="BN52" i="5"/>
  <c r="FM52" i="5"/>
  <c r="FD52" i="5"/>
  <c r="FH52" i="5"/>
  <c r="EY52" i="5"/>
  <c r="AK52" i="5"/>
  <c r="D52" i="5"/>
  <c r="O52" i="5"/>
  <c r="GI52" i="5"/>
  <c r="Z52" i="5"/>
  <c r="FZ52" i="5"/>
  <c r="EP52" i="5"/>
  <c r="FY38" i="5"/>
  <c r="C52" i="5"/>
  <c r="CF15" i="1"/>
  <c r="HP32" i="1"/>
  <c r="CE11" i="1"/>
  <c r="CH46" i="1"/>
  <c r="HO29" i="1"/>
  <c r="CH32" i="1"/>
  <c r="BV29" i="1"/>
  <c r="CJ54" i="1"/>
  <c r="HP16" i="1"/>
  <c r="CL16" i="1"/>
  <c r="CG57" i="1"/>
  <c r="HM45" i="1"/>
  <c r="HQ19" i="1"/>
  <c r="HP46" i="1"/>
  <c r="CI29" i="1"/>
  <c r="CF8" i="1"/>
  <c r="HT55" i="1"/>
  <c r="CL27" i="1"/>
  <c r="CI33" i="1"/>
  <c r="HO57" i="1"/>
  <c r="HQ36" i="1"/>
  <c r="HQ29" i="1"/>
  <c r="HR54" i="1"/>
  <c r="HO20" i="1"/>
  <c r="HR61" i="1"/>
  <c r="BW46" i="1"/>
  <c r="CJ61" i="1"/>
  <c r="HM46" i="1"/>
  <c r="HQ22" i="1"/>
  <c r="HT16" i="1"/>
  <c r="HN34" i="1"/>
  <c r="HN8" i="1"/>
  <c r="HP28" i="1"/>
  <c r="HM41" i="1"/>
  <c r="HN15" i="1"/>
  <c r="HS63" i="1"/>
  <c r="HM11" i="1"/>
  <c r="CE59" i="1"/>
  <c r="HQ45" i="1"/>
  <c r="HP44" i="1"/>
  <c r="CH28" i="1"/>
  <c r="HN19" i="1"/>
  <c r="CL37" i="1"/>
  <c r="HO48" i="1"/>
  <c r="HQ42" i="1"/>
  <c r="HP57" i="1"/>
  <c r="HN29" i="1"/>
  <c r="BU15" i="1"/>
  <c r="HP13" i="1"/>
  <c r="HM59" i="1"/>
  <c r="HQ33" i="1"/>
  <c r="HT14" i="1"/>
  <c r="CL11" i="1"/>
  <c r="E42" i="7"/>
  <c r="N5" i="1"/>
  <c r="FK38" i="1"/>
  <c r="GC38" i="1"/>
  <c r="CF32" i="1"/>
  <c r="CL59" i="1"/>
  <c r="HT11" i="1"/>
  <c r="CL44" i="1"/>
  <c r="CI48" i="1"/>
  <c r="HP45" i="1"/>
  <c r="C38" i="1"/>
  <c r="HT27" i="1"/>
  <c r="GU38" i="1"/>
  <c r="CL18" i="1"/>
  <c r="HT57" i="1"/>
  <c r="HP29" i="1"/>
  <c r="GL38" i="1"/>
  <c r="FT38" i="1"/>
  <c r="HD38" i="1"/>
  <c r="HT28" i="1"/>
  <c r="O5" i="1"/>
  <c r="N38" i="1"/>
  <c r="Y38" i="1"/>
  <c r="BU38" i="1" s="1"/>
  <c r="CL28" i="1"/>
  <c r="HO42" i="1"/>
  <c r="HP40" i="1"/>
  <c r="AJ38" i="1"/>
  <c r="CF38" i="1" s="1"/>
  <c r="CL12" i="1"/>
  <c r="BW45" i="1"/>
  <c r="C5" i="1"/>
  <c r="S23" i="1"/>
  <c r="AA4" i="2"/>
  <c r="AA4" i="1" s="1"/>
  <c r="BW4" i="1" s="1"/>
  <c r="BH52" i="5"/>
  <c r="G5" i="1"/>
  <c r="Q38" i="1"/>
  <c r="N52" i="5"/>
  <c r="AJ52" i="5"/>
  <c r="EX52" i="5"/>
  <c r="S38" i="1"/>
  <c r="P38" i="1"/>
  <c r="FY52" i="5"/>
  <c r="O23" i="1"/>
  <c r="D5" i="1"/>
  <c r="HN32" i="1"/>
  <c r="HQ28" i="1"/>
  <c r="BX48" i="1"/>
  <c r="HQ48" i="1"/>
  <c r="HT59" i="1"/>
  <c r="F5" i="1"/>
  <c r="FP52" i="5"/>
  <c r="FG52" i="5"/>
  <c r="HT37" i="1"/>
  <c r="HT44" i="1"/>
  <c r="GH52" i="5"/>
  <c r="Y52" i="5"/>
  <c r="HO59" i="1"/>
  <c r="R52" i="1"/>
  <c r="G52" i="1"/>
  <c r="T24" i="2"/>
  <c r="D39" i="2"/>
  <c r="FD5" i="5"/>
  <c r="I38" i="5"/>
  <c r="F38" i="1"/>
  <c r="T38" i="1"/>
  <c r="M38" i="1"/>
  <c r="HJ23" i="1"/>
  <c r="H6" i="2"/>
  <c r="H52" i="1"/>
  <c r="S52" i="1"/>
  <c r="Q23" i="1"/>
  <c r="S6" i="2"/>
  <c r="S5" i="1"/>
  <c r="G23" i="1"/>
  <c r="P5" i="1"/>
  <c r="F39" i="2"/>
  <c r="IS24" i="2"/>
  <c r="N6" i="2"/>
  <c r="E23" i="1"/>
  <c r="I23" i="1"/>
  <c r="G39" i="2"/>
  <c r="HT12" i="1"/>
  <c r="O6" i="2"/>
  <c r="CE57" i="1"/>
  <c r="E5" i="1"/>
  <c r="D23" i="1"/>
  <c r="P6" i="2"/>
  <c r="E24" i="2"/>
  <c r="BT57" i="1"/>
  <c r="HM57" i="1"/>
  <c r="AE38" i="1"/>
  <c r="CA38" i="1" s="1"/>
  <c r="Q5" i="1"/>
  <c r="R23" i="1"/>
  <c r="P23" i="1"/>
  <c r="G38" i="1"/>
  <c r="C39" i="2"/>
  <c r="R38" i="1"/>
  <c r="CH4" i="2"/>
  <c r="Q24" i="2"/>
  <c r="R53" i="2"/>
  <c r="BH23" i="1"/>
  <c r="C23" i="1"/>
  <c r="CL25" i="1"/>
  <c r="EU23" i="5"/>
  <c r="B38" i="1"/>
  <c r="E38" i="1"/>
  <c r="H38" i="1"/>
  <c r="HT18" i="1"/>
  <c r="ER38" i="5"/>
  <c r="BM52" i="5"/>
  <c r="H52" i="5"/>
  <c r="F23" i="5"/>
  <c r="FL52" i="5"/>
  <c r="GM52" i="5"/>
  <c r="GD52" i="5"/>
  <c r="S52" i="5"/>
  <c r="AD52" i="5"/>
  <c r="FC52" i="5"/>
  <c r="GY4" i="5"/>
  <c r="EP7" i="5"/>
  <c r="BL23" i="5"/>
  <c r="GL23" i="5"/>
  <c r="R23" i="5"/>
  <c r="FB23" i="5"/>
  <c r="ES23" i="5"/>
  <c r="G23" i="5"/>
  <c r="GC23" i="5"/>
  <c r="FT23" i="5"/>
  <c r="AN23" i="5"/>
  <c r="AC23" i="5"/>
  <c r="GM5" i="5"/>
  <c r="AO23" i="5"/>
  <c r="BH38" i="5"/>
  <c r="N38" i="5"/>
  <c r="FG38" i="5"/>
  <c r="FL38" i="5"/>
  <c r="AJ38" i="5"/>
  <c r="CL62" i="1"/>
  <c r="BM52" i="1"/>
  <c r="GQ52" i="1"/>
  <c r="HT62" i="1"/>
  <c r="FY52" i="1"/>
  <c r="AD52" i="1"/>
  <c r="AO52" i="1"/>
  <c r="GZ52" i="1"/>
  <c r="FP52" i="1"/>
  <c r="CL29" i="1"/>
  <c r="HI52" i="1"/>
  <c r="HT48" i="1"/>
  <c r="GH52" i="1"/>
  <c r="CL48" i="1"/>
  <c r="E27" i="7"/>
  <c r="CL22" i="1"/>
  <c r="AO38" i="1"/>
  <c r="HT29" i="1"/>
  <c r="FP5" i="1"/>
  <c r="HT22" i="1"/>
  <c r="GH38" i="1"/>
  <c r="AN38" i="1"/>
  <c r="FY38" i="1"/>
  <c r="GZ38" i="1"/>
  <c r="AD38" i="1"/>
  <c r="BK39" i="2"/>
  <c r="GH38" i="5"/>
  <c r="FP38" i="5"/>
  <c r="EX38" i="5"/>
  <c r="C38" i="5"/>
  <c r="Y38" i="5"/>
  <c r="ON53" i="3"/>
  <c r="ON39" i="3"/>
  <c r="FF38" i="5"/>
  <c r="BG23" i="5"/>
  <c r="B38" i="5"/>
  <c r="Q23" i="5"/>
  <c r="IF24" i="3"/>
  <c r="ET5" i="5"/>
  <c r="FC5" i="5"/>
  <c r="IF53" i="3"/>
  <c r="BM5" i="5"/>
  <c r="IF6" i="3"/>
  <c r="FL5" i="5"/>
  <c r="GD5" i="5"/>
  <c r="H5" i="5"/>
  <c r="FK38" i="5"/>
  <c r="AO5" i="5"/>
  <c r="AD5" i="5"/>
  <c r="FU5" i="5"/>
  <c r="CH6" i="3"/>
  <c r="GI23" i="5"/>
  <c r="AB38" i="5"/>
  <c r="BK38" i="5"/>
  <c r="GB38" i="5"/>
  <c r="FJ38" i="5"/>
  <c r="GK38" i="5"/>
  <c r="FS38" i="5"/>
  <c r="Q38" i="5"/>
  <c r="ER5" i="5"/>
  <c r="AM38" i="5"/>
  <c r="GA23" i="5"/>
  <c r="FR23" i="5"/>
  <c r="FA38" i="5"/>
  <c r="AB5" i="5"/>
  <c r="GD38" i="5"/>
  <c r="GK5" i="5"/>
  <c r="AA23" i="5"/>
  <c r="BI7" i="5"/>
  <c r="FQ7" i="5"/>
  <c r="FS23" i="5"/>
  <c r="BG38" i="5"/>
  <c r="EY23" i="5"/>
  <c r="EW38" i="5"/>
  <c r="T53" i="3"/>
  <c r="FA5" i="5"/>
  <c r="ER23" i="5"/>
  <c r="BJ23" i="5"/>
  <c r="AM5" i="5"/>
  <c r="FA23" i="5"/>
  <c r="M38" i="5"/>
  <c r="AO38" i="5"/>
  <c r="T24" i="3"/>
  <c r="AK7" i="5"/>
  <c r="AB23" i="5"/>
  <c r="FH19" i="5"/>
  <c r="BH39" i="3"/>
  <c r="BI19" i="5"/>
  <c r="EP19" i="5"/>
  <c r="BI23" i="5"/>
  <c r="FH23" i="5"/>
  <c r="EP23" i="5"/>
  <c r="D23" i="5"/>
  <c r="BH6" i="3"/>
  <c r="AK19" i="5"/>
  <c r="D19" i="5"/>
  <c r="FZ19" i="5"/>
  <c r="Z23" i="5"/>
  <c r="FQ23" i="5"/>
  <c r="FZ23" i="5"/>
  <c r="O23" i="5"/>
  <c r="BH24" i="3"/>
  <c r="ES5" i="5"/>
  <c r="FB38" i="5"/>
  <c r="GL38" i="5"/>
  <c r="R38" i="5"/>
  <c r="FC38" i="5"/>
  <c r="AL23" i="5"/>
  <c r="H38" i="5"/>
  <c r="FJ5" i="5"/>
  <c r="D7" i="5"/>
  <c r="GK23" i="5"/>
  <c r="FJ23" i="5"/>
  <c r="AC5" i="5"/>
  <c r="FI38" i="5"/>
  <c r="ES38" i="5"/>
  <c r="FR38" i="5"/>
  <c r="GC38" i="5"/>
  <c r="EQ23" i="5"/>
  <c r="GJ23" i="5"/>
  <c r="Q6" i="3"/>
  <c r="FS5" i="5"/>
  <c r="AD38" i="5"/>
  <c r="CD39" i="3"/>
  <c r="H39" i="3"/>
  <c r="BK5" i="5"/>
  <c r="BK23" i="5"/>
  <c r="E38" i="5"/>
  <c r="EQ38" i="5"/>
  <c r="BL38" i="5"/>
  <c r="EZ23" i="5"/>
  <c r="EZ38" i="5"/>
  <c r="BM38" i="5"/>
  <c r="FI23" i="5"/>
  <c r="GJ38" i="5"/>
  <c r="AA38" i="5"/>
  <c r="H6" i="3"/>
  <c r="BJ38" i="5"/>
  <c r="GA38" i="5"/>
  <c r="H53" i="3"/>
  <c r="GB5" i="5"/>
  <c r="AM23" i="5"/>
  <c r="AL38" i="5"/>
  <c r="FX38" i="5"/>
  <c r="ET38" i="5"/>
  <c r="FU38" i="5"/>
  <c r="E23" i="5"/>
  <c r="CD24" i="3"/>
  <c r="F5" i="5"/>
  <c r="G38" i="5"/>
  <c r="CD6" i="3"/>
  <c r="AI38" i="5"/>
  <c r="FT38" i="5"/>
  <c r="FO38" i="5"/>
  <c r="GM38" i="5"/>
  <c r="GG38" i="5"/>
  <c r="S38" i="5"/>
  <c r="X38" i="5"/>
  <c r="AN38" i="5"/>
  <c r="T39" i="3"/>
  <c r="Z19" i="5"/>
  <c r="FY9" i="5"/>
  <c r="CH24" i="3"/>
  <c r="FQ19" i="5"/>
  <c r="EY19" i="5"/>
  <c r="CH53" i="3"/>
  <c r="O19" i="5"/>
  <c r="GV61" i="5"/>
  <c r="FT5" i="5"/>
  <c r="G5" i="5"/>
  <c r="S53" i="3"/>
  <c r="FF23" i="5"/>
  <c r="EW5" i="5"/>
  <c r="GL5" i="5"/>
  <c r="BL5" i="5"/>
  <c r="FK5" i="5"/>
  <c r="F24" i="3"/>
  <c r="AJ9" i="5"/>
  <c r="AN5" i="5"/>
  <c r="BM23" i="5"/>
  <c r="FV23" i="5"/>
  <c r="FP9" i="5"/>
  <c r="R5" i="5"/>
  <c r="FC23" i="5"/>
  <c r="FB5" i="5"/>
  <c r="T23" i="5"/>
  <c r="GM23" i="5"/>
  <c r="GT61" i="5"/>
  <c r="EX9" i="5"/>
  <c r="AD23" i="5"/>
  <c r="F39" i="3"/>
  <c r="FM23" i="5"/>
  <c r="GT62" i="5"/>
  <c r="GH9" i="5"/>
  <c r="C9" i="5"/>
  <c r="Y9" i="5"/>
  <c r="FU23" i="5"/>
  <c r="ET23" i="5"/>
  <c r="FG9" i="5"/>
  <c r="H23" i="5"/>
  <c r="M6" i="3"/>
  <c r="FD23" i="5"/>
  <c r="N9" i="5"/>
  <c r="BH9" i="5"/>
  <c r="GD23" i="5"/>
  <c r="S23" i="5"/>
  <c r="GT60" i="5"/>
  <c r="NM6" i="3"/>
  <c r="F6" i="3"/>
  <c r="AE23" i="5"/>
  <c r="AP5" i="5"/>
  <c r="FL23" i="5"/>
  <c r="GR60" i="5"/>
  <c r="EN23" i="5"/>
  <c r="FO5" i="5"/>
  <c r="B5" i="5"/>
  <c r="GE23" i="5"/>
  <c r="I23" i="5"/>
  <c r="FO23" i="5"/>
  <c r="FF5" i="5"/>
  <c r="EU5" i="5"/>
  <c r="GN38" i="5"/>
  <c r="EU38" i="5"/>
  <c r="EN5" i="5"/>
  <c r="BG5" i="5"/>
  <c r="GR62" i="5"/>
  <c r="BJ39" i="3"/>
  <c r="BN23" i="5"/>
  <c r="GG23" i="5"/>
  <c r="FX23" i="5"/>
  <c r="AI5" i="5"/>
  <c r="B6" i="3"/>
  <c r="I5" i="5"/>
  <c r="AP23" i="5"/>
  <c r="X23" i="5"/>
  <c r="B23" i="5"/>
  <c r="X5" i="5"/>
  <c r="GG5" i="5"/>
  <c r="AP38" i="5"/>
  <c r="FD38" i="5"/>
  <c r="AI23" i="5"/>
  <c r="GN23" i="5"/>
  <c r="EW23" i="5"/>
  <c r="FX5" i="5"/>
  <c r="GX61" i="5"/>
  <c r="AE5" i="5"/>
  <c r="T5" i="5"/>
  <c r="BN38" i="5"/>
  <c r="P16" i="5"/>
  <c r="KS6" i="3"/>
  <c r="Z7" i="5"/>
  <c r="T38" i="5"/>
  <c r="FM5" i="5"/>
  <c r="GE5" i="5"/>
  <c r="FV38" i="5"/>
  <c r="GR61" i="5"/>
  <c r="LM53" i="3"/>
  <c r="LM39" i="3"/>
  <c r="LM24" i="3"/>
  <c r="LM6" i="3"/>
  <c r="FV5" i="5"/>
  <c r="EY7" i="5"/>
  <c r="BN5" i="5"/>
  <c r="GR19" i="5"/>
  <c r="GE38" i="5"/>
  <c r="FM38" i="5"/>
  <c r="BJ24" i="3"/>
  <c r="FH7" i="5"/>
  <c r="GN5" i="5"/>
  <c r="GT59" i="5"/>
  <c r="CF6" i="3"/>
  <c r="CF53" i="3"/>
  <c r="CF39" i="3"/>
  <c r="P12" i="5"/>
  <c r="Y5" i="3"/>
  <c r="EX5" i="5" s="1"/>
  <c r="FZ7" i="5"/>
  <c r="AE38" i="5"/>
  <c r="BJ53" i="3"/>
  <c r="R39" i="3"/>
  <c r="GR20" i="5"/>
  <c r="GU16" i="5"/>
  <c r="R53" i="3"/>
  <c r="GR18" i="5"/>
  <c r="GS48" i="5"/>
  <c r="GQ40" i="5"/>
  <c r="GQ30" i="5"/>
  <c r="GQ20" i="5"/>
  <c r="GT37" i="5"/>
  <c r="GT29" i="5"/>
  <c r="GQ48" i="5"/>
  <c r="GW37" i="5"/>
  <c r="GW29" i="5"/>
  <c r="GS13" i="5"/>
  <c r="LN6" i="3"/>
  <c r="LN53" i="3"/>
  <c r="LN39" i="3"/>
  <c r="LN24" i="3"/>
  <c r="M39" i="3"/>
  <c r="NM24" i="3"/>
  <c r="GV60" i="5"/>
  <c r="M24" i="3"/>
  <c r="R6" i="3"/>
  <c r="NM39" i="3"/>
  <c r="GV62" i="5"/>
  <c r="GW16" i="5"/>
  <c r="GQ52" i="5"/>
  <c r="GT40" i="5"/>
  <c r="O7" i="5"/>
  <c r="S24" i="3"/>
  <c r="GR12" i="5"/>
  <c r="GW48" i="5"/>
  <c r="GW40" i="5"/>
  <c r="GU30" i="5"/>
  <c r="GU20" i="5"/>
  <c r="IK6" i="3"/>
  <c r="IK39" i="3"/>
  <c r="IK24" i="3"/>
  <c r="IK53" i="3"/>
  <c r="D4" i="3"/>
  <c r="D24" i="3" s="1"/>
  <c r="S39" i="3"/>
  <c r="G6" i="3"/>
  <c r="G39" i="3"/>
  <c r="G53" i="3"/>
  <c r="G24" i="3"/>
  <c r="KS39" i="3"/>
  <c r="GT52" i="5"/>
  <c r="Q39" i="3"/>
  <c r="KS53" i="3"/>
  <c r="GX60" i="5"/>
  <c r="GU52" i="5"/>
  <c r="Q24" i="3"/>
  <c r="GX59" i="5"/>
  <c r="P15" i="5"/>
  <c r="P19" i="5"/>
  <c r="AC4" i="3"/>
  <c r="LU24" i="2"/>
  <c r="LU6" i="2"/>
  <c r="LU53" i="2"/>
  <c r="HD23" i="1"/>
  <c r="GW38" i="1"/>
  <c r="O39" i="2"/>
  <c r="GY23" i="1"/>
  <c r="CL31" i="1"/>
  <c r="CL45" i="1"/>
  <c r="CL34" i="1"/>
  <c r="HT34" i="1"/>
  <c r="CL41" i="1"/>
  <c r="CL40" i="1"/>
  <c r="CL26" i="1"/>
  <c r="HT31" i="1"/>
  <c r="HT35" i="1"/>
  <c r="CL9" i="1"/>
  <c r="CL15" i="1"/>
  <c r="CL43" i="1"/>
  <c r="CL20" i="1"/>
  <c r="HT43" i="1"/>
  <c r="CL42" i="1"/>
  <c r="CL47" i="1"/>
  <c r="HT33" i="1"/>
  <c r="CL35" i="1"/>
  <c r="HT9" i="1"/>
  <c r="CL17" i="1"/>
  <c r="HT46" i="1"/>
  <c r="HT26" i="1"/>
  <c r="CL33" i="1"/>
  <c r="HT15" i="1"/>
  <c r="HT20" i="1"/>
  <c r="CL21" i="1"/>
  <c r="HT40" i="1"/>
  <c r="CL46" i="1"/>
  <c r="HT41" i="1"/>
  <c r="HT45" i="1"/>
  <c r="HT42" i="1"/>
  <c r="CA17" i="1"/>
  <c r="CL13" i="1"/>
  <c r="CA13" i="1"/>
  <c r="HT13" i="1"/>
  <c r="HT17" i="1"/>
  <c r="HT21" i="1"/>
  <c r="HT7" i="1"/>
  <c r="CL7" i="1"/>
  <c r="HT47" i="1"/>
  <c r="CA46" i="1"/>
  <c r="CL32" i="1"/>
  <c r="HT25" i="1"/>
  <c r="CA32" i="1"/>
  <c r="HT32" i="1"/>
  <c r="CL8" i="1"/>
  <c r="HT8" i="1"/>
  <c r="GE38" i="1"/>
  <c r="BJ38" i="1"/>
  <c r="FO38" i="1"/>
  <c r="GQ38" i="1"/>
  <c r="GN38" i="1"/>
  <c r="HF38" i="1"/>
  <c r="BM38" i="1"/>
  <c r="FM38" i="1"/>
  <c r="FP38" i="1"/>
  <c r="AL38" i="1"/>
  <c r="FV38" i="1"/>
  <c r="AN23" i="1"/>
  <c r="FX38" i="1"/>
  <c r="BH24" i="2"/>
  <c r="FO23" i="1"/>
  <c r="T53" i="2"/>
  <c r="BL23" i="1"/>
  <c r="GP38" i="1"/>
  <c r="HH38" i="1"/>
  <c r="GP23" i="1"/>
  <c r="FX23" i="1"/>
  <c r="AA5" i="1"/>
  <c r="BW5" i="1" s="1"/>
  <c r="AC23" i="1"/>
  <c r="BY23" i="1" s="1"/>
  <c r="FM5" i="1"/>
  <c r="GG23" i="1"/>
  <c r="GN23" i="1"/>
  <c r="GY38" i="1"/>
  <c r="S39" i="2"/>
  <c r="AC38" i="1"/>
  <c r="BY38" i="1" s="1"/>
  <c r="S24" i="2"/>
  <c r="E53" i="2"/>
  <c r="BL38" i="1"/>
  <c r="FV23" i="1"/>
  <c r="GU23" i="1"/>
  <c r="P24" i="2"/>
  <c r="HF23" i="1"/>
  <c r="AK5" i="1"/>
  <c r="BI5" i="1"/>
  <c r="AA23" i="1"/>
  <c r="BW23" i="1" s="1"/>
  <c r="HE5" i="1"/>
  <c r="GV5" i="1"/>
  <c r="GD5" i="1"/>
  <c r="O53" i="2"/>
  <c r="Y23" i="1"/>
  <c r="BU23" i="1" s="1"/>
  <c r="GM5" i="1"/>
  <c r="O24" i="2"/>
  <c r="Z5" i="1"/>
  <c r="BV5" i="1" s="1"/>
  <c r="FL5" i="1"/>
  <c r="HG5" i="1"/>
  <c r="FV5" i="1"/>
  <c r="FW5" i="1"/>
  <c r="BH39" i="2"/>
  <c r="BH53" i="2"/>
  <c r="BN38" i="1"/>
  <c r="BJ5" i="1"/>
  <c r="FM23" i="1"/>
  <c r="IT24" i="2"/>
  <c r="GF5" i="1"/>
  <c r="GI38" i="1"/>
  <c r="GE5" i="1"/>
  <c r="AL23" i="1"/>
  <c r="GW5" i="1"/>
  <c r="GR38" i="1"/>
  <c r="HF5" i="1"/>
  <c r="BJ23" i="1"/>
  <c r="BK5" i="1"/>
  <c r="AL5" i="1"/>
  <c r="GO5" i="1"/>
  <c r="BH6" i="2"/>
  <c r="FQ38" i="1"/>
  <c r="GE23" i="1"/>
  <c r="FK23" i="1"/>
  <c r="AP38" i="1"/>
  <c r="GC23" i="1"/>
  <c r="AB5" i="1"/>
  <c r="BX5" i="1" s="1"/>
  <c r="IT53" i="2"/>
  <c r="HA38" i="1"/>
  <c r="GL23" i="1"/>
  <c r="HJ38" i="1"/>
  <c r="LZ53" i="2"/>
  <c r="FT23" i="1"/>
  <c r="AJ23" i="1"/>
  <c r="FZ38" i="1"/>
  <c r="IT39" i="2"/>
  <c r="P53" i="2"/>
  <c r="E39" i="2"/>
  <c r="S53" i="2"/>
  <c r="LZ39" i="2"/>
  <c r="BM5" i="1"/>
  <c r="T6" i="2"/>
  <c r="LW39" i="2"/>
  <c r="LW53" i="2"/>
  <c r="LW6" i="2"/>
  <c r="LW24" i="2"/>
  <c r="E6" i="2"/>
  <c r="P39" i="2"/>
  <c r="LZ6" i="2"/>
  <c r="T39" i="2"/>
  <c r="D6" i="2"/>
  <c r="D53" i="2"/>
  <c r="IU24" i="2"/>
  <c r="D24" i="2"/>
  <c r="N53" i="2"/>
  <c r="IU39" i="2"/>
  <c r="GQ5" i="1"/>
  <c r="IU6" i="2"/>
  <c r="AO5" i="1"/>
  <c r="AM5" i="1"/>
  <c r="GX5" i="1"/>
  <c r="CL5" i="1"/>
  <c r="AD5" i="1"/>
  <c r="IS53" i="2"/>
  <c r="HI5" i="1"/>
  <c r="N24" i="2"/>
  <c r="Y5" i="1"/>
  <c r="BU5" i="1" s="1"/>
  <c r="HD5" i="1"/>
  <c r="C53" i="2"/>
  <c r="FY5" i="1"/>
  <c r="BH5" i="1"/>
  <c r="IS6" i="2"/>
  <c r="C24" i="2"/>
  <c r="IW6" i="2"/>
  <c r="GZ5" i="1"/>
  <c r="GL5" i="1"/>
  <c r="IW24" i="2"/>
  <c r="GH5" i="1"/>
  <c r="FT5" i="1"/>
  <c r="C6" i="2"/>
  <c r="H24" i="2"/>
  <c r="H53" i="2"/>
  <c r="IW39" i="2"/>
  <c r="N39" i="2"/>
  <c r="H39" i="2"/>
  <c r="AJ5" i="1"/>
  <c r="GU5" i="1"/>
  <c r="IV24" i="2"/>
  <c r="Z23" i="1"/>
  <c r="BV23" i="1" s="1"/>
  <c r="IV53" i="2"/>
  <c r="GC5" i="1"/>
  <c r="IR53" i="2"/>
  <c r="IR6" i="2"/>
  <c r="IV39" i="2"/>
  <c r="CO6" i="2"/>
  <c r="X23" i="2"/>
  <c r="M23" i="1" s="1"/>
  <c r="BK38" i="1"/>
  <c r="CO24" i="2"/>
  <c r="IR24" i="2"/>
  <c r="CO53" i="2"/>
  <c r="GM23" i="1"/>
  <c r="BJ39" i="2"/>
  <c r="BJ24" i="2"/>
  <c r="BJ53" i="2"/>
  <c r="BJ6" i="2"/>
  <c r="AC4" i="2"/>
  <c r="FO4" i="1" s="1"/>
  <c r="GD23" i="1"/>
  <c r="HE23" i="1"/>
  <c r="BN23" i="1"/>
  <c r="FU23" i="1"/>
  <c r="BI23" i="1"/>
  <c r="AK23" i="1"/>
  <c r="FL23" i="1"/>
  <c r="HT5" i="1"/>
  <c r="AE23" i="1"/>
  <c r="CA23" i="1" s="1"/>
  <c r="H42" i="7"/>
  <c r="HA23" i="1"/>
  <c r="H27" i="7"/>
  <c r="HC38" i="1"/>
  <c r="F24" i="2"/>
  <c r="GR23" i="1"/>
  <c r="FZ23" i="1"/>
  <c r="BK6" i="2"/>
  <c r="FQ23" i="1"/>
  <c r="CG4" i="2"/>
  <c r="BK24" i="2"/>
  <c r="G53" i="2"/>
  <c r="AP23" i="1"/>
  <c r="GI23" i="1"/>
  <c r="AD4" i="2"/>
  <c r="H4" i="1" s="1"/>
  <c r="BK53" i="2"/>
  <c r="CG58" i="1"/>
  <c r="CH15" i="1"/>
  <c r="F6" i="2"/>
  <c r="CG13" i="1"/>
  <c r="F53" i="2"/>
  <c r="CG22" i="1"/>
  <c r="CF20" i="1"/>
  <c r="CG52" i="1"/>
  <c r="FN38" i="1"/>
  <c r="FW38" i="1"/>
  <c r="GF38" i="1"/>
  <c r="CH37" i="1"/>
  <c r="CG35" i="1"/>
  <c r="GT38" i="1"/>
  <c r="AM38" i="1"/>
  <c r="X38" i="1"/>
  <c r="BT38" i="1" s="1"/>
  <c r="GO38" i="1"/>
  <c r="CH19" i="1"/>
  <c r="FS38" i="1"/>
  <c r="GX38" i="1"/>
  <c r="CG32" i="1"/>
  <c r="GK38" i="1"/>
  <c r="AB38" i="1"/>
  <c r="BX38" i="1" s="1"/>
  <c r="CE9" i="1"/>
  <c r="GB38" i="1"/>
  <c r="CF31" i="1"/>
  <c r="AI38" i="1"/>
  <c r="CL30" i="1"/>
  <c r="BG38" i="1"/>
  <c r="CF10" i="1"/>
  <c r="CF52" i="1"/>
  <c r="CG10" i="1"/>
  <c r="CH52" i="1"/>
  <c r="CE52" i="1"/>
  <c r="E56" i="7"/>
  <c r="CE36" i="1"/>
  <c r="CG14" i="1"/>
  <c r="CI9" i="1"/>
  <c r="CE29" i="1"/>
  <c r="CF9" i="1"/>
  <c r="CI31" i="1"/>
  <c r="CH36" i="1"/>
  <c r="CG41" i="1"/>
  <c r="CI47" i="1"/>
  <c r="CE7" i="1"/>
  <c r="G6" i="2"/>
  <c r="G24" i="2"/>
  <c r="LY39" i="2"/>
  <c r="LY24" i="2"/>
  <c r="LY53" i="2"/>
  <c r="LY6" i="2"/>
  <c r="R24" i="2"/>
  <c r="R39" i="2"/>
  <c r="R6" i="2"/>
  <c r="MA6" i="2"/>
  <c r="MA53" i="2"/>
  <c r="MA24" i="2"/>
  <c r="MA39" i="2"/>
  <c r="CJ10" i="1"/>
  <c r="CJ35" i="1"/>
  <c r="CJ42" i="1"/>
  <c r="GW58" i="5"/>
  <c r="GS46" i="5"/>
  <c r="GQ36" i="5"/>
  <c r="GQ28" i="5"/>
  <c r="GT35" i="5"/>
  <c r="GT27" i="5"/>
  <c r="GQ46" i="5"/>
  <c r="GW35" i="5"/>
  <c r="GW27" i="5"/>
  <c r="GQ19" i="5"/>
  <c r="GW46" i="5"/>
  <c r="GU36" i="5"/>
  <c r="GU28" i="5"/>
  <c r="BY19" i="1"/>
  <c r="HR19" i="1"/>
  <c r="CJ47" i="1"/>
  <c r="BX27" i="1"/>
  <c r="HQ27" i="1"/>
  <c r="BX31" i="1"/>
  <c r="HQ31" i="1"/>
  <c r="CJ18" i="1"/>
  <c r="CJ40" i="1"/>
  <c r="BW15" i="1"/>
  <c r="HP15" i="1"/>
  <c r="BY45" i="1"/>
  <c r="HR45" i="1"/>
  <c r="BY21" i="1"/>
  <c r="HR21" i="1"/>
  <c r="BY9" i="1"/>
  <c r="HR9" i="1"/>
  <c r="BX9" i="1"/>
  <c r="HQ9" i="1"/>
  <c r="BV40" i="1"/>
  <c r="HO40" i="1"/>
  <c r="LB24" i="2"/>
  <c r="LB6" i="2"/>
  <c r="LB53" i="2"/>
  <c r="LB39" i="2"/>
  <c r="BU20" i="1"/>
  <c r="HN20" i="1"/>
  <c r="CJ14" i="1"/>
  <c r="HH52" i="1"/>
  <c r="FO52" i="1"/>
  <c r="GG52" i="1"/>
  <c r="GY52" i="1"/>
  <c r="BL52" i="1"/>
  <c r="GP52" i="1"/>
  <c r="FX52" i="1"/>
  <c r="AN52" i="1"/>
  <c r="AC52" i="1"/>
  <c r="BV28" i="1"/>
  <c r="HO28" i="1"/>
  <c r="CJ26" i="1"/>
  <c r="BV35" i="1"/>
  <c r="HO35" i="1"/>
  <c r="CJ7" i="1"/>
  <c r="BT7" i="1"/>
  <c r="HM7" i="1"/>
  <c r="BT33" i="1"/>
  <c r="HM33" i="1"/>
  <c r="BY27" i="1"/>
  <c r="HR27" i="1"/>
  <c r="GR59" i="5"/>
  <c r="GR57" i="5"/>
  <c r="GS58" i="5"/>
  <c r="GQ62" i="5"/>
  <c r="GW56" i="5"/>
  <c r="GU60" i="5"/>
  <c r="GU50" i="5"/>
  <c r="GU42" i="5"/>
  <c r="GS32" i="5"/>
  <c r="GW21" i="5"/>
  <c r="GQ14" i="5"/>
  <c r="BV52" i="1"/>
  <c r="HO52" i="1"/>
  <c r="CH34" i="1"/>
  <c r="BY29" i="1"/>
  <c r="HR29" i="1"/>
  <c r="BY48" i="1"/>
  <c r="HR48" i="1"/>
  <c r="CJ37" i="1"/>
  <c r="CI27" i="1"/>
  <c r="B4" i="2"/>
  <c r="CE28" i="1"/>
  <c r="CG63" i="1"/>
  <c r="BU31" i="1"/>
  <c r="HN31" i="1"/>
  <c r="CA23" i="2"/>
  <c r="BW19" i="1"/>
  <c r="HP19" i="1"/>
  <c r="NV39" i="2"/>
  <c r="NV53" i="2"/>
  <c r="NV6" i="2"/>
  <c r="BU28" i="1"/>
  <c r="HN28" i="1"/>
  <c r="CJ16" i="1"/>
  <c r="CH20" i="1"/>
  <c r="BY14" i="1"/>
  <c r="HR14" i="1"/>
  <c r="BV32" i="1"/>
  <c r="HO32" i="1"/>
  <c r="CI25" i="1"/>
  <c r="CI34" i="1"/>
  <c r="CJ25" i="1"/>
  <c r="BT36" i="1"/>
  <c r="HM36" i="1"/>
  <c r="BY13" i="1"/>
  <c r="HR13" i="1"/>
  <c r="BY34" i="1"/>
  <c r="HR34" i="1"/>
  <c r="BY7" i="1"/>
  <c r="HR7" i="1"/>
  <c r="CI52" i="1"/>
  <c r="CE12" i="1"/>
  <c r="AB23" i="1"/>
  <c r="GO23" i="1"/>
  <c r="GX23" i="1"/>
  <c r="AM23" i="1"/>
  <c r="FN23" i="1"/>
  <c r="FW23" i="1"/>
  <c r="BK23" i="1"/>
  <c r="GF23" i="1"/>
  <c r="HG23" i="1"/>
  <c r="CJ43" i="1"/>
  <c r="BV18" i="1"/>
  <c r="HO18" i="1"/>
  <c r="BT12" i="1"/>
  <c r="HM12" i="1"/>
  <c r="BU41" i="1"/>
  <c r="HN41" i="1"/>
  <c r="BW52" i="1"/>
  <c r="HP52" i="1"/>
  <c r="GU44" i="5"/>
  <c r="BU58" i="1"/>
  <c r="HN58" i="1"/>
  <c r="BY15" i="1"/>
  <c r="HR15" i="1"/>
  <c r="BY16" i="1"/>
  <c r="HR16" i="1"/>
  <c r="BY11" i="1"/>
  <c r="HR11" i="1"/>
  <c r="LP39" i="3"/>
  <c r="LP24" i="3"/>
  <c r="LP53" i="3"/>
  <c r="LP6" i="3"/>
  <c r="CJ22" i="1"/>
  <c r="GT31" i="5"/>
  <c r="GW31" i="5"/>
  <c r="GS21" i="5"/>
  <c r="GW50" i="5"/>
  <c r="GU32" i="5"/>
  <c r="CG18" i="1"/>
  <c r="CJ48" i="1"/>
  <c r="Q53" i="2"/>
  <c r="Q6" i="2"/>
  <c r="Q39" i="2"/>
  <c r="CJ30" i="1"/>
  <c r="BX52" i="1"/>
  <c r="HQ52" i="1"/>
  <c r="CG45" i="1"/>
  <c r="LI39" i="3"/>
  <c r="LI53" i="3"/>
  <c r="LI24" i="3"/>
  <c r="LI6" i="3"/>
  <c r="GV52" i="5"/>
  <c r="GR55" i="5"/>
  <c r="GQ59" i="5"/>
  <c r="GW60" i="5"/>
  <c r="GU61" i="5"/>
  <c r="GU56" i="5"/>
  <c r="GS15" i="5"/>
  <c r="GU46" i="5"/>
  <c r="GS36" i="5"/>
  <c r="GS28" i="5"/>
  <c r="GU17" i="5"/>
  <c r="GR14" i="5"/>
  <c r="IJ53" i="3"/>
  <c r="IJ39" i="3"/>
  <c r="IJ6" i="3"/>
  <c r="IJ24" i="3"/>
  <c r="CJ29" i="1"/>
  <c r="BY37" i="1"/>
  <c r="HR37" i="1"/>
  <c r="BY18" i="1"/>
  <c r="HR18" i="1"/>
  <c r="CJ41" i="1"/>
  <c r="CJ28" i="1"/>
  <c r="HP39" i="2"/>
  <c r="HP6" i="2"/>
  <c r="HP53" i="2"/>
  <c r="CJ33" i="1"/>
  <c r="CI8" i="1"/>
  <c r="BT29" i="1"/>
  <c r="HM29" i="1"/>
  <c r="BT9" i="1"/>
  <c r="HM9" i="1"/>
  <c r="CG28" i="1"/>
  <c r="CJ13" i="1"/>
  <c r="BY46" i="1"/>
  <c r="HR46" i="1"/>
  <c r="BY42" i="1"/>
  <c r="HR42" i="1"/>
  <c r="CJ31" i="1"/>
  <c r="CF41" i="1"/>
  <c r="JR39" i="2"/>
  <c r="JR6" i="2"/>
  <c r="JR53" i="2"/>
  <c r="HR47" i="1"/>
  <c r="BY47" i="1"/>
  <c r="BT28" i="1"/>
  <c r="HM28" i="1"/>
  <c r="CJ15" i="1"/>
  <c r="CG38" i="1"/>
  <c r="GS60" i="5"/>
  <c r="GQ56" i="5"/>
  <c r="GW8" i="5"/>
  <c r="BY10" i="1"/>
  <c r="HR10" i="1"/>
  <c r="CJ45" i="1"/>
  <c r="BW36" i="1"/>
  <c r="HP36" i="1"/>
  <c r="BY20" i="1"/>
  <c r="HR20" i="1"/>
  <c r="BX25" i="1"/>
  <c r="HQ25" i="1"/>
  <c r="CJ17" i="1"/>
  <c r="CA30" i="1"/>
  <c r="HT30" i="1"/>
  <c r="GQ32" i="5"/>
  <c r="GQ22" i="5"/>
  <c r="GU22" i="5"/>
  <c r="GT22" i="5"/>
  <c r="LO53" i="3"/>
  <c r="LO6" i="3"/>
  <c r="LO39" i="3"/>
  <c r="LO24" i="3"/>
  <c r="BV22" i="1"/>
  <c r="HO22" i="1"/>
  <c r="CJ21" i="1"/>
  <c r="BX16" i="1"/>
  <c r="HQ16" i="1"/>
  <c r="BU52" i="1"/>
  <c r="HN52" i="1"/>
  <c r="BU48" i="1"/>
  <c r="HN48" i="1"/>
  <c r="CJ20" i="1"/>
  <c r="BX47" i="1"/>
  <c r="HQ47" i="1"/>
  <c r="BV10" i="1"/>
  <c r="HO10" i="1"/>
  <c r="BV14" i="1"/>
  <c r="HO14" i="1"/>
  <c r="P7" i="5"/>
  <c r="GR54" i="5"/>
  <c r="GS44" i="5"/>
  <c r="GQ34" i="5"/>
  <c r="GQ26" i="5"/>
  <c r="GR7" i="5"/>
  <c r="GT33" i="5"/>
  <c r="GT25" i="5"/>
  <c r="GQ44" i="5"/>
  <c r="GW33" i="5"/>
  <c r="GS25" i="5"/>
  <c r="GQ17" i="5"/>
  <c r="GW44" i="5"/>
  <c r="GU34" i="5"/>
  <c r="GU26" i="5"/>
  <c r="GS14" i="5"/>
  <c r="GW7" i="5"/>
  <c r="IM24" i="3"/>
  <c r="IM6" i="3"/>
  <c r="IM39" i="3"/>
  <c r="IM53" i="3"/>
  <c r="BW37" i="1"/>
  <c r="HP37" i="1"/>
  <c r="IX53" i="2"/>
  <c r="IX24" i="2"/>
  <c r="IX39" i="2"/>
  <c r="IX6" i="2"/>
  <c r="BL53" i="3"/>
  <c r="BL39" i="3"/>
  <c r="BL6" i="3"/>
  <c r="BL24" i="3"/>
  <c r="AE4" i="3"/>
  <c r="BT52" i="1"/>
  <c r="HM52" i="1"/>
  <c r="CH10" i="1"/>
  <c r="BY8" i="1"/>
  <c r="HR8" i="1"/>
  <c r="LX53" i="2"/>
  <c r="LX6" i="2"/>
  <c r="CF48" i="1"/>
  <c r="BV41" i="1"/>
  <c r="HO41" i="1"/>
  <c r="BY33" i="1"/>
  <c r="HR33" i="1"/>
  <c r="CJ11" i="1"/>
  <c r="BX8" i="1"/>
  <c r="HQ8" i="1"/>
  <c r="BY44" i="1"/>
  <c r="HR44" i="1"/>
  <c r="CA36" i="1"/>
  <c r="HT36" i="1"/>
  <c r="HP24" i="2"/>
  <c r="LV6" i="2"/>
  <c r="LV39" i="2"/>
  <c r="LV53" i="2"/>
  <c r="LV24" i="2"/>
  <c r="BY30" i="1"/>
  <c r="HR30" i="1"/>
  <c r="BX34" i="1"/>
  <c r="HQ34" i="1"/>
  <c r="CH26" i="1"/>
  <c r="CF37" i="1"/>
  <c r="B39" i="3"/>
  <c r="B24" i="3"/>
  <c r="BV58" i="1"/>
  <c r="HO58" i="1"/>
  <c r="BY31" i="1"/>
  <c r="HR31" i="1"/>
  <c r="CE33" i="1"/>
  <c r="BY36" i="1"/>
  <c r="HR36" i="1"/>
  <c r="IQ4" i="2"/>
  <c r="IQ24" i="2" s="1"/>
  <c r="IH53" i="2"/>
  <c r="IH6" i="2"/>
  <c r="IH39" i="2"/>
  <c r="LX39" i="2"/>
  <c r="BV63" i="1"/>
  <c r="HO63" i="1"/>
  <c r="CL36" i="1"/>
  <c r="BY25" i="1"/>
  <c r="HR25" i="1"/>
  <c r="CJ34" i="1"/>
  <c r="CJ12" i="1"/>
  <c r="GT56" i="5"/>
  <c r="GQ58" i="5"/>
  <c r="GS34" i="5"/>
  <c r="GW25" i="5"/>
  <c r="BW34" i="1"/>
  <c r="HP34" i="1"/>
  <c r="BY43" i="1"/>
  <c r="HR43" i="1"/>
  <c r="BY40" i="1"/>
  <c r="HR40" i="1"/>
  <c r="CJ9" i="1"/>
  <c r="BY28" i="1"/>
  <c r="HR28" i="1"/>
  <c r="AD23" i="1"/>
  <c r="GZ23" i="1"/>
  <c r="FY23" i="1"/>
  <c r="BM23" i="1"/>
  <c r="FP23" i="1"/>
  <c r="AO23" i="1"/>
  <c r="GQ23" i="1"/>
  <c r="GH23" i="1"/>
  <c r="HI23" i="1"/>
  <c r="BW26" i="1"/>
  <c r="HP26" i="1"/>
  <c r="CJ46" i="1"/>
  <c r="GS50" i="5"/>
  <c r="GS42" i="5"/>
  <c r="GW13" i="5"/>
  <c r="GQ42" i="5"/>
  <c r="GW42" i="5"/>
  <c r="I6" i="2"/>
  <c r="I53" i="2"/>
  <c r="I24" i="2"/>
  <c r="I39" i="2"/>
  <c r="BV13" i="1"/>
  <c r="HO13" i="1"/>
  <c r="BW20" i="1"/>
  <c r="HP20" i="1"/>
  <c r="BY35" i="1"/>
  <c r="HR35" i="1"/>
  <c r="BY26" i="1"/>
  <c r="HR26" i="1"/>
  <c r="P8" i="5"/>
  <c r="GS56" i="5"/>
  <c r="GT58" i="5"/>
  <c r="GX62" i="5"/>
  <c r="GW62" i="5"/>
  <c r="GU58" i="5"/>
  <c r="GS16" i="5"/>
  <c r="GU48" i="5"/>
  <c r="GU40" i="5"/>
  <c r="GS30" i="5"/>
  <c r="GW19" i="5"/>
  <c r="GR17" i="5"/>
  <c r="GR11" i="5"/>
  <c r="I53" i="3"/>
  <c r="I24" i="3"/>
  <c r="I6" i="3"/>
  <c r="I39" i="3"/>
  <c r="BU9" i="1"/>
  <c r="HN9" i="1"/>
  <c r="CJ19" i="1"/>
  <c r="BY41" i="1"/>
  <c r="HR41" i="1"/>
  <c r="BU10" i="1"/>
  <c r="HN10" i="1"/>
  <c r="CF58" i="1"/>
  <c r="BW10" i="1"/>
  <c r="HP10" i="1"/>
  <c r="CI16" i="1"/>
  <c r="LT4" i="2"/>
  <c r="LT24" i="2" s="1"/>
  <c r="CJ8" i="1"/>
  <c r="CG40" i="1"/>
  <c r="CF28" i="1"/>
  <c r="CJ44" i="1"/>
  <c r="OW53" i="2"/>
  <c r="OW6" i="2"/>
  <c r="OW39" i="2"/>
  <c r="BU37" i="1"/>
  <c r="HN37" i="1"/>
  <c r="BY17" i="1"/>
  <c r="HR17" i="1"/>
  <c r="BY22" i="1"/>
  <c r="HR22" i="1"/>
  <c r="BV45" i="1"/>
  <c r="HO45" i="1"/>
  <c r="IL53" i="3"/>
  <c r="IL39" i="3"/>
  <c r="IL24" i="3"/>
  <c r="IL6" i="3"/>
  <c r="BY12" i="1"/>
  <c r="HR12" i="1"/>
  <c r="CJ27" i="1"/>
  <c r="CJ36" i="1"/>
  <c r="CL52" i="1"/>
  <c r="E9" i="7"/>
  <c r="M5" i="7" s="1"/>
  <c r="M6" i="7" s="1"/>
  <c r="AN5" i="1"/>
  <c r="FO5" i="1"/>
  <c r="AC5" i="1"/>
  <c r="BY5" i="1" s="1"/>
  <c r="BL5" i="1"/>
  <c r="FX5" i="1"/>
  <c r="GG5" i="1"/>
  <c r="GY5" i="1"/>
  <c r="GP5" i="1"/>
  <c r="HH5" i="1"/>
  <c r="HT52" i="1"/>
  <c r="O5" i="7"/>
  <c r="O6" i="7" s="1"/>
  <c r="LL5" i="3"/>
  <c r="IG4" i="3"/>
  <c r="IG6" i="3" s="1"/>
  <c r="HX53" i="3"/>
  <c r="HX24" i="3"/>
  <c r="HX39" i="3"/>
  <c r="KJ53" i="3"/>
  <c r="KJ24" i="3"/>
  <c r="EZ15" i="5"/>
  <c r="EQ15" i="5"/>
  <c r="BJ15" i="5"/>
  <c r="AL15" i="5"/>
  <c r="AA15" i="5"/>
  <c r="E15" i="5"/>
  <c r="GA15" i="5"/>
  <c r="FI15" i="5"/>
  <c r="FR15" i="5"/>
  <c r="EZ8" i="5"/>
  <c r="EQ8" i="5"/>
  <c r="BJ8" i="5"/>
  <c r="AL8" i="5"/>
  <c r="AA8" i="5"/>
  <c r="GA8" i="5"/>
  <c r="FI8" i="5"/>
  <c r="E8" i="5"/>
  <c r="GJ8" i="5"/>
  <c r="EZ19" i="5"/>
  <c r="EQ19" i="5"/>
  <c r="BJ19" i="5"/>
  <c r="AL19" i="5"/>
  <c r="AA19" i="5"/>
  <c r="E19" i="5"/>
  <c r="FR19" i="5"/>
  <c r="GA19" i="5"/>
  <c r="FI19" i="5"/>
  <c r="MD24" i="3"/>
  <c r="MD39" i="3"/>
  <c r="MD53" i="3"/>
  <c r="NN4" i="3"/>
  <c r="NN39" i="3" s="1"/>
  <c r="NE24" i="3"/>
  <c r="NE39" i="3"/>
  <c r="NE53" i="3"/>
  <c r="EY9" i="5"/>
  <c r="EP9" i="5"/>
  <c r="BI9" i="5"/>
  <c r="Z9" i="5"/>
  <c r="FZ9" i="5"/>
  <c r="FH9" i="5"/>
  <c r="D9" i="5"/>
  <c r="FQ9" i="5"/>
  <c r="GI9" i="5"/>
  <c r="AK9" i="5"/>
  <c r="LK5" i="3"/>
  <c r="II5" i="3"/>
  <c r="E4" i="3"/>
  <c r="E6" i="3" s="1"/>
  <c r="GP39" i="3"/>
  <c r="GP24" i="3"/>
  <c r="GP53" i="3"/>
  <c r="EZ7" i="5"/>
  <c r="EQ7" i="5"/>
  <c r="BJ7" i="5"/>
  <c r="AL7" i="5"/>
  <c r="AA7" i="5"/>
  <c r="E7" i="5"/>
  <c r="GA7" i="5"/>
  <c r="FI7" i="5"/>
  <c r="GJ7" i="5"/>
  <c r="EZ12" i="5"/>
  <c r="EQ12" i="5"/>
  <c r="BJ12" i="5"/>
  <c r="AL12" i="5"/>
  <c r="AA12" i="5"/>
  <c r="GA12" i="5"/>
  <c r="E12" i="5"/>
  <c r="FI12" i="5"/>
  <c r="FR12" i="5"/>
  <c r="EZ16" i="5"/>
  <c r="EQ16" i="5"/>
  <c r="BJ16" i="5"/>
  <c r="AL16" i="5"/>
  <c r="AA16" i="5"/>
  <c r="GA16" i="5"/>
  <c r="E16" i="5"/>
  <c r="FI16" i="5"/>
  <c r="FR16" i="5"/>
  <c r="MK53" i="3"/>
  <c r="MK24" i="3"/>
  <c r="MK39" i="3"/>
  <c r="KI53" i="3"/>
  <c r="KI39" i="3"/>
  <c r="KI24" i="3"/>
  <c r="HP24" i="3"/>
  <c r="HP39" i="3"/>
  <c r="HP53" i="3"/>
  <c r="C4" i="3"/>
  <c r="HO24" i="3"/>
  <c r="HO39" i="3"/>
  <c r="HO53" i="3"/>
  <c r="GX22" i="5"/>
  <c r="GX12" i="5"/>
  <c r="GV22" i="5"/>
  <c r="GV20" i="5"/>
  <c r="GV16" i="5"/>
  <c r="GV14" i="5"/>
  <c r="GV12" i="5"/>
  <c r="GV11" i="5"/>
  <c r="GV10" i="5"/>
  <c r="GV50" i="5"/>
  <c r="GV48" i="5"/>
  <c r="GV46" i="5"/>
  <c r="GV44" i="5"/>
  <c r="GV42" i="5"/>
  <c r="GV40" i="5"/>
  <c r="GV36" i="5"/>
  <c r="GV34" i="5"/>
  <c r="GV32" i="5"/>
  <c r="GV30" i="5"/>
  <c r="GV28" i="5"/>
  <c r="GV26" i="5"/>
  <c r="GX11" i="5"/>
  <c r="GX54" i="5"/>
  <c r="GX50" i="5"/>
  <c r="GX48" i="5"/>
  <c r="GX46" i="5"/>
  <c r="GX44" i="5"/>
  <c r="GX42" i="5"/>
  <c r="GX36" i="5"/>
  <c r="GX34" i="5"/>
  <c r="GX32" i="5"/>
  <c r="GX30" i="5"/>
  <c r="GX28" i="5"/>
  <c r="GX26" i="5"/>
  <c r="GX8" i="5"/>
  <c r="GV7" i="5"/>
  <c r="O38" i="5"/>
  <c r="O12" i="5"/>
  <c r="P5" i="3"/>
  <c r="ON6" i="3"/>
  <c r="GS18" i="5"/>
  <c r="GJ15" i="5"/>
  <c r="FR8" i="5"/>
  <c r="GJ19" i="5"/>
  <c r="GJ12" i="5"/>
  <c r="GJ16" i="5"/>
  <c r="GR50" i="5"/>
  <c r="GR48" i="5"/>
  <c r="GR46" i="5"/>
  <c r="GR44" i="5"/>
  <c r="GR42" i="5"/>
  <c r="GR40" i="5"/>
  <c r="GR36" i="5"/>
  <c r="GR34" i="5"/>
  <c r="GR32" i="5"/>
  <c r="GR30" i="5"/>
  <c r="GR28" i="5"/>
  <c r="GR27" i="5"/>
  <c r="GR26" i="5"/>
  <c r="GS54" i="5"/>
  <c r="GS49" i="5"/>
  <c r="GS47" i="5"/>
  <c r="GS45" i="5"/>
  <c r="GS43" i="5"/>
  <c r="GS41" i="5"/>
  <c r="GQ37" i="5"/>
  <c r="GQ35" i="5"/>
  <c r="GQ33" i="5"/>
  <c r="GQ31" i="5"/>
  <c r="GQ27" i="5"/>
  <c r="GQ21" i="5"/>
  <c r="GW18" i="5"/>
  <c r="GS17" i="5"/>
  <c r="GW14" i="5"/>
  <c r="GU11" i="5"/>
  <c r="GU10" i="5"/>
  <c r="GU9" i="5"/>
  <c r="GQ7" i="5"/>
  <c r="GT11" i="5"/>
  <c r="GS10" i="5"/>
  <c r="GS8" i="5"/>
  <c r="GS40" i="5"/>
  <c r="GT54" i="5"/>
  <c r="GT50" i="5"/>
  <c r="GT48" i="5"/>
  <c r="GT46" i="5"/>
  <c r="GT44" i="5"/>
  <c r="GT42" i="5"/>
  <c r="GT36" i="5"/>
  <c r="GT34" i="5"/>
  <c r="GT32" i="5"/>
  <c r="GT30" i="5"/>
  <c r="GT28" i="5"/>
  <c r="GT26" i="5"/>
  <c r="GQ54" i="5"/>
  <c r="GQ49" i="5"/>
  <c r="GQ47" i="5"/>
  <c r="GQ45" i="5"/>
  <c r="GQ43" i="5"/>
  <c r="GQ41" i="5"/>
  <c r="GW36" i="5"/>
  <c r="GW34" i="5"/>
  <c r="GW32" i="5"/>
  <c r="GW30" i="5"/>
  <c r="GW28" i="5"/>
  <c r="GS26" i="5"/>
  <c r="GS22" i="5"/>
  <c r="GS20" i="5"/>
  <c r="GQ18" i="5"/>
  <c r="GU15" i="5"/>
  <c r="GU14" i="5"/>
  <c r="GU12" i="5"/>
  <c r="GW9" i="5"/>
  <c r="GQ8" i="5"/>
  <c r="KJ39" i="3"/>
  <c r="FR7" i="5"/>
  <c r="MK6" i="3"/>
  <c r="NE6" i="3"/>
  <c r="KI6" i="3"/>
  <c r="GR23" i="5"/>
  <c r="GP6" i="3"/>
  <c r="HP6" i="3"/>
  <c r="HO6" i="3"/>
  <c r="GW54" i="5"/>
  <c r="GW49" i="5"/>
  <c r="GW47" i="5"/>
  <c r="GW45" i="5"/>
  <c r="GW43" i="5"/>
  <c r="GW41" i="5"/>
  <c r="GU37" i="5"/>
  <c r="GU35" i="5"/>
  <c r="GU33" i="5"/>
  <c r="GU31" i="5"/>
  <c r="GU29" i="5"/>
  <c r="GU27" i="5"/>
  <c r="GU25" i="5"/>
  <c r="GU21" i="5"/>
  <c r="GU19" i="5"/>
  <c r="GW17" i="5"/>
  <c r="GW12" i="5"/>
  <c r="GT21" i="5"/>
  <c r="GT20" i="5"/>
  <c r="GQ10" i="5"/>
  <c r="GQ9" i="5"/>
  <c r="GT18" i="5"/>
  <c r="GT17" i="5"/>
  <c r="GT14" i="5"/>
  <c r="GT13" i="5"/>
  <c r="GT9" i="5"/>
  <c r="GS27" i="5"/>
  <c r="GU54" i="5"/>
  <c r="GU49" i="5"/>
  <c r="GU47" i="5"/>
  <c r="GU45" i="5"/>
  <c r="GU43" i="5"/>
  <c r="GU41" i="5"/>
  <c r="GS37" i="5"/>
  <c r="GS35" i="5"/>
  <c r="GS33" i="5"/>
  <c r="GS31" i="5"/>
  <c r="GS29" i="5"/>
  <c r="GW26" i="5"/>
  <c r="GW22" i="5"/>
  <c r="GW20" i="5"/>
  <c r="GU18" i="5"/>
  <c r="GQ16" i="5"/>
  <c r="GQ15" i="5"/>
  <c r="GQ13" i="5"/>
  <c r="GR21" i="5"/>
  <c r="GW10" i="5"/>
  <c r="GR16" i="5"/>
  <c r="GR15" i="5"/>
  <c r="GR13" i="5"/>
  <c r="GR10" i="5"/>
  <c r="KK4" i="3"/>
  <c r="KK6" i="3" s="1"/>
  <c r="KB24" i="3"/>
  <c r="KB39" i="3"/>
  <c r="KB53" i="3"/>
  <c r="EY12" i="5"/>
  <c r="EP12" i="5"/>
  <c r="BI12" i="5"/>
  <c r="AK12" i="5"/>
  <c r="Z12" i="5"/>
  <c r="D12" i="5"/>
  <c r="FZ12" i="5"/>
  <c r="FH12" i="5"/>
  <c r="FQ12" i="5"/>
  <c r="MC39" i="3"/>
  <c r="MC24" i="3"/>
  <c r="MC53" i="3"/>
  <c r="GX21" i="5"/>
  <c r="GX20" i="5"/>
  <c r="GX18" i="5"/>
  <c r="GX17" i="5"/>
  <c r="GX16" i="5"/>
  <c r="GX14" i="5"/>
  <c r="GX13" i="5"/>
  <c r="GX9" i="5"/>
  <c r="GV8" i="5"/>
  <c r="GV21" i="5"/>
  <c r="GX19" i="5"/>
  <c r="GV17" i="5"/>
  <c r="GV15" i="5"/>
  <c r="GV13" i="5"/>
  <c r="GV9" i="5"/>
  <c r="GV54" i="5"/>
  <c r="GV49" i="5"/>
  <c r="GV47" i="5"/>
  <c r="GV45" i="5"/>
  <c r="GV43" i="5"/>
  <c r="GV41" i="5"/>
  <c r="GV37" i="5"/>
  <c r="GV35" i="5"/>
  <c r="GV33" i="5"/>
  <c r="GV31" i="5"/>
  <c r="GV29" i="5"/>
  <c r="GV27" i="5"/>
  <c r="GV25" i="5"/>
  <c r="GV19" i="5"/>
  <c r="GX15" i="5"/>
  <c r="GX10" i="5"/>
  <c r="GX7" i="5"/>
  <c r="GX49" i="5"/>
  <c r="GX47" i="5"/>
  <c r="GX45" i="5"/>
  <c r="GX43" i="5"/>
  <c r="GX41" i="5"/>
  <c r="GX40" i="5"/>
  <c r="GX37" i="5"/>
  <c r="GX35" i="5"/>
  <c r="GX33" i="5"/>
  <c r="GX31" i="5"/>
  <c r="GX29" i="5"/>
  <c r="GX27" i="5"/>
  <c r="GX25" i="5"/>
  <c r="GV18" i="5"/>
  <c r="KB6" i="3"/>
  <c r="O9" i="5"/>
  <c r="GR49" i="5"/>
  <c r="GR47" i="5"/>
  <c r="GR45" i="5"/>
  <c r="GR43" i="5"/>
  <c r="GR41" i="5"/>
  <c r="GR37" i="5"/>
  <c r="GR35" i="5"/>
  <c r="GR33" i="5"/>
  <c r="GR31" i="5"/>
  <c r="GR29" i="5"/>
  <c r="GR25" i="5"/>
  <c r="GU8" i="5"/>
  <c r="GT10" i="5"/>
  <c r="GT49" i="5"/>
  <c r="GT47" i="5"/>
  <c r="GT45" i="5"/>
  <c r="GT43" i="5"/>
  <c r="GT41" i="5"/>
  <c r="GU13" i="5"/>
  <c r="GS11" i="5"/>
  <c r="GR8" i="5"/>
  <c r="KJ6" i="3"/>
  <c r="MD6" i="3"/>
  <c r="GI12" i="5"/>
  <c r="GW15" i="5"/>
  <c r="GQ11" i="5"/>
  <c r="HX6" i="3"/>
  <c r="GQ12" i="5"/>
  <c r="GR22" i="5"/>
  <c r="GW11" i="5"/>
  <c r="GU7" i="5"/>
  <c r="OO4" i="3"/>
  <c r="OO6" i="3" s="1"/>
  <c r="OF39" i="3"/>
  <c r="OF24" i="3"/>
  <c r="OF6" i="3"/>
  <c r="OF53" i="3"/>
  <c r="GV59" i="5"/>
  <c r="GV57" i="5"/>
  <c r="GV55" i="5"/>
  <c r="GX57" i="5"/>
  <c r="GX55" i="5"/>
  <c r="GR58" i="5"/>
  <c r="GR56" i="5"/>
  <c r="GS61" i="5"/>
  <c r="GS59" i="5"/>
  <c r="GS57" i="5"/>
  <c r="GS55" i="5"/>
  <c r="GT57" i="5"/>
  <c r="GT55" i="5"/>
  <c r="GQ61" i="5"/>
  <c r="GQ60" i="5"/>
  <c r="GQ57" i="5"/>
  <c r="GQ55" i="5"/>
  <c r="GW61" i="5"/>
  <c r="GW59" i="5"/>
  <c r="GW57" i="5"/>
  <c r="GW55" i="5"/>
  <c r="GU59" i="5"/>
  <c r="GU57" i="5"/>
  <c r="GU55" i="5"/>
  <c r="LJ4" i="3"/>
  <c r="LJ39" i="3" s="1"/>
  <c r="LA39" i="3"/>
  <c r="LA24" i="3"/>
  <c r="LA6" i="3"/>
  <c r="LA53" i="3"/>
  <c r="GV58" i="5"/>
  <c r="GV56" i="5"/>
  <c r="GX58" i="5"/>
  <c r="GX56" i="5"/>
  <c r="GS62" i="5"/>
  <c r="GU62" i="5"/>
  <c r="OO39" i="3"/>
  <c r="JI53" i="3"/>
  <c r="JI39" i="3"/>
  <c r="JI24" i="3"/>
  <c r="JI6" i="3"/>
  <c r="IH4" i="3"/>
  <c r="HY53" i="3"/>
  <c r="HY39" i="3"/>
  <c r="HY24" i="3"/>
  <c r="HY6" i="3"/>
  <c r="JA53" i="3"/>
  <c r="JA39" i="3"/>
  <c r="JA24" i="3"/>
  <c r="JA6" i="3"/>
  <c r="HG53" i="3"/>
  <c r="HG39" i="3"/>
  <c r="HG24" i="3"/>
  <c r="HG6" i="3"/>
  <c r="GY53" i="3"/>
  <c r="GY39" i="3"/>
  <c r="GY24" i="3"/>
  <c r="GY6" i="3"/>
  <c r="DI53" i="3"/>
  <c r="DI39" i="3"/>
  <c r="DI24" i="3"/>
  <c r="DI6" i="3"/>
  <c r="BQ53" i="3"/>
  <c r="BQ39" i="3"/>
  <c r="BQ24" i="3"/>
  <c r="BQ6" i="3"/>
  <c r="AV53" i="3"/>
  <c r="AV39" i="3"/>
  <c r="AV24" i="3"/>
  <c r="AV6" i="3"/>
  <c r="BK53" i="3"/>
  <c r="BK39" i="3"/>
  <c r="BK24" i="3"/>
  <c r="BK6" i="3"/>
  <c r="X4" i="3"/>
  <c r="GG4" i="5" s="1"/>
  <c r="BE53" i="3"/>
  <c r="BE39" i="3"/>
  <c r="BE24" i="3"/>
  <c r="BE6" i="3"/>
  <c r="AB4" i="3"/>
  <c r="Q4" i="5" s="1"/>
  <c r="BI53" i="3"/>
  <c r="BI39" i="3"/>
  <c r="BI24" i="3"/>
  <c r="BI6" i="3"/>
  <c r="CG53" i="3"/>
  <c r="CG39" i="3"/>
  <c r="CG24" i="3"/>
  <c r="CG6" i="3"/>
  <c r="CA53" i="3"/>
  <c r="CA39" i="3"/>
  <c r="CA24" i="3"/>
  <c r="CA6" i="3"/>
  <c r="CE53" i="3"/>
  <c r="CE39" i="3"/>
  <c r="CE24" i="3"/>
  <c r="CE6" i="3"/>
  <c r="CP53" i="2"/>
  <c r="CP24" i="2"/>
  <c r="CP6" i="2"/>
  <c r="BI53" i="2"/>
  <c r="BI24" i="2"/>
  <c r="BI6" i="2"/>
  <c r="BI39" i="2"/>
  <c r="CP39" i="2"/>
  <c r="AB4" i="2"/>
  <c r="F4" i="1" s="1"/>
  <c r="HO38" i="1"/>
  <c r="CM53" i="2"/>
  <c r="CM24" i="2"/>
  <c r="CM6" i="2"/>
  <c r="BF53" i="2"/>
  <c r="BF24" i="2"/>
  <c r="BF6" i="2"/>
  <c r="Y4" i="2"/>
  <c r="N4" i="1" s="1"/>
  <c r="BF39" i="2"/>
  <c r="CS53" i="2"/>
  <c r="CS24" i="2"/>
  <c r="CS6" i="2"/>
  <c r="BL53" i="2"/>
  <c r="BL24" i="2"/>
  <c r="BL6" i="2"/>
  <c r="AE4" i="2"/>
  <c r="BL39" i="2"/>
  <c r="CN53" i="2"/>
  <c r="CN24" i="2"/>
  <c r="CN6" i="2"/>
  <c r="BG53" i="2"/>
  <c r="BG24" i="2"/>
  <c r="BG6" i="2"/>
  <c r="Z4" i="2"/>
  <c r="O4" i="1" s="1"/>
  <c r="BG39" i="2"/>
  <c r="D38" i="5"/>
  <c r="Z38" i="5"/>
  <c r="FH38" i="5"/>
  <c r="FZ38" i="5"/>
  <c r="GI38" i="5"/>
  <c r="AK38" i="5"/>
  <c r="BI38" i="5"/>
  <c r="EP38" i="5"/>
  <c r="EY38" i="5"/>
  <c r="AD4" i="3"/>
  <c r="FQ38" i="5"/>
  <c r="GR51" i="5"/>
  <c r="GW51" i="5"/>
  <c r="GT51" i="5"/>
  <c r="GU51" i="5"/>
  <c r="GV51" i="5"/>
  <c r="GS51" i="5"/>
  <c r="GX51" i="5"/>
  <c r="GQ51" i="5"/>
  <c r="N4" i="3"/>
  <c r="MM4" i="3"/>
  <c r="LC4" i="3"/>
  <c r="CB4" i="3"/>
  <c r="BF4" i="3"/>
  <c r="ML4" i="3"/>
  <c r="LB4" i="3"/>
  <c r="O4" i="3" s="1"/>
  <c r="BR4" i="3"/>
  <c r="HH4" i="3"/>
  <c r="JJ4" i="3"/>
  <c r="HZ4" i="3"/>
  <c r="CC5" i="3"/>
  <c r="BG5" i="3"/>
  <c r="DO23" i="5" l="1"/>
  <c r="CE23" i="5"/>
  <c r="CW23" i="5"/>
  <c r="DI23" i="5"/>
  <c r="BY23" i="5"/>
  <c r="DU23" i="5"/>
  <c r="CQ23" i="5"/>
  <c r="CK23" i="5"/>
  <c r="AU23" i="5"/>
  <c r="EM23" i="5"/>
  <c r="EG23" i="5"/>
  <c r="HA23" i="5"/>
  <c r="AH4" i="3"/>
  <c r="J8" i="7"/>
  <c r="GX52" i="5"/>
  <c r="CK39" i="3"/>
  <c r="CK53" i="3"/>
  <c r="CK24" i="3"/>
  <c r="CK6" i="3"/>
  <c r="GS52" i="5"/>
  <c r="GR52" i="5"/>
  <c r="AL4" i="1"/>
  <c r="HF4" i="1"/>
  <c r="AA39" i="2"/>
  <c r="Q4" i="1"/>
  <c r="AA6" i="2"/>
  <c r="FM4" i="1"/>
  <c r="AA24" i="2"/>
  <c r="E4" i="1"/>
  <c r="GN4" i="1"/>
  <c r="GW4" i="1"/>
  <c r="AA53" i="2"/>
  <c r="FV4" i="1"/>
  <c r="GE4" i="1"/>
  <c r="HN38" i="1"/>
  <c r="CF23" i="1"/>
  <c r="D4" i="1"/>
  <c r="P4" i="1"/>
  <c r="BJ4" i="1"/>
  <c r="R4" i="1"/>
  <c r="C4" i="1"/>
  <c r="S4" i="1"/>
  <c r="G4" i="1"/>
  <c r="GT23" i="1"/>
  <c r="B23" i="1"/>
  <c r="T4" i="1"/>
  <c r="I4" i="1"/>
  <c r="GW52" i="5"/>
  <c r="GV23" i="5"/>
  <c r="BZ52" i="1"/>
  <c r="HS52" i="1"/>
  <c r="CK52" i="1"/>
  <c r="BZ38" i="1"/>
  <c r="AD6" i="2"/>
  <c r="CK38" i="1"/>
  <c r="BZ5" i="1"/>
  <c r="GR38" i="5"/>
  <c r="CH38" i="1"/>
  <c r="GU38" i="5"/>
  <c r="GW5" i="5"/>
  <c r="GQ38" i="5"/>
  <c r="GU23" i="5"/>
  <c r="GW38" i="5"/>
  <c r="GT38" i="5"/>
  <c r="GT23" i="5"/>
  <c r="GS23" i="5"/>
  <c r="FG5" i="5"/>
  <c r="GU5" i="5"/>
  <c r="GV38" i="5"/>
  <c r="N5" i="5"/>
  <c r="C5" i="5"/>
  <c r="EO5" i="5"/>
  <c r="GS19" i="5"/>
  <c r="FY5" i="5"/>
  <c r="GW23" i="5"/>
  <c r="GV5" i="5"/>
  <c r="GS7" i="5"/>
  <c r="GR9" i="5"/>
  <c r="GQ5" i="5"/>
  <c r="GX5" i="5"/>
  <c r="FP5" i="5"/>
  <c r="Z5" i="3"/>
  <c r="FH5" i="5" s="1"/>
  <c r="GH5" i="5"/>
  <c r="GQ23" i="5"/>
  <c r="Y5" i="5"/>
  <c r="AJ5" i="5"/>
  <c r="GX23" i="5"/>
  <c r="BH5" i="5"/>
  <c r="E53" i="3"/>
  <c r="ER4" i="5"/>
  <c r="GX38" i="5"/>
  <c r="GK4" i="5"/>
  <c r="E24" i="3"/>
  <c r="D53" i="3"/>
  <c r="E39" i="3"/>
  <c r="D6" i="3"/>
  <c r="D39" i="3"/>
  <c r="NN53" i="3"/>
  <c r="BK4" i="5"/>
  <c r="NN6" i="3"/>
  <c r="NN24" i="3"/>
  <c r="FB4" i="5"/>
  <c r="R4" i="5"/>
  <c r="BL4" i="5"/>
  <c r="AN4" i="5"/>
  <c r="AC53" i="3"/>
  <c r="AC39" i="3"/>
  <c r="GC4" i="5"/>
  <c r="G4" i="5"/>
  <c r="FT4" i="5"/>
  <c r="AC4" i="5"/>
  <c r="AC24" i="3"/>
  <c r="ES4" i="5"/>
  <c r="AC6" i="3"/>
  <c r="FK4" i="5"/>
  <c r="GL4" i="5"/>
  <c r="HP38" i="1"/>
  <c r="CK5" i="1"/>
  <c r="HS38" i="1"/>
  <c r="CI5" i="1"/>
  <c r="HR23" i="1"/>
  <c r="CJ23" i="1"/>
  <c r="CG5" i="1"/>
  <c r="HR38" i="1"/>
  <c r="CJ38" i="1"/>
  <c r="CH5" i="1"/>
  <c r="HO5" i="1"/>
  <c r="HQ5" i="1"/>
  <c r="CH23" i="1"/>
  <c r="CL38" i="1"/>
  <c r="HP23" i="1"/>
  <c r="HP5" i="1"/>
  <c r="HT38" i="1"/>
  <c r="HN23" i="1"/>
  <c r="CF5" i="1"/>
  <c r="HS5" i="1"/>
  <c r="FP4" i="1"/>
  <c r="BL4" i="1"/>
  <c r="AC24" i="2"/>
  <c r="AD39" i="2"/>
  <c r="HN5" i="1"/>
  <c r="HC23" i="1"/>
  <c r="AC39" i="2"/>
  <c r="AI23" i="1"/>
  <c r="FJ23" i="1"/>
  <c r="BG23" i="1"/>
  <c r="FS23" i="1"/>
  <c r="X23" i="1"/>
  <c r="GB23" i="1"/>
  <c r="CI38" i="1"/>
  <c r="GK23" i="1"/>
  <c r="AC6" i="2"/>
  <c r="GP4" i="1"/>
  <c r="HH4" i="1"/>
  <c r="E8" i="7"/>
  <c r="H8" i="7"/>
  <c r="FX4" i="1"/>
  <c r="AC53" i="2"/>
  <c r="FY4" i="1"/>
  <c r="GG4" i="1"/>
  <c r="CG23" i="1"/>
  <c r="AC4" i="1"/>
  <c r="BY4" i="1" s="1"/>
  <c r="AN4" i="1"/>
  <c r="GY4" i="1"/>
  <c r="HO23" i="1"/>
  <c r="CL23" i="1"/>
  <c r="AO4" i="1"/>
  <c r="GZ4" i="1"/>
  <c r="AD24" i="2"/>
  <c r="GQ4" i="1"/>
  <c r="AD53" i="2"/>
  <c r="GH4" i="1"/>
  <c r="BM4" i="1"/>
  <c r="AD4" i="1"/>
  <c r="HI4" i="1"/>
  <c r="HT23" i="1"/>
  <c r="HQ38" i="1"/>
  <c r="HM38" i="1"/>
  <c r="CE38" i="1"/>
  <c r="CI23" i="1"/>
  <c r="OO53" i="3"/>
  <c r="F4" i="5"/>
  <c r="OO24" i="3"/>
  <c r="B39" i="2"/>
  <c r="B6" i="2"/>
  <c r="B53" i="2"/>
  <c r="B24" i="2"/>
  <c r="GT12" i="5"/>
  <c r="BY52" i="1"/>
  <c r="HR52" i="1"/>
  <c r="LT53" i="2"/>
  <c r="LT39" i="2"/>
  <c r="LT6" i="2"/>
  <c r="AE24" i="3"/>
  <c r="GN4" i="5"/>
  <c r="AE4" i="5"/>
  <c r="BN4" i="5"/>
  <c r="AE6" i="3"/>
  <c r="FV4" i="5"/>
  <c r="T4" i="5"/>
  <c r="FD4" i="5"/>
  <c r="FM4" i="5"/>
  <c r="AP4" i="5"/>
  <c r="AE53" i="3"/>
  <c r="GE4" i="5"/>
  <c r="AE39" i="3"/>
  <c r="I4" i="5"/>
  <c r="EU4" i="5"/>
  <c r="GT16" i="5"/>
  <c r="GS9" i="5"/>
  <c r="GT19" i="5"/>
  <c r="GS12" i="5"/>
  <c r="GT15" i="5"/>
  <c r="BZ23" i="1"/>
  <c r="HS23" i="1"/>
  <c r="CK23" i="1"/>
  <c r="LJ24" i="3"/>
  <c r="AA5" i="3"/>
  <c r="AA5" i="5" s="1"/>
  <c r="IQ53" i="2"/>
  <c r="IQ6" i="2"/>
  <c r="IQ39" i="2"/>
  <c r="BX23" i="1"/>
  <c r="HQ23" i="1"/>
  <c r="CJ52" i="1"/>
  <c r="CJ5" i="1"/>
  <c r="B4" i="5"/>
  <c r="HR5" i="1"/>
  <c r="GB4" i="5"/>
  <c r="FJ4" i="5"/>
  <c r="AB4" i="5"/>
  <c r="FA4" i="5"/>
  <c r="GT8" i="5"/>
  <c r="ML53" i="3"/>
  <c r="ML39" i="3"/>
  <c r="ML24" i="3"/>
  <c r="MM53" i="3"/>
  <c r="MM39" i="3"/>
  <c r="MM24" i="3"/>
  <c r="KK53" i="3"/>
  <c r="KK39" i="3"/>
  <c r="KK24" i="3"/>
  <c r="C53" i="3"/>
  <c r="C24" i="3"/>
  <c r="C39" i="3"/>
  <c r="C6" i="3"/>
  <c r="IG39" i="3"/>
  <c r="IG24" i="3"/>
  <c r="IG53" i="3"/>
  <c r="M4" i="5"/>
  <c r="LJ53" i="3"/>
  <c r="LJ6" i="3"/>
  <c r="ML6" i="3"/>
  <c r="MM6" i="3"/>
  <c r="GT7" i="5"/>
  <c r="LK4" i="3"/>
  <c r="LK53" i="3" s="1"/>
  <c r="LB39" i="3"/>
  <c r="LB24" i="3"/>
  <c r="LB6" i="3"/>
  <c r="LB53" i="3"/>
  <c r="LL4" i="3"/>
  <c r="LL53" i="3" s="1"/>
  <c r="LC39" i="3"/>
  <c r="LC24" i="3"/>
  <c r="LC6" i="3"/>
  <c r="LC53" i="3"/>
  <c r="FS4" i="5"/>
  <c r="AM4" i="5"/>
  <c r="JJ53" i="3"/>
  <c r="JJ39" i="3"/>
  <c r="JJ24" i="3"/>
  <c r="JJ6" i="3"/>
  <c r="IH53" i="3"/>
  <c r="IH39" i="3"/>
  <c r="IH24" i="3"/>
  <c r="IH6" i="3"/>
  <c r="II4" i="3"/>
  <c r="HZ53" i="3"/>
  <c r="HZ39" i="3"/>
  <c r="HZ24" i="3"/>
  <c r="HZ6" i="3"/>
  <c r="HH53" i="3"/>
  <c r="HH39" i="3"/>
  <c r="HH24" i="3"/>
  <c r="HH6" i="3"/>
  <c r="BR53" i="3"/>
  <c r="BR39" i="3"/>
  <c r="BR24" i="3"/>
  <c r="BR6" i="3"/>
  <c r="O53" i="3"/>
  <c r="O39" i="3"/>
  <c r="O24" i="3"/>
  <c r="O6" i="3"/>
  <c r="N53" i="3"/>
  <c r="N39" i="3"/>
  <c r="N24" i="3"/>
  <c r="N6" i="3"/>
  <c r="CB53" i="3"/>
  <c r="CB39" i="3"/>
  <c r="CB24" i="3"/>
  <c r="CB6" i="3"/>
  <c r="AD53" i="3"/>
  <c r="AD39" i="3"/>
  <c r="AD24" i="3"/>
  <c r="AD6" i="3"/>
  <c r="X53" i="3"/>
  <c r="X39" i="3"/>
  <c r="X24" i="3"/>
  <c r="X6" i="3"/>
  <c r="FX4" i="5"/>
  <c r="X4" i="5"/>
  <c r="EN4" i="5"/>
  <c r="FF4" i="5"/>
  <c r="FO4" i="5"/>
  <c r="BG4" i="5"/>
  <c r="AI4" i="5"/>
  <c r="EW4" i="5"/>
  <c r="Y4" i="3"/>
  <c r="FP4" i="5" s="1"/>
  <c r="BF53" i="3"/>
  <c r="BF39" i="3"/>
  <c r="BF24" i="3"/>
  <c r="BF6" i="3"/>
  <c r="AB53" i="3"/>
  <c r="AB39" i="3"/>
  <c r="AB24" i="3"/>
  <c r="AB6" i="3"/>
  <c r="Z53" i="2"/>
  <c r="Z24" i="2"/>
  <c r="Z6" i="2"/>
  <c r="BI4" i="1"/>
  <c r="FU4" i="1"/>
  <c r="GM4" i="1"/>
  <c r="HE4" i="1"/>
  <c r="AK4" i="1"/>
  <c r="Z39" i="2"/>
  <c r="FL4" i="1"/>
  <c r="GD4" i="1"/>
  <c r="GV4" i="1"/>
  <c r="Z4" i="1"/>
  <c r="BV4" i="1" s="1"/>
  <c r="AE53" i="2"/>
  <c r="AE24" i="2"/>
  <c r="AE6" i="2"/>
  <c r="BN4" i="1"/>
  <c r="FZ4" i="1"/>
  <c r="GR4" i="1"/>
  <c r="HJ4" i="1"/>
  <c r="AE4" i="1"/>
  <c r="CA4" i="1" s="1"/>
  <c r="FQ4" i="1"/>
  <c r="GI4" i="1"/>
  <c r="HA4" i="1"/>
  <c r="AP4" i="1"/>
  <c r="AE39" i="2"/>
  <c r="Y4" i="1"/>
  <c r="BU4" i="1" s="1"/>
  <c r="Y53" i="2"/>
  <c r="Y24" i="2"/>
  <c r="Y6" i="2"/>
  <c r="AJ4" i="1"/>
  <c r="FK4" i="1"/>
  <c r="GC4" i="1"/>
  <c r="GU4" i="1"/>
  <c r="BH4" i="1"/>
  <c r="FT4" i="1"/>
  <c r="GL4" i="1"/>
  <c r="HD4" i="1"/>
  <c r="Y39" i="2"/>
  <c r="AB53" i="2"/>
  <c r="AB24" i="2"/>
  <c r="AB6" i="2"/>
  <c r="BK4" i="1"/>
  <c r="FW4" i="1"/>
  <c r="GO4" i="1"/>
  <c r="HG4" i="1"/>
  <c r="AB4" i="1"/>
  <c r="BX4" i="1" s="1"/>
  <c r="AB39" i="2"/>
  <c r="FN4" i="1"/>
  <c r="GF4" i="1"/>
  <c r="GX4" i="1"/>
  <c r="AM4" i="1"/>
  <c r="GM4" i="5"/>
  <c r="FL4" i="5"/>
  <c r="ET4" i="5"/>
  <c r="GD4" i="5"/>
  <c r="AD4" i="5"/>
  <c r="H4" i="5"/>
  <c r="FU4" i="5"/>
  <c r="FC4" i="5"/>
  <c r="BM4" i="5"/>
  <c r="S4" i="5"/>
  <c r="AO4" i="5"/>
  <c r="GS38" i="5"/>
  <c r="CC4" i="3"/>
  <c r="BG4" i="3"/>
  <c r="P4" i="3"/>
  <c r="AH4" i="5" l="1"/>
  <c r="L4" i="5"/>
  <c r="BQ4" i="5"/>
  <c r="BS4" i="5" s="1"/>
  <c r="AS4" i="5"/>
  <c r="W4" i="5"/>
  <c r="EE4" i="5"/>
  <c r="DW4" i="5"/>
  <c r="DG4" i="5"/>
  <c r="CY4" i="5"/>
  <c r="CI4" i="5"/>
  <c r="CA4" i="5"/>
  <c r="EK4" i="5"/>
  <c r="EC4" i="5"/>
  <c r="DM4" i="5"/>
  <c r="DE4" i="5"/>
  <c r="DY4" i="5"/>
  <c r="DQ4" i="5"/>
  <c r="DA4" i="5"/>
  <c r="CS4" i="5"/>
  <c r="DS4" i="5"/>
  <c r="CM4" i="5"/>
  <c r="CG4" i="5"/>
  <c r="EI4" i="5"/>
  <c r="CC4" i="5"/>
  <c r="BW4" i="5"/>
  <c r="CU4" i="5"/>
  <c r="DK4" i="5"/>
  <c r="CO4" i="5"/>
  <c r="BU4" i="5"/>
  <c r="D9" i="6"/>
  <c r="C9" i="6"/>
  <c r="AH53" i="3"/>
  <c r="C58" i="6" s="1"/>
  <c r="AH6" i="3"/>
  <c r="C11" i="6" s="1"/>
  <c r="AH39" i="3"/>
  <c r="C44" i="6" s="1"/>
  <c r="AH24" i="3"/>
  <c r="C29" i="6" s="1"/>
  <c r="CH4" i="1"/>
  <c r="HP4" i="1"/>
  <c r="BZ4" i="1"/>
  <c r="D5" i="5"/>
  <c r="GH4" i="5"/>
  <c r="AK5" i="5"/>
  <c r="FQ5" i="5"/>
  <c r="GR5" i="5"/>
  <c r="EY5" i="5"/>
  <c r="GI5" i="5"/>
  <c r="EP5" i="5"/>
  <c r="O5" i="5"/>
  <c r="BI5" i="5"/>
  <c r="FZ5" i="5"/>
  <c r="Z5" i="5"/>
  <c r="EO4" i="5"/>
  <c r="Y4" i="5"/>
  <c r="FY4" i="5"/>
  <c r="BH4" i="5"/>
  <c r="AL5" i="5"/>
  <c r="FI5" i="5"/>
  <c r="AJ4" i="5"/>
  <c r="AA4" i="3"/>
  <c r="EQ4" i="5" s="1"/>
  <c r="EZ5" i="5"/>
  <c r="GV4" i="5"/>
  <c r="BJ5" i="5"/>
  <c r="GU4" i="5"/>
  <c r="GA5" i="5"/>
  <c r="LL39" i="3"/>
  <c r="FR5" i="5"/>
  <c r="LL6" i="3"/>
  <c r="CE23" i="1"/>
  <c r="HM23" i="1"/>
  <c r="BT23" i="1"/>
  <c r="CJ4" i="1"/>
  <c r="HR4" i="1"/>
  <c r="CK4" i="1"/>
  <c r="HS4" i="1"/>
  <c r="EX4" i="5"/>
  <c r="FG4" i="5"/>
  <c r="EQ5" i="5"/>
  <c r="P5" i="5"/>
  <c r="C4" i="5"/>
  <c r="CF4" i="1"/>
  <c r="LL24" i="3"/>
  <c r="GJ5" i="5"/>
  <c r="E5" i="5"/>
  <c r="GX4" i="5"/>
  <c r="CL4" i="1"/>
  <c r="CI4" i="1"/>
  <c r="CG4" i="1"/>
  <c r="LK6" i="3"/>
  <c r="LK39" i="3"/>
  <c r="LK24" i="3"/>
  <c r="II53" i="3"/>
  <c r="II39" i="3"/>
  <c r="II24" i="3"/>
  <c r="II6" i="3"/>
  <c r="P53" i="3"/>
  <c r="P39" i="3"/>
  <c r="P24" i="3"/>
  <c r="P6" i="3"/>
  <c r="N4" i="5"/>
  <c r="Y53" i="3"/>
  <c r="Y39" i="3"/>
  <c r="Y24" i="3"/>
  <c r="Y6" i="3"/>
  <c r="GQ4" i="5"/>
  <c r="CC53" i="3"/>
  <c r="CC39" i="3"/>
  <c r="CC24" i="3"/>
  <c r="CC6" i="3"/>
  <c r="Z4" i="3"/>
  <c r="GI4" i="5" s="1"/>
  <c r="BG53" i="3"/>
  <c r="BG39" i="3"/>
  <c r="BG24" i="3"/>
  <c r="BG6" i="3"/>
  <c r="HQ4" i="1"/>
  <c r="HN4" i="1"/>
  <c r="HO4" i="1"/>
  <c r="HT4" i="1"/>
  <c r="GW4" i="5"/>
  <c r="CW4" i="5" l="1"/>
  <c r="DU4" i="5"/>
  <c r="EM4" i="5"/>
  <c r="DC4" i="5"/>
  <c r="AU4" i="5"/>
  <c r="CQ4" i="5"/>
  <c r="DO4" i="5"/>
  <c r="EG4" i="5"/>
  <c r="BY4" i="5"/>
  <c r="CE4" i="5"/>
  <c r="CK4" i="5"/>
  <c r="EA4" i="5"/>
  <c r="DI4" i="5"/>
  <c r="HA4" i="5"/>
  <c r="AA6" i="3"/>
  <c r="GS5" i="5"/>
  <c r="AA24" i="3"/>
  <c r="AL4" i="5"/>
  <c r="EZ4" i="5"/>
  <c r="FI4" i="5"/>
  <c r="AA39" i="3"/>
  <c r="GR4" i="5"/>
  <c r="AA4" i="5"/>
  <c r="AA53" i="3"/>
  <c r="FR4" i="5"/>
  <c r="GJ4" i="5"/>
  <c r="E4" i="5"/>
  <c r="P4" i="5"/>
  <c r="GT5" i="5"/>
  <c r="D4" i="5"/>
  <c r="GA4" i="5"/>
  <c r="AK4" i="5"/>
  <c r="BJ4" i="5"/>
  <c r="Z4" i="5"/>
  <c r="FZ4" i="5"/>
  <c r="FH4" i="5"/>
  <c r="BI4" i="5"/>
  <c r="EP4" i="5"/>
  <c r="EY4" i="5"/>
  <c r="FQ4" i="5"/>
  <c r="O4" i="5"/>
  <c r="Z53" i="3"/>
  <c r="Z39" i="3"/>
  <c r="Z24" i="3"/>
  <c r="Z6" i="3"/>
  <c r="GT4" i="5" l="1"/>
  <c r="GS4" i="5"/>
  <c r="M4" i="2"/>
  <c r="M5" i="2"/>
  <c r="BP5" i="2"/>
  <c r="DS5" i="2"/>
  <c r="DS4" i="2"/>
  <c r="BP4" i="2"/>
  <c r="CL5" i="2" l="1"/>
  <c r="DS53" i="2"/>
  <c r="DS24" i="2"/>
  <c r="DS6" i="2"/>
  <c r="DS39" i="2"/>
  <c r="BE4" i="2"/>
  <c r="CA4" i="2" s="1"/>
  <c r="BP53" i="2"/>
  <c r="BP24" i="2"/>
  <c r="BP6" i="2"/>
  <c r="BP39" i="2"/>
  <c r="M53" i="2"/>
  <c r="M24" i="2"/>
  <c r="M6" i="2"/>
  <c r="M39" i="2"/>
  <c r="CL4" i="2"/>
  <c r="BE5" i="2"/>
  <c r="X5" i="2" s="1"/>
  <c r="B5" i="1" s="1"/>
  <c r="M5" i="1" l="1"/>
  <c r="CA5" i="2"/>
  <c r="X5" i="1"/>
  <c r="BT5" i="1" s="1"/>
  <c r="BG5" i="1"/>
  <c r="FS5" i="1"/>
  <c r="AI5" i="1"/>
  <c r="FJ5" i="1"/>
  <c r="GB5" i="1"/>
  <c r="GT5" i="1"/>
  <c r="GK5" i="1"/>
  <c r="HC5" i="1"/>
  <c r="CL53" i="2"/>
  <c r="CL24" i="2"/>
  <c r="CL6" i="2"/>
  <c r="CL39" i="2"/>
  <c r="X4" i="2"/>
  <c r="BE53" i="2"/>
  <c r="BE24" i="2"/>
  <c r="BE6" i="2"/>
  <c r="BE39" i="2"/>
  <c r="B4" i="1" l="1"/>
  <c r="M4" i="1"/>
  <c r="CE5" i="1"/>
  <c r="HM5" i="1"/>
  <c r="X53" i="2"/>
  <c r="X24" i="2"/>
  <c r="X6" i="2"/>
  <c r="X39" i="2"/>
  <c r="BG4" i="1"/>
  <c r="GK4" i="1"/>
  <c r="X4" i="1"/>
  <c r="BT4" i="1" s="1"/>
  <c r="GB4" i="1"/>
  <c r="FS4" i="1"/>
  <c r="FJ4" i="1"/>
  <c r="HC4" i="1"/>
  <c r="AI4" i="1"/>
  <c r="GT4" i="1"/>
  <c r="CE4" i="1" l="1"/>
  <c r="HM4" i="1"/>
  <c r="NU4" i="2" l="1"/>
  <c r="OD4" i="2" l="1"/>
  <c r="LS4" i="2"/>
  <c r="NU6" i="2"/>
  <c r="NU53" i="2"/>
  <c r="NU39" i="2"/>
  <c r="NU24" i="2"/>
  <c r="MB4" i="2" l="1"/>
  <c r="LS24" i="2"/>
  <c r="LS6" i="2"/>
  <c r="LS39" i="2"/>
  <c r="LS53" i="2"/>
  <c r="U4" i="2"/>
  <c r="OD24" i="2"/>
  <c r="OD39" i="2"/>
  <c r="OD53" i="2"/>
  <c r="OD6" i="2"/>
  <c r="MB39" i="2" l="1"/>
  <c r="MB6" i="2"/>
  <c r="MB24" i="2"/>
  <c r="MB53" i="2"/>
  <c r="AF4" i="2"/>
  <c r="U39" i="2"/>
  <c r="U6" i="2"/>
  <c r="U24" i="2"/>
  <c r="U53" i="2"/>
  <c r="U4" i="1" l="1"/>
  <c r="D9" i="4"/>
  <c r="AF6" i="2"/>
  <c r="J4" i="1"/>
  <c r="BO4" i="1"/>
  <c r="FR4" i="1"/>
  <c r="AF53" i="2"/>
  <c r="AF39" i="2"/>
  <c r="GJ4" i="1"/>
  <c r="AF4" i="1"/>
  <c r="GS4" i="1"/>
  <c r="AF24" i="2"/>
  <c r="HB4" i="1"/>
  <c r="AQ4" i="1"/>
  <c r="GA4" i="1"/>
  <c r="HK4" i="1"/>
  <c r="CM4" i="1" l="1"/>
  <c r="CB4" i="1"/>
  <c r="HU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O14" authorId="0" shapeId="0" xr:uid="{79936B2F-E757-438D-9AE4-274BD8F573E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different formula</t>
        </r>
      </text>
    </comment>
    <comment ref="R16" authorId="0" shapeId="0" xr:uid="{ADFE1222-18A5-4BB9-9603-0527C487FB98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23" authorId="0" shapeId="0" xr:uid="{A225ED77-9C37-4784-B0F4-A08735BC981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24" authorId="0" shapeId="0" xr:uid="{38F65BC4-99E3-4A75-9300-7B844C6CBA16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27" authorId="0" shapeId="0" xr:uid="{FCF90F3A-43F8-4518-9107-8C5C328846D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32" authorId="0" shapeId="0" xr:uid="{0D3DFE6C-95E8-4862-920F-CE030C098697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D43" authorId="0" shapeId="0" xr:uid="{7F8BEFCA-BF8F-44B0-9F85-B557669A055C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changed formula</t>
        </r>
      </text>
    </comment>
    <comment ref="O48" authorId="0" shapeId="0" xr:uid="{A2399A34-67F9-4FC3-A9B9-12BF0C2EF4E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49" authorId="0" shapeId="0" xr:uid="{93A86DB8-E846-46FC-B982-461BB64107D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1" authorId="0" shapeId="0" xr:uid="{59434E80-552B-44A6-B501-3EA436D09EE8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3" authorId="0" shapeId="0" xr:uid="{867D3597-4388-477F-AB42-68F1C6EC818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O64" authorId="0" shapeId="0" xr:uid="{16EED09D-BF99-4885-B908-5CB907884B2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Christiana Datubo-Brown</author>
  </authors>
  <commentList>
    <comment ref="P18" authorId="0" shapeId="0" xr:uid="{D294F687-7EDD-42A3-BC7F-A5D761CE6FAB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24" authorId="0" shapeId="0" xr:uid="{D3D972DB-3F92-43E4-94E6-C05DD4DEDB2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27" authorId="0" shapeId="0" xr:uid="{97AB3DA3-8A88-4ED8-9892-ED92E416D93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31" authorId="0" shapeId="0" xr:uid="{D9BA0FBE-41B2-4DD1-91B5-B5041972B416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32" authorId="0" shapeId="0" xr:uid="{AE8452CE-A85A-4C64-9404-DC45D99140BF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45" authorId="0" shapeId="0" xr:uid="{CC656FB0-ACED-4876-A733-C3C6282BABB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46" authorId="0" shapeId="0" xr:uid="{488C4916-183F-48FB-A5A0-E12ECF1B3527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46" authorId="0" shapeId="0" xr:uid="{1DF195CC-3F9C-4004-A9E4-93188D80CA7E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47" authorId="0" shapeId="0" xr:uid="{ACBCFDC9-131E-4DDC-8C44-4B4894A97E70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50" authorId="0" shapeId="0" xr:uid="{2E94E60F-E4C9-4EC0-A89B-EB3BD70453B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F54" authorId="0" shapeId="0" xr:uid="{A6865C84-B2BD-41D2-8356-C813BE062DD3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R55" authorId="0" shapeId="0" xr:uid="{37BAAAEF-D749-4E9A-8B24-461B7FF55FAA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59" authorId="0" shapeId="0" xr:uid="{CC5F3032-3FB5-4AA2-9928-F7432DD434C4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P64" authorId="0" shapeId="0" xr:uid="{982E8B78-2EDE-42A2-8DCA-AEAD0DBEB6E1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  <comment ref="S65" authorId="0" shapeId="0" xr:uid="{62D8B307-6871-43B5-81EB-22E37017DFB5}">
      <text>
        <r>
          <rPr>
            <b/>
            <sz val="9"/>
            <color indexed="81"/>
            <rFont val="Tahoma"/>
            <family val="2"/>
          </rPr>
          <t>Christiana Datubo-Brown:</t>
        </r>
        <r>
          <rPr>
            <sz val="9"/>
            <color indexed="81"/>
            <rFont val="Tahoma"/>
            <family val="2"/>
          </rPr>
          <t xml:space="preserve">
manually adjusted formula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</authors>
  <commentList>
    <comment ref="M21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Data system not set to capture part timers.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DI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only Ark Tech and Henderson reported any TA/RA's this year.</t>
        </r>
      </text>
    </comment>
    <comment ref="AI29" authorId="1" shapeId="0" xr:uid="{00000000-0006-0000-05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AT29" authorId="1" shapeId="0" xr:uid="{00000000-0006-0000-05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DH29" authorId="1" shapeId="0" xr:uid="{00000000-0006-0000-05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GX29" authorId="1" shapeId="0" xr:uid="{00000000-0006-0000-0500-000005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HG29" authorId="1" shapeId="0" xr:uid="{00000000-0006-0000-0500-000006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IZ29" authorId="1" shapeId="0" xr:uid="{00000000-0006-0000-0500-000007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JI29" authorId="1" shapeId="0" xr:uid="{00000000-0006-0000-0500-000008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A29" authorId="1" shapeId="0" xr:uid="{00000000-0006-0000-0500-000009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KJ29" authorId="1" shapeId="0" xr:uid="{00000000-0006-0000-0500-00000A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MC29" authorId="1" shapeId="0" xr:uid="{00000000-0006-0000-0500-00000B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ML29" authorId="1" shapeId="0" xr:uid="{00000000-0006-0000-0500-00000C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ND29" authorId="1" shapeId="0" xr:uid="{00000000-0006-0000-0500-00000D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NM29" authorId="1" shapeId="0" xr:uid="{00000000-0006-0000-0500-00000E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OE29" authorId="1" shapeId="0" xr:uid="{00000000-0006-0000-0500-00000F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  <comment ref="ON29" authorId="1" shapeId="0" xr:uid="{00000000-0006-0000-0500-000010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extraopolated; avg of annual % changes 1993 to 2005 applied to 1993 figure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KA7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KB7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MC7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198 reported</t>
        </r>
      </text>
    </comment>
    <comment ref="AM8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w/ tech insts.</t>
        </r>
      </text>
    </comment>
    <comment ref="IZ8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17 reported</t>
        </r>
      </text>
    </comment>
    <comment ref="JA8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51 reported</t>
        </r>
      </text>
    </comment>
    <comment ref="AU9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160 reported</t>
        </r>
      </text>
    </comment>
    <comment ref="AV9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79 reported</t>
        </r>
      </text>
    </comment>
    <comment ref="JQ9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JZ9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reported)</t>
        </r>
      </text>
    </comment>
    <comment ref="GO10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GP10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624 reported</t>
        </r>
      </text>
    </comment>
    <comment ref="GX10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 reported</t>
        </r>
      </text>
    </comment>
    <comment ref="GY10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JQ10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1,814 reported</t>
        </r>
      </text>
    </comment>
    <comment ref="AM1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M12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mergers and tech insts became collegiate</t>
        </r>
      </text>
    </comment>
    <comment ref="MB12" authorId="0" shapeId="0" xr:uid="{00000000-0006-0000-0600-00001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(38 reported)</t>
        </r>
      </text>
    </comment>
    <comment ref="MC12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(36 reported)</t>
        </r>
      </text>
    </comment>
    <comment ref="MD12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(35 reported)</t>
        </r>
      </text>
    </comment>
    <comment ref="AM13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tech insts became collegiate</t>
        </r>
      </text>
    </comment>
    <comment ref="AV13" authorId="0" shapeId="0" xr:uid="{00000000-0006-0000-0600-00001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(308 reported)
</t>
        </r>
      </text>
    </comment>
    <comment ref="AV15" authorId="0" shapeId="0" xr:uid="{00000000-0006-0000-0600-00001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727 reported</t>
        </r>
      </text>
    </comment>
    <comment ref="MC15" authorId="0" shapeId="0" xr:uid="{00000000-0006-0000-0600-00001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90 reported</t>
        </r>
      </text>
    </comment>
    <comment ref="MD15" authorId="0" shapeId="0" xr:uid="{00000000-0006-0000-0600-00001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OE15" authorId="0" shapeId="0" xr:uid="{00000000-0006-0000-0600-00001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OF15" authorId="0" shapeId="0" xr:uid="{00000000-0006-0000-0600-00001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87 reported</t>
        </r>
      </text>
    </comment>
    <comment ref="MC16" authorId="0" shapeId="0" xr:uid="{00000000-0006-0000-0600-00001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3 reported</t>
        </r>
      </text>
    </comment>
    <comment ref="MD16" authorId="0" shapeId="0" xr:uid="{00000000-0006-0000-0600-00001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6reported</t>
        </r>
      </text>
    </comment>
    <comment ref="ND16" authorId="0" shapeId="0" xr:uid="{00000000-0006-0000-0600-00001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456 reported</t>
        </r>
      </text>
    </comment>
    <comment ref="NE16" authorId="0" shapeId="0" xr:uid="{00000000-0006-0000-0600-00001F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457 reported</t>
        </r>
      </text>
    </comment>
    <comment ref="OE16" authorId="0" shapeId="0" xr:uid="{00000000-0006-0000-0600-000020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OF16" authorId="0" shapeId="0" xr:uid="{00000000-0006-0000-0600-000021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92 reported</t>
        </r>
      </text>
    </comment>
    <comment ref="LT17" authorId="0" shapeId="0" xr:uid="{00000000-0006-0000-0600-000022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680 reported</t>
        </r>
      </text>
    </comment>
    <comment ref="CX18" authorId="0" shapeId="0" xr:uid="{00000000-0006-0000-0600-000023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smooth the curve (167 reported)</t>
        </r>
      </text>
    </comment>
    <comment ref="GO18" authorId="0" shapeId="0" xr:uid="{00000000-0006-0000-0600-000024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721 reported</t>
        </r>
      </text>
    </comment>
    <comment ref="OE18" authorId="0" shapeId="0" xr:uid="{00000000-0006-0000-0600-000025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100 reported</t>
        </r>
      </text>
    </comment>
    <comment ref="JR19" authorId="0" shapeId="0" xr:uid="{00000000-0006-0000-0600-000026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1,492 reported</t>
        </r>
      </text>
    </comment>
    <comment ref="KA19" authorId="0" shapeId="0" xr:uid="{00000000-0006-0000-0600-000027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26 reported</t>
        </r>
      </text>
    </comment>
    <comment ref="OE19" authorId="0" shapeId="0" xr:uid="{00000000-0006-0000-0600-000028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65 reported</t>
        </r>
      </text>
    </comment>
    <comment ref="OF19" authorId="0" shapeId="0" xr:uid="{00000000-0006-0000-0600-000029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extrapolated: 95 reported</t>
        </r>
      </text>
    </comment>
    <comment ref="JR20" authorId="0" shapeId="0" xr:uid="{00000000-0006-0000-0600-00002A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(180 reported)</t>
        </r>
      </text>
    </comment>
    <comment ref="AU21" authorId="0" shapeId="0" xr:uid="{00000000-0006-0000-0600-00002B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essentially no one reported any this year.</t>
        </r>
      </text>
    </comment>
    <comment ref="AV21" authorId="0" shapeId="0" xr:uid="{00000000-0006-0000-0600-00002C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Information systems did not track part timers</t>
        </r>
      </text>
    </comment>
    <comment ref="AK27" authorId="0" shapeId="0" xr:uid="{00000000-0006-0000-0600-00002D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to look more reasonable (11,951 reported)</t>
        </r>
      </text>
    </comment>
    <comment ref="KA40" authorId="0" shapeId="0" xr:uid="{00000000-0006-0000-0600-00002E000000}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extrapolated (none 
reported)</t>
        </r>
      </text>
    </comment>
  </commentList>
</comments>
</file>

<file path=xl/sharedStrings.xml><?xml version="1.0" encoding="utf-8"?>
<sst xmlns="http://schemas.openxmlformats.org/spreadsheetml/2006/main" count="4026" uniqueCount="201">
  <si>
    <t>continued</t>
  </si>
  <si>
    <t>2003-04</t>
  </si>
  <si>
    <t xml:space="preserve"> 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</si>
  <si>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</si>
  <si>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</si>
  <si>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</si>
  <si>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</si>
  <si>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</si>
  <si>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</si>
  <si>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</si>
  <si>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</si>
  <si>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</si>
  <si>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</si>
  <si>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</si>
  <si>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</si>
  <si>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</si>
  <si>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</si>
  <si>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</si>
  <si>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</si>
  <si>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</si>
  <si>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Faculty</t>
  </si>
  <si>
    <t>Teaching/Research Assistants</t>
  </si>
  <si>
    <t>Assistants</t>
  </si>
  <si>
    <t>1993-94</t>
  </si>
  <si>
    <t>Grand Total</t>
  </si>
  <si>
    <t>Admin/Exec</t>
  </si>
  <si>
    <t>Support &amp; Technical Professionals</t>
  </si>
  <si>
    <t>Spt Professionals</t>
  </si>
  <si>
    <t>Technical/Paraprofessionals</t>
  </si>
  <si>
    <t>Clerical, Skilled Craft, Service &amp; Maintenance</t>
  </si>
  <si>
    <t>Clerical</t>
  </si>
  <si>
    <t>Skilled Crafts</t>
  </si>
  <si>
    <t>Service &amp; Maintenance</t>
  </si>
  <si>
    <t>FT</t>
  </si>
  <si>
    <t>PT</t>
  </si>
  <si>
    <t>ToT</t>
  </si>
  <si>
    <t>na</t>
  </si>
  <si>
    <t>SREB</t>
  </si>
  <si>
    <t>Alaska</t>
  </si>
  <si>
    <t>Arizona</t>
  </si>
  <si>
    <t>California</t>
  </si>
  <si>
    <t>Colorado</t>
  </si>
  <si>
    <t>Connecticut</t>
  </si>
  <si>
    <t>Hawaii</t>
  </si>
  <si>
    <t>Idaho</t>
  </si>
  <si>
    <t>Illinois</t>
  </si>
  <si>
    <t>Indiana</t>
  </si>
  <si>
    <t>Iowa</t>
  </si>
  <si>
    <t>Kansas</t>
  </si>
  <si>
    <t>Maine</t>
  </si>
  <si>
    <t>Massachusetts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</si>
  <si>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</si>
  <si>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</si>
  <si>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</si>
  <si>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</si>
  <si>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</si>
  <si>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</si>
  <si>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</si>
  <si>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</si>
  <si>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</si>
  <si>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</si>
  <si>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Dakota</t>
  </si>
  <si>
    <t>Ohio</t>
  </si>
  <si>
    <t>Oregon</t>
  </si>
  <si>
    <t>Pennsylvania</t>
  </si>
  <si>
    <t>Rhode Island</t>
  </si>
  <si>
    <t>South Dakota</t>
  </si>
  <si>
    <t>Utah</t>
  </si>
  <si>
    <t>Vermont</t>
  </si>
  <si>
    <t>Washington</t>
  </si>
  <si>
    <t>Wisconsin</t>
  </si>
  <si>
    <t>Wyoming</t>
  </si>
  <si>
    <t>District of Columbia</t>
  </si>
  <si>
    <t>NA</t>
  </si>
  <si>
    <t>Check Figures</t>
  </si>
  <si>
    <t>Maintenance</t>
  </si>
  <si>
    <t>Source:</t>
  </si>
  <si>
    <t>SREB analysis of National Center for Education Statistics fall staff surveys — (www.nces.ed.gov).</t>
  </si>
  <si>
    <t>Full Time</t>
  </si>
  <si>
    <t>Part Time</t>
  </si>
  <si>
    <t>Administrative and Executive</t>
  </si>
  <si>
    <t>Teaching and Research Assistants</t>
  </si>
  <si>
    <t>Support and Technical Professionals</t>
  </si>
  <si>
    <t>Staff at Public Four-Year Colleges and Universities</t>
  </si>
  <si>
    <t>1991-92</t>
  </si>
  <si>
    <t>Clerical, Skilled Crafts, Service and Maintenance</t>
  </si>
  <si>
    <t>1995-96</t>
  </si>
  <si>
    <t>All Staff</t>
  </si>
  <si>
    <t>Percent</t>
  </si>
  <si>
    <t>Grand Totals Part Time Faculty</t>
  </si>
  <si>
    <t>(PT Faculty plus TA's and RA's)</t>
  </si>
  <si>
    <t>Part-Time to Full-Time Faculty Ratios</t>
  </si>
  <si>
    <t>Total including TA's, if any</t>
  </si>
  <si>
    <t>Four-Year</t>
  </si>
  <si>
    <t>Two-Year</t>
  </si>
  <si>
    <t>Public Four-Year Colleges and Universities</t>
  </si>
  <si>
    <t>Public Two-Year Colleges</t>
  </si>
  <si>
    <t>Use of Part-Time Faculty and Teaching/Research Assistants in SREB States</t>
  </si>
  <si>
    <t>Source: National Center for Education Statistics.</t>
  </si>
  <si>
    <t>Subtotal</t>
  </si>
  <si>
    <t>Part-Time Faculty</t>
  </si>
  <si>
    <t>2005-06</t>
  </si>
  <si>
    <t>2005</t>
  </si>
  <si>
    <t>at Public Colleges and Universities</t>
  </si>
  <si>
    <t>2007-08</t>
  </si>
  <si>
    <t>1997-98</t>
  </si>
  <si>
    <t>Total</t>
  </si>
  <si>
    <t>Change</t>
  </si>
  <si>
    <t>2009-10</t>
  </si>
  <si>
    <t>Midwest</t>
  </si>
  <si>
    <t>Northeast</t>
  </si>
  <si>
    <t>West</t>
  </si>
  <si>
    <t>50 States and D.C.</t>
  </si>
  <si>
    <t xml:space="preserve">   as a percent of U.S.</t>
  </si>
  <si>
    <t>2007-09</t>
  </si>
  <si>
    <t>50 states and D.C.</t>
  </si>
  <si>
    <t>Faculty and Teaching and Research Assistants Combined</t>
  </si>
  <si>
    <t xml:space="preserve">Note: </t>
  </si>
  <si>
    <t>2011-12</t>
  </si>
  <si>
    <t xml:space="preserve">Notes: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</si>
  <si>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Two-year colleges formerly embedded in and reported as four-year are now separate and reported as two-year.</t>
    </r>
  </si>
  <si>
    <t xml:space="preserve">In order for this to profile the same group as the faculty salary averages, figures include all full-time faculty at public four-year colleges and universities except those at specialized institutions. (See Appendix A for examples.) </t>
  </si>
  <si>
    <t xml:space="preserve">SREB and the National Center for Education Statistics (NCES) treat two-year colleges awarding bachelor's degrees differently. NCES classifies two-year colleges awarding bachelor's degrees as four-year. SREB classifies them as two-year until they meet other criteria. (See Appendix A for definitions.) </t>
  </si>
  <si>
    <t>* Indicates less than one-tenth of 1 percent.</t>
  </si>
  <si>
    <t>"NA" indicates not applicable. There was no institution of this type.</t>
  </si>
  <si>
    <t>2013-14</t>
  </si>
  <si>
    <t>Librarian,Archivist, Curator</t>
  </si>
  <si>
    <t>Tot</t>
  </si>
  <si>
    <t>Student/Academic Affairs &amp; Other Ed Services</t>
  </si>
  <si>
    <t>Management</t>
  </si>
  <si>
    <t>Business/Financial Operations</t>
  </si>
  <si>
    <t>Computer, Engineering, Science</t>
  </si>
  <si>
    <t>Community Service, Legal, Arts &amp; Media</t>
  </si>
  <si>
    <t>Healthcare Practitioners and Technical</t>
  </si>
  <si>
    <t>Service</t>
  </si>
  <si>
    <t>Sales &amp; related</t>
  </si>
  <si>
    <t>Office Administrative &amp; Support</t>
  </si>
  <si>
    <t>Natural Resources, Constructions, Maintenance</t>
  </si>
  <si>
    <t>Production, Transportation, Material Moving</t>
  </si>
  <si>
    <t>Total Instructional Faculty (faculty + GA's)</t>
  </si>
  <si>
    <t>(PT Faculty plus GA's)</t>
  </si>
  <si>
    <t xml:space="preserve">Grand Totals Part Time Faculty (PT Faculty plus GA's) </t>
  </si>
  <si>
    <t>as a Percent of Total Facutly (including GAs)</t>
  </si>
  <si>
    <t>Graduate Assistants</t>
  </si>
  <si>
    <t>Business/ Financial Operations</t>
  </si>
  <si>
    <t>Student/ Academic Affairs &amp; Other Ed Services</t>
  </si>
  <si>
    <t>Librarian, Archivist, Curator</t>
  </si>
  <si>
    <t/>
  </si>
  <si>
    <t>Graduate</t>
  </si>
  <si>
    <t>Librarian,</t>
  </si>
  <si>
    <t>Archivist,</t>
  </si>
  <si>
    <t>Curator</t>
  </si>
  <si>
    <t>Student/</t>
  </si>
  <si>
    <t>Academic Affairs</t>
  </si>
  <si>
    <t>&amp; Other Education</t>
  </si>
  <si>
    <t>Services</t>
  </si>
  <si>
    <t>Business/</t>
  </si>
  <si>
    <t>Financial</t>
  </si>
  <si>
    <t>Operations</t>
  </si>
  <si>
    <t>Computer,</t>
  </si>
  <si>
    <t>Engineering,</t>
  </si>
  <si>
    <t>Science</t>
  </si>
  <si>
    <t>Legal Arts,</t>
  </si>
  <si>
    <t>Community</t>
  </si>
  <si>
    <t xml:space="preserve"> Service,</t>
  </si>
  <si>
    <t>&amp; Media</t>
  </si>
  <si>
    <t>TOTAL</t>
  </si>
  <si>
    <t xml:space="preserve">Healthcare </t>
  </si>
  <si>
    <t xml:space="preserve">Practitioners </t>
  </si>
  <si>
    <t xml:space="preserve">and </t>
  </si>
  <si>
    <t>Technical</t>
  </si>
  <si>
    <t>Sales</t>
  </si>
  <si>
    <t>and</t>
  </si>
  <si>
    <t>Related</t>
  </si>
  <si>
    <t>Office</t>
  </si>
  <si>
    <t>Administrative</t>
  </si>
  <si>
    <t>Support</t>
  </si>
  <si>
    <t>Natural</t>
  </si>
  <si>
    <t>Resources,</t>
  </si>
  <si>
    <t>Constructions,</t>
  </si>
  <si>
    <t>Production,</t>
  </si>
  <si>
    <t>Transportation,</t>
  </si>
  <si>
    <t>Material</t>
  </si>
  <si>
    <t>Moving</t>
  </si>
  <si>
    <r>
      <t>Staff at Public Two-Year Colleges</t>
    </r>
    <r>
      <rPr>
        <vertAlign val="superscript"/>
        <sz val="10"/>
        <rFont val="Arial"/>
        <family val="2"/>
      </rPr>
      <t>1</t>
    </r>
  </si>
  <si>
    <t>Table 79</t>
  </si>
  <si>
    <t xml:space="preserve">
Graduate Assistants</t>
  </si>
  <si>
    <t>Part-Time Faculty and Graduate Assistants as a Percent of Total Instructional Faculty</t>
  </si>
  <si>
    <t>SREB analysis of National Center for Education Statistics fall staff surveys — www.nces.ed.gov/ipeds.</t>
  </si>
  <si>
    <t>2015-16</t>
  </si>
  <si>
    <t>2015-16 Percent Distribution</t>
  </si>
  <si>
    <t xml:space="preserve">2011-12 to </t>
  </si>
  <si>
    <t>May 2017</t>
  </si>
  <si>
    <t xml:space="preserve"> May 2017</t>
  </si>
  <si>
    <t>—</t>
  </si>
  <si>
    <r>
      <t>"</t>
    </r>
    <r>
      <rPr>
        <sz val="10"/>
        <rFont val="Calibri"/>
        <family val="2"/>
      </rPr>
      <t>—</t>
    </r>
    <r>
      <rPr>
        <sz val="10"/>
        <rFont val="Arial"/>
        <family val="2"/>
      </rPr>
      <t>" indicates data not reported.</t>
    </r>
  </si>
  <si>
    <t xml:space="preserve">For this table to profile the same group as the faculty salary averages, figures include all full-time faculty at public four-year colleges and universities except those at specialized institutions. (See Appendix A for examples.) </t>
  </si>
  <si>
    <t>Table 75 (OLD Table 76)</t>
  </si>
  <si>
    <t>Table 78 (OLD Table 79)</t>
  </si>
  <si>
    <t>Table 79 (OLD Table 80)</t>
  </si>
  <si>
    <t>Table 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</si>
</sst>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#,##0.0"/>
    <numFmt numFmtId="168" formatCode="#,##0.0_);\(#,##0.0\)"/>
    <numFmt numFmtId="169" formatCode="0.0%"/>
  </numFmts>
  <fonts count="2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b/>
      <sz val="8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791">
    <xf numFmtId="0" fontId="0" fillId="0" borderId="0" xfId="0"/>
    <xf numFmtId="0" fontId="2" fillId="0" borderId="0" xfId="0" applyNumberFormat="1" applyFont="1" applyAlignment="1"/>
    <xf numFmtId="0" fontId="2" fillId="0" borderId="0" xfId="0" applyFont="1"/>
    <xf numFmtId="3" fontId="2" fillId="0" borderId="1" xfId="0" applyNumberFormat="1" applyFont="1" applyBorder="1" applyAlignment="1">
      <alignment horizontal="centerContinuous"/>
    </xf>
    <xf numFmtId="0" fontId="2" fillId="0" borderId="0" xfId="0" applyFont="1" applyFill="1"/>
    <xf numFmtId="0" fontId="2" fillId="0" borderId="0" xfId="0" applyFont="1" applyFill="1" applyBorder="1"/>
    <xf numFmtId="3" fontId="2" fillId="0" borderId="1" xfId="0" applyNumberFormat="1" applyFont="1" applyBorder="1" applyAlignment="1"/>
    <xf numFmtId="0" fontId="2" fillId="0" borderId="0" xfId="0" applyFont="1" applyBorder="1"/>
    <xf numFmtId="0" fontId="2" fillId="0" borderId="0" xfId="0" applyNumberFormat="1" applyFont="1" applyFill="1" applyBorder="1" applyAlignment="1"/>
    <xf numFmtId="165" fontId="2" fillId="0" borderId="0" xfId="1" applyNumberFormat="1" applyFont="1" applyAlignment="1">
      <alignment horizontal="left"/>
    </xf>
    <xf numFmtId="165" fontId="2" fillId="0" borderId="0" xfId="1" applyNumberFormat="1" applyFont="1" applyBorder="1"/>
    <xf numFmtId="165" fontId="2" fillId="0" borderId="0" xfId="1" applyNumberFormat="1" applyFont="1"/>
    <xf numFmtId="165" fontId="0" fillId="0" borderId="0" xfId="1" applyNumberFormat="1" applyFont="1"/>
    <xf numFmtId="165" fontId="2" fillId="0" borderId="1" xfId="1" applyNumberFormat="1" applyFont="1" applyBorder="1"/>
    <xf numFmtId="165" fontId="2" fillId="0" borderId="0" xfId="1" applyNumberFormat="1" applyFont="1" applyFill="1" applyBorder="1" applyAlignment="1">
      <alignment horizontal="right"/>
    </xf>
    <xf numFmtId="165" fontId="2" fillId="0" borderId="0" xfId="1" applyNumberFormat="1" applyFont="1" applyBorder="1" applyAlignment="1">
      <alignment horizontal="left"/>
    </xf>
    <xf numFmtId="165" fontId="4" fillId="0" borderId="1" xfId="1" applyNumberFormat="1" applyFont="1" applyFill="1" applyBorder="1" applyAlignment="1">
      <alignment horizontal="centerContinuous"/>
    </xf>
    <xf numFmtId="165" fontId="4" fillId="0" borderId="4" xfId="1" applyNumberFormat="1" applyFont="1" applyFill="1" applyBorder="1" applyAlignment="1">
      <alignment horizontal="centerContinuous"/>
    </xf>
    <xf numFmtId="165" fontId="4" fillId="0" borderId="5" xfId="1" applyNumberFormat="1" applyFont="1" applyFill="1" applyBorder="1" applyAlignment="1">
      <alignment horizontal="centerContinuous"/>
    </xf>
    <xf numFmtId="165" fontId="2" fillId="0" borderId="1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165" fontId="4" fillId="0" borderId="3" xfId="1" applyNumberFormat="1" applyFont="1" applyFill="1" applyBorder="1" applyAlignment="1">
      <alignment horizontal="centerContinuous"/>
    </xf>
    <xf numFmtId="0" fontId="2" fillId="0" borderId="0" xfId="0" applyNumberFormat="1" applyFont="1" applyBorder="1" applyAlignment="1"/>
    <xf numFmtId="3" fontId="2" fillId="0" borderId="0" xfId="0" applyNumberFormat="1" applyFont="1" applyFill="1" applyAlignment="1">
      <alignment vertical="top"/>
    </xf>
    <xf numFmtId="164" fontId="2" fillId="2" borderId="0" xfId="0" applyNumberFormat="1" applyFont="1" applyFill="1" applyAlignment="1"/>
    <xf numFmtId="3" fontId="2" fillId="0" borderId="0" xfId="0" applyNumberFormat="1" applyFont="1" applyBorder="1" applyAlignment="1">
      <alignment horizontal="center"/>
    </xf>
    <xf numFmtId="0" fontId="2" fillId="2" borderId="0" xfId="0" applyNumberFormat="1" applyFont="1" applyFill="1" applyAlignment="1"/>
    <xf numFmtId="165" fontId="2" fillId="0" borderId="1" xfId="1" applyNumberFormat="1" applyFont="1" applyFill="1" applyBorder="1" applyAlignment="1">
      <alignment horizontal="right"/>
    </xf>
    <xf numFmtId="165" fontId="4" fillId="0" borderId="7" xfId="1" applyNumberFormat="1" applyFont="1" applyFill="1" applyBorder="1" applyAlignment="1">
      <alignment horizontal="centerContinuous"/>
    </xf>
    <xf numFmtId="165" fontId="5" fillId="2" borderId="0" xfId="1" applyNumberFormat="1" applyFont="1" applyFill="1" applyBorder="1"/>
    <xf numFmtId="165" fontId="5" fillId="0" borderId="0" xfId="1" applyNumberFormat="1" applyFont="1" applyBorder="1"/>
    <xf numFmtId="165" fontId="2" fillId="0" borderId="0" xfId="1" applyNumberFormat="1" applyFont="1" applyFill="1"/>
    <xf numFmtId="165" fontId="2" fillId="0" borderId="0" xfId="1" applyNumberFormat="1" applyFont="1" applyFill="1" applyBorder="1"/>
    <xf numFmtId="165" fontId="5" fillId="0" borderId="6" xfId="1" applyNumberFormat="1" applyFont="1" applyBorder="1"/>
    <xf numFmtId="165" fontId="5" fillId="2" borderId="0" xfId="1" applyNumberFormat="1" applyFont="1" applyFill="1"/>
    <xf numFmtId="165" fontId="5" fillId="2" borderId="6" xfId="1" applyNumberFormat="1" applyFont="1" applyFill="1" applyBorder="1"/>
    <xf numFmtId="165" fontId="4" fillId="0" borderId="10" xfId="1" applyNumberFormat="1" applyFont="1" applyFill="1" applyBorder="1" applyAlignment="1">
      <alignment horizontal="centerContinuous"/>
    </xf>
    <xf numFmtId="164" fontId="2" fillId="2" borderId="0" xfId="0" applyNumberFormat="1" applyFont="1" applyFill="1" applyBorder="1" applyAlignment="1"/>
    <xf numFmtId="0" fontId="2" fillId="2" borderId="0" xfId="0" applyNumberFormat="1" applyFont="1" applyFill="1" applyBorder="1" applyAlignment="1"/>
    <xf numFmtId="165" fontId="2" fillId="0" borderId="0" xfId="1" applyNumberFormat="1" applyFont="1" applyFill="1" applyAlignment="1">
      <alignment horizontal="right"/>
    </xf>
    <xf numFmtId="165" fontId="5" fillId="0" borderId="0" xfId="1" applyNumberFormat="1" applyFont="1" applyFill="1"/>
    <xf numFmtId="165" fontId="5" fillId="0" borderId="0" xfId="1" applyNumberFormat="1" applyFont="1" applyFill="1" applyBorder="1"/>
    <xf numFmtId="165" fontId="2" fillId="0" borderId="6" xfId="1" applyNumberFormat="1" applyFont="1" applyFill="1" applyBorder="1"/>
    <xf numFmtId="165" fontId="4" fillId="2" borderId="1" xfId="1" applyNumberFormat="1" applyFont="1" applyFill="1" applyBorder="1" applyAlignment="1">
      <alignment horizontal="centerContinuous"/>
    </xf>
    <xf numFmtId="165" fontId="4" fillId="2" borderId="3" xfId="1" applyNumberFormat="1" applyFont="1" applyFill="1" applyBorder="1" applyAlignment="1">
      <alignment horizontal="centerContinuous"/>
    </xf>
    <xf numFmtId="165" fontId="2" fillId="2" borderId="1" xfId="1" applyNumberFormat="1" applyFont="1" applyFill="1" applyBorder="1" applyAlignment="1">
      <alignment horizontal="right"/>
    </xf>
    <xf numFmtId="167" fontId="2" fillId="0" borderId="0" xfId="0" applyNumberFormat="1" applyFont="1"/>
    <xf numFmtId="0" fontId="2" fillId="0" borderId="0" xfId="0" applyFont="1" applyAlignment="1">
      <alignment horizontal="centerContinuous" wrapText="1"/>
    </xf>
    <xf numFmtId="3" fontId="2" fillId="0" borderId="7" xfId="0" applyNumberFormat="1" applyFont="1" applyBorder="1" applyAlignment="1">
      <alignment horizontal="centerContinuous"/>
    </xf>
    <xf numFmtId="3" fontId="2" fillId="0" borderId="0" xfId="0" applyNumberFormat="1" applyFont="1" applyBorder="1" applyAlignment="1">
      <alignment horizontal="left"/>
    </xf>
    <xf numFmtId="0" fontId="2" fillId="0" borderId="1" xfId="0" applyFont="1" applyBorder="1" applyAlignment="1">
      <alignment horizontal="centerContinuous"/>
    </xf>
    <xf numFmtId="164" fontId="2" fillId="0" borderId="0" xfId="0" applyNumberFormat="1" applyFont="1"/>
    <xf numFmtId="0" fontId="2" fillId="0" borderId="0" xfId="0" applyFont="1" applyBorder="1" applyAlignment="1">
      <alignment horizontal="centerContinuous"/>
    </xf>
    <xf numFmtId="3" fontId="2" fillId="0" borderId="0" xfId="0" applyNumberFormat="1" applyFont="1" applyBorder="1" applyAlignment="1">
      <alignment horizontal="right"/>
    </xf>
    <xf numFmtId="164" fontId="5" fillId="0" borderId="0" xfId="0" applyNumberFormat="1" applyFont="1"/>
    <xf numFmtId="0" fontId="5" fillId="3" borderId="0" xfId="0" applyFont="1" applyFill="1"/>
    <xf numFmtId="0" fontId="5" fillId="3" borderId="0" xfId="0" applyFont="1" applyFill="1" applyBorder="1"/>
    <xf numFmtId="3" fontId="5" fillId="3" borderId="0" xfId="0" applyNumberFormat="1" applyFont="1" applyFill="1" applyBorder="1" applyAlignment="1">
      <alignment horizontal="right"/>
    </xf>
    <xf numFmtId="0" fontId="5" fillId="3" borderId="0" xfId="0" applyNumberFormat="1" applyFont="1" applyFill="1" applyAlignment="1"/>
    <xf numFmtId="0" fontId="2" fillId="0" borderId="9" xfId="0" applyFont="1" applyBorder="1"/>
    <xf numFmtId="0" fontId="4" fillId="0" borderId="7" xfId="0" applyNumberFormat="1" applyFont="1" applyBorder="1" applyAlignment="1">
      <alignment horizontal="centerContinuous"/>
    </xf>
    <xf numFmtId="3" fontId="2" fillId="0" borderId="11" xfId="0" applyNumberFormat="1" applyFont="1" applyBorder="1" applyAlignment="1">
      <alignment horizontal="centerContinuous" wrapText="1"/>
    </xf>
    <xf numFmtId="165" fontId="2" fillId="0" borderId="11" xfId="1" applyNumberFormat="1" applyFont="1" applyFill="1" applyBorder="1" applyAlignment="1">
      <alignment horizontal="right"/>
    </xf>
    <xf numFmtId="165" fontId="2" fillId="0" borderId="5" xfId="1" applyNumberFormat="1" applyFont="1" applyFill="1" applyBorder="1" applyAlignment="1">
      <alignment horizontal="right"/>
    </xf>
    <xf numFmtId="165" fontId="4" fillId="0" borderId="13" xfId="1" applyNumberFormat="1" applyFont="1" applyFill="1" applyBorder="1" applyAlignment="1">
      <alignment horizontal="centerContinuous"/>
    </xf>
    <xf numFmtId="165" fontId="4" fillId="0" borderId="11" xfId="1" applyNumberFormat="1" applyFont="1" applyFill="1" applyBorder="1" applyAlignment="1">
      <alignment horizontal="centerContinuous"/>
    </xf>
    <xf numFmtId="165" fontId="5" fillId="0" borderId="6" xfId="1" applyNumberFormat="1" applyFont="1" applyFill="1" applyBorder="1"/>
    <xf numFmtId="165" fontId="2" fillId="0" borderId="7" xfId="1" applyNumberFormat="1" applyFont="1" applyFill="1" applyBorder="1" applyAlignment="1">
      <alignment horizontal="right"/>
    </xf>
    <xf numFmtId="165" fontId="2" fillId="0" borderId="1" xfId="1" applyNumberFormat="1" applyFont="1" applyBorder="1" applyAlignment="1">
      <alignment horizontal="left"/>
    </xf>
    <xf numFmtId="165" fontId="2" fillId="2" borderId="11" xfId="1" applyNumberFormat="1" applyFont="1" applyFill="1" applyBorder="1" applyAlignment="1">
      <alignment horizontal="right"/>
    </xf>
    <xf numFmtId="165" fontId="2" fillId="0" borderId="6" xfId="1" applyNumberFormat="1" applyFont="1" applyFill="1" applyBorder="1" applyAlignment="1">
      <alignment horizontal="right"/>
    </xf>
    <xf numFmtId="165" fontId="2" fillId="2" borderId="7" xfId="1" applyNumberFormat="1" applyFont="1" applyFill="1" applyBorder="1" applyAlignment="1">
      <alignment horizontal="right"/>
    </xf>
    <xf numFmtId="165" fontId="2" fillId="0" borderId="7" xfId="1" applyNumberFormat="1" applyFont="1" applyBorder="1"/>
    <xf numFmtId="3" fontId="2" fillId="2" borderId="0" xfId="0" applyNumberFormat="1" applyFont="1" applyFill="1" applyBorder="1" applyAlignment="1"/>
    <xf numFmtId="0" fontId="2" fillId="2" borderId="0" xfId="0" applyFont="1" applyFill="1" applyAlignment="1"/>
    <xf numFmtId="164" fontId="2" fillId="2" borderId="0" xfId="0" applyNumberFormat="1" applyFont="1" applyFill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/>
    <xf numFmtId="164" fontId="2" fillId="2" borderId="6" xfId="0" applyNumberFormat="1" applyFont="1" applyFill="1" applyBorder="1" applyAlignment="1">
      <alignment horizontal="right"/>
    </xf>
    <xf numFmtId="164" fontId="2" fillId="0" borderId="0" xfId="0" applyNumberFormat="1" applyFont="1" applyBorder="1"/>
    <xf numFmtId="164" fontId="5" fillId="0" borderId="0" xfId="0" applyNumberFormat="1" applyFont="1" applyBorder="1"/>
    <xf numFmtId="3" fontId="2" fillId="0" borderId="0" xfId="0" applyNumberFormat="1" applyFont="1" applyAlignment="1">
      <alignment horizontal="left" vertical="top"/>
    </xf>
    <xf numFmtId="3" fontId="2" fillId="0" borderId="9" xfId="0" applyNumberFormat="1" applyFont="1" applyBorder="1" applyAlignment="1">
      <alignment horizontal="centerContinuous"/>
    </xf>
    <xf numFmtId="3" fontId="2" fillId="0" borderId="1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Continuous"/>
    </xf>
    <xf numFmtId="0" fontId="4" fillId="0" borderId="0" xfId="0" applyNumberFormat="1" applyFont="1" applyAlignment="1">
      <alignment horizontal="centerContinuous"/>
    </xf>
    <xf numFmtId="0" fontId="4" fillId="0" borderId="0" xfId="0" applyNumberFormat="1" applyFont="1" applyAlignment="1">
      <alignment horizontal="centerContinuous" wrapText="1"/>
    </xf>
    <xf numFmtId="0" fontId="2" fillId="0" borderId="9" xfId="0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165" fontId="0" fillId="0" borderId="0" xfId="1" applyNumberFormat="1" applyFont="1" applyFill="1"/>
    <xf numFmtId="165" fontId="0" fillId="0" borderId="0" xfId="1" applyNumberFormat="1" applyFont="1" applyFill="1" applyBorder="1"/>
    <xf numFmtId="3" fontId="12" fillId="2" borderId="1" xfId="0" applyNumberFormat="1" applyFont="1" applyFill="1" applyBorder="1" applyAlignment="1">
      <alignment horizontal="centerContinuous"/>
    </xf>
    <xf numFmtId="3" fontId="12" fillId="2" borderId="0" xfId="0" applyNumberFormat="1" applyFont="1" applyFill="1" applyBorder="1" applyAlignment="1">
      <alignment horizontal="centerContinuous"/>
    </xf>
    <xf numFmtId="0" fontId="12" fillId="2" borderId="0" xfId="0" applyFont="1" applyFill="1" applyAlignment="1">
      <alignment horizontal="left"/>
    </xf>
    <xf numFmtId="3" fontId="12" fillId="2" borderId="5" xfId="0" applyNumberFormat="1" applyFont="1" applyFill="1" applyBorder="1" applyAlignment="1">
      <alignment horizontal="centerContinuous"/>
    </xf>
    <xf numFmtId="0" fontId="12" fillId="2" borderId="0" xfId="0" applyFont="1" applyFill="1" applyBorder="1" applyAlignment="1"/>
    <xf numFmtId="0" fontId="12" fillId="2" borderId="0" xfId="0" applyFont="1" applyFill="1" applyAlignment="1"/>
    <xf numFmtId="3" fontId="12" fillId="2" borderId="7" xfId="0" applyNumberFormat="1" applyFont="1" applyFill="1" applyBorder="1" applyAlignment="1">
      <alignment horizontal="centerContinuous"/>
    </xf>
    <xf numFmtId="0" fontId="4" fillId="2" borderId="0" xfId="0" applyNumberFormat="1" applyFont="1" applyFill="1" applyAlignment="1"/>
    <xf numFmtId="165" fontId="4" fillId="2" borderId="5" xfId="1" applyNumberFormat="1" applyFont="1" applyFill="1" applyBorder="1" applyAlignment="1">
      <alignment horizontal="centerContinuous"/>
    </xf>
    <xf numFmtId="165" fontId="4" fillId="2" borderId="4" xfId="1" applyNumberFormat="1" applyFont="1" applyFill="1" applyBorder="1" applyAlignment="1">
      <alignment horizontal="centerContinuous"/>
    </xf>
    <xf numFmtId="165" fontId="4" fillId="2" borderId="7" xfId="1" applyNumberFormat="1" applyFont="1" applyFill="1" applyBorder="1" applyAlignment="1">
      <alignment horizontal="centerContinuous"/>
    </xf>
    <xf numFmtId="165" fontId="2" fillId="2" borderId="5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5" fontId="13" fillId="0" borderId="6" xfId="1" applyNumberFormat="1" applyFont="1" applyFill="1" applyBorder="1"/>
    <xf numFmtId="165" fontId="13" fillId="0" borderId="0" xfId="1" applyNumberFormat="1" applyFont="1" applyFill="1"/>
    <xf numFmtId="165" fontId="13" fillId="0" borderId="0" xfId="1" applyNumberFormat="1" applyFont="1" applyFill="1" applyBorder="1"/>
    <xf numFmtId="165" fontId="4" fillId="4" borderId="6" xfId="1" applyNumberFormat="1" applyFont="1" applyFill="1" applyBorder="1" applyAlignment="1">
      <alignment horizontal="centerContinuous"/>
    </xf>
    <xf numFmtId="165" fontId="4" fillId="4" borderId="0" xfId="1" applyNumberFormat="1" applyFont="1" applyFill="1" applyBorder="1" applyAlignment="1">
      <alignment horizontal="centerContinuous"/>
    </xf>
    <xf numFmtId="165" fontId="4" fillId="4" borderId="2" xfId="1" applyNumberFormat="1" applyFont="1" applyFill="1" applyBorder="1" applyAlignment="1">
      <alignment horizontal="centerContinuous"/>
    </xf>
    <xf numFmtId="165" fontId="2" fillId="4" borderId="11" xfId="1" applyNumberFormat="1" applyFont="1" applyFill="1" applyBorder="1" applyAlignment="1">
      <alignment horizontal="centerContinuous"/>
    </xf>
    <xf numFmtId="165" fontId="4" fillId="4" borderId="3" xfId="1" applyNumberFormat="1" applyFont="1" applyFill="1" applyBorder="1" applyAlignment="1">
      <alignment horizontal="centerContinuous"/>
    </xf>
    <xf numFmtId="165" fontId="4" fillId="4" borderId="1" xfId="1" applyNumberFormat="1" applyFont="1" applyFill="1" applyBorder="1" applyAlignment="1">
      <alignment horizontal="centerContinuous"/>
    </xf>
    <xf numFmtId="165" fontId="4" fillId="4" borderId="11" xfId="1" applyNumberFormat="1" applyFont="1" applyFill="1" applyBorder="1" applyAlignment="1">
      <alignment horizontal="centerContinuous"/>
    </xf>
    <xf numFmtId="165" fontId="2" fillId="4" borderId="11" xfId="1" applyNumberFormat="1" applyFont="1" applyFill="1" applyBorder="1" applyAlignment="1">
      <alignment horizontal="right"/>
    </xf>
    <xf numFmtId="165" fontId="2" fillId="4" borderId="1" xfId="1" applyNumberFormat="1" applyFont="1" applyFill="1" applyBorder="1" applyAlignment="1">
      <alignment horizontal="right"/>
    </xf>
    <xf numFmtId="165" fontId="2" fillId="4" borderId="7" xfId="1" applyNumberFormat="1" applyFont="1" applyFill="1" applyBorder="1" applyAlignment="1">
      <alignment horizontal="right"/>
    </xf>
    <xf numFmtId="165" fontId="5" fillId="4" borderId="6" xfId="1" applyNumberFormat="1" applyFont="1" applyFill="1" applyBorder="1"/>
    <xf numFmtId="165" fontId="5" fillId="4" borderId="0" xfId="1" applyNumberFormat="1" applyFont="1" applyFill="1" applyBorder="1"/>
    <xf numFmtId="166" fontId="5" fillId="4" borderId="6" xfId="1" applyNumberFormat="1" applyFont="1" applyFill="1" applyBorder="1"/>
    <xf numFmtId="166" fontId="5" fillId="4" borderId="0" xfId="1" applyNumberFormat="1" applyFont="1" applyFill="1" applyBorder="1"/>
    <xf numFmtId="165" fontId="5" fillId="2" borderId="1" xfId="1" applyNumberFormat="1" applyFont="1" applyFill="1" applyBorder="1"/>
    <xf numFmtId="165" fontId="5" fillId="2" borderId="11" xfId="1" applyNumberFormat="1" applyFont="1" applyFill="1" applyBorder="1"/>
    <xf numFmtId="165" fontId="5" fillId="2" borderId="7" xfId="1" applyNumberFormat="1" applyFont="1" applyFill="1" applyBorder="1"/>
    <xf numFmtId="165" fontId="5" fillId="2" borderId="5" xfId="1" applyNumberFormat="1" applyFont="1" applyFill="1" applyBorder="1"/>
    <xf numFmtId="37" fontId="1" fillId="0" borderId="7" xfId="0" applyNumberFormat="1" applyFont="1" applyFill="1" applyBorder="1"/>
    <xf numFmtId="165" fontId="13" fillId="0" borderId="11" xfId="1" applyNumberFormat="1" applyFont="1" applyFill="1" applyBorder="1"/>
    <xf numFmtId="165" fontId="13" fillId="0" borderId="1" xfId="1" applyNumberFormat="1" applyFont="1" applyFill="1" applyBorder="1"/>
    <xf numFmtId="165" fontId="13" fillId="0" borderId="5" xfId="1" applyNumberFormat="1" applyFont="1" applyFill="1" applyBorder="1"/>
    <xf numFmtId="165" fontId="5" fillId="0" borderId="5" xfId="1" applyNumberFormat="1" applyFont="1" applyBorder="1"/>
    <xf numFmtId="165" fontId="5" fillId="0" borderId="7" xfId="1" applyNumberFormat="1" applyFont="1" applyBorder="1"/>
    <xf numFmtId="165" fontId="5" fillId="4" borderId="11" xfId="1" applyNumberFormat="1" applyFont="1" applyFill="1" applyBorder="1"/>
    <xf numFmtId="165" fontId="5" fillId="4" borderId="1" xfId="1" applyNumberFormat="1" applyFont="1" applyFill="1" applyBorder="1"/>
    <xf numFmtId="165" fontId="5" fillId="4" borderId="7" xfId="1" applyNumberFormat="1" applyFont="1" applyFill="1" applyBorder="1"/>
    <xf numFmtId="166" fontId="5" fillId="4" borderId="5" xfId="1" applyNumberFormat="1" applyFont="1" applyFill="1" applyBorder="1"/>
    <xf numFmtId="166" fontId="5" fillId="4" borderId="7" xfId="1" applyNumberFormat="1" applyFont="1" applyFill="1" applyBorder="1"/>
    <xf numFmtId="165" fontId="2" fillId="0" borderId="11" xfId="1" applyNumberFormat="1" applyFont="1" applyFill="1" applyBorder="1"/>
    <xf numFmtId="165" fontId="2" fillId="0" borderId="1" xfId="1" applyNumberFormat="1" applyFont="1" applyFill="1" applyBorder="1"/>
    <xf numFmtId="165" fontId="13" fillId="0" borderId="7" xfId="1" applyNumberFormat="1" applyFont="1" applyFill="1" applyBorder="1"/>
    <xf numFmtId="165" fontId="5" fillId="4" borderId="5" xfId="1" applyNumberFormat="1" applyFont="1" applyFill="1" applyBorder="1"/>
    <xf numFmtId="165" fontId="2" fillId="0" borderId="5" xfId="1" applyNumberFormat="1" applyFont="1" applyFill="1" applyBorder="1"/>
    <xf numFmtId="165" fontId="2" fillId="0" borderId="7" xfId="1" applyNumberFormat="1" applyFont="1" applyFill="1" applyBorder="1"/>
    <xf numFmtId="165" fontId="5" fillId="0" borderId="11" xfId="1" applyNumberFormat="1" applyFont="1" applyBorder="1"/>
    <xf numFmtId="165" fontId="5" fillId="0" borderId="1" xfId="1" applyNumberFormat="1" applyFont="1" applyBorder="1"/>
    <xf numFmtId="166" fontId="5" fillId="4" borderId="11" xfId="1" applyNumberFormat="1" applyFont="1" applyFill="1" applyBorder="1"/>
    <xf numFmtId="166" fontId="5" fillId="4" borderId="1" xfId="1" applyNumberFormat="1" applyFont="1" applyFill="1" applyBorder="1"/>
    <xf numFmtId="3" fontId="1" fillId="2" borderId="0" xfId="0" applyNumberFormat="1" applyFont="1" applyFill="1" applyAlignment="1">
      <alignment horizontal="left"/>
    </xf>
    <xf numFmtId="3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Font="1" applyFill="1" applyAlignment="1"/>
    <xf numFmtId="3" fontId="1" fillId="2" borderId="1" xfId="0" applyNumberFormat="1" applyFont="1" applyFill="1" applyBorder="1" applyAlignment="1">
      <alignment horizontal="center"/>
    </xf>
    <xf numFmtId="3" fontId="1" fillId="2" borderId="0" xfId="0" applyNumberFormat="1" applyFont="1" applyFill="1" applyAlignment="1"/>
    <xf numFmtId="164" fontId="1" fillId="2" borderId="0" xfId="0" applyNumberFormat="1" applyFont="1" applyFill="1" applyBorder="1" applyAlignment="1">
      <alignment horizontal="right"/>
    </xf>
    <xf numFmtId="164" fontId="1" fillId="2" borderId="0" xfId="0" applyNumberFormat="1" applyFont="1" applyFill="1" applyBorder="1" applyAlignment="1"/>
    <xf numFmtId="0" fontId="1" fillId="2" borderId="0" xfId="0" applyNumberFormat="1" applyFont="1" applyFill="1" applyAlignment="1"/>
    <xf numFmtId="0" fontId="1" fillId="2" borderId="0" xfId="0" applyNumberFormat="1" applyFont="1" applyFill="1" applyBorder="1" applyAlignment="1"/>
    <xf numFmtId="165" fontId="1" fillId="2" borderId="0" xfId="1" applyNumberFormat="1" applyFont="1" applyFill="1" applyAlignment="1"/>
    <xf numFmtId="166" fontId="1" fillId="2" borderId="0" xfId="1" applyNumberFormat="1" applyFont="1" applyFill="1" applyAlignment="1"/>
    <xf numFmtId="166" fontId="1" fillId="2" borderId="0" xfId="1" applyNumberFormat="1" applyFont="1" applyFill="1" applyBorder="1" applyAlignment="1"/>
    <xf numFmtId="165" fontId="1" fillId="2" borderId="0" xfId="1" applyNumberFormat="1" applyFont="1" applyFill="1" applyBorder="1" applyAlignment="1"/>
    <xf numFmtId="166" fontId="1" fillId="2" borderId="6" xfId="1" applyNumberFormat="1" applyFont="1" applyFill="1" applyBorder="1" applyAlignment="1"/>
    <xf numFmtId="3" fontId="1" fillId="2" borderId="1" xfId="0" applyNumberFormat="1" applyFont="1" applyFill="1" applyBorder="1" applyAlignment="1"/>
    <xf numFmtId="166" fontId="1" fillId="2" borderId="1" xfId="1" applyNumberFormat="1" applyFont="1" applyFill="1" applyBorder="1" applyAlignment="1"/>
    <xf numFmtId="166" fontId="1" fillId="2" borderId="11" xfId="1" applyNumberFormat="1" applyFont="1" applyFill="1" applyBorder="1" applyAlignment="1"/>
    <xf numFmtId="164" fontId="1" fillId="2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/>
    <xf numFmtId="3" fontId="1" fillId="2" borderId="7" xfId="0" applyNumberFormat="1" applyFont="1" applyFill="1" applyBorder="1" applyAlignment="1"/>
    <xf numFmtId="166" fontId="1" fillId="2" borderId="7" xfId="1" applyNumberFormat="1" applyFont="1" applyFill="1" applyBorder="1" applyAlignment="1"/>
    <xf numFmtId="166" fontId="1" fillId="2" borderId="5" xfId="1" applyNumberFormat="1" applyFont="1" applyFill="1" applyBorder="1" applyAlignment="1"/>
    <xf numFmtId="164" fontId="1" fillId="2" borderId="7" xfId="0" applyNumberFormat="1" applyFont="1" applyFill="1" applyBorder="1" applyAlignment="1">
      <alignment horizontal="right"/>
    </xf>
    <xf numFmtId="164" fontId="1" fillId="2" borderId="7" xfId="0" applyNumberFormat="1" applyFont="1" applyFill="1" applyBorder="1" applyAlignment="1"/>
    <xf numFmtId="165" fontId="1" fillId="2" borderId="1" xfId="1" applyNumberFormat="1" applyFont="1" applyFill="1" applyBorder="1" applyAlignment="1"/>
    <xf numFmtId="0" fontId="1" fillId="2" borderId="1" xfId="0" applyNumberFormat="1" applyFont="1" applyFill="1" applyBorder="1" applyAlignment="1"/>
    <xf numFmtId="0" fontId="1" fillId="2" borderId="7" xfId="0" applyNumberFormat="1" applyFont="1" applyFill="1" applyBorder="1" applyAlignment="1"/>
    <xf numFmtId="166" fontId="1" fillId="2" borderId="0" xfId="0" applyNumberFormat="1" applyFont="1" applyFill="1" applyBorder="1" applyAlignment="1"/>
    <xf numFmtId="164" fontId="2" fillId="2" borderId="1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/>
    <xf numFmtId="164" fontId="2" fillId="2" borderId="7" xfId="0" applyNumberFormat="1" applyFont="1" applyFill="1" applyBorder="1" applyAlignment="1"/>
    <xf numFmtId="164" fontId="2" fillId="2" borderId="7" xfId="0" applyNumberFormat="1" applyFont="1" applyFill="1" applyBorder="1" applyAlignment="1">
      <alignment horizontal="right"/>
    </xf>
    <xf numFmtId="164" fontId="2" fillId="2" borderId="5" xfId="0" applyNumberFormat="1" applyFont="1" applyFill="1" applyBorder="1" applyAlignment="1">
      <alignment horizontal="right"/>
    </xf>
    <xf numFmtId="164" fontId="2" fillId="2" borderId="6" xfId="0" applyNumberFormat="1" applyFont="1" applyFill="1" applyBorder="1" applyAlignment="1"/>
    <xf numFmtId="164" fontId="2" fillId="2" borderId="11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1" fillId="2" borderId="0" xfId="0" applyNumberFormat="1" applyFont="1" applyFill="1" applyAlignment="1"/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Continuous"/>
    </xf>
    <xf numFmtId="3" fontId="1" fillId="0" borderId="0" xfId="0" applyNumberFormat="1" applyFont="1" applyBorder="1" applyAlignment="1">
      <alignment horizontal="centerContinuous"/>
    </xf>
    <xf numFmtId="3" fontId="1" fillId="0" borderId="0" xfId="0" applyNumberFormat="1" applyFont="1" applyFill="1" applyBorder="1" applyAlignment="1">
      <alignment horizontal="centerContinuous"/>
    </xf>
    <xf numFmtId="0" fontId="1" fillId="0" borderId="0" xfId="0" applyFont="1"/>
    <xf numFmtId="0" fontId="1" fillId="0" borderId="0" xfId="0" applyFont="1" applyBorder="1"/>
    <xf numFmtId="3" fontId="1" fillId="0" borderId="0" xfId="0" applyNumberFormat="1" applyFont="1" applyAlignment="1">
      <alignment horizontal="right"/>
    </xf>
    <xf numFmtId="3" fontId="1" fillId="0" borderId="1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5" xfId="0" applyNumberFormat="1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Continuous"/>
    </xf>
    <xf numFmtId="3" fontId="1" fillId="0" borderId="7" xfId="0" applyNumberFormat="1" applyFont="1" applyBorder="1" applyAlignment="1">
      <alignment horizontal="centerContinuous"/>
    </xf>
    <xf numFmtId="3" fontId="1" fillId="0" borderId="0" xfId="0" applyNumberFormat="1" applyFont="1" applyBorder="1" applyAlignment="1">
      <alignment horizontal="center"/>
    </xf>
    <xf numFmtId="3" fontId="1" fillId="0" borderId="8" xfId="0" applyNumberFormat="1" applyFont="1" applyBorder="1" applyAlignment="1">
      <alignment horizontal="left"/>
    </xf>
    <xf numFmtId="3" fontId="1" fillId="0" borderId="8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left"/>
    </xf>
    <xf numFmtId="3" fontId="1" fillId="0" borderId="0" xfId="0" applyNumberFormat="1" applyFont="1" applyBorder="1" applyAlignment="1">
      <alignment horizontal="left"/>
    </xf>
    <xf numFmtId="3" fontId="1" fillId="0" borderId="6" xfId="0" applyNumberFormat="1" applyFont="1" applyBorder="1" applyAlignment="1">
      <alignment horizontal="left"/>
    </xf>
    <xf numFmtId="3" fontId="1" fillId="0" borderId="6" xfId="0" applyNumberFormat="1" applyFont="1" applyBorder="1" applyAlignment="1">
      <alignment horizontal="centerContinuous"/>
    </xf>
    <xf numFmtId="0" fontId="1" fillId="0" borderId="0" xfId="0" applyFont="1" applyBorder="1" applyAlignment="1">
      <alignment horizontal="centerContinuous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0" xfId="0" applyNumberFormat="1" applyFont="1" applyAlignment="1"/>
    <xf numFmtId="0" fontId="1" fillId="0" borderId="0" xfId="0" applyFont="1" applyFill="1"/>
    <xf numFmtId="0" fontId="1" fillId="0" borderId="0" xfId="0" applyFont="1" applyFill="1" applyBorder="1"/>
    <xf numFmtId="3" fontId="1" fillId="0" borderId="1" xfId="0" applyNumberFormat="1" applyFont="1" applyBorder="1" applyAlignment="1"/>
    <xf numFmtId="0" fontId="1" fillId="0" borderId="0" xfId="0" applyNumberFormat="1" applyFont="1" applyAlignment="1"/>
    <xf numFmtId="3" fontId="1" fillId="0" borderId="0" xfId="0" applyNumberFormat="1" applyFont="1"/>
    <xf numFmtId="0" fontId="1" fillId="0" borderId="0" xfId="0" applyNumberFormat="1" applyFont="1" applyBorder="1" applyAlignment="1"/>
    <xf numFmtId="3" fontId="1" fillId="0" borderId="0" xfId="0" applyNumberFormat="1" applyFont="1" applyFill="1" applyAlignment="1">
      <alignment vertical="top"/>
    </xf>
    <xf numFmtId="0" fontId="1" fillId="0" borderId="0" xfId="0" quotePrefix="1" applyNumberFormat="1" applyFont="1" applyAlignment="1">
      <alignment horizontal="right"/>
    </xf>
    <xf numFmtId="3" fontId="1" fillId="0" borderId="1" xfId="0" applyNumberFormat="1" applyFont="1" applyFill="1" applyBorder="1" applyAlignment="1"/>
    <xf numFmtId="3" fontId="1" fillId="0" borderId="0" xfId="0" applyNumberFormat="1" applyFont="1" applyFill="1" applyAlignment="1"/>
    <xf numFmtId="3" fontId="1" fillId="5" borderId="0" xfId="0" applyNumberFormat="1" applyFont="1" applyFill="1" applyAlignment="1"/>
    <xf numFmtId="3" fontId="1" fillId="5" borderId="0" xfId="0" applyNumberFormat="1" applyFont="1" applyFill="1" applyBorder="1" applyAlignment="1"/>
    <xf numFmtId="3" fontId="1" fillId="5" borderId="0" xfId="0" applyNumberFormat="1" applyFont="1" applyFill="1" applyAlignment="1">
      <alignment horizontal="left"/>
    </xf>
    <xf numFmtId="3" fontId="1" fillId="5" borderId="1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5" borderId="7" xfId="0" applyNumberFormat="1" applyFont="1" applyFill="1" applyBorder="1" applyAlignment="1"/>
    <xf numFmtId="3" fontId="1" fillId="0" borderId="9" xfId="0" applyNumberFormat="1" applyFont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horizontal="right"/>
    </xf>
    <xf numFmtId="3" fontId="1" fillId="5" borderId="0" xfId="0" applyNumberFormat="1" applyFont="1" applyFill="1" applyAlignment="1">
      <alignment horizontal="right"/>
    </xf>
    <xf numFmtId="3" fontId="1" fillId="5" borderId="0" xfId="0" applyNumberFormat="1" applyFont="1" applyFill="1" applyBorder="1" applyAlignment="1">
      <alignment horizontal="right"/>
    </xf>
    <xf numFmtId="3" fontId="1" fillId="5" borderId="1" xfId="0" applyNumberFormat="1" applyFont="1" applyFill="1" applyBorder="1" applyAlignment="1">
      <alignment horizontal="right"/>
    </xf>
    <xf numFmtId="3" fontId="1" fillId="5" borderId="7" xfId="0" applyNumberFormat="1" applyFont="1" applyFill="1" applyBorder="1" applyAlignment="1">
      <alignment horizontal="right"/>
    </xf>
    <xf numFmtId="0" fontId="1" fillId="0" borderId="0" xfId="0" applyNumberFormat="1" applyFont="1" applyAlignment="1">
      <alignment horizontal="right"/>
    </xf>
    <xf numFmtId="3" fontId="1" fillId="0" borderId="0" xfId="0" applyNumberFormat="1" applyFont="1" applyFill="1" applyAlignment="1">
      <alignment horizontal="right" vertical="top"/>
    </xf>
    <xf numFmtId="17" fontId="1" fillId="0" borderId="0" xfId="0" applyNumberFormat="1" applyFont="1" applyAlignment="1">
      <alignment horizontal="right"/>
    </xf>
    <xf numFmtId="168" fontId="5" fillId="2" borderId="0" xfId="1" applyNumberFormat="1" applyFont="1" applyFill="1"/>
    <xf numFmtId="168" fontId="5" fillId="2" borderId="6" xfId="1" applyNumberFormat="1" applyFont="1" applyFill="1" applyBorder="1"/>
    <xf numFmtId="168" fontId="5" fillId="2" borderId="0" xfId="1" applyNumberFormat="1" applyFont="1" applyFill="1" applyBorder="1"/>
    <xf numFmtId="168" fontId="0" fillId="0" borderId="0" xfId="1" applyNumberFormat="1" applyFont="1" applyFill="1"/>
    <xf numFmtId="168" fontId="0" fillId="0" borderId="0" xfId="1" applyNumberFormat="1" applyFont="1"/>
    <xf numFmtId="167" fontId="1" fillId="0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right"/>
    </xf>
    <xf numFmtId="167" fontId="1" fillId="0" borderId="0" xfId="0" applyNumberFormat="1" applyFont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1" fillId="0" borderId="1" xfId="0" applyNumberFormat="1" applyFont="1" applyBorder="1" applyAlignment="1">
      <alignment horizontal="right"/>
    </xf>
    <xf numFmtId="167" fontId="1" fillId="5" borderId="1" xfId="0" applyNumberFormat="1" applyFont="1" applyFill="1" applyBorder="1" applyAlignment="1">
      <alignment horizontal="right"/>
    </xf>
    <xf numFmtId="167" fontId="1" fillId="0" borderId="0" xfId="0" applyNumberFormat="1" applyFont="1" applyFill="1" applyBorder="1" applyAlignment="1">
      <alignment horizontal="right"/>
    </xf>
    <xf numFmtId="167" fontId="1" fillId="0" borderId="1" xfId="0" applyNumberFormat="1" applyFont="1" applyFill="1" applyBorder="1" applyAlignment="1">
      <alignment horizontal="right"/>
    </xf>
    <xf numFmtId="167" fontId="1" fillId="5" borderId="7" xfId="0" applyNumberFormat="1" applyFont="1" applyFill="1" applyBorder="1" applyAlignment="1">
      <alignment horizontal="right"/>
    </xf>
    <xf numFmtId="167" fontId="1" fillId="0" borderId="11" xfId="0" applyNumberFormat="1" applyFont="1" applyFill="1" applyBorder="1" applyAlignment="1">
      <alignment horizontal="right"/>
    </xf>
    <xf numFmtId="167" fontId="1" fillId="0" borderId="6" xfId="0" applyNumberFormat="1" applyFont="1" applyFill="1" applyBorder="1" applyAlignment="1">
      <alignment horizontal="right"/>
    </xf>
    <xf numFmtId="167" fontId="1" fillId="5" borderId="6" xfId="0" applyNumberFormat="1" applyFont="1" applyFill="1" applyBorder="1" applyAlignment="1">
      <alignment horizontal="right"/>
    </xf>
    <xf numFmtId="167" fontId="1" fillId="0" borderId="6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167" fontId="1" fillId="0" borderId="11" xfId="0" applyNumberFormat="1" applyFont="1" applyBorder="1" applyAlignment="1">
      <alignment horizontal="right"/>
    </xf>
    <xf numFmtId="167" fontId="1" fillId="5" borderId="11" xfId="0" applyNumberFormat="1" applyFont="1" applyFill="1" applyBorder="1" applyAlignment="1">
      <alignment horizontal="right"/>
    </xf>
    <xf numFmtId="167" fontId="1" fillId="5" borderId="5" xfId="0" applyNumberFormat="1" applyFont="1" applyFill="1" applyBorder="1" applyAlignment="1">
      <alignment horizontal="right"/>
    </xf>
    <xf numFmtId="165" fontId="1" fillId="0" borderId="5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3" fontId="11" fillId="0" borderId="1" xfId="0" quotePrefix="1" applyNumberFormat="1" applyFont="1" applyBorder="1" applyAlignment="1">
      <alignment horizontal="center"/>
    </xf>
    <xf numFmtId="166" fontId="1" fillId="0" borderId="1" xfId="1" applyNumberFormat="1" applyFont="1" applyFill="1" applyBorder="1" applyAlignment="1"/>
    <xf numFmtId="166" fontId="1" fillId="0" borderId="0" xfId="1" applyNumberFormat="1" applyFont="1" applyFill="1" applyAlignment="1"/>
    <xf numFmtId="166" fontId="1" fillId="5" borderId="0" xfId="1" applyNumberFormat="1" applyFont="1" applyFill="1" applyAlignment="1"/>
    <xf numFmtId="166" fontId="1" fillId="0" borderId="0" xfId="1" applyNumberFormat="1" applyFont="1" applyAlignment="1"/>
    <xf numFmtId="166" fontId="1" fillId="5" borderId="0" xfId="1" applyNumberFormat="1" applyFont="1" applyFill="1" applyBorder="1" applyAlignment="1"/>
    <xf numFmtId="166" fontId="1" fillId="0" borderId="1" xfId="1" applyNumberFormat="1" applyFont="1" applyBorder="1" applyAlignment="1"/>
    <xf numFmtId="166" fontId="1" fillId="5" borderId="0" xfId="1" applyNumberFormat="1" applyFont="1" applyFill="1" applyAlignment="1">
      <alignment horizontal="left"/>
    </xf>
    <xf numFmtId="166" fontId="1" fillId="5" borderId="1" xfId="1" applyNumberFormat="1" applyFont="1" applyFill="1" applyBorder="1" applyAlignment="1"/>
    <xf numFmtId="166" fontId="1" fillId="0" borderId="0" xfId="1" applyNumberFormat="1" applyFont="1" applyFill="1" applyBorder="1" applyAlignment="1"/>
    <xf numFmtId="166" fontId="1" fillId="5" borderId="7" xfId="1" applyNumberFormat="1" applyFont="1" applyFill="1" applyBorder="1" applyAlignment="1"/>
    <xf numFmtId="37" fontId="2" fillId="0" borderId="7" xfId="1" applyNumberFormat="1" applyFont="1" applyFill="1" applyBorder="1"/>
    <xf numFmtId="3" fontId="2" fillId="0" borderId="1" xfId="1" applyNumberFormat="1" applyFont="1" applyFill="1" applyBorder="1"/>
    <xf numFmtId="3" fontId="13" fillId="0" borderId="11" xfId="1" applyNumberFormat="1" applyFont="1" applyFill="1" applyBorder="1"/>
    <xf numFmtId="3" fontId="13" fillId="0" borderId="1" xfId="1" applyNumberFormat="1" applyFont="1" applyFill="1" applyBorder="1"/>
    <xf numFmtId="3" fontId="5" fillId="0" borderId="5" xfId="1" applyNumberFormat="1" applyFont="1" applyBorder="1"/>
    <xf numFmtId="3" fontId="5" fillId="0" borderId="7" xfId="1" applyNumberFormat="1" applyFont="1" applyBorder="1"/>
    <xf numFmtId="3" fontId="0" fillId="0" borderId="0" xfId="1" applyNumberFormat="1" applyFont="1"/>
    <xf numFmtId="3" fontId="2" fillId="0" borderId="7" xfId="1" applyNumberFormat="1" applyFont="1" applyFill="1" applyBorder="1"/>
    <xf numFmtId="3" fontId="2" fillId="0" borderId="0" xfId="1" applyNumberFormat="1" applyFont="1" applyFill="1"/>
    <xf numFmtId="3" fontId="2" fillId="0" borderId="0" xfId="1" applyNumberFormat="1" applyFont="1" applyFill="1" applyBorder="1"/>
    <xf numFmtId="3" fontId="2" fillId="0" borderId="6" xfId="1" applyNumberFormat="1" applyFont="1" applyFill="1" applyBorder="1"/>
    <xf numFmtId="3" fontId="0" fillId="0" borderId="0" xfId="1" applyNumberFormat="1" applyFont="1" applyFill="1" applyBorder="1"/>
    <xf numFmtId="3" fontId="0" fillId="0" borderId="0" xfId="1" applyNumberFormat="1" applyFont="1" applyFill="1"/>
    <xf numFmtId="3" fontId="2" fillId="0" borderId="0" xfId="1" applyNumberFormat="1" applyFont="1" applyFill="1" applyAlignment="1">
      <alignment horizontal="right"/>
    </xf>
    <xf numFmtId="3" fontId="2" fillId="0" borderId="0" xfId="1" applyNumberFormat="1" applyFont="1" applyFill="1" applyBorder="1" applyAlignment="1">
      <alignment horizontal="right"/>
    </xf>
    <xf numFmtId="3" fontId="5" fillId="0" borderId="6" xfId="1" applyNumberFormat="1" applyFont="1" applyBorder="1"/>
    <xf numFmtId="3" fontId="5" fillId="0" borderId="0" xfId="1" applyNumberFormat="1" applyFont="1" applyBorder="1"/>
    <xf numFmtId="3" fontId="5" fillId="0" borderId="6" xfId="1" applyNumberFormat="1" applyFont="1" applyFill="1" applyBorder="1"/>
    <xf numFmtId="3" fontId="2" fillId="0" borderId="1" xfId="1" applyNumberFormat="1" applyFont="1" applyFill="1" applyBorder="1" applyAlignment="1">
      <alignment horizontal="right"/>
    </xf>
    <xf numFmtId="3" fontId="2" fillId="0" borderId="11" xfId="1" applyNumberFormat="1" applyFont="1" applyFill="1" applyBorder="1"/>
    <xf numFmtId="3" fontId="5" fillId="0" borderId="11" xfId="1" applyNumberFormat="1" applyFont="1" applyBorder="1"/>
    <xf numFmtId="3" fontId="5" fillId="0" borderId="1" xfId="1" applyNumberFormat="1" applyFont="1" applyBorder="1"/>
    <xf numFmtId="3" fontId="13" fillId="0" borderId="6" xfId="1" applyNumberFormat="1" applyFont="1" applyFill="1" applyBorder="1"/>
    <xf numFmtId="3" fontId="13" fillId="0" borderId="0" xfId="1" applyNumberFormat="1" applyFont="1" applyFill="1" applyBorder="1"/>
    <xf numFmtId="3" fontId="13" fillId="0" borderId="0" xfId="1" applyNumberFormat="1" applyFont="1" applyFill="1"/>
    <xf numFmtId="3" fontId="2" fillId="0" borderId="7" xfId="1" applyNumberFormat="1" applyFont="1" applyFill="1" applyBorder="1" applyAlignment="1">
      <alignment horizontal="right"/>
    </xf>
    <xf numFmtId="3" fontId="2" fillId="0" borderId="5" xfId="1" applyNumberFormat="1" applyFont="1" applyFill="1" applyBorder="1"/>
    <xf numFmtId="168" fontId="1" fillId="0" borderId="1" xfId="1" applyNumberFormat="1" applyFont="1" applyFill="1" applyBorder="1" applyAlignment="1">
      <alignment horizontal="center"/>
    </xf>
    <xf numFmtId="168" fontId="1" fillId="0" borderId="13" xfId="1" applyNumberFormat="1" applyFont="1" applyFill="1" applyBorder="1" applyAlignment="1">
      <alignment horizontal="center"/>
    </xf>
    <xf numFmtId="168" fontId="1" fillId="0" borderId="5" xfId="1" applyNumberFormat="1" applyFont="1" applyFill="1" applyBorder="1" applyAlignment="1">
      <alignment horizontal="center"/>
    </xf>
    <xf numFmtId="168" fontId="1" fillId="0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Alignment="1">
      <alignment horizontal="center"/>
    </xf>
    <xf numFmtId="168" fontId="1" fillId="0" borderId="12" xfId="1" applyNumberFormat="1" applyFont="1" applyFill="1" applyBorder="1" applyAlignment="1">
      <alignment horizontal="center"/>
    </xf>
    <xf numFmtId="168" fontId="1" fillId="0" borderId="6" xfId="1" applyNumberFormat="1" applyFont="1" applyFill="1" applyBorder="1" applyAlignment="1">
      <alignment horizontal="center"/>
    </xf>
    <xf numFmtId="168" fontId="1" fillId="5" borderId="0" xfId="1" applyNumberFormat="1" applyFont="1" applyFill="1" applyAlignment="1">
      <alignment horizontal="center"/>
    </xf>
    <xf numFmtId="168" fontId="1" fillId="5" borderId="12" xfId="1" applyNumberFormat="1" applyFont="1" applyFill="1" applyBorder="1" applyAlignment="1">
      <alignment horizontal="center"/>
    </xf>
    <xf numFmtId="168" fontId="1" fillId="5" borderId="6" xfId="1" applyNumberFormat="1" applyFont="1" applyFill="1" applyBorder="1" applyAlignment="1">
      <alignment horizontal="center"/>
    </xf>
    <xf numFmtId="168" fontId="1" fillId="0" borderId="0" xfId="1" applyNumberFormat="1" applyFont="1" applyAlignment="1">
      <alignment horizontal="center"/>
    </xf>
    <xf numFmtId="168" fontId="1" fillId="0" borderId="12" xfId="1" applyNumberFormat="1" applyFont="1" applyBorder="1" applyAlignment="1">
      <alignment horizontal="center"/>
    </xf>
    <xf numFmtId="168" fontId="1" fillId="0" borderId="6" xfId="1" applyNumberFormat="1" applyFont="1" applyBorder="1" applyAlignment="1">
      <alignment horizontal="center"/>
    </xf>
    <xf numFmtId="168" fontId="1" fillId="5" borderId="0" xfId="1" applyNumberFormat="1" applyFont="1" applyFill="1" applyBorder="1" applyAlignment="1">
      <alignment horizontal="center"/>
    </xf>
    <xf numFmtId="168" fontId="1" fillId="0" borderId="1" xfId="1" applyNumberFormat="1" applyFont="1" applyBorder="1" applyAlignment="1">
      <alignment horizontal="center"/>
    </xf>
    <xf numFmtId="168" fontId="1" fillId="0" borderId="10" xfId="1" applyNumberFormat="1" applyFont="1" applyBorder="1" applyAlignment="1">
      <alignment horizontal="center"/>
    </xf>
    <xf numFmtId="168" fontId="1" fillId="0" borderId="11" xfId="1" applyNumberFormat="1" applyFont="1" applyBorder="1" applyAlignment="1">
      <alignment horizontal="center"/>
    </xf>
    <xf numFmtId="168" fontId="1" fillId="5" borderId="1" xfId="1" applyNumberFormat="1" applyFont="1" applyFill="1" applyBorder="1" applyAlignment="1">
      <alignment horizontal="center"/>
    </xf>
    <xf numFmtId="168" fontId="1" fillId="5" borderId="10" xfId="1" applyNumberFormat="1" applyFont="1" applyFill="1" applyBorder="1" applyAlignment="1">
      <alignment horizontal="center"/>
    </xf>
    <xf numFmtId="168" fontId="1" fillId="5" borderId="11" xfId="1" applyNumberFormat="1" applyFont="1" applyFill="1" applyBorder="1" applyAlignment="1">
      <alignment horizontal="center"/>
    </xf>
    <xf numFmtId="168" fontId="1" fillId="0" borderId="0" xfId="1" applyNumberFormat="1" applyFont="1" applyFill="1" applyBorder="1" applyAlignment="1">
      <alignment horizontal="center"/>
    </xf>
    <xf numFmtId="168" fontId="1" fillId="0" borderId="10" xfId="1" applyNumberFormat="1" applyFont="1" applyFill="1" applyBorder="1" applyAlignment="1">
      <alignment horizontal="center"/>
    </xf>
    <xf numFmtId="168" fontId="1" fillId="5" borderId="7" xfId="1" applyNumberFormat="1" applyFont="1" applyFill="1" applyBorder="1" applyAlignment="1">
      <alignment horizontal="center"/>
    </xf>
    <xf numFmtId="168" fontId="1" fillId="5" borderId="13" xfId="1" applyNumberFormat="1" applyFont="1" applyFill="1" applyBorder="1" applyAlignment="1">
      <alignment horizontal="center"/>
    </xf>
    <xf numFmtId="168" fontId="1" fillId="5" borderId="5" xfId="1" applyNumberFormat="1" applyFont="1" applyFill="1" applyBorder="1" applyAlignment="1">
      <alignment horizontal="center"/>
    </xf>
    <xf numFmtId="165" fontId="13" fillId="0" borderId="0" xfId="1" applyNumberFormat="1" applyFont="1"/>
    <xf numFmtId="165" fontId="13" fillId="2" borderId="0" xfId="1" applyNumberFormat="1" applyFont="1" applyFill="1"/>
    <xf numFmtId="165" fontId="13" fillId="2" borderId="6" xfId="1" applyNumberFormat="1" applyFont="1" applyFill="1" applyBorder="1"/>
    <xf numFmtId="165" fontId="13" fillId="2" borderId="0" xfId="1" applyNumberFormat="1" applyFont="1" applyFill="1" applyBorder="1"/>
    <xf numFmtId="165" fontId="13" fillId="0" borderId="6" xfId="1" applyNumberFormat="1" applyFont="1" applyBorder="1"/>
    <xf numFmtId="165" fontId="13" fillId="0" borderId="0" xfId="1" applyNumberFormat="1" applyFont="1" applyBorder="1"/>
    <xf numFmtId="165" fontId="13" fillId="4" borderId="6" xfId="1" applyNumberFormat="1" applyFont="1" applyFill="1" applyBorder="1"/>
    <xf numFmtId="165" fontId="13" fillId="4" borderId="0" xfId="1" applyNumberFormat="1" applyFont="1" applyFill="1" applyBorder="1"/>
    <xf numFmtId="166" fontId="13" fillId="4" borderId="6" xfId="1" applyNumberFormat="1" applyFont="1" applyFill="1" applyBorder="1"/>
    <xf numFmtId="166" fontId="13" fillId="4" borderId="0" xfId="1" applyNumberFormat="1" applyFont="1" applyFill="1" applyBorder="1"/>
    <xf numFmtId="165" fontId="13" fillId="0" borderId="6" xfId="1" applyNumberFormat="1" applyFont="1" applyFill="1" applyBorder="1" applyAlignment="1">
      <alignment horizontal="right"/>
    </xf>
    <xf numFmtId="165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Alignment="1">
      <alignment horizontal="right"/>
    </xf>
    <xf numFmtId="3" fontId="13" fillId="0" borderId="0" xfId="1" applyNumberFormat="1" applyFont="1" applyFill="1" applyBorder="1" applyAlignment="1">
      <alignment horizontal="right"/>
    </xf>
    <xf numFmtId="3" fontId="13" fillId="0" borderId="6" xfId="1" applyNumberFormat="1" applyFont="1" applyBorder="1"/>
    <xf numFmtId="3" fontId="13" fillId="0" borderId="0" xfId="1" applyNumberFormat="1" applyFont="1" applyBorder="1"/>
    <xf numFmtId="168" fontId="13" fillId="0" borderId="0" xfId="0" applyNumberFormat="1" applyFont="1" applyFill="1" applyBorder="1" applyAlignment="1" applyProtection="1">
      <alignment horizontal="left"/>
    </xf>
    <xf numFmtId="168" fontId="13" fillId="2" borderId="0" xfId="1" applyNumberFormat="1" applyFont="1" applyFill="1"/>
    <xf numFmtId="168" fontId="13" fillId="2" borderId="6" xfId="1" applyNumberFormat="1" applyFont="1" applyFill="1" applyBorder="1"/>
    <xf numFmtId="168" fontId="13" fillId="2" borderId="0" xfId="1" applyNumberFormat="1" applyFont="1" applyFill="1" applyBorder="1"/>
    <xf numFmtId="168" fontId="13" fillId="0" borderId="6" xfId="1" applyNumberFormat="1" applyFont="1" applyFill="1" applyBorder="1"/>
    <xf numFmtId="168" fontId="13" fillId="0" borderId="0" xfId="1" applyNumberFormat="1" applyFont="1" applyFill="1"/>
    <xf numFmtId="168" fontId="13" fillId="0" borderId="0" xfId="1" applyNumberFormat="1" applyFont="1" applyFill="1" applyBorder="1"/>
    <xf numFmtId="168" fontId="13" fillId="4" borderId="6" xfId="1" applyNumberFormat="1" applyFont="1" applyFill="1" applyBorder="1"/>
    <xf numFmtId="168" fontId="13" fillId="4" borderId="0" xfId="1" applyNumberFormat="1" applyFont="1" applyFill="1" applyBorder="1"/>
    <xf numFmtId="168" fontId="13" fillId="4" borderId="0" xfId="1" applyNumberFormat="1" applyFont="1" applyFill="1"/>
    <xf numFmtId="37" fontId="13" fillId="0" borderId="7" xfId="0" applyNumberFormat="1" applyFont="1" applyFill="1" applyBorder="1"/>
    <xf numFmtId="165" fontId="13" fillId="0" borderId="7" xfId="1" applyNumberFormat="1" applyFont="1" applyBorder="1"/>
    <xf numFmtId="165" fontId="13" fillId="2" borderId="7" xfId="1" applyNumberFormat="1" applyFont="1" applyFill="1" applyBorder="1"/>
    <xf numFmtId="165" fontId="13" fillId="2" borderId="5" xfId="1" applyNumberFormat="1" applyFont="1" applyFill="1" applyBorder="1"/>
    <xf numFmtId="165" fontId="13" fillId="0" borderId="5" xfId="1" applyNumberFormat="1" applyFont="1" applyBorder="1"/>
    <xf numFmtId="165" fontId="13" fillId="4" borderId="11" xfId="1" applyNumberFormat="1" applyFont="1" applyFill="1" applyBorder="1"/>
    <xf numFmtId="165" fontId="13" fillId="4" borderId="1" xfId="1" applyNumberFormat="1" applyFont="1" applyFill="1" applyBorder="1"/>
    <xf numFmtId="165" fontId="13" fillId="4" borderId="7" xfId="1" applyNumberFormat="1" applyFont="1" applyFill="1" applyBorder="1"/>
    <xf numFmtId="166" fontId="13" fillId="4" borderId="5" xfId="1" applyNumberFormat="1" applyFont="1" applyFill="1" applyBorder="1"/>
    <xf numFmtId="166" fontId="13" fillId="4" borderId="7" xfId="1" applyNumberFormat="1" applyFont="1" applyFill="1" applyBorder="1"/>
    <xf numFmtId="165" fontId="13" fillId="4" borderId="5" xfId="1" applyNumberFormat="1" applyFont="1" applyFill="1" applyBorder="1"/>
    <xf numFmtId="165" fontId="13" fillId="0" borderId="9" xfId="1" applyNumberFormat="1" applyFont="1" applyBorder="1"/>
    <xf numFmtId="165" fontId="13" fillId="2" borderId="9" xfId="1" applyNumberFormat="1" applyFont="1" applyFill="1" applyBorder="1"/>
    <xf numFmtId="165" fontId="13" fillId="2" borderId="8" xfId="1" applyNumberFormat="1" applyFont="1" applyFill="1" applyBorder="1"/>
    <xf numFmtId="165" fontId="13" fillId="0" borderId="8" xfId="1" applyNumberFormat="1" applyFont="1" applyFill="1" applyBorder="1"/>
    <xf numFmtId="165" fontId="13" fillId="0" borderId="9" xfId="1" applyNumberFormat="1" applyFont="1" applyFill="1" applyBorder="1"/>
    <xf numFmtId="165" fontId="13" fillId="0" borderId="8" xfId="1" applyNumberFormat="1" applyFont="1" applyBorder="1"/>
    <xf numFmtId="165" fontId="13" fillId="4" borderId="8" xfId="1" applyNumberFormat="1" applyFont="1" applyFill="1" applyBorder="1"/>
    <xf numFmtId="165" fontId="13" fillId="4" borderId="9" xfId="1" applyNumberFormat="1" applyFont="1" applyFill="1" applyBorder="1"/>
    <xf numFmtId="166" fontId="13" fillId="4" borderId="8" xfId="1" applyNumberFormat="1" applyFont="1" applyFill="1" applyBorder="1"/>
    <xf numFmtId="166" fontId="13" fillId="4" borderId="9" xfId="1" applyNumberFormat="1" applyFont="1" applyFill="1" applyBorder="1"/>
    <xf numFmtId="165" fontId="0" fillId="0" borderId="0" xfId="1" applyNumberFormat="1" applyFont="1" applyBorder="1"/>
    <xf numFmtId="0" fontId="1" fillId="0" borderId="8" xfId="0" applyFont="1" applyBorder="1" applyAlignment="1">
      <alignment horizontal="centerContinuous"/>
    </xf>
    <xf numFmtId="0" fontId="1" fillId="0" borderId="6" xfId="0" applyFont="1" applyBorder="1" applyAlignment="1">
      <alignment horizontal="centerContinuous"/>
    </xf>
    <xf numFmtId="0" fontId="1" fillId="0" borderId="5" xfId="0" applyFont="1" applyBorder="1" applyAlignment="1">
      <alignment horizontal="centerContinuous"/>
    </xf>
    <xf numFmtId="3" fontId="1" fillId="0" borderId="0" xfId="0" applyNumberFormat="1" applyFont="1" applyFill="1" applyBorder="1" applyAlignment="1">
      <alignment vertical="top"/>
    </xf>
    <xf numFmtId="3" fontId="12" fillId="6" borderId="11" xfId="0" applyNumberFormat="1" applyFont="1" applyFill="1" applyBorder="1" applyAlignment="1">
      <alignment horizontal="centerContinuous"/>
    </xf>
    <xf numFmtId="3" fontId="12" fillId="6" borderId="1" xfId="0" applyNumberFormat="1" applyFont="1" applyFill="1" applyBorder="1" applyAlignment="1">
      <alignment horizontal="centerContinuous"/>
    </xf>
    <xf numFmtId="3" fontId="12" fillId="6" borderId="5" xfId="0" applyNumberFormat="1" applyFont="1" applyFill="1" applyBorder="1" applyAlignment="1">
      <alignment horizontal="centerContinuous"/>
    </xf>
    <xf numFmtId="3" fontId="12" fillId="6" borderId="0" xfId="0" applyNumberFormat="1" applyFont="1" applyFill="1" applyBorder="1" applyAlignment="1">
      <alignment horizontal="centerContinuous"/>
    </xf>
    <xf numFmtId="3" fontId="12" fillId="6" borderId="7" xfId="0" applyNumberFormat="1" applyFont="1" applyFill="1" applyBorder="1" applyAlignment="1">
      <alignment horizontal="centerContinuous"/>
    </xf>
    <xf numFmtId="164" fontId="2" fillId="6" borderId="5" xfId="0" applyNumberFormat="1" applyFont="1" applyFill="1" applyBorder="1" applyAlignment="1">
      <alignment horizontal="right"/>
    </xf>
    <xf numFmtId="164" fontId="2" fillId="6" borderId="7" xfId="0" applyNumberFormat="1" applyFont="1" applyFill="1" applyBorder="1" applyAlignment="1">
      <alignment horizontal="right"/>
    </xf>
    <xf numFmtId="164" fontId="2" fillId="6" borderId="6" xfId="0" applyNumberFormat="1" applyFont="1" applyFill="1" applyBorder="1" applyAlignment="1">
      <alignment horizontal="right"/>
    </xf>
    <xf numFmtId="164" fontId="2" fillId="6" borderId="0" xfId="0" applyNumberFormat="1" applyFont="1" applyFill="1" applyBorder="1" applyAlignment="1">
      <alignment horizontal="right"/>
    </xf>
    <xf numFmtId="164" fontId="2" fillId="6" borderId="11" xfId="0" applyNumberFormat="1" applyFont="1" applyFill="1" applyBorder="1" applyAlignment="1">
      <alignment horizontal="right"/>
    </xf>
    <xf numFmtId="164" fontId="2" fillId="6" borderId="1" xfId="0" applyNumberFormat="1" applyFont="1" applyFill="1" applyBorder="1" applyAlignment="1">
      <alignment horizontal="right"/>
    </xf>
    <xf numFmtId="164" fontId="2" fillId="6" borderId="6" xfId="0" applyNumberFormat="1" applyFont="1" applyFill="1" applyBorder="1" applyAlignment="1"/>
    <xf numFmtId="164" fontId="2" fillId="6" borderId="0" xfId="0" applyNumberFormat="1" applyFont="1" applyFill="1" applyBorder="1" applyAlignment="1"/>
    <xf numFmtId="164" fontId="2" fillId="6" borderId="11" xfId="0" applyNumberFormat="1" applyFont="1" applyFill="1" applyBorder="1" applyAlignment="1"/>
    <xf numFmtId="164" fontId="2" fillId="6" borderId="1" xfId="0" applyNumberFormat="1" applyFont="1" applyFill="1" applyBorder="1" applyAlignment="1"/>
    <xf numFmtId="164" fontId="2" fillId="6" borderId="5" xfId="0" applyNumberFormat="1" applyFont="1" applyFill="1" applyBorder="1" applyAlignment="1"/>
    <xf numFmtId="164" fontId="2" fillId="6" borderId="7" xfId="0" applyNumberFormat="1" applyFont="1" applyFill="1" applyBorder="1" applyAlignment="1"/>
    <xf numFmtId="0" fontId="4" fillId="0" borderId="0" xfId="0" applyNumberFormat="1" applyFont="1" applyFill="1" applyAlignment="1"/>
    <xf numFmtId="0" fontId="2" fillId="0" borderId="0" xfId="0" applyNumberFormat="1" applyFont="1" applyFill="1" applyAlignment="1"/>
    <xf numFmtId="3" fontId="2" fillId="0" borderId="0" xfId="0" applyNumberFormat="1" applyFont="1" applyFill="1" applyAlignment="1"/>
    <xf numFmtId="165" fontId="2" fillId="4" borderId="5" xfId="1" applyNumberFormat="1" applyFont="1" applyFill="1" applyBorder="1" applyAlignment="1">
      <alignment horizontal="right"/>
    </xf>
    <xf numFmtId="169" fontId="5" fillId="4" borderId="5" xfId="2" applyNumberFormat="1" applyFont="1" applyFill="1" applyBorder="1"/>
    <xf numFmtId="169" fontId="5" fillId="4" borderId="7" xfId="2" applyNumberFormat="1" applyFont="1" applyFill="1" applyBorder="1"/>
    <xf numFmtId="169" fontId="13" fillId="4" borderId="6" xfId="2" applyNumberFormat="1" applyFont="1" applyFill="1" applyBorder="1"/>
    <xf numFmtId="169" fontId="13" fillId="4" borderId="0" xfId="2" applyNumberFormat="1" applyFont="1" applyFill="1" applyBorder="1"/>
    <xf numFmtId="169" fontId="5" fillId="4" borderId="6" xfId="2" applyNumberFormat="1" applyFont="1" applyFill="1" applyBorder="1"/>
    <xf numFmtId="169" fontId="5" fillId="4" borderId="0" xfId="2" applyNumberFormat="1" applyFont="1" applyFill="1" applyBorder="1"/>
    <xf numFmtId="169" fontId="5" fillId="4" borderId="11" xfId="2" applyNumberFormat="1" applyFont="1" applyFill="1" applyBorder="1"/>
    <xf numFmtId="169" fontId="5" fillId="4" borderId="1" xfId="2" applyNumberFormat="1" applyFont="1" applyFill="1" applyBorder="1"/>
    <xf numFmtId="0" fontId="1" fillId="0" borderId="0" xfId="0" applyNumberFormat="1" applyFont="1" applyAlignment="1">
      <alignment horizontal="left" vertical="top"/>
    </xf>
    <xf numFmtId="3" fontId="1" fillId="0" borderId="7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" fillId="0" borderId="0" xfId="0" applyFont="1" applyAlignment="1">
      <alignment horizontal="centerContinuous"/>
    </xf>
    <xf numFmtId="165" fontId="1" fillId="0" borderId="1" xfId="1" applyNumberFormat="1" applyFont="1" applyFill="1" applyBorder="1" applyAlignment="1">
      <alignment horizontal="right"/>
    </xf>
    <xf numFmtId="165" fontId="1" fillId="2" borderId="1" xfId="1" applyNumberFormat="1" applyFont="1" applyFill="1" applyBorder="1" applyAlignment="1">
      <alignment horizontal="right"/>
    </xf>
    <xf numFmtId="165" fontId="13" fillId="0" borderId="1" xfId="1" applyNumberFormat="1" applyFont="1" applyFill="1" applyBorder="1" applyAlignment="1">
      <alignment horizontal="right"/>
    </xf>
    <xf numFmtId="165" fontId="13" fillId="0" borderId="0" xfId="1" applyNumberFormat="1" applyFont="1" applyFill="1" applyBorder="1" applyAlignment="1">
      <alignment horizontal="right"/>
    </xf>
    <xf numFmtId="168" fontId="13" fillId="0" borderId="0" xfId="1" applyNumberFormat="1" applyFont="1" applyFill="1" applyBorder="1" applyAlignment="1">
      <alignment horizontal="right"/>
    </xf>
    <xf numFmtId="165" fontId="1" fillId="4" borderId="1" xfId="1" applyNumberFormat="1" applyFont="1" applyFill="1" applyBorder="1" applyAlignment="1">
      <alignment horizontal="right"/>
    </xf>
    <xf numFmtId="165" fontId="13" fillId="0" borderId="11" xfId="1" applyNumberFormat="1" applyFont="1" applyFill="1" applyBorder="1" applyAlignment="1">
      <alignment horizontal="right"/>
    </xf>
    <xf numFmtId="165" fontId="13" fillId="0" borderId="5" xfId="1" applyNumberFormat="1" applyFont="1" applyFill="1" applyBorder="1" applyAlignment="1">
      <alignment horizontal="right"/>
    </xf>
    <xf numFmtId="165" fontId="13" fillId="0" borderId="7" xfId="1" applyNumberFormat="1" applyFont="1" applyFill="1" applyBorder="1" applyAlignment="1">
      <alignment horizontal="right"/>
    </xf>
    <xf numFmtId="3" fontId="16" fillId="2" borderId="1" xfId="0" applyNumberFormat="1" applyFont="1" applyFill="1" applyBorder="1" applyAlignment="1">
      <alignment horizontal="center"/>
    </xf>
    <xf numFmtId="3" fontId="17" fillId="2" borderId="5" xfId="0" applyNumberFormat="1" applyFont="1" applyFill="1" applyBorder="1" applyAlignment="1">
      <alignment horizontal="center"/>
    </xf>
    <xf numFmtId="3" fontId="17" fillId="2" borderId="7" xfId="0" applyNumberFormat="1" applyFont="1" applyFill="1" applyBorder="1" applyAlignment="1">
      <alignment horizontal="centerContinuous"/>
    </xf>
    <xf numFmtId="3" fontId="17" fillId="2" borderId="7" xfId="0" applyNumberFormat="1" applyFont="1" applyFill="1" applyBorder="1" applyAlignment="1">
      <alignment horizontal="center"/>
    </xf>
    <xf numFmtId="3" fontId="17" fillId="6" borderId="5" xfId="0" applyNumberFormat="1" applyFont="1" applyFill="1" applyBorder="1" applyAlignment="1">
      <alignment horizontal="center"/>
    </xf>
    <xf numFmtId="3" fontId="17" fillId="6" borderId="7" xfId="0" applyNumberFormat="1" applyFont="1" applyFill="1" applyBorder="1" applyAlignment="1">
      <alignment horizontal="center"/>
    </xf>
    <xf numFmtId="0" fontId="17" fillId="2" borderId="0" xfId="0" applyFont="1" applyFill="1" applyBorder="1" applyAlignment="1"/>
    <xf numFmtId="0" fontId="17" fillId="2" borderId="1" xfId="0" applyFont="1" applyFill="1" applyBorder="1" applyAlignment="1"/>
    <xf numFmtId="0" fontId="17" fillId="2" borderId="0" xfId="0" applyFont="1" applyFill="1" applyAlignment="1"/>
    <xf numFmtId="0" fontId="4" fillId="2" borderId="0" xfId="0" applyFont="1" applyFill="1" applyBorder="1" applyAlignment="1"/>
    <xf numFmtId="0" fontId="4" fillId="2" borderId="0" xfId="0" applyFont="1" applyFill="1" applyAlignment="1"/>
    <xf numFmtId="3" fontId="17" fillId="2" borderId="1" xfId="0" applyNumberFormat="1" applyFont="1" applyFill="1" applyBorder="1" applyAlignment="1">
      <alignment horizontal="center"/>
    </xf>
    <xf numFmtId="3" fontId="17" fillId="2" borderId="1" xfId="0" applyNumberFormat="1" applyFont="1" applyFill="1" applyBorder="1" applyAlignment="1">
      <alignment horizontal="centerContinuous"/>
    </xf>
    <xf numFmtId="3" fontId="17" fillId="2" borderId="11" xfId="0" applyNumberFormat="1" applyFont="1" applyFill="1" applyBorder="1" applyAlignment="1">
      <alignment horizontal="center"/>
    </xf>
    <xf numFmtId="3" fontId="17" fillId="2" borderId="0" xfId="0" applyNumberFormat="1" applyFont="1" applyFill="1" applyBorder="1" applyAlignment="1">
      <alignment horizontal="centerContinuous"/>
    </xf>
    <xf numFmtId="0" fontId="17" fillId="2" borderId="1" xfId="0" applyFont="1" applyFill="1" applyBorder="1" applyAlignment="1">
      <alignment horizontal="right"/>
    </xf>
    <xf numFmtId="3" fontId="4" fillId="2" borderId="0" xfId="0" applyNumberFormat="1" applyFont="1" applyFill="1" applyAlignment="1">
      <alignment horizontal="left"/>
    </xf>
    <xf numFmtId="3" fontId="4" fillId="2" borderId="1" xfId="0" applyNumberFormat="1" applyFont="1" applyFill="1" applyBorder="1" applyAlignment="1">
      <alignment horizontal="centerContinuous"/>
    </xf>
    <xf numFmtId="0" fontId="4" fillId="2" borderId="1" xfId="0" applyFont="1" applyFill="1" applyBorder="1" applyAlignment="1">
      <alignment horizontal="centerContinuous"/>
    </xf>
    <xf numFmtId="3" fontId="4" fillId="2" borderId="11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3" fontId="4" fillId="2" borderId="0" xfId="0" applyNumberFormat="1" applyFont="1" applyFill="1" applyBorder="1" applyAlignment="1">
      <alignment horizontal="center"/>
    </xf>
    <xf numFmtId="3" fontId="4" fillId="2" borderId="5" xfId="0" applyNumberFormat="1" applyFont="1" applyFill="1" applyBorder="1" applyAlignment="1">
      <alignment horizontal="centerContinuous"/>
    </xf>
    <xf numFmtId="0" fontId="0" fillId="0" borderId="0" xfId="0" applyAlignment="1">
      <alignment wrapText="1"/>
    </xf>
    <xf numFmtId="0" fontId="0" fillId="0" borderId="0" xfId="0" applyAlignment="1">
      <alignment wrapText="1"/>
    </xf>
    <xf numFmtId="165" fontId="1" fillId="0" borderId="0" xfId="1" applyNumberFormat="1" applyFont="1" applyBorder="1"/>
    <xf numFmtId="165" fontId="1" fillId="0" borderId="1" xfId="1" applyNumberFormat="1" applyFont="1" applyBorder="1"/>
    <xf numFmtId="165" fontId="1" fillId="0" borderId="7" xfId="1" applyNumberFormat="1" applyFont="1" applyBorder="1"/>
    <xf numFmtId="165" fontId="13" fillId="0" borderId="1" xfId="1" applyNumberFormat="1" applyFont="1" applyBorder="1"/>
    <xf numFmtId="165" fontId="1" fillId="4" borderId="11" xfId="1" applyNumberFormat="1" applyFont="1" applyFill="1" applyBorder="1" applyAlignment="1">
      <alignment horizontal="centerContinuous"/>
    </xf>
    <xf numFmtId="165" fontId="1" fillId="0" borderId="11" xfId="1" applyNumberFormat="1" applyFont="1" applyFill="1" applyBorder="1" applyAlignment="1">
      <alignment horizontal="right"/>
    </xf>
    <xf numFmtId="165" fontId="13" fillId="0" borderId="11" xfId="1" applyNumberFormat="1" applyFont="1" applyBorder="1"/>
    <xf numFmtId="165" fontId="1" fillId="0" borderId="10" xfId="1" applyNumberFormat="1" applyFont="1" applyFill="1" applyBorder="1" applyAlignment="1">
      <alignment horizontal="right"/>
    </xf>
    <xf numFmtId="165" fontId="13" fillId="0" borderId="10" xfId="1" applyNumberFormat="1" applyFont="1" applyBorder="1"/>
    <xf numFmtId="165" fontId="13" fillId="0" borderId="13" xfId="1" applyNumberFormat="1" applyFont="1" applyBorder="1"/>
    <xf numFmtId="168" fontId="13" fillId="0" borderId="12" xfId="1" applyNumberFormat="1" applyFont="1" applyFill="1" applyBorder="1"/>
    <xf numFmtId="165" fontId="13" fillId="0" borderId="15" xfId="1" applyNumberFormat="1" applyFont="1" applyBorder="1"/>
    <xf numFmtId="165" fontId="4" fillId="0" borderId="16" xfId="1" applyNumberFormat="1" applyFont="1" applyFill="1" applyBorder="1" applyAlignment="1">
      <alignment horizontal="centerContinuous"/>
    </xf>
    <xf numFmtId="165" fontId="4" fillId="0" borderId="17" xfId="1" applyNumberFormat="1" applyFont="1" applyFill="1" applyBorder="1" applyAlignment="1">
      <alignment horizontal="centerContinuous"/>
    </xf>
    <xf numFmtId="165" fontId="1" fillId="0" borderId="16" xfId="1" applyNumberFormat="1" applyFont="1" applyFill="1" applyBorder="1" applyAlignment="1">
      <alignment horizontal="right"/>
    </xf>
    <xf numFmtId="168" fontId="13" fillId="0" borderId="18" xfId="1" applyNumberFormat="1" applyFont="1" applyFill="1" applyBorder="1"/>
    <xf numFmtId="165" fontId="13" fillId="0" borderId="19" xfId="1" applyNumberFormat="1" applyFont="1" applyBorder="1"/>
    <xf numFmtId="165" fontId="1" fillId="0" borderId="18" xfId="1" applyNumberFormat="1" applyFont="1" applyBorder="1"/>
    <xf numFmtId="165" fontId="1" fillId="0" borderId="6" xfId="1" applyNumberFormat="1" applyFont="1" applyBorder="1"/>
    <xf numFmtId="165" fontId="1" fillId="0" borderId="16" xfId="1" applyNumberFormat="1" applyFont="1" applyBorder="1"/>
    <xf numFmtId="165" fontId="1" fillId="0" borderId="11" xfId="1" applyNumberFormat="1" applyFont="1" applyBorder="1"/>
    <xf numFmtId="165" fontId="1" fillId="0" borderId="17" xfId="1" applyNumberFormat="1" applyFont="1" applyBorder="1"/>
    <xf numFmtId="165" fontId="1" fillId="0" borderId="5" xfId="1" applyNumberFormat="1" applyFont="1" applyBorder="1"/>
    <xf numFmtId="165" fontId="13" fillId="0" borderId="3" xfId="1" applyNumberFormat="1" applyFont="1" applyBorder="1"/>
    <xf numFmtId="165" fontId="13" fillId="0" borderId="12" xfId="1" applyNumberFormat="1" applyFont="1" applyBorder="1"/>
    <xf numFmtId="165" fontId="13" fillId="0" borderId="14" xfId="1" applyNumberFormat="1" applyFont="1" applyBorder="1"/>
    <xf numFmtId="165" fontId="4" fillId="0" borderId="16" xfId="1" applyNumberFormat="1" applyFont="1" applyFill="1" applyBorder="1" applyAlignment="1">
      <alignment horizontal="centerContinuous" wrapText="1"/>
    </xf>
    <xf numFmtId="165" fontId="4" fillId="0" borderId="1" xfId="1" applyNumberFormat="1" applyFont="1" applyFill="1" applyBorder="1" applyAlignment="1">
      <alignment horizontal="centerContinuous" wrapText="1"/>
    </xf>
    <xf numFmtId="165" fontId="4" fillId="5" borderId="10" xfId="1" applyNumberFormat="1" applyFont="1" applyFill="1" applyBorder="1" applyAlignment="1">
      <alignment horizontal="centerContinuous"/>
    </xf>
    <xf numFmtId="165" fontId="4" fillId="5" borderId="3" xfId="1" applyNumberFormat="1" applyFont="1" applyFill="1" applyBorder="1" applyAlignment="1">
      <alignment horizontal="centerContinuous"/>
    </xf>
    <xf numFmtId="165" fontId="4" fillId="5" borderId="1" xfId="1" applyNumberFormat="1" applyFont="1" applyFill="1" applyBorder="1" applyAlignment="1">
      <alignment horizontal="centerContinuous"/>
    </xf>
    <xf numFmtId="165" fontId="2" fillId="5" borderId="1" xfId="1" applyNumberFormat="1" applyFont="1" applyFill="1" applyBorder="1" applyAlignment="1">
      <alignment horizontal="left"/>
    </xf>
    <xf numFmtId="165" fontId="4" fillId="5" borderId="5" xfId="1" applyNumberFormat="1" applyFont="1" applyFill="1" applyBorder="1" applyAlignment="1">
      <alignment horizontal="centerContinuous"/>
    </xf>
    <xf numFmtId="165" fontId="4" fillId="5" borderId="4" xfId="1" applyNumberFormat="1" applyFont="1" applyFill="1" applyBorder="1" applyAlignment="1">
      <alignment horizontal="centerContinuous"/>
    </xf>
    <xf numFmtId="165" fontId="4" fillId="5" borderId="7" xfId="1" applyNumberFormat="1" applyFont="1" applyFill="1" applyBorder="1" applyAlignment="1">
      <alignment horizontal="centerContinuous"/>
    </xf>
    <xf numFmtId="165" fontId="4" fillId="5" borderId="13" xfId="1" applyNumberFormat="1" applyFont="1" applyFill="1" applyBorder="1" applyAlignment="1">
      <alignment horizontal="centerContinuous"/>
    </xf>
    <xf numFmtId="165" fontId="2" fillId="5" borderId="1" xfId="1" applyNumberFormat="1" applyFont="1" applyFill="1" applyBorder="1"/>
    <xf numFmtId="165" fontId="4" fillId="5" borderId="11" xfId="1" applyNumberFormat="1" applyFont="1" applyFill="1" applyBorder="1" applyAlignment="1">
      <alignment horizontal="centerContinuous"/>
    </xf>
    <xf numFmtId="165" fontId="2" fillId="5" borderId="11" xfId="1" applyNumberFormat="1" applyFont="1" applyFill="1" applyBorder="1" applyAlignment="1">
      <alignment horizontal="right"/>
    </xf>
    <xf numFmtId="165" fontId="2" fillId="5" borderId="1" xfId="1" applyNumberFormat="1" applyFont="1" applyFill="1" applyBorder="1" applyAlignment="1">
      <alignment horizontal="right"/>
    </xf>
    <xf numFmtId="165" fontId="2" fillId="5" borderId="7" xfId="1" applyNumberFormat="1" applyFont="1" applyFill="1" applyBorder="1" applyAlignment="1">
      <alignment horizontal="right"/>
    </xf>
    <xf numFmtId="165" fontId="1" fillId="5" borderId="1" xfId="1" applyNumberFormat="1" applyFont="1" applyFill="1" applyBorder="1" applyAlignment="1">
      <alignment horizontal="right"/>
    </xf>
    <xf numFmtId="165" fontId="2" fillId="5" borderId="0" xfId="1" applyNumberFormat="1" applyFont="1" applyFill="1" applyBorder="1" applyAlignment="1">
      <alignment horizontal="right"/>
    </xf>
    <xf numFmtId="165" fontId="2" fillId="5" borderId="8" xfId="1" applyNumberFormat="1" applyFont="1" applyFill="1" applyBorder="1"/>
    <xf numFmtId="165" fontId="2" fillId="5" borderId="5" xfId="1" applyNumberFormat="1" applyFont="1" applyFill="1" applyBorder="1" applyAlignment="1">
      <alignment horizontal="right"/>
    </xf>
    <xf numFmtId="165" fontId="1" fillId="5" borderId="7" xfId="1" applyNumberFormat="1" applyFont="1" applyFill="1" applyBorder="1" applyAlignment="1">
      <alignment horizontal="right"/>
    </xf>
    <xf numFmtId="3" fontId="13" fillId="5" borderId="11" xfId="1" applyNumberFormat="1" applyFont="1" applyFill="1" applyBorder="1"/>
    <xf numFmtId="3" fontId="13" fillId="5" borderId="1" xfId="1" applyNumberFormat="1" applyFont="1" applyFill="1" applyBorder="1"/>
    <xf numFmtId="3" fontId="5" fillId="5" borderId="5" xfId="1" applyNumberFormat="1" applyFont="1" applyFill="1" applyBorder="1"/>
    <xf numFmtId="3" fontId="5" fillId="5" borderId="7" xfId="1" applyNumberFormat="1" applyFont="1" applyFill="1" applyBorder="1"/>
    <xf numFmtId="3" fontId="5" fillId="5" borderId="11" xfId="1" applyNumberFormat="1" applyFont="1" applyFill="1" applyBorder="1"/>
    <xf numFmtId="3" fontId="5" fillId="5" borderId="1" xfId="1" applyNumberFormat="1" applyFont="1" applyFill="1" applyBorder="1"/>
    <xf numFmtId="3" fontId="5" fillId="5" borderId="1" xfId="1" applyNumberFormat="1" applyFont="1" applyFill="1" applyBorder="1" applyAlignment="1">
      <alignment horizontal="right"/>
    </xf>
    <xf numFmtId="3" fontId="13" fillId="5" borderId="6" xfId="1" applyNumberFormat="1" applyFont="1" applyFill="1" applyBorder="1"/>
    <xf numFmtId="3" fontId="13" fillId="5" borderId="0" xfId="1" applyNumberFormat="1" applyFont="1" applyFill="1"/>
    <xf numFmtId="3" fontId="13" fillId="5" borderId="0" xfId="1" applyNumberFormat="1" applyFont="1" applyFill="1" applyBorder="1"/>
    <xf numFmtId="3" fontId="13" fillId="5" borderId="0" xfId="1" applyNumberFormat="1" applyFont="1" applyFill="1" applyBorder="1" applyAlignment="1">
      <alignment horizontal="right"/>
    </xf>
    <xf numFmtId="3" fontId="2" fillId="5" borderId="6" xfId="1" applyNumberFormat="1" applyFont="1" applyFill="1" applyBorder="1"/>
    <xf numFmtId="3" fontId="2" fillId="5" borderId="0" xfId="1" applyNumberFormat="1" applyFont="1" applyFill="1"/>
    <xf numFmtId="3" fontId="2" fillId="5" borderId="0" xfId="1" applyNumberFormat="1" applyFont="1" applyFill="1" applyBorder="1"/>
    <xf numFmtId="165" fontId="2" fillId="5" borderId="0" xfId="1" applyNumberFormat="1" applyFont="1" applyFill="1" applyBorder="1"/>
    <xf numFmtId="3" fontId="5" fillId="5" borderId="6" xfId="1" applyNumberFormat="1" applyFont="1" applyFill="1" applyBorder="1"/>
    <xf numFmtId="3" fontId="5" fillId="5" borderId="0" xfId="1" applyNumberFormat="1" applyFont="1" applyFill="1" applyBorder="1"/>
    <xf numFmtId="3" fontId="5" fillId="5" borderId="0" xfId="1" applyNumberFormat="1" applyFont="1" applyFill="1"/>
    <xf numFmtId="3" fontId="5" fillId="5" borderId="0" xfId="1" applyNumberFormat="1" applyFont="1" applyFill="1" applyBorder="1" applyAlignment="1">
      <alignment horizontal="right"/>
    </xf>
    <xf numFmtId="3" fontId="2" fillId="5" borderId="11" xfId="1" applyNumberFormat="1" applyFont="1" applyFill="1" applyBorder="1"/>
    <xf numFmtId="3" fontId="2" fillId="5" borderId="1" xfId="1" applyNumberFormat="1" applyFont="1" applyFill="1" applyBorder="1"/>
    <xf numFmtId="165" fontId="13" fillId="5" borderId="0" xfId="1" applyNumberFormat="1" applyFont="1" applyFill="1" applyBorder="1"/>
    <xf numFmtId="168" fontId="13" fillId="5" borderId="0" xfId="1" applyNumberFormat="1" applyFont="1" applyFill="1" applyBorder="1"/>
    <xf numFmtId="3" fontId="2" fillId="5" borderId="5" xfId="1" applyNumberFormat="1" applyFont="1" applyFill="1" applyBorder="1"/>
    <xf numFmtId="3" fontId="2" fillId="5" borderId="7" xfId="1" applyNumberFormat="1" applyFont="1" applyFill="1" applyBorder="1"/>
    <xf numFmtId="165" fontId="2" fillId="5" borderId="7" xfId="1" applyNumberFormat="1" applyFont="1" applyFill="1" applyBorder="1"/>
    <xf numFmtId="3" fontId="5" fillId="5" borderId="7" xfId="1" applyNumberFormat="1" applyFont="1" applyFill="1" applyBorder="1" applyAlignment="1">
      <alignment horizontal="right"/>
    </xf>
    <xf numFmtId="3" fontId="0" fillId="5" borderId="0" xfId="1" applyNumberFormat="1" applyFont="1" applyFill="1"/>
    <xf numFmtId="3" fontId="0" fillId="5" borderId="0" xfId="1" applyNumberFormat="1" applyFont="1" applyFill="1" applyBorder="1"/>
    <xf numFmtId="165" fontId="2" fillId="5" borderId="0" xfId="1" applyNumberFormat="1" applyFont="1" applyFill="1"/>
    <xf numFmtId="165" fontId="0" fillId="5" borderId="0" xfId="1" applyNumberFormat="1" applyFont="1" applyFill="1"/>
    <xf numFmtId="165" fontId="0" fillId="5" borderId="0" xfId="1" applyNumberFormat="1" applyFont="1" applyFill="1" applyBorder="1"/>
    <xf numFmtId="165" fontId="5" fillId="5" borderId="0" xfId="1" applyNumberFormat="1" applyFont="1" applyFill="1" applyBorder="1"/>
    <xf numFmtId="165" fontId="5" fillId="5" borderId="0" xfId="1" applyNumberFormat="1" applyFont="1" applyFill="1"/>
    <xf numFmtId="165" fontId="13" fillId="5" borderId="11" xfId="1" applyNumberFormat="1" applyFont="1" applyFill="1" applyBorder="1"/>
    <xf numFmtId="165" fontId="13" fillId="5" borderId="1" xfId="1" applyNumberFormat="1" applyFont="1" applyFill="1" applyBorder="1"/>
    <xf numFmtId="165" fontId="13" fillId="5" borderId="5" xfId="1" applyNumberFormat="1" applyFont="1" applyFill="1" applyBorder="1"/>
    <xf numFmtId="165" fontId="13" fillId="5" borderId="7" xfId="1" applyNumberFormat="1" applyFont="1" applyFill="1" applyBorder="1"/>
    <xf numFmtId="165" fontId="13" fillId="5" borderId="1" xfId="1" applyNumberFormat="1" applyFont="1" applyFill="1" applyBorder="1" applyAlignment="1">
      <alignment horizontal="right"/>
    </xf>
    <xf numFmtId="165" fontId="13" fillId="5" borderId="7" xfId="1" applyNumberFormat="1" applyFont="1" applyFill="1" applyBorder="1" applyAlignment="1">
      <alignment horizontal="right"/>
    </xf>
    <xf numFmtId="168" fontId="13" fillId="5" borderId="6" xfId="1" applyNumberFormat="1" applyFont="1" applyFill="1" applyBorder="1"/>
    <xf numFmtId="168" fontId="13" fillId="5" borderId="0" xfId="1" applyNumberFormat="1" applyFont="1" applyFill="1"/>
    <xf numFmtId="168" fontId="13" fillId="5" borderId="0" xfId="1" applyNumberFormat="1" applyFont="1" applyFill="1" applyBorder="1" applyAlignment="1">
      <alignment horizontal="right"/>
    </xf>
    <xf numFmtId="165" fontId="2" fillId="5" borderId="6" xfId="1" applyNumberFormat="1" applyFont="1" applyFill="1" applyBorder="1"/>
    <xf numFmtId="165" fontId="5" fillId="5" borderId="6" xfId="1" applyNumberFormat="1" applyFont="1" applyFill="1" applyBorder="1"/>
    <xf numFmtId="165" fontId="5" fillId="5" borderId="0" xfId="1" applyNumberFormat="1" applyFont="1" applyFill="1" applyBorder="1" applyAlignment="1">
      <alignment horizontal="right"/>
    </xf>
    <xf numFmtId="165" fontId="2" fillId="5" borderId="11" xfId="1" applyNumberFormat="1" applyFont="1" applyFill="1" applyBorder="1"/>
    <xf numFmtId="165" fontId="5" fillId="5" borderId="11" xfId="1" applyNumberFormat="1" applyFont="1" applyFill="1" applyBorder="1"/>
    <xf numFmtId="165" fontId="5" fillId="5" borderId="1" xfId="1" applyNumberFormat="1" applyFont="1" applyFill="1" applyBorder="1"/>
    <xf numFmtId="165" fontId="5" fillId="5" borderId="1" xfId="1" applyNumberFormat="1" applyFont="1" applyFill="1" applyBorder="1" applyAlignment="1">
      <alignment horizontal="right"/>
    </xf>
    <xf numFmtId="165" fontId="13" fillId="5" borderId="8" xfId="1" applyNumberFormat="1" applyFont="1" applyFill="1" applyBorder="1"/>
    <xf numFmtId="165" fontId="13" fillId="5" borderId="9" xfId="1" applyNumberFormat="1" applyFont="1" applyFill="1" applyBorder="1"/>
    <xf numFmtId="165" fontId="13" fillId="5" borderId="9" xfId="1" applyNumberFormat="1" applyFont="1" applyFill="1" applyBorder="1" applyAlignment="1">
      <alignment horizontal="right"/>
    </xf>
    <xf numFmtId="165" fontId="2" fillId="5" borderId="5" xfId="1" applyNumberFormat="1" applyFont="1" applyFill="1" applyBorder="1"/>
    <xf numFmtId="165" fontId="5" fillId="5" borderId="5" xfId="1" applyNumberFormat="1" applyFont="1" applyFill="1" applyBorder="1"/>
    <xf numFmtId="165" fontId="5" fillId="5" borderId="7" xfId="1" applyNumberFormat="1" applyFont="1" applyFill="1" applyBorder="1"/>
    <xf numFmtId="165" fontId="5" fillId="5" borderId="7" xfId="1" applyNumberFormat="1" applyFont="1" applyFill="1" applyBorder="1" applyAlignment="1">
      <alignment horizontal="right"/>
    </xf>
    <xf numFmtId="3" fontId="17" fillId="2" borderId="11" xfId="0" applyNumberFormat="1" applyFont="1" applyFill="1" applyBorder="1" applyAlignment="1">
      <alignment horizontal="centerContinuous"/>
    </xf>
    <xf numFmtId="166" fontId="1" fillId="2" borderId="10" xfId="1" applyNumberFormat="1" applyFont="1" applyFill="1" applyBorder="1" applyAlignment="1"/>
    <xf numFmtId="166" fontId="1" fillId="2" borderId="13" xfId="1" applyNumberFormat="1" applyFont="1" applyFill="1" applyBorder="1" applyAlignment="1"/>
    <xf numFmtId="166" fontId="1" fillId="2" borderId="12" xfId="1" applyNumberFormat="1" applyFont="1" applyFill="1" applyBorder="1" applyAlignment="1"/>
    <xf numFmtId="3" fontId="4" fillId="2" borderId="11" xfId="0" applyNumberFormat="1" applyFont="1" applyFill="1" applyBorder="1" applyAlignment="1">
      <alignment horizontal="centerContinuous" wrapText="1"/>
    </xf>
    <xf numFmtId="3" fontId="4" fillId="2" borderId="1" xfId="0" applyNumberFormat="1" applyFont="1" applyFill="1" applyBorder="1" applyAlignment="1">
      <alignment horizontal="centerContinuous" wrapText="1"/>
    </xf>
    <xf numFmtId="0" fontId="4" fillId="5" borderId="11" xfId="0" applyFont="1" applyFill="1" applyBorder="1" applyAlignment="1">
      <alignment horizontal="centerContinuous"/>
    </xf>
    <xf numFmtId="3" fontId="4" fillId="5" borderId="1" xfId="0" applyNumberFormat="1" applyFont="1" applyFill="1" applyBorder="1" applyAlignment="1">
      <alignment horizontal="centerContinuous"/>
    </xf>
    <xf numFmtId="0" fontId="4" fillId="5" borderId="1" xfId="0" applyFont="1" applyFill="1" applyBorder="1" applyAlignment="1">
      <alignment horizontal="centerContinuous"/>
    </xf>
    <xf numFmtId="3" fontId="4" fillId="5" borderId="5" xfId="0" applyNumberFormat="1" applyFont="1" applyFill="1" applyBorder="1" applyAlignment="1">
      <alignment horizontal="centerContinuous"/>
    </xf>
    <xf numFmtId="3" fontId="4" fillId="5" borderId="0" xfId="0" applyNumberFormat="1" applyFont="1" applyFill="1" applyBorder="1" applyAlignment="1">
      <alignment horizontal="centerContinuous"/>
    </xf>
    <xf numFmtId="3" fontId="17" fillId="5" borderId="11" xfId="0" applyNumberFormat="1" applyFont="1" applyFill="1" applyBorder="1" applyAlignment="1">
      <alignment horizontal="center"/>
    </xf>
    <xf numFmtId="3" fontId="17" fillId="5" borderId="7" xfId="0" applyNumberFormat="1" applyFont="1" applyFill="1" applyBorder="1" applyAlignment="1">
      <alignment horizontal="centerContinuous"/>
    </xf>
    <xf numFmtId="3" fontId="17" fillId="5" borderId="1" xfId="0" applyNumberFormat="1" applyFont="1" applyFill="1" applyBorder="1" applyAlignment="1">
      <alignment horizontal="centerContinuous"/>
    </xf>
    <xf numFmtId="3" fontId="17" fillId="5" borderId="5" xfId="0" applyNumberFormat="1" applyFont="1" applyFill="1" applyBorder="1" applyAlignment="1">
      <alignment horizontal="center"/>
    </xf>
    <xf numFmtId="166" fontId="1" fillId="5" borderId="11" xfId="1" applyNumberFormat="1" applyFont="1" applyFill="1" applyBorder="1" applyAlignment="1"/>
    <xf numFmtId="166" fontId="1" fillId="5" borderId="5" xfId="1" applyNumberFormat="1" applyFont="1" applyFill="1" applyBorder="1" applyAlignment="1"/>
    <xf numFmtId="166" fontId="1" fillId="5" borderId="6" xfId="1" applyNumberFormat="1" applyFont="1" applyFill="1" applyBorder="1" applyAlignment="1"/>
    <xf numFmtId="0" fontId="0" fillId="0" borderId="0" xfId="0" applyAlignment="1">
      <alignment wrapText="1"/>
    </xf>
    <xf numFmtId="0" fontId="17" fillId="7" borderId="0" xfId="0" applyFont="1" applyFill="1" applyAlignment="1"/>
    <xf numFmtId="164" fontId="1" fillId="7" borderId="1" xfId="0" applyNumberFormat="1" applyFont="1" applyFill="1" applyBorder="1" applyAlignment="1"/>
    <xf numFmtId="164" fontId="1" fillId="7" borderId="7" xfId="0" applyNumberFormat="1" applyFont="1" applyFill="1" applyBorder="1" applyAlignment="1"/>
    <xf numFmtId="164" fontId="1" fillId="7" borderId="0" xfId="0" applyNumberFormat="1" applyFont="1" applyFill="1" applyBorder="1" applyAlignment="1"/>
    <xf numFmtId="3" fontId="12" fillId="2" borderId="11" xfId="0" applyNumberFormat="1" applyFont="1" applyFill="1" applyBorder="1" applyAlignment="1">
      <alignment horizontal="centerContinuous" wrapText="1"/>
    </xf>
    <xf numFmtId="3" fontId="12" fillId="2" borderId="11" xfId="0" applyNumberFormat="1" applyFont="1" applyFill="1" applyBorder="1" applyAlignment="1">
      <alignment horizontal="centerContinuous"/>
    </xf>
    <xf numFmtId="3" fontId="12" fillId="2" borderId="13" xfId="0" applyNumberFormat="1" applyFont="1" applyFill="1" applyBorder="1" applyAlignment="1">
      <alignment horizontal="centerContinuous"/>
    </xf>
    <xf numFmtId="3" fontId="12" fillId="5" borderId="11" xfId="0" applyNumberFormat="1" applyFont="1" applyFill="1" applyBorder="1" applyAlignment="1">
      <alignment horizontal="centerContinuous" wrapText="1"/>
    </xf>
    <xf numFmtId="3" fontId="12" fillId="5" borderId="1" xfId="0" applyNumberFormat="1" applyFont="1" applyFill="1" applyBorder="1" applyAlignment="1">
      <alignment horizontal="centerContinuous"/>
    </xf>
    <xf numFmtId="3" fontId="12" fillId="5" borderId="5" xfId="0" applyNumberFormat="1" applyFont="1" applyFill="1" applyBorder="1" applyAlignment="1">
      <alignment horizontal="centerContinuous"/>
    </xf>
    <xf numFmtId="3" fontId="12" fillId="5" borderId="0" xfId="0" applyNumberFormat="1" applyFont="1" applyFill="1" applyBorder="1" applyAlignment="1">
      <alignment horizontal="centerContinuous"/>
    </xf>
    <xf numFmtId="3" fontId="12" fillId="5" borderId="7" xfId="0" applyNumberFormat="1" applyFont="1" applyFill="1" applyBorder="1" applyAlignment="1">
      <alignment horizontal="centerContinuous"/>
    </xf>
    <xf numFmtId="3" fontId="17" fillId="5" borderId="7" xfId="0" applyNumberFormat="1" applyFont="1" applyFill="1" applyBorder="1" applyAlignment="1">
      <alignment horizontal="center"/>
    </xf>
    <xf numFmtId="164" fontId="2" fillId="5" borderId="5" xfId="0" applyNumberFormat="1" applyFont="1" applyFill="1" applyBorder="1" applyAlignment="1">
      <alignment horizontal="right"/>
    </xf>
    <xf numFmtId="164" fontId="2" fillId="5" borderId="7" xfId="0" applyNumberFormat="1" applyFont="1" applyFill="1" applyBorder="1" applyAlignment="1">
      <alignment horizontal="right"/>
    </xf>
    <xf numFmtId="164" fontId="2" fillId="5" borderId="6" xfId="0" applyNumberFormat="1" applyFont="1" applyFill="1" applyBorder="1" applyAlignment="1">
      <alignment horizontal="right"/>
    </xf>
    <xf numFmtId="164" fontId="2" fillId="5" borderId="0" xfId="0" applyNumberFormat="1" applyFont="1" applyFill="1" applyAlignment="1">
      <alignment horizontal="right"/>
    </xf>
    <xf numFmtId="164" fontId="2" fillId="5" borderId="0" xfId="0" applyNumberFormat="1" applyFont="1" applyFill="1" applyBorder="1" applyAlignment="1">
      <alignment horizontal="right"/>
    </xf>
    <xf numFmtId="164" fontId="2" fillId="5" borderId="11" xfId="0" applyNumberFormat="1" applyFont="1" applyFill="1" applyBorder="1" applyAlignment="1">
      <alignment horizontal="right"/>
    </xf>
    <xf numFmtId="164" fontId="2" fillId="5" borderId="1" xfId="0" applyNumberFormat="1" applyFont="1" applyFill="1" applyBorder="1" applyAlignment="1">
      <alignment horizontal="right"/>
    </xf>
    <xf numFmtId="164" fontId="2" fillId="5" borderId="6" xfId="0" applyNumberFormat="1" applyFont="1" applyFill="1" applyBorder="1" applyAlignment="1"/>
    <xf numFmtId="164" fontId="2" fillId="5" borderId="0" xfId="0" applyNumberFormat="1" applyFont="1" applyFill="1" applyAlignment="1"/>
    <xf numFmtId="164" fontId="2" fillId="5" borderId="0" xfId="0" applyNumberFormat="1" applyFont="1" applyFill="1" applyBorder="1" applyAlignment="1"/>
    <xf numFmtId="164" fontId="2" fillId="5" borderId="11" xfId="0" applyNumberFormat="1" applyFont="1" applyFill="1" applyBorder="1" applyAlignment="1"/>
    <xf numFmtId="164" fontId="2" fillId="5" borderId="1" xfId="0" applyNumberFormat="1" applyFont="1" applyFill="1" applyBorder="1" applyAlignment="1"/>
    <xf numFmtId="164" fontId="2" fillId="5" borderId="5" xfId="0" applyNumberFormat="1" applyFont="1" applyFill="1" applyBorder="1" applyAlignment="1"/>
    <xf numFmtId="164" fontId="2" fillId="5" borderId="7" xfId="0" applyNumberFormat="1" applyFont="1" applyFill="1" applyBorder="1" applyAlignment="1"/>
    <xf numFmtId="0" fontId="2" fillId="5" borderId="0" xfId="0" applyNumberFormat="1" applyFont="1" applyFill="1" applyAlignment="1"/>
    <xf numFmtId="3" fontId="2" fillId="5" borderId="0" xfId="0" applyNumberFormat="1" applyFont="1" applyFill="1" applyAlignment="1"/>
    <xf numFmtId="0" fontId="2" fillId="5" borderId="0" xfId="0" applyNumberFormat="1" applyFont="1" applyFill="1" applyBorder="1" applyAlignment="1"/>
    <xf numFmtId="0" fontId="17" fillId="7" borderId="1" xfId="0" applyFont="1" applyFill="1" applyBorder="1" applyAlignment="1"/>
    <xf numFmtId="164" fontId="2" fillId="7" borderId="0" xfId="0" applyNumberFormat="1" applyFont="1" applyFill="1" applyAlignment="1"/>
    <xf numFmtId="3" fontId="1" fillId="0" borderId="6" xfId="0" quotePrefix="1" applyNumberFormat="1" applyFont="1" applyBorder="1" applyAlignment="1">
      <alignment horizontal="centerContinuous"/>
    </xf>
    <xf numFmtId="3" fontId="1" fillId="0" borderId="6" xfId="0" applyNumberFormat="1" applyFont="1" applyBorder="1" applyAlignment="1">
      <alignment horizontal="centerContinuous" wrapText="1"/>
    </xf>
    <xf numFmtId="0" fontId="1" fillId="0" borderId="8" xfId="0" applyFont="1" applyBorder="1" applyAlignment="1">
      <alignment horizontal="centerContinuous" wrapText="1"/>
    </xf>
    <xf numFmtId="0" fontId="1" fillId="0" borderId="6" xfId="0" applyFont="1" applyBorder="1" applyAlignment="1">
      <alignment horizontal="centerContinuous" wrapText="1"/>
    </xf>
    <xf numFmtId="3" fontId="1" fillId="0" borderId="8" xfId="0" quotePrefix="1" applyNumberFormat="1" applyFont="1" applyBorder="1" applyAlignment="1">
      <alignment horizontal="centerContinuous"/>
    </xf>
    <xf numFmtId="0" fontId="1" fillId="0" borderId="8" xfId="0" quotePrefix="1" applyFont="1" applyBorder="1" applyAlignment="1">
      <alignment horizontal="centerContinuous"/>
    </xf>
    <xf numFmtId="3" fontId="17" fillId="2" borderId="13" xfId="0" applyNumberFormat="1" applyFont="1" applyFill="1" applyBorder="1" applyAlignment="1">
      <alignment horizontal="center"/>
    </xf>
    <xf numFmtId="164" fontId="2" fillId="2" borderId="13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164" fontId="2" fillId="2" borderId="10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3" xfId="0" applyNumberFormat="1" applyFont="1" applyFill="1" applyBorder="1" applyAlignment="1"/>
    <xf numFmtId="3" fontId="12" fillId="8" borderId="1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/>
    </xf>
    <xf numFmtId="3" fontId="4" fillId="2" borderId="13" xfId="0" applyNumberFormat="1" applyFont="1" applyFill="1" applyBorder="1" applyAlignment="1">
      <alignment horizontal="centerContinuous"/>
    </xf>
    <xf numFmtId="3" fontId="17" fillId="2" borderId="10" xfId="0" applyNumberFormat="1" applyFont="1" applyFill="1" applyBorder="1" applyAlignment="1">
      <alignment horizontal="centerContinuous"/>
    </xf>
    <xf numFmtId="0" fontId="1" fillId="0" borderId="15" xfId="0" applyFont="1" applyBorder="1" applyAlignment="1">
      <alignment horizontal="left"/>
    </xf>
    <xf numFmtId="3" fontId="1" fillId="0" borderId="12" xfId="0" applyNumberFormat="1" applyFont="1" applyBorder="1" applyAlignment="1">
      <alignment horizontal="centerContinuous"/>
    </xf>
    <xf numFmtId="0" fontId="1" fillId="0" borderId="8" xfId="0" applyFont="1" applyBorder="1" applyAlignment="1">
      <alignment horizontal="center" wrapText="1"/>
    </xf>
    <xf numFmtId="3" fontId="1" fillId="0" borderId="6" xfId="0" applyNumberFormat="1" applyFont="1" applyBorder="1" applyAlignment="1">
      <alignment horizontal="center" wrapText="1"/>
    </xf>
    <xf numFmtId="0" fontId="1" fillId="0" borderId="15" xfId="0" applyFont="1" applyBorder="1" applyAlignment="1">
      <alignment horizontal="centerContinuous" wrapText="1"/>
    </xf>
    <xf numFmtId="0" fontId="1" fillId="0" borderId="12" xfId="0" applyFont="1" applyBorder="1" applyAlignment="1">
      <alignment horizontal="centerContinuous" wrapText="1"/>
    </xf>
    <xf numFmtId="0" fontId="1" fillId="0" borderId="12" xfId="0" quotePrefix="1" applyFont="1" applyBorder="1" applyAlignment="1">
      <alignment horizontal="centerContinuous" wrapText="1"/>
    </xf>
    <xf numFmtId="3" fontId="1" fillId="0" borderId="15" xfId="0" applyNumberFormat="1" applyFont="1" applyBorder="1" applyAlignment="1">
      <alignment horizontal="centerContinuous"/>
    </xf>
    <xf numFmtId="3" fontId="1" fillId="0" borderId="7" xfId="0" applyNumberFormat="1" applyFont="1" applyFill="1" applyBorder="1" applyAlignment="1"/>
    <xf numFmtId="167" fontId="1" fillId="0" borderId="13" xfId="0" applyNumberFormat="1" applyFont="1" applyFill="1" applyBorder="1" applyAlignment="1">
      <alignment horizontal="right"/>
    </xf>
    <xf numFmtId="167" fontId="1" fillId="0" borderId="12" xfId="0" applyNumberFormat="1" applyFont="1" applyFill="1" applyBorder="1" applyAlignment="1">
      <alignment horizontal="right"/>
    </xf>
    <xf numFmtId="167" fontId="1" fillId="5" borderId="12" xfId="0" applyNumberFormat="1" applyFont="1" applyFill="1" applyBorder="1" applyAlignment="1">
      <alignment horizontal="right"/>
    </xf>
    <xf numFmtId="167" fontId="1" fillId="0" borderId="12" xfId="0" applyNumberFormat="1" applyFont="1" applyBorder="1" applyAlignment="1">
      <alignment horizontal="right"/>
    </xf>
    <xf numFmtId="167" fontId="1" fillId="0" borderId="10" xfId="0" applyNumberFormat="1" applyFont="1" applyBorder="1" applyAlignment="1">
      <alignment horizontal="right"/>
    </xf>
    <xf numFmtId="167" fontId="1" fillId="5" borderId="10" xfId="0" applyNumberFormat="1" applyFont="1" applyFill="1" applyBorder="1" applyAlignment="1">
      <alignment horizontal="right"/>
    </xf>
    <xf numFmtId="167" fontId="1" fillId="0" borderId="10" xfId="0" applyNumberFormat="1" applyFont="1" applyFill="1" applyBorder="1" applyAlignment="1">
      <alignment horizontal="right"/>
    </xf>
    <xf numFmtId="167" fontId="1" fillId="5" borderId="13" xfId="0" applyNumberFormat="1" applyFont="1" applyFill="1" applyBorder="1" applyAlignment="1">
      <alignment horizontal="right"/>
    </xf>
    <xf numFmtId="167" fontId="1" fillId="0" borderId="5" xfId="0" applyNumberFormat="1" applyFont="1" applyFill="1" applyBorder="1" applyAlignment="1">
      <alignment horizontal="right"/>
    </xf>
    <xf numFmtId="4" fontId="1" fillId="5" borderId="6" xfId="0" applyNumberFormat="1" applyFont="1" applyFill="1" applyBorder="1" applyAlignment="1">
      <alignment horizontal="right"/>
    </xf>
    <xf numFmtId="4" fontId="1" fillId="0" borderId="6" xfId="0" applyNumberFormat="1" applyFont="1" applyBorder="1" applyAlignment="1">
      <alignment horizontal="right"/>
    </xf>
    <xf numFmtId="4" fontId="1" fillId="0" borderId="11" xfId="0" applyNumberFormat="1" applyFont="1" applyBorder="1" applyAlignment="1">
      <alignment horizontal="right"/>
    </xf>
    <xf numFmtId="4" fontId="1" fillId="5" borderId="5" xfId="0" applyNumberFormat="1" applyFont="1" applyFill="1" applyBorder="1" applyAlignment="1">
      <alignment horizontal="right"/>
    </xf>
    <xf numFmtId="3" fontId="1" fillId="0" borderId="0" xfId="0" applyNumberFormat="1" applyFont="1" applyAlignment="1">
      <alignment horizontal="left" vertical="top"/>
    </xf>
    <xf numFmtId="168" fontId="13" fillId="0" borderId="2" xfId="1" applyNumberFormat="1" applyFont="1" applyFill="1" applyBorder="1"/>
    <xf numFmtId="165" fontId="13" fillId="0" borderId="17" xfId="1" applyNumberFormat="1" applyFont="1" applyBorder="1"/>
    <xf numFmtId="165" fontId="13" fillId="0" borderId="4" xfId="1" applyNumberFormat="1" applyFont="1" applyBorder="1"/>
    <xf numFmtId="165" fontId="1" fillId="0" borderId="2" xfId="1" applyNumberFormat="1" applyFont="1" applyBorder="1"/>
    <xf numFmtId="3" fontId="12" fillId="2" borderId="1" xfId="0" applyNumberFormat="1" applyFont="1" applyFill="1" applyBorder="1" applyAlignment="1">
      <alignment horizontal="centerContinuous" wrapText="1"/>
    </xf>
    <xf numFmtId="3" fontId="12" fillId="8" borderId="1" xfId="0" applyNumberFormat="1" applyFont="1" applyFill="1" applyBorder="1" applyAlignment="1">
      <alignment horizontal="centerContinuous" wrapText="1"/>
    </xf>
    <xf numFmtId="168" fontId="1" fillId="5" borderId="7" xfId="1" quotePrefix="1" applyNumberFormat="1" applyFont="1" applyFill="1" applyBorder="1" applyAlignment="1">
      <alignment horizontal="center"/>
    </xf>
    <xf numFmtId="165" fontId="1" fillId="0" borderId="0" xfId="1" applyNumberFormat="1" applyFont="1" applyFill="1" applyBorder="1"/>
    <xf numFmtId="165" fontId="1" fillId="0" borderId="18" xfId="1" applyNumberFormat="1" applyFont="1" applyFill="1" applyBorder="1"/>
    <xf numFmtId="165" fontId="1" fillId="0" borderId="6" xfId="1" applyNumberFormat="1" applyFont="1" applyFill="1" applyBorder="1"/>
    <xf numFmtId="165" fontId="13" fillId="0" borderId="12" xfId="1" applyNumberFormat="1" applyFont="1" applyFill="1" applyBorder="1"/>
    <xf numFmtId="3" fontId="1" fillId="0" borderId="1" xfId="0" applyNumberFormat="1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Continuous"/>
    </xf>
    <xf numFmtId="3" fontId="1" fillId="0" borderId="10" xfId="0" applyNumberFormat="1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Continuous" wrapText="1"/>
    </xf>
    <xf numFmtId="0" fontId="1" fillId="0" borderId="11" xfId="0" applyFont="1" applyFill="1" applyBorder="1" applyAlignment="1">
      <alignment horizontal="centerContinuous"/>
    </xf>
    <xf numFmtId="3" fontId="1" fillId="0" borderId="11" xfId="0" applyNumberFormat="1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Continuous" wrapText="1"/>
    </xf>
    <xf numFmtId="3" fontId="1" fillId="0" borderId="1" xfId="0" applyNumberFormat="1" applyFont="1" applyFill="1" applyBorder="1" applyAlignment="1">
      <alignment horizontal="centerContinuous" wrapText="1"/>
    </xf>
    <xf numFmtId="3" fontId="2" fillId="0" borderId="10" xfId="0" applyNumberFormat="1" applyFont="1" applyFill="1" applyBorder="1" applyAlignment="1">
      <alignment horizontal="centerContinuous" wrapText="1"/>
    </xf>
    <xf numFmtId="3" fontId="2" fillId="0" borderId="11" xfId="0" applyNumberFormat="1" applyFont="1" applyFill="1" applyBorder="1" applyAlignment="1">
      <alignment horizontal="centerContinuous" wrapText="1"/>
    </xf>
    <xf numFmtId="3" fontId="1" fillId="0" borderId="5" xfId="0" applyNumberFormat="1" applyFont="1" applyFill="1" applyBorder="1" applyAlignment="1">
      <alignment horizontal="centerContinuous"/>
    </xf>
    <xf numFmtId="166" fontId="0" fillId="0" borderId="0" xfId="1" applyNumberFormat="1" applyFont="1" applyBorder="1" applyAlignment="1">
      <alignment vertical="top" wrapText="1"/>
    </xf>
    <xf numFmtId="3" fontId="18" fillId="0" borderId="0" xfId="0" applyNumberFormat="1" applyFont="1" applyAlignment="1">
      <alignment horizontal="centerContinuous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 applyBorder="1" applyAlignment="1">
      <alignment horizontal="centerContinuous"/>
    </xf>
    <xf numFmtId="3" fontId="18" fillId="0" borderId="0" xfId="0" applyNumberFormat="1" applyFont="1" applyFill="1" applyBorder="1" applyAlignment="1">
      <alignment horizontal="centerContinuous"/>
    </xf>
    <xf numFmtId="0" fontId="18" fillId="0" borderId="0" xfId="0" applyFont="1"/>
    <xf numFmtId="3" fontId="18" fillId="0" borderId="1" xfId="0" applyNumberFormat="1" applyFont="1" applyBorder="1" applyAlignment="1">
      <alignment horizontal="centerContinuous"/>
    </xf>
    <xf numFmtId="3" fontId="18" fillId="0" borderId="1" xfId="0" applyNumberFormat="1" applyFont="1" applyBorder="1" applyAlignment="1">
      <alignment horizontal="right"/>
    </xf>
    <xf numFmtId="3" fontId="18" fillId="0" borderId="9" xfId="0" applyNumberFormat="1" applyFont="1" applyBorder="1" applyAlignment="1">
      <alignment horizontal="center"/>
    </xf>
    <xf numFmtId="3" fontId="18" fillId="0" borderId="9" xfId="0" applyNumberFormat="1" applyFont="1" applyBorder="1" applyAlignment="1">
      <alignment horizontal="right"/>
    </xf>
    <xf numFmtId="3" fontId="18" fillId="0" borderId="5" xfId="0" applyNumberFormat="1" applyFont="1" applyBorder="1" applyAlignment="1">
      <alignment horizontal="centerContinuous"/>
    </xf>
    <xf numFmtId="3" fontId="18" fillId="0" borderId="9" xfId="0" applyNumberFormat="1" applyFont="1" applyBorder="1" applyAlignment="1">
      <alignment horizontal="centerContinuous"/>
    </xf>
    <xf numFmtId="3" fontId="18" fillId="0" borderId="0" xfId="0" applyNumberFormat="1" applyFont="1" applyBorder="1" applyAlignment="1">
      <alignment horizontal="center"/>
    </xf>
    <xf numFmtId="3" fontId="18" fillId="0" borderId="0" xfId="0" applyNumberFormat="1" applyFont="1" applyBorder="1" applyAlignment="1">
      <alignment horizontal="right"/>
    </xf>
    <xf numFmtId="3" fontId="18" fillId="0" borderId="8" xfId="0" applyNumberFormat="1" applyFont="1" applyBorder="1" applyAlignment="1">
      <alignment horizontal="left"/>
    </xf>
    <xf numFmtId="0" fontId="18" fillId="0" borderId="15" xfId="0" applyFont="1" applyBorder="1" applyAlignment="1">
      <alignment horizontal="left"/>
    </xf>
    <xf numFmtId="0" fontId="18" fillId="0" borderId="8" xfId="0" applyFont="1" applyBorder="1" applyAlignment="1">
      <alignment horizontal="centerContinuous" wrapText="1"/>
    </xf>
    <xf numFmtId="3" fontId="18" fillId="0" borderId="8" xfId="0" quotePrefix="1" applyNumberFormat="1" applyFont="1" applyBorder="1" applyAlignment="1">
      <alignment horizontal="centerContinuous"/>
    </xf>
    <xf numFmtId="0" fontId="18" fillId="0" borderId="8" xfId="0" quotePrefix="1" applyFont="1" applyBorder="1" applyAlignment="1">
      <alignment horizontal="centerContinuous"/>
    </xf>
    <xf numFmtId="3" fontId="18" fillId="0" borderId="8" xfId="0" applyNumberFormat="1" applyFont="1" applyBorder="1" applyAlignment="1">
      <alignment horizontal="centerContinuous"/>
    </xf>
    <xf numFmtId="0" fontId="18" fillId="0" borderId="8" xfId="0" applyFont="1" applyBorder="1" applyAlignment="1">
      <alignment horizontal="centerContinuous"/>
    </xf>
    <xf numFmtId="0" fontId="18" fillId="0" borderId="8" xfId="0" applyFont="1" applyBorder="1" applyAlignment="1">
      <alignment horizontal="center" wrapText="1"/>
    </xf>
    <xf numFmtId="0" fontId="18" fillId="0" borderId="15" xfId="0" applyFont="1" applyBorder="1" applyAlignment="1">
      <alignment horizontal="centerContinuous" wrapText="1"/>
    </xf>
    <xf numFmtId="3" fontId="18" fillId="0" borderId="15" xfId="0" applyNumberFormat="1" applyFont="1" applyBorder="1" applyAlignment="1">
      <alignment horizontal="centerContinuous"/>
    </xf>
    <xf numFmtId="3" fontId="18" fillId="0" borderId="0" xfId="0" applyNumberFormat="1" applyFont="1" applyBorder="1" applyAlignment="1">
      <alignment horizontal="left"/>
    </xf>
    <xf numFmtId="3" fontId="18" fillId="0" borderId="6" xfId="0" quotePrefix="1" applyNumberFormat="1" applyFont="1" applyBorder="1" applyAlignment="1">
      <alignment horizontal="centerContinuous"/>
    </xf>
    <xf numFmtId="3" fontId="18" fillId="0" borderId="6" xfId="0" applyNumberFormat="1" applyFont="1" applyBorder="1" applyAlignment="1">
      <alignment horizontal="centerContinuous"/>
    </xf>
    <xf numFmtId="3" fontId="18" fillId="0" borderId="12" xfId="0" applyNumberFormat="1" applyFont="1" applyBorder="1" applyAlignment="1">
      <alignment horizontal="centerContinuous"/>
    </xf>
    <xf numFmtId="0" fontId="18" fillId="0" borderId="6" xfId="0" applyFont="1" applyBorder="1" applyAlignment="1">
      <alignment horizontal="centerContinuous" wrapText="1"/>
    </xf>
    <xf numFmtId="0" fontId="18" fillId="0" borderId="6" xfId="0" applyFont="1" applyBorder="1" applyAlignment="1">
      <alignment horizontal="centerContinuous"/>
    </xf>
    <xf numFmtId="0" fontId="18" fillId="0" borderId="12" xfId="0" quotePrefix="1" applyFont="1" applyBorder="1" applyAlignment="1">
      <alignment horizontal="centerContinuous" wrapText="1"/>
    </xf>
    <xf numFmtId="0" fontId="18" fillId="0" borderId="0" xfId="0" applyFont="1" applyBorder="1" applyAlignment="1">
      <alignment horizontal="left"/>
    </xf>
    <xf numFmtId="3" fontId="18" fillId="0" borderId="6" xfId="0" applyNumberFormat="1" applyFont="1" applyBorder="1" applyAlignment="1">
      <alignment horizontal="left"/>
    </xf>
    <xf numFmtId="3" fontId="18" fillId="0" borderId="6" xfId="0" applyNumberFormat="1" applyFont="1" applyBorder="1" applyAlignment="1">
      <alignment horizontal="centerContinuous" wrapText="1"/>
    </xf>
    <xf numFmtId="3" fontId="18" fillId="0" borderId="6" xfId="0" applyNumberFormat="1" applyFont="1" applyBorder="1" applyAlignment="1">
      <alignment horizontal="center" wrapText="1"/>
    </xf>
    <xf numFmtId="0" fontId="18" fillId="0" borderId="12" xfId="0" applyFont="1" applyBorder="1" applyAlignment="1">
      <alignment horizontal="centerContinuous" wrapText="1"/>
    </xf>
    <xf numFmtId="3" fontId="18" fillId="0" borderId="1" xfId="0" applyNumberFormat="1" applyFont="1" applyFill="1" applyBorder="1" applyAlignment="1">
      <alignment horizontal="right"/>
    </xf>
    <xf numFmtId="3" fontId="18" fillId="0" borderId="1" xfId="0" applyNumberFormat="1" applyFont="1" applyFill="1" applyBorder="1" applyAlignment="1">
      <alignment horizontal="centerContinuous"/>
    </xf>
    <xf numFmtId="3" fontId="18" fillId="0" borderId="11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horizontal="centerContinuous"/>
    </xf>
    <xf numFmtId="3" fontId="18" fillId="0" borderId="11" xfId="0" applyNumberFormat="1" applyFont="1" applyFill="1" applyBorder="1" applyAlignment="1">
      <alignment horizontal="centerContinuous" wrapText="1"/>
    </xf>
    <xf numFmtId="0" fontId="18" fillId="0" borderId="11" xfId="0" applyFont="1" applyFill="1" applyBorder="1" applyAlignment="1">
      <alignment horizontal="centerContinuous"/>
    </xf>
    <xf numFmtId="3" fontId="18" fillId="0" borderId="11" xfId="0" applyNumberFormat="1" applyFont="1" applyFill="1" applyBorder="1" applyAlignment="1">
      <alignment horizontal="center" wrapText="1"/>
    </xf>
    <xf numFmtId="0" fontId="18" fillId="0" borderId="10" xfId="0" applyFont="1" applyFill="1" applyBorder="1" applyAlignment="1">
      <alignment horizontal="centerContinuous" wrapText="1"/>
    </xf>
    <xf numFmtId="3" fontId="18" fillId="0" borderId="7" xfId="0" applyNumberFormat="1" applyFont="1" applyFill="1" applyBorder="1" applyAlignment="1"/>
    <xf numFmtId="167" fontId="18" fillId="0" borderId="1" xfId="0" applyNumberFormat="1" applyFont="1" applyFill="1" applyBorder="1" applyAlignment="1">
      <alignment horizontal="right"/>
    </xf>
    <xf numFmtId="167" fontId="18" fillId="0" borderId="11" xfId="0" applyNumberFormat="1" applyFont="1" applyFill="1" applyBorder="1" applyAlignment="1">
      <alignment horizontal="right"/>
    </xf>
    <xf numFmtId="167" fontId="18" fillId="0" borderId="13" xfId="0" applyNumberFormat="1" applyFont="1" applyFill="1" applyBorder="1" applyAlignment="1">
      <alignment horizontal="right"/>
    </xf>
    <xf numFmtId="167" fontId="18" fillId="0" borderId="0" xfId="0" applyNumberFormat="1" applyFont="1" applyFill="1" applyBorder="1" applyAlignment="1">
      <alignment horizontal="right"/>
    </xf>
    <xf numFmtId="167" fontId="18" fillId="0" borderId="5" xfId="0" applyNumberFormat="1" applyFont="1" applyFill="1" applyBorder="1" applyAlignment="1">
      <alignment horizontal="right"/>
    </xf>
    <xf numFmtId="3" fontId="18" fillId="0" borderId="0" xfId="0" applyNumberFormat="1" applyFont="1" applyFill="1" applyAlignment="1"/>
    <xf numFmtId="3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6" xfId="0" applyNumberFormat="1" applyFont="1" applyFill="1" applyBorder="1" applyAlignment="1">
      <alignment horizontal="right"/>
    </xf>
    <xf numFmtId="167" fontId="18" fillId="0" borderId="12" xfId="0" applyNumberFormat="1" applyFont="1" applyFill="1" applyBorder="1" applyAlignment="1">
      <alignment horizontal="right"/>
    </xf>
    <xf numFmtId="164" fontId="19" fillId="0" borderId="0" xfId="0" applyNumberFormat="1" applyFont="1"/>
    <xf numFmtId="3" fontId="18" fillId="5" borderId="0" xfId="0" applyNumberFormat="1" applyFont="1" applyFill="1" applyAlignment="1"/>
    <xf numFmtId="3" fontId="18" fillId="5" borderId="0" xfId="0" applyNumberFormat="1" applyFont="1" applyFill="1" applyAlignment="1">
      <alignment horizontal="right"/>
    </xf>
    <xf numFmtId="167" fontId="18" fillId="5" borderId="0" xfId="0" applyNumberFormat="1" applyFont="1" applyFill="1" applyAlignment="1">
      <alignment horizontal="right"/>
    </xf>
    <xf numFmtId="167" fontId="18" fillId="5" borderId="6" xfId="0" applyNumberFormat="1" applyFont="1" applyFill="1" applyBorder="1" applyAlignment="1">
      <alignment horizontal="right"/>
    </xf>
    <xf numFmtId="167" fontId="18" fillId="5" borderId="12" xfId="0" applyNumberFormat="1" applyFont="1" applyFill="1" applyBorder="1" applyAlignment="1">
      <alignment horizontal="right"/>
    </xf>
    <xf numFmtId="167" fontId="18" fillId="5" borderId="0" xfId="0" applyNumberFormat="1" applyFont="1" applyFill="1" applyBorder="1" applyAlignment="1">
      <alignment horizontal="right"/>
    </xf>
    <xf numFmtId="3" fontId="18" fillId="0" borderId="0" xfId="0" applyNumberFormat="1" applyFont="1" applyAlignment="1"/>
    <xf numFmtId="167" fontId="18" fillId="0" borderId="0" xfId="0" applyNumberFormat="1" applyFont="1" applyAlignment="1">
      <alignment horizontal="right"/>
    </xf>
    <xf numFmtId="167" fontId="18" fillId="0" borderId="6" xfId="0" applyNumberFormat="1" applyFont="1" applyBorder="1" applyAlignment="1">
      <alignment horizontal="right"/>
    </xf>
    <xf numFmtId="167" fontId="18" fillId="0" borderId="12" xfId="0" applyNumberFormat="1" applyFont="1" applyBorder="1" applyAlignment="1">
      <alignment horizontal="right"/>
    </xf>
    <xf numFmtId="167" fontId="18" fillId="0" borderId="0" xfId="0" applyNumberFormat="1" applyFont="1" applyBorder="1" applyAlignment="1">
      <alignment horizontal="right"/>
    </xf>
    <xf numFmtId="4" fontId="18" fillId="0" borderId="6" xfId="0" applyNumberFormat="1" applyFont="1" applyBorder="1" applyAlignment="1">
      <alignment horizontal="right"/>
    </xf>
    <xf numFmtId="0" fontId="20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3" fontId="18" fillId="5" borderId="0" xfId="0" applyNumberFormat="1" applyFont="1" applyFill="1" applyBorder="1" applyAlignment="1"/>
    <xf numFmtId="3" fontId="18" fillId="5" borderId="0" xfId="0" applyNumberFormat="1" applyFont="1" applyFill="1" applyBorder="1" applyAlignment="1">
      <alignment horizontal="right"/>
    </xf>
    <xf numFmtId="3" fontId="18" fillId="0" borderId="1" xfId="0" applyNumberFormat="1" applyFont="1" applyBorder="1" applyAlignment="1"/>
    <xf numFmtId="167" fontId="18" fillId="0" borderId="1" xfId="0" applyNumberFormat="1" applyFont="1" applyBorder="1" applyAlignment="1">
      <alignment horizontal="right"/>
    </xf>
    <xf numFmtId="167" fontId="18" fillId="0" borderId="11" xfId="0" applyNumberFormat="1" applyFont="1" applyBorder="1" applyAlignment="1">
      <alignment horizontal="right"/>
    </xf>
    <xf numFmtId="167" fontId="18" fillId="0" borderId="10" xfId="0" applyNumberFormat="1" applyFont="1" applyBorder="1" applyAlignment="1">
      <alignment horizontal="right"/>
    </xf>
    <xf numFmtId="4" fontId="18" fillId="0" borderId="11" xfId="0" applyNumberFormat="1" applyFont="1" applyBorder="1" applyAlignment="1">
      <alignment horizontal="right"/>
    </xf>
    <xf numFmtId="0" fontId="18" fillId="0" borderId="0" xfId="0" applyFont="1" applyFill="1"/>
    <xf numFmtId="3" fontId="18" fillId="5" borderId="0" xfId="0" applyNumberFormat="1" applyFont="1" applyFill="1" applyAlignment="1">
      <alignment horizontal="left"/>
    </xf>
    <xf numFmtId="4" fontId="18" fillId="5" borderId="6" xfId="0" applyNumberFormat="1" applyFont="1" applyFill="1" applyBorder="1" applyAlignment="1">
      <alignment horizontal="right"/>
    </xf>
    <xf numFmtId="4" fontId="18" fillId="5" borderId="12" xfId="0" applyNumberFormat="1" applyFont="1" applyFill="1" applyBorder="1" applyAlignment="1">
      <alignment horizontal="right"/>
    </xf>
    <xf numFmtId="0" fontId="18" fillId="0" borderId="0" xfId="0" applyFont="1" applyFill="1" applyBorder="1"/>
    <xf numFmtId="0" fontId="18" fillId="0" borderId="0" xfId="0" applyFont="1" applyBorder="1"/>
    <xf numFmtId="3" fontId="18" fillId="5" borderId="1" xfId="0" applyNumberFormat="1" applyFont="1" applyFill="1" applyBorder="1" applyAlignment="1"/>
    <xf numFmtId="3" fontId="18" fillId="5" borderId="1" xfId="0" applyNumberFormat="1" applyFont="1" applyFill="1" applyBorder="1" applyAlignment="1">
      <alignment horizontal="right"/>
    </xf>
    <xf numFmtId="167" fontId="18" fillId="5" borderId="1" xfId="0" applyNumberFormat="1" applyFont="1" applyFill="1" applyBorder="1" applyAlignment="1">
      <alignment horizontal="right"/>
    </xf>
    <xf numFmtId="167" fontId="18" fillId="5" borderId="11" xfId="0" applyNumberFormat="1" applyFont="1" applyFill="1" applyBorder="1" applyAlignment="1">
      <alignment horizontal="right"/>
    </xf>
    <xf numFmtId="167" fontId="18" fillId="5" borderId="10" xfId="0" applyNumberFormat="1" applyFont="1" applyFill="1" applyBorder="1" applyAlignment="1">
      <alignment horizontal="right"/>
    </xf>
    <xf numFmtId="4" fontId="18" fillId="0" borderId="12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4" fontId="18" fillId="0" borderId="6" xfId="0" applyNumberFormat="1" applyFont="1" applyFill="1" applyBorder="1" applyAlignment="1">
      <alignment horizontal="right"/>
    </xf>
    <xf numFmtId="3" fontId="18" fillId="0" borderId="1" xfId="0" applyNumberFormat="1" applyFont="1" applyFill="1" applyBorder="1" applyAlignment="1"/>
    <xf numFmtId="167" fontId="18" fillId="0" borderId="10" xfId="0" applyNumberFormat="1" applyFont="1" applyFill="1" applyBorder="1" applyAlignment="1">
      <alignment horizontal="right"/>
    </xf>
    <xf numFmtId="4" fontId="18" fillId="0" borderId="11" xfId="0" applyNumberFormat="1" applyFont="1" applyFill="1" applyBorder="1" applyAlignment="1">
      <alignment horizontal="right"/>
    </xf>
    <xf numFmtId="3" fontId="18" fillId="5" borderId="7" xfId="0" applyNumberFormat="1" applyFont="1" applyFill="1" applyBorder="1" applyAlignment="1"/>
    <xf numFmtId="3" fontId="18" fillId="5" borderId="7" xfId="0" applyNumberFormat="1" applyFont="1" applyFill="1" applyBorder="1" applyAlignment="1">
      <alignment horizontal="right"/>
    </xf>
    <xf numFmtId="167" fontId="18" fillId="5" borderId="7" xfId="0" applyNumberFormat="1" applyFont="1" applyFill="1" applyBorder="1" applyAlignment="1">
      <alignment horizontal="right"/>
    </xf>
    <xf numFmtId="167" fontId="18" fillId="5" borderId="5" xfId="0" applyNumberFormat="1" applyFont="1" applyFill="1" applyBorder="1" applyAlignment="1">
      <alignment horizontal="right"/>
    </xf>
    <xf numFmtId="4" fontId="18" fillId="5" borderId="13" xfId="0" applyNumberFormat="1" applyFont="1" applyFill="1" applyBorder="1" applyAlignment="1">
      <alignment horizontal="right"/>
    </xf>
    <xf numFmtId="167" fontId="18" fillId="5" borderId="13" xfId="0" applyNumberFormat="1" applyFont="1" applyFill="1" applyBorder="1" applyAlignment="1">
      <alignment horizontal="right"/>
    </xf>
    <xf numFmtId="4" fontId="18" fillId="5" borderId="5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vertical="top"/>
    </xf>
    <xf numFmtId="0" fontId="21" fillId="0" borderId="0" xfId="0" applyFont="1" applyAlignment="1">
      <alignment wrapText="1"/>
    </xf>
    <xf numFmtId="0" fontId="21" fillId="0" borderId="0" xfId="0" applyFont="1"/>
    <xf numFmtId="0" fontId="18" fillId="0" borderId="0" xfId="0" applyNumberFormat="1" applyFont="1" applyAlignment="1">
      <alignment horizontal="left" vertical="top"/>
    </xf>
    <xf numFmtId="164" fontId="18" fillId="0" borderId="0" xfId="0" applyNumberFormat="1" applyFont="1" applyBorder="1" applyAlignment="1">
      <alignment horizontal="center"/>
    </xf>
    <xf numFmtId="0" fontId="18" fillId="0" borderId="0" xfId="0" applyNumberFormat="1" applyFont="1" applyFill="1" applyBorder="1" applyAlignment="1"/>
    <xf numFmtId="3" fontId="18" fillId="0" borderId="0" xfId="0" applyNumberFormat="1" applyFont="1"/>
    <xf numFmtId="0" fontId="18" fillId="0" borderId="0" xfId="0" applyNumberFormat="1" applyFont="1" applyAlignment="1"/>
    <xf numFmtId="0" fontId="18" fillId="0" borderId="0" xfId="0" quotePrefix="1" applyNumberFormat="1" applyFont="1" applyAlignment="1">
      <alignment horizontal="right"/>
    </xf>
    <xf numFmtId="3" fontId="18" fillId="0" borderId="0" xfId="0" applyNumberFormat="1" applyFont="1" applyFill="1" applyAlignment="1">
      <alignment vertical="top"/>
    </xf>
    <xf numFmtId="0" fontId="18" fillId="0" borderId="0" xfId="0" applyNumberFormat="1" applyFont="1" applyBorder="1" applyAlignment="1"/>
    <xf numFmtId="168" fontId="22" fillId="0" borderId="1" xfId="1" applyNumberFormat="1" applyFont="1" applyFill="1" applyBorder="1" applyAlignment="1">
      <alignment horizontal="center"/>
    </xf>
    <xf numFmtId="0" fontId="1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166" fontId="1" fillId="0" borderId="0" xfId="1" applyNumberFormat="1" applyFont="1" applyBorder="1" applyAlignment="1">
      <alignment vertical="top" wrapText="1"/>
    </xf>
    <xf numFmtId="166" fontId="0" fillId="0" borderId="0" xfId="1" applyNumberFormat="1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NumberFormat="1" applyAlignment="1">
      <alignment vertical="top" wrapText="1"/>
    </xf>
    <xf numFmtId="0" fontId="1" fillId="0" borderId="0" xfId="0" applyNumberFormat="1" applyFont="1" applyAlignment="1" applyProtection="1">
      <alignment wrapText="1"/>
      <protection locked="0"/>
    </xf>
    <xf numFmtId="3" fontId="1" fillId="0" borderId="0" xfId="0" applyNumberFormat="1" applyFont="1" applyAlignment="1">
      <alignment horizontal="left" vertical="top" wrapText="1"/>
    </xf>
    <xf numFmtId="0" fontId="1" fillId="0" borderId="0" xfId="0" applyFont="1" applyAlignment="1">
      <alignment wrapText="1"/>
    </xf>
    <xf numFmtId="0" fontId="1" fillId="0" borderId="0" xfId="0" applyNumberFormat="1" applyFont="1" applyAlignment="1">
      <alignment horizontal="left" vertical="top" wrapText="1"/>
    </xf>
    <xf numFmtId="3" fontId="18" fillId="0" borderId="0" xfId="0" applyNumberFormat="1" applyFont="1" applyBorder="1" applyAlignment="1">
      <alignment vertical="top" wrapText="1"/>
    </xf>
    <xf numFmtId="0" fontId="18" fillId="0" borderId="0" xfId="0" applyNumberFormat="1" applyFont="1" applyAlignment="1">
      <alignment horizontal="left" vertical="top" wrapText="1"/>
    </xf>
    <xf numFmtId="0" fontId="21" fillId="0" borderId="0" xfId="0" applyNumberFormat="1" applyFont="1" applyAlignment="1">
      <alignment vertical="top" wrapText="1"/>
    </xf>
    <xf numFmtId="0" fontId="21" fillId="0" borderId="0" xfId="0" applyFont="1" applyAlignment="1">
      <alignment wrapText="1"/>
    </xf>
    <xf numFmtId="3" fontId="18" fillId="0" borderId="0" xfId="0" applyNumberFormat="1" applyFont="1" applyAlignment="1">
      <alignment horizontal="left" vertical="top" wrapText="1"/>
    </xf>
    <xf numFmtId="0" fontId="18" fillId="0" borderId="0" xfId="0" applyFont="1" applyAlignment="1">
      <alignment wrapText="1"/>
    </xf>
    <xf numFmtId="0" fontId="18" fillId="0" borderId="0" xfId="0" applyNumberFormat="1" applyFont="1" applyAlignment="1">
      <alignment vertical="top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80"/>
      <color rgb="FF003399"/>
      <color rgb="FF0000FF"/>
      <color rgb="FF0066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140950778008623"/>
          <c:y val="0.18561568101859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7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0497842322308953E-2"/>
          <c:y val="0.3378481413227602"/>
          <c:w val="0.35800282011825219"/>
          <c:h val="0.40370544107518475"/>
        </c:manualLayout>
      </c:layout>
      <c:pieChart>
        <c:varyColors val="1"/>
        <c:ser>
          <c:idx val="0"/>
          <c:order val="0"/>
          <c:tx>
            <c:strRef>
              <c:f>'Table 75 (76)'!$M$4</c:f>
              <c:strCache>
                <c:ptCount val="1"/>
                <c:pt idx="0">
                  <c:v>2011-12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F0-4C4A-918A-F4163F9EEAFC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F0-4C4A-918A-F4163F9EEAFC}"/>
              </c:ext>
            </c:extLst>
          </c:dPt>
          <c:dLbls>
            <c:dLbl>
              <c:idx val="0"/>
              <c:layout>
                <c:manualLayout>
                  <c:x val="-6.9928557136635941E-2"/>
                  <c:y val="0.1863691378200366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0-4C4A-918A-F4163F9EEAFC}"/>
                </c:ext>
              </c:extLst>
            </c:dLbl>
            <c:dLbl>
              <c:idx val="1"/>
              <c:layout>
                <c:manualLayout>
                  <c:x val="5.7413936375992874E-2"/>
                  <c:y val="-0.15541557305336834"/>
                </c:manualLayout>
              </c:layout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0-4C4A-918A-F4163F9EEAF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75 (76)'!$R$19</c:f>
              <c:numCache>
                <c:formatCode>General</c:formatCode>
                <c:ptCount val="1"/>
              </c:numCache>
            </c:numRef>
          </c:cat>
          <c:val>
            <c:numRef>
              <c:f>'Table 75 (76)'!$M$5:$M$6</c:f>
              <c:numCache>
                <c:formatCode>0.0</c:formatCode>
                <c:ptCount val="2"/>
                <c:pt idx="0">
                  <c:v>55.267551213822259</c:v>
                </c:pt>
                <c:pt idx="1">
                  <c:v>44.732448786177741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F0-4C4A-918A-F4163F9EE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278513715197368"/>
          <c:y val="4.330835457162046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269927036851989"/>
          <c:y val="0.2060740371254498"/>
          <c:w val="0.59811045259548956"/>
          <c:h val="0.52774480113062794"/>
        </c:manualLayout>
      </c:layout>
      <c:pieChart>
        <c:varyColors val="1"/>
        <c:ser>
          <c:idx val="0"/>
          <c:order val="0"/>
          <c:tx>
            <c:strRef>
              <c:f>'Table 75 (76)'!$O$4</c:f>
              <c:strCache>
                <c:ptCount val="1"/>
                <c:pt idx="0">
                  <c:v>2015-16</c:v>
                </c:pt>
              </c:strCache>
            </c:strRef>
          </c:tx>
          <c:spPr>
            <a:pattFill prst="ltVert">
              <a:fgClr>
                <a:srgbClr val="8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C9-4102-8D08-12D8AF92727F}"/>
              </c:ext>
            </c:extLst>
          </c:dPt>
          <c:dLbls>
            <c:dLbl>
              <c:idx val="0"/>
              <c:layout>
                <c:manualLayout>
                  <c:x val="-5.6706342711438075E-2"/>
                  <c:y val="0.22320257479127326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9-4102-8D08-12D8AF92727F}"/>
                </c:ext>
              </c:extLst>
            </c:dLbl>
            <c:dLbl>
              <c:idx val="1"/>
              <c:layout>
                <c:manualLayout>
                  <c:x val="2.1316362438192373E-2"/>
                  <c:y val="-0.2035500766024156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9-4102-8D08-12D8AF9272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'Table 75 (76)'!$N$5:$N$6</c:f>
              <c:numCache>
                <c:formatCode>General</c:formatCode>
                <c:ptCount val="2"/>
              </c:numCache>
            </c:numRef>
          </c:cat>
          <c:val>
            <c:numRef>
              <c:f>'Table 75 (76)'!$O$5:$O$6</c:f>
              <c:numCache>
                <c:formatCode>0.0</c:formatCode>
                <c:ptCount val="2"/>
                <c:pt idx="0">
                  <c:v>53.661781548104813</c:v>
                </c:pt>
                <c:pt idx="1">
                  <c:v>46.338218451895187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9-4102-8D08-12D8AF92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6845547325035444"/>
          <c:y val="8.98186164229471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487815370496318"/>
          <c:y val="0.26783698912635923"/>
          <c:w val="0.59224407771286225"/>
          <c:h val="0.54200881139857515"/>
        </c:manualLayout>
      </c:layout>
      <c:pieChart>
        <c:varyColors val="1"/>
        <c:ser>
          <c:idx val="0"/>
          <c:order val="0"/>
          <c:tx>
            <c:strRef>
              <c:f>'Table 75 (76)'!$M$8</c:f>
              <c:strCache>
                <c:ptCount val="1"/>
                <c:pt idx="0">
                  <c:v>2011-12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9B-4B87-B6DD-6CE4F687F937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9B-4B87-B6DD-6CE4F687F937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D9B-4B87-B6DD-6CE4F687F937}"/>
                </c:ext>
              </c:extLst>
            </c:dLbl>
            <c:dLbl>
              <c:idx val="1"/>
              <c:numFmt formatCode="0.0%" sourceLinked="0"/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D9B-4B87-B6DD-6CE4F687F9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75 (76)'!$O$22</c:f>
              <c:numCache>
                <c:formatCode>General</c:formatCode>
                <c:ptCount val="1"/>
              </c:numCache>
            </c:numRef>
          </c:cat>
          <c:val>
            <c:numRef>
              <c:f>'Table 75 (76)'!$M$10:$M$11</c:f>
              <c:numCache>
                <c:formatCode>0.0</c:formatCode>
                <c:ptCount val="2"/>
                <c:pt idx="0">
                  <c:v>69.094443930115986</c:v>
                </c:pt>
                <c:pt idx="1">
                  <c:v>30.905556069884014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9B-4B87-B6DD-6CE4F687F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5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1566991626046748"/>
          <c:y val="8.03917157414146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177091969758974E-2"/>
          <c:y val="0.24182138997331215"/>
          <c:w val="0.74314255306639854"/>
          <c:h val="0.54642802002690838"/>
        </c:manualLayout>
      </c:layout>
      <c:pieChart>
        <c:varyColors val="1"/>
        <c:ser>
          <c:idx val="0"/>
          <c:order val="0"/>
          <c:tx>
            <c:strRef>
              <c:f>'Table 75 (76)'!$O$8</c:f>
              <c:strCache>
                <c:ptCount val="1"/>
                <c:pt idx="0">
                  <c:v>2015-16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C3-40BF-8DA4-4FCE5FE3EED8}"/>
              </c:ext>
            </c:extLst>
          </c:dPt>
          <c:dPt>
            <c:idx val="1"/>
            <c:bubble3D val="0"/>
            <c:spPr>
              <a:pattFill prst="ltVert">
                <a:fgClr>
                  <a:srgbClr val="8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C3-40BF-8DA4-4FCE5FE3EED8}"/>
              </c:ext>
            </c:extLst>
          </c:dPt>
          <c:dLbls>
            <c:dLbl>
              <c:idx val="0"/>
              <c:layout>
                <c:manualLayout>
                  <c:x val="-3.3703207321009267E-2"/>
                  <c:y val="0.22909945080394362"/>
                </c:manualLayout>
              </c:layout>
              <c:tx>
                <c:rich>
                  <a:bodyPr/>
                  <a:lstStyle/>
                  <a:p>
                    <a:pPr>
                      <a:defRPr sz="800" b="1" i="0" u="none" strike="noStrike" baseline="0">
                        <a:solidFill>
                          <a:schemeClr val="bg1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68.5%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3-40BF-8DA4-4FCE5FE3EED8}"/>
                </c:ext>
              </c:extLst>
            </c:dLbl>
            <c:dLbl>
              <c:idx val="1"/>
              <c:layout>
                <c:manualLayout>
                  <c:x val="3.2398369642816435E-2"/>
                  <c:y val="-0.203371049207084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3-40BF-8DA4-4FCE5FE3EED8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'Table 75 (76)'!$N$10:$N$11</c:f>
              <c:numCache>
                <c:formatCode>General</c:formatCode>
                <c:ptCount val="2"/>
              </c:numCache>
            </c:numRef>
          </c:cat>
          <c:val>
            <c:numRef>
              <c:f>'Table 75 (76)'!$O$10:$O$11</c:f>
              <c:numCache>
                <c:formatCode>0.0</c:formatCode>
                <c:ptCount val="2"/>
                <c:pt idx="0">
                  <c:v>65.4687759195307</c:v>
                </c:pt>
                <c:pt idx="1">
                  <c:v>34.5312240804693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C3-40BF-8DA4-4FCE5FE3E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Four-Year Colleges and Universities, 2011-12</a:t>
            </a:r>
            <a:r>
              <a:rPr lang="en-US" sz="1400" baseline="0"/>
              <a:t> </a:t>
            </a:r>
            <a:r>
              <a:rPr lang="en-US" sz="1400"/>
              <a:t>to 2015-16</a:t>
            </a:r>
            <a:r>
              <a:rPr lang="en-US" sz="1400" baseline="0"/>
              <a:t> 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35878125031239E-2"/>
          <c:y val="0.25576714420007113"/>
          <c:w val="0.91336838175309032"/>
          <c:h val="0.6923052333156029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 (79)'!$D$12</c:f>
              <c:numCache>
                <c:formatCode>#,##0.0</c:formatCode>
                <c:ptCount val="1"/>
                <c:pt idx="0">
                  <c:v>3.6859454599940062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8-4476-AE32-9230BB4E0C75}"/>
            </c:ext>
          </c:extLst>
        </c:ser>
        <c:ser>
          <c:idx val="1"/>
          <c:order val="1"/>
          <c:tx>
            <c:strRef>
              <c:f>'Table 78 (79)'!$A$10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 (79)'!$D$10</c:f>
              <c:numCache>
                <c:formatCode>#,##0.0</c:formatCode>
                <c:ptCount val="1"/>
                <c:pt idx="0">
                  <c:v>5.3648335866248438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8-4476-AE32-9230BB4E0C75}"/>
            </c:ext>
          </c:extLst>
        </c:ser>
        <c:ser>
          <c:idx val="0"/>
          <c:order val="2"/>
          <c:tx>
            <c:strRef>
              <c:f>'Table 78 (79)'!$A$9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78 (79)'!$D$9</c:f>
              <c:numCache>
                <c:formatCode>#,##0.0</c:formatCode>
                <c:ptCount val="1"/>
                <c:pt idx="0">
                  <c:v>4.6182693456868638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78-4476-AE32-9230BB4E0C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6184648"/>
        <c:axId val="185738448"/>
      </c:barChart>
      <c:catAx>
        <c:axId val="186184648"/>
        <c:scaling>
          <c:orientation val="minMax"/>
        </c:scaling>
        <c:delete val="1"/>
        <c:axPos val="l"/>
        <c:majorTickMark val="out"/>
        <c:minorTickMark val="none"/>
        <c:tickLblPos val="none"/>
        <c:crossAx val="185738448"/>
        <c:crosses val="autoZero"/>
        <c:auto val="1"/>
        <c:lblAlgn val="ctr"/>
        <c:lblOffset val="100"/>
        <c:noMultiLvlLbl val="0"/>
      </c:catAx>
      <c:valAx>
        <c:axId val="18573844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6184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712195276721262E-2"/>
          <c:y val="0.22367721165394125"/>
          <c:w val="0.84008137109557168"/>
          <c:h val="8.6146699064745216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Change in Staff at Public Two-Year Colleges, 2011-12 to 2015-16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345565749235474E-2"/>
          <c:y val="0.1705287356321839"/>
          <c:w val="0.95671005803173681"/>
          <c:h val="0.77889655172413796"/>
        </c:manualLayout>
      </c:layout>
      <c:barChart>
        <c:barDir val="bar"/>
        <c:grouping val="clustered"/>
        <c:varyColors val="0"/>
        <c:ser>
          <c:idx val="2"/>
          <c:order val="0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 (80)'!$D$14</c:f>
              <c:numCache>
                <c:formatCode>#,##0.0</c:formatCode>
                <c:ptCount val="1"/>
                <c:pt idx="0">
                  <c:v>-6.1598224195338513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C-40DF-9ED2-1A3EC7650961}"/>
            </c:ext>
          </c:extLst>
        </c:ser>
        <c:ser>
          <c:idx val="1"/>
          <c:order val="1"/>
          <c:tx>
            <c:strRef>
              <c:f>'Table 79 (80)'!$A$10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 (80)'!$D$10</c:f>
              <c:numCache>
                <c:formatCode>#,##0.0</c:formatCode>
                <c:ptCount val="1"/>
                <c:pt idx="0">
                  <c:v>-3.762331415637084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C-40DF-9ED2-1A3EC7650961}"/>
            </c:ext>
          </c:extLst>
        </c:ser>
        <c:ser>
          <c:idx val="0"/>
          <c:order val="2"/>
          <c:tx>
            <c:strRef>
              <c:f>'Table 79 (80)'!$A$9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'Table 79 (80)'!$D$9</c:f>
              <c:numCache>
                <c:formatCode>#,##0.0</c:formatCode>
                <c:ptCount val="1"/>
                <c:pt idx="0">
                  <c:v>-12.291712485368766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C-40DF-9ED2-1A3EC76509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84590464"/>
        <c:axId val="186506680"/>
      </c:barChart>
      <c:catAx>
        <c:axId val="184590464"/>
        <c:scaling>
          <c:orientation val="minMax"/>
        </c:scaling>
        <c:delete val="1"/>
        <c:axPos val="l"/>
        <c:majorTickMark val="out"/>
        <c:minorTickMark val="none"/>
        <c:tickLblPos val="none"/>
        <c:crossAx val="186506680"/>
        <c:crosses val="autoZero"/>
        <c:auto val="1"/>
        <c:lblAlgn val="ctr"/>
        <c:lblOffset val="100"/>
        <c:noMultiLvlLbl val="0"/>
      </c:catAx>
      <c:valAx>
        <c:axId val="186506680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one"/>
        <c:crossAx val="18459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482889757545125E-2"/>
          <c:y val="0.19659995625546811"/>
          <c:w val="0.90384648474760132"/>
          <c:h val="7.9855278506853297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581024</xdr:colOff>
      <xdr:row>1</xdr:row>
      <xdr:rowOff>133350</xdr:rowOff>
    </xdr:from>
    <xdr:to>
      <xdr:col>19</xdr:col>
      <xdr:colOff>942975</xdr:colOff>
      <xdr:row>15</xdr:row>
      <xdr:rowOff>133350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361950</xdr:colOff>
      <xdr:row>4</xdr:row>
      <xdr:rowOff>95250</xdr:rowOff>
    </xdr:from>
    <xdr:to>
      <xdr:col>20</xdr:col>
      <xdr:colOff>161926</xdr:colOff>
      <xdr:row>15</xdr:row>
      <xdr:rowOff>57150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19</xdr:col>
      <xdr:colOff>847726</xdr:colOff>
      <xdr:row>3</xdr:row>
      <xdr:rowOff>133351</xdr:rowOff>
    </xdr:from>
    <xdr:to>
      <xdr:col>21</xdr:col>
      <xdr:colOff>742950</xdr:colOff>
      <xdr:row>14</xdr:row>
      <xdr:rowOff>76201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666751</xdr:colOff>
      <xdr:row>3</xdr:row>
      <xdr:rowOff>114300</xdr:rowOff>
    </xdr:from>
    <xdr:to>
      <xdr:col>23</xdr:col>
      <xdr:colOff>276225</xdr:colOff>
      <xdr:row>15</xdr:row>
      <xdr:rowOff>76200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0</xdr:colOff>
      <xdr:row>1</xdr:row>
      <xdr:rowOff>19050</xdr:rowOff>
    </xdr:from>
    <xdr:to>
      <xdr:col>20</xdr:col>
      <xdr:colOff>0</xdr:colOff>
      <xdr:row>16</xdr:row>
      <xdr:rowOff>38100</xdr:rowOff>
    </xdr:to>
    <xdr:sp macro="" textlink="">
      <xdr:nvSpPr>
        <xdr:cNvPr id="3077" name="Line 5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>
          <a:spLocks noChangeShapeType="1"/>
        </xdr:cNvSpPr>
      </xdr:nvSpPr>
      <xdr:spPr bwMode="auto">
        <a:xfrm flipH="1">
          <a:off x="12944475" y="180975"/>
          <a:ext cx="0" cy="3133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742950</xdr:colOff>
      <xdr:row>3</xdr:row>
      <xdr:rowOff>1</xdr:rowOff>
    </xdr:from>
    <xdr:to>
      <xdr:col>19</xdr:col>
      <xdr:colOff>561975</xdr:colOff>
      <xdr:row>4</xdr:row>
      <xdr:rowOff>66676</xdr:rowOff>
    </xdr:to>
    <xdr:sp macro="" textlink="">
      <xdr:nvSpPr>
        <xdr:cNvPr id="3079" name="Text Box 7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 txBox="1">
          <a:spLocks noChangeArrowheads="1"/>
        </xdr:cNvSpPr>
      </xdr:nvSpPr>
      <xdr:spPr bwMode="auto">
        <a:xfrm>
          <a:off x="11144250" y="542926"/>
          <a:ext cx="18764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 and Assistants</a:t>
          </a:r>
        </a:p>
      </xdr:txBody>
    </xdr:sp>
    <xdr:clientData/>
  </xdr:twoCellAnchor>
  <xdr:twoCellAnchor>
    <xdr:from>
      <xdr:col>21</xdr:col>
      <xdr:colOff>190500</xdr:colOff>
      <xdr:row>2</xdr:row>
      <xdr:rowOff>200025</xdr:rowOff>
    </xdr:from>
    <xdr:to>
      <xdr:col>22</xdr:col>
      <xdr:colOff>57150</xdr:colOff>
      <xdr:row>4</xdr:row>
      <xdr:rowOff>95250</xdr:rowOff>
    </xdr:to>
    <xdr:sp macro="" textlink="">
      <xdr:nvSpPr>
        <xdr:cNvPr id="3080" name="Text Box 8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 txBox="1">
          <a:spLocks noChangeArrowheads="1"/>
        </xdr:cNvSpPr>
      </xdr:nvSpPr>
      <xdr:spPr bwMode="auto">
        <a:xfrm>
          <a:off x="14706600" y="523875"/>
          <a:ext cx="8953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Part Time</a:t>
          </a:r>
        </a:p>
      </xdr:txBody>
    </xdr:sp>
    <xdr:clientData/>
  </xdr:twoCellAnchor>
  <xdr:twoCellAnchor>
    <xdr:from>
      <xdr:col>21</xdr:col>
      <xdr:colOff>285750</xdr:colOff>
      <xdr:row>13</xdr:row>
      <xdr:rowOff>66675</xdr:rowOff>
    </xdr:from>
    <xdr:to>
      <xdr:col>22</xdr:col>
      <xdr:colOff>152400</xdr:colOff>
      <xdr:row>14</xdr:row>
      <xdr:rowOff>95250</xdr:rowOff>
    </xdr:to>
    <xdr:sp macro="" textlink="">
      <xdr:nvSpPr>
        <xdr:cNvPr id="3081" name="Text Box 9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 txBox="1">
          <a:spLocks noChangeArrowheads="1"/>
        </xdr:cNvSpPr>
      </xdr:nvSpPr>
      <xdr:spPr bwMode="auto">
        <a:xfrm>
          <a:off x="14801850" y="2590800"/>
          <a:ext cx="8953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  <xdr:twoCellAnchor>
    <xdr:from>
      <xdr:col>18</xdr:col>
      <xdr:colOff>114300</xdr:colOff>
      <xdr:row>13</xdr:row>
      <xdr:rowOff>19050</xdr:rowOff>
    </xdr:from>
    <xdr:to>
      <xdr:col>18</xdr:col>
      <xdr:colOff>1009650</xdr:colOff>
      <xdr:row>13</xdr:row>
      <xdr:rowOff>152400</xdr:rowOff>
    </xdr:to>
    <xdr:sp macro="" textlink="">
      <xdr:nvSpPr>
        <xdr:cNvPr id="3082" name="Text Box 10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 txBox="1">
          <a:spLocks noChangeArrowheads="1"/>
        </xdr:cNvSpPr>
      </xdr:nvSpPr>
      <xdr:spPr bwMode="auto">
        <a:xfrm>
          <a:off x="11544300" y="2543175"/>
          <a:ext cx="89535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en-U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Full Time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76199</xdr:colOff>
      <xdr:row>1</xdr:row>
      <xdr:rowOff>66676</xdr:rowOff>
    </xdr:from>
    <xdr:to>
      <xdr:col>38</xdr:col>
      <xdr:colOff>433916</xdr:colOff>
      <xdr:row>15</xdr:row>
      <xdr:rowOff>137585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66675</xdr:colOff>
      <xdr:row>2</xdr:row>
      <xdr:rowOff>114300</xdr:rowOff>
    </xdr:from>
    <xdr:to>
      <xdr:col>22</xdr:col>
      <xdr:colOff>247650</xdr:colOff>
      <xdr:row>12</xdr:row>
      <xdr:rowOff>14815</xdr:rowOff>
    </xdr:to>
    <xdr:sp macro="" textlink="">
      <xdr:nvSpPr>
        <xdr:cNvPr id="13" name="Oval Callou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3106400" y="438150"/>
          <a:ext cx="1400175" cy="1853140"/>
        </a:xfrm>
        <a:prstGeom prst="wedgeEllipseCallout">
          <a:avLst>
            <a:gd name="adj1" fmla="val 94545"/>
            <a:gd name="adj2" fmla="val 53671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114300</xdr:colOff>
      <xdr:row>0</xdr:row>
      <xdr:rowOff>142875</xdr:rowOff>
    </xdr:from>
    <xdr:to>
      <xdr:col>41</xdr:col>
      <xdr:colOff>133350</xdr:colOff>
      <xdr:row>17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228601</xdr:colOff>
      <xdr:row>0</xdr:row>
      <xdr:rowOff>47624</xdr:rowOff>
    </xdr:from>
    <xdr:to>
      <xdr:col>23</xdr:col>
      <xdr:colOff>200026</xdr:colOff>
      <xdr:row>11</xdr:row>
      <xdr:rowOff>57149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3049251" y="47624"/>
          <a:ext cx="1581150" cy="1857375"/>
        </a:xfrm>
        <a:prstGeom prst="wedgeEllipseCallout">
          <a:avLst>
            <a:gd name="adj1" fmla="val 88332"/>
            <a:gd name="adj2" fmla="val 65126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X75"/>
  <sheetViews>
    <sheetView showGridLines="0" showZeros="0" view="pageBreakPreview" zoomScaleNormal="100" zoomScaleSheetLayoutView="100" workbookViewId="0">
      <selection activeCell="A2" sqref="A2"/>
    </sheetView>
  </sheetViews>
  <sheetFormatPr defaultRowHeight="12.75" x14ac:dyDescent="0.2"/>
  <cols>
    <col min="1" max="1" width="11.28515625" style="1" customWidth="1"/>
    <col min="2" max="2" width="13.5703125" style="1" customWidth="1"/>
    <col min="3" max="3" width="9.85546875" style="22" customWidth="1"/>
    <col min="4" max="4" width="12.42578125" style="22" customWidth="1"/>
    <col min="5" max="5" width="8.5703125" style="22" customWidth="1"/>
    <col min="6" max="6" width="10.85546875" style="22" customWidth="1"/>
    <col min="7" max="7" width="12.42578125" style="22" customWidth="1"/>
    <col min="8" max="8" width="8.5703125" style="22" customWidth="1"/>
    <col min="9" max="10" width="9.140625" style="22"/>
    <col min="11" max="11" width="10" style="1" customWidth="1"/>
    <col min="12" max="12" width="3.7109375" style="1" bestFit="1" customWidth="1"/>
    <col min="13" max="13" width="9.140625" style="22"/>
    <col min="14" max="14" width="9.140625" style="1"/>
    <col min="15" max="15" width="7.5703125" style="1" bestFit="1" customWidth="1"/>
    <col min="16" max="16" width="4.85546875" style="58" customWidth="1"/>
    <col min="17" max="17" width="9.140625" style="1"/>
    <col min="18" max="23" width="15.42578125" style="1" customWidth="1"/>
    <col min="24" max="16384" width="9.140625" style="1"/>
  </cols>
  <sheetData>
    <row r="1" spans="1:24" x14ac:dyDescent="0.2">
      <c r="A1" s="212" t="s">
        <v>197</v>
      </c>
      <c r="R1" s="84" t="s">
        <v>97</v>
      </c>
      <c r="S1" s="84"/>
      <c r="T1" s="84"/>
      <c r="U1" s="60"/>
      <c r="V1" s="60"/>
      <c r="W1" s="60"/>
    </row>
    <row r="2" spans="1:24" x14ac:dyDescent="0.2">
      <c r="A2" s="637" t="s">
        <v>187</v>
      </c>
      <c r="B2" s="258"/>
      <c r="C2" s="259"/>
      <c r="D2" s="258"/>
      <c r="E2" s="258"/>
      <c r="F2" s="258"/>
      <c r="G2" s="258"/>
      <c r="H2" s="258"/>
      <c r="I2" s="258"/>
      <c r="J2" s="258"/>
      <c r="M2" s="7"/>
      <c r="N2" s="2"/>
      <c r="O2" s="2"/>
      <c r="Q2" s="85"/>
      <c r="S2" s="60" t="s">
        <v>95</v>
      </c>
      <c r="T2" s="60"/>
      <c r="U2" s="60" t="s">
        <v>96</v>
      </c>
      <c r="V2" s="60"/>
      <c r="W2" s="60"/>
      <c r="X2" s="85" t="s">
        <v>2</v>
      </c>
    </row>
    <row r="3" spans="1:24" s="2" customFormat="1" ht="17.25" customHeight="1" x14ac:dyDescent="0.2">
      <c r="A3" s="81" t="s">
        <v>103</v>
      </c>
      <c r="B3" s="258"/>
      <c r="C3" s="259"/>
      <c r="D3" s="258"/>
      <c r="E3" s="258"/>
      <c r="F3" s="258"/>
      <c r="G3" s="258"/>
      <c r="H3" s="258"/>
      <c r="I3" s="258"/>
      <c r="J3" s="258"/>
      <c r="M3" s="3" t="s">
        <v>93</v>
      </c>
      <c r="O3" s="50"/>
      <c r="P3" s="55"/>
    </row>
    <row r="4" spans="1:24" s="2" customFormat="1" ht="12.75" customHeight="1" x14ac:dyDescent="0.2">
      <c r="A4" s="260"/>
      <c r="B4" s="83"/>
      <c r="C4" s="83"/>
      <c r="D4" s="83"/>
      <c r="E4" s="83"/>
      <c r="F4" s="83"/>
      <c r="G4" s="83"/>
      <c r="H4" s="83"/>
      <c r="I4" s="83"/>
      <c r="J4" s="83"/>
      <c r="M4" s="405" t="s">
        <v>118</v>
      </c>
      <c r="O4" s="405" t="s">
        <v>189</v>
      </c>
      <c r="P4" s="55"/>
    </row>
    <row r="5" spans="1:24" s="2" customFormat="1" ht="13.5" customHeight="1" x14ac:dyDescent="0.2">
      <c r="A5" s="49"/>
      <c r="B5" s="49"/>
      <c r="C5" s="204" t="s">
        <v>93</v>
      </c>
      <c r="D5" s="50"/>
      <c r="E5" s="50"/>
      <c r="F5" s="50"/>
      <c r="G5" s="50"/>
      <c r="H5" s="50"/>
      <c r="I5" s="373" t="s">
        <v>94</v>
      </c>
      <c r="J5" s="50"/>
      <c r="L5" s="2" t="s">
        <v>34</v>
      </c>
      <c r="M5" s="79">
        <f>+E9</f>
        <v>55.267551213822259</v>
      </c>
      <c r="O5" s="51">
        <f>+H9</f>
        <v>53.661781548104813</v>
      </c>
      <c r="P5" s="55"/>
    </row>
    <row r="6" spans="1:24" s="2" customFormat="1" ht="12.75" customHeight="1" x14ac:dyDescent="0.2">
      <c r="A6" s="25"/>
      <c r="B6" s="25"/>
      <c r="C6" s="196" t="s">
        <v>118</v>
      </c>
      <c r="D6" s="3"/>
      <c r="E6" s="3"/>
      <c r="F6" s="194" t="s">
        <v>189</v>
      </c>
      <c r="G6" s="3"/>
      <c r="H6" s="3"/>
      <c r="I6" s="61" t="s">
        <v>100</v>
      </c>
      <c r="J6" s="82"/>
      <c r="L6" s="2" t="s">
        <v>33</v>
      </c>
      <c r="M6" s="80">
        <f>100-M5</f>
        <v>44.732448786177741</v>
      </c>
      <c r="O6" s="54">
        <f>100-O5</f>
        <v>46.338218451895187</v>
      </c>
      <c r="P6" s="55"/>
    </row>
    <row r="7" spans="1:24" s="2" customFormat="1" ht="41.25" customHeight="1" x14ac:dyDescent="0.2">
      <c r="A7" s="6"/>
      <c r="B7" s="6"/>
      <c r="C7" s="656" t="s">
        <v>100</v>
      </c>
      <c r="D7" s="656" t="s">
        <v>186</v>
      </c>
      <c r="E7" s="657" t="s">
        <v>99</v>
      </c>
      <c r="F7" s="656" t="s">
        <v>100</v>
      </c>
      <c r="G7" s="656" t="s">
        <v>186</v>
      </c>
      <c r="H7" s="658" t="s">
        <v>99</v>
      </c>
      <c r="I7" s="659" t="s">
        <v>118</v>
      </c>
      <c r="J7" s="659" t="s">
        <v>189</v>
      </c>
      <c r="M7" s="48" t="s">
        <v>94</v>
      </c>
      <c r="O7" s="50"/>
      <c r="P7" s="55"/>
    </row>
    <row r="8" spans="1:24" s="2" customFormat="1" ht="13.5" customHeight="1" x14ac:dyDescent="0.2">
      <c r="A8" s="217" t="s">
        <v>115</v>
      </c>
      <c r="B8" s="261"/>
      <c r="C8" s="298">
        <f>('4-year summary'!BB4/'4-year summary'!BM4)*100</f>
        <v>20.140695040679272</v>
      </c>
      <c r="D8" s="298">
        <f>('4-year summary'!DP4/'4-year summary'!BM4)*100</f>
        <v>35.643427288121039</v>
      </c>
      <c r="E8" s="299">
        <f>+D8+C8</f>
        <v>55.784122328800308</v>
      </c>
      <c r="F8" s="300">
        <f>('4-year summary'!BD4/'4-year summary'!BO4)*100</f>
        <v>20.454860427288708</v>
      </c>
      <c r="G8" s="298">
        <f>('4-year summary'!DR4/'4-year summary'!BO4)*100</f>
        <v>34.414441356606396</v>
      </c>
      <c r="H8" s="299">
        <f>+G8+F8</f>
        <v>54.869301783895104</v>
      </c>
      <c r="I8" s="301">
        <f>('2-year summary'!BX4/'2-year summary'!BM4)*100</f>
        <v>70.321773113332966</v>
      </c>
      <c r="J8" s="301">
        <f>('2-year summary'!BZ4/'2-year summary'!BO4)*100</f>
        <v>68.492280766788298</v>
      </c>
      <c r="K8" s="7"/>
      <c r="L8" s="7"/>
      <c r="M8" s="405" t="s">
        <v>118</v>
      </c>
      <c r="O8" s="405" t="s">
        <v>189</v>
      </c>
      <c r="P8" s="56"/>
      <c r="Q8" s="52"/>
      <c r="R8" s="7"/>
    </row>
    <row r="9" spans="1:24" s="2" customFormat="1" ht="11.25" customHeight="1" x14ac:dyDescent="0.2">
      <c r="A9" s="218" t="s">
        <v>3</v>
      </c>
      <c r="B9" s="262"/>
      <c r="C9" s="302">
        <f>('4-year summary'!BB5/'4-year summary'!BM5)*100</f>
        <v>16.155135962674056</v>
      </c>
      <c r="D9" s="302">
        <f>('4-year summary'!DP5/'4-year summary'!BM5)*100</f>
        <v>39.112415251148207</v>
      </c>
      <c r="E9" s="303">
        <f t="shared" ref="E9:E66" si="0">+D9+C9</f>
        <v>55.267551213822259</v>
      </c>
      <c r="F9" s="304">
        <f>('4-year summary'!BD5/'4-year summary'!BO5)*100</f>
        <v>16.365718674777288</v>
      </c>
      <c r="G9" s="302">
        <f>('4-year summary'!DR5/'4-year summary'!BO5)*100</f>
        <v>37.296062873327529</v>
      </c>
      <c r="H9" s="303">
        <f t="shared" ref="H9:H67" si="1">+G9+F9</f>
        <v>53.661781548104813</v>
      </c>
      <c r="I9" s="304">
        <f>('2-year summary'!BX5/'2-year summary'!BM5)*100</f>
        <v>69.094443930115986</v>
      </c>
      <c r="J9" s="304">
        <f>('2-year summary'!BZ5/'2-year summary'!BO5)*100</f>
        <v>65.4687759195307</v>
      </c>
      <c r="M9" s="53"/>
      <c r="O9" s="53"/>
      <c r="P9" s="56"/>
      <c r="Q9" s="52"/>
      <c r="R9" s="7"/>
    </row>
    <row r="10" spans="1:24" s="2" customFormat="1" ht="12.75" customHeight="1" x14ac:dyDescent="0.2">
      <c r="A10" s="218"/>
      <c r="B10" s="262"/>
      <c r="C10" s="302"/>
      <c r="D10" s="302"/>
      <c r="E10" s="303"/>
      <c r="F10" s="304"/>
      <c r="G10" s="302"/>
      <c r="H10" s="303"/>
      <c r="I10" s="304"/>
      <c r="J10" s="304"/>
      <c r="K10" s="46"/>
      <c r="L10" s="2" t="s">
        <v>34</v>
      </c>
      <c r="M10" s="79">
        <f>+I9</f>
        <v>69.094443930115986</v>
      </c>
      <c r="O10" s="51">
        <f>+J9</f>
        <v>65.4687759195307</v>
      </c>
      <c r="P10" s="57"/>
      <c r="Q10" s="53"/>
      <c r="R10" s="7"/>
    </row>
    <row r="11" spans="1:24" s="2" customFormat="1" ht="15" customHeight="1" x14ac:dyDescent="0.2">
      <c r="A11" s="219" t="s">
        <v>4</v>
      </c>
      <c r="B11" s="263"/>
      <c r="C11" s="305">
        <f>('4-year summary'!BB7/'4-year summary'!BM7)*100</f>
        <v>18.750787848228917</v>
      </c>
      <c r="D11" s="305">
        <f>('4-year summary'!DP7/'4-year summary'!BM7)*100</f>
        <v>32.812303037942769</v>
      </c>
      <c r="E11" s="306">
        <f t="shared" si="0"/>
        <v>51.563090886171686</v>
      </c>
      <c r="F11" s="307">
        <f>('4-year summary'!BD7/'4-year summary'!BO7)*100</f>
        <v>19.874589429680501</v>
      </c>
      <c r="G11" s="305">
        <f>('4-year summary'!DR7/'4-year summary'!BO7)*100</f>
        <v>30.821140638996713</v>
      </c>
      <c r="H11" s="306">
        <f t="shared" si="1"/>
        <v>50.695730068677214</v>
      </c>
      <c r="I11" s="307">
        <f>('2-year summary'!BX7/'2-year summary'!BM7)*100</f>
        <v>66.255835667600365</v>
      </c>
      <c r="J11" s="307">
        <f>('2-year summary'!BZ7/'2-year summary'!BO7)*100</f>
        <v>61.523090586145642</v>
      </c>
      <c r="K11" s="46"/>
      <c r="L11" s="2" t="s">
        <v>33</v>
      </c>
      <c r="M11" s="80">
        <f>100-M10</f>
        <v>30.905556069884014</v>
      </c>
      <c r="O11" s="54">
        <f>100-O10</f>
        <v>34.5312240804693</v>
      </c>
      <c r="P11" s="56"/>
      <c r="Q11" s="7"/>
      <c r="R11" s="7"/>
    </row>
    <row r="12" spans="1:24" s="2" customFormat="1" x14ac:dyDescent="0.2">
      <c r="A12" s="219" t="s">
        <v>5</v>
      </c>
      <c r="B12" s="263"/>
      <c r="C12" s="305">
        <f>('4-year summary'!BB8/'4-year summary'!BM8)*100</f>
        <v>19.635306553911207</v>
      </c>
      <c r="D12" s="305">
        <f>('4-year summary'!DP8/'4-year summary'!BM8)*100</f>
        <v>29.770084566596193</v>
      </c>
      <c r="E12" s="306">
        <f t="shared" si="0"/>
        <v>49.405391120507403</v>
      </c>
      <c r="F12" s="307">
        <f>('4-year summary'!BD8/'4-year summary'!BO8)*100</f>
        <v>18.233198181594791</v>
      </c>
      <c r="G12" s="305">
        <f>('4-year summary'!DR8/'4-year summary'!BO8)*100</f>
        <v>32.043248556333701</v>
      </c>
      <c r="H12" s="306">
        <f t="shared" si="1"/>
        <v>50.276446737928495</v>
      </c>
      <c r="I12" s="307">
        <f>('2-year summary'!BX8/'2-year summary'!BM8)*100</f>
        <v>59.298737727910236</v>
      </c>
      <c r="J12" s="307">
        <f>('2-year summary'!BZ8/'2-year summary'!BO8)*100</f>
        <v>54.622950819672134</v>
      </c>
      <c r="K12" s="46"/>
      <c r="M12" s="7"/>
      <c r="P12" s="55"/>
    </row>
    <row r="13" spans="1:24" s="2" customFormat="1" ht="12.75" customHeight="1" x14ac:dyDescent="0.2">
      <c r="A13" s="219" t="s">
        <v>6</v>
      </c>
      <c r="B13" s="263"/>
      <c r="C13" s="305">
        <f>('4-year summary'!BB9/'4-year summary'!BM9)*100</f>
        <v>5.8565612276855621</v>
      </c>
      <c r="D13" s="305">
        <f>('4-year summary'!DP9/'4-year summary'!BM9)*100</f>
        <v>52.113999373629817</v>
      </c>
      <c r="E13" s="306">
        <f t="shared" si="0"/>
        <v>57.970560601315377</v>
      </c>
      <c r="F13" s="307">
        <f>('4-year summary'!BD9/'4-year summary'!BO9)*100</f>
        <v>5.65625</v>
      </c>
      <c r="G13" s="305">
        <f>('4-year summary'!DR9/'4-year summary'!BO9)*100</f>
        <v>51.125</v>
      </c>
      <c r="H13" s="306">
        <f t="shared" si="1"/>
        <v>56.78125</v>
      </c>
      <c r="I13" s="307">
        <f>('2-year summary'!BX9/'2-year summary'!BM9)*100</f>
        <v>66.666666666666657</v>
      </c>
      <c r="J13" s="307">
        <f>('2-year summary'!BZ9/'2-year summary'!BO9)*100</f>
        <v>62.169811320754718</v>
      </c>
      <c r="K13" s="46"/>
      <c r="M13" s="7"/>
      <c r="P13" s="55"/>
    </row>
    <row r="14" spans="1:24" s="2" customFormat="1" ht="12.75" customHeight="1" x14ac:dyDescent="0.2">
      <c r="A14" s="219" t="s">
        <v>7</v>
      </c>
      <c r="B14" s="263"/>
      <c r="C14" s="305">
        <f>('4-year summary'!BB10/'4-year summary'!BM10)*100</f>
        <v>15.609709601575904</v>
      </c>
      <c r="D14" s="305">
        <f>('4-year summary'!DP10/'4-year summary'!BM10)*100</f>
        <v>44.029993010103581</v>
      </c>
      <c r="E14" s="306">
        <f t="shared" si="0"/>
        <v>59.639702611679482</v>
      </c>
      <c r="F14" s="307">
        <f>('4-year summary'!BD10/'4-year summary'!BO10)*100</f>
        <v>16.83859132056179</v>
      </c>
      <c r="G14" s="305">
        <f>('4-year summary'!DR10/'4-year summary'!BO10)*100</f>
        <v>40.54013413130432</v>
      </c>
      <c r="H14" s="306">
        <f t="shared" si="1"/>
        <v>57.37872545186611</v>
      </c>
      <c r="I14" s="307">
        <f>('2-year summary'!BX10/'2-year summary'!BM10)*100</f>
        <v>77.18524458700881</v>
      </c>
      <c r="J14" s="307">
        <f>('2-year summary'!BZ10/'2-year summary'!BO10)*100</f>
        <v>71.817110534998818</v>
      </c>
      <c r="K14" s="46"/>
      <c r="L14" s="4"/>
      <c r="M14" s="7"/>
      <c r="P14" s="55"/>
    </row>
    <row r="15" spans="1:24" s="2" customFormat="1" ht="12.75" customHeight="1" x14ac:dyDescent="0.2">
      <c r="A15" s="208" t="s">
        <v>8</v>
      </c>
      <c r="B15" s="264"/>
      <c r="C15" s="308">
        <f>('4-year summary'!BB11/'4-year summary'!BM11)*100</f>
        <v>15.039668851328045</v>
      </c>
      <c r="D15" s="308">
        <f>('4-year summary'!DP11/'4-year summary'!BM11)*100</f>
        <v>43.631424629182476</v>
      </c>
      <c r="E15" s="309">
        <f t="shared" si="0"/>
        <v>58.671093480510521</v>
      </c>
      <c r="F15" s="310">
        <f>('4-year summary'!BD11/'4-year summary'!BO11)*100</f>
        <v>14.582052858020896</v>
      </c>
      <c r="G15" s="308">
        <f>('4-year summary'!DR11/'4-year summary'!BO11)*100</f>
        <v>39.608942839582049</v>
      </c>
      <c r="H15" s="309">
        <f t="shared" si="1"/>
        <v>54.190995697602943</v>
      </c>
      <c r="I15" s="310">
        <f>('2-year summary'!BX11/'2-year summary'!BM11)*100</f>
        <v>50.190403655750195</v>
      </c>
      <c r="J15" s="310">
        <f>('2-year summary'!BZ11/'2-year summary'!BO11)*100</f>
        <v>52.454862210959774</v>
      </c>
      <c r="K15" s="46"/>
      <c r="M15" s="7"/>
      <c r="P15" s="55"/>
    </row>
    <row r="16" spans="1:24" s="2" customFormat="1" ht="12.75" customHeight="1" x14ac:dyDescent="0.2">
      <c r="A16" s="208" t="s">
        <v>9</v>
      </c>
      <c r="B16" s="264"/>
      <c r="C16" s="308">
        <f>('4-year summary'!BB12/'4-year summary'!BM12)*100</f>
        <v>18.875444839857654</v>
      </c>
      <c r="D16" s="308">
        <f>('4-year summary'!DP12/'4-year summary'!BM12)*100</f>
        <v>32.576512455516017</v>
      </c>
      <c r="E16" s="309">
        <f t="shared" si="0"/>
        <v>51.451957295373674</v>
      </c>
      <c r="F16" s="310">
        <f>('4-year summary'!BD12/'4-year summary'!BO12)*100</f>
        <v>20.264675439893541</v>
      </c>
      <c r="G16" s="308">
        <f>('4-year summary'!DR12/'4-year summary'!BO12)*100</f>
        <v>27.029424811474197</v>
      </c>
      <c r="H16" s="309">
        <f t="shared" si="1"/>
        <v>47.294100251367738</v>
      </c>
      <c r="I16" s="310">
        <f>('2-year summary'!BX12/'2-year summary'!BM12)*100</f>
        <v>61.863511514895421</v>
      </c>
      <c r="J16" s="310">
        <f>('2-year summary'!BZ12/'2-year summary'!BO12)*100</f>
        <v>53.273723680415344</v>
      </c>
      <c r="K16" s="46"/>
      <c r="M16" s="7"/>
      <c r="P16" s="55"/>
      <c r="R16" s="7"/>
      <c r="S16" s="7"/>
      <c r="T16" s="7"/>
      <c r="U16" s="7"/>
      <c r="V16" s="7"/>
      <c r="W16" s="7"/>
    </row>
    <row r="17" spans="1:24" s="2" customFormat="1" ht="13.5" customHeight="1" x14ac:dyDescent="0.2">
      <c r="A17" s="208" t="s">
        <v>10</v>
      </c>
      <c r="B17" s="264"/>
      <c r="C17" s="308">
        <f>('4-year summary'!BB13/'4-year summary'!BM13)*100</f>
        <v>11.077638147701842</v>
      </c>
      <c r="D17" s="308">
        <f>('4-year summary'!DP13/'4-year summary'!BM13)*100</f>
        <v>39.395765191943539</v>
      </c>
      <c r="E17" s="309">
        <f t="shared" si="0"/>
        <v>50.47340333964538</v>
      </c>
      <c r="F17" s="310">
        <f>('4-year summary'!BD13/'4-year summary'!BO13)*100</f>
        <v>13.099263112267012</v>
      </c>
      <c r="G17" s="308">
        <f>('4-year summary'!DR13/'4-year summary'!BO13)*100</f>
        <v>38.396185522323364</v>
      </c>
      <c r="H17" s="309">
        <f t="shared" si="1"/>
        <v>51.495448634590375</v>
      </c>
      <c r="I17" s="310">
        <f>('2-year summary'!BX13/'2-year summary'!BM13)*100</f>
        <v>51.951032899770468</v>
      </c>
      <c r="J17" s="310">
        <f>('2-year summary'!BZ13/'2-year summary'!BO13)*100</f>
        <v>53.417412530512607</v>
      </c>
      <c r="K17" s="46"/>
      <c r="L17" s="4"/>
      <c r="M17" s="7"/>
      <c r="P17" s="55"/>
      <c r="Q17" s="86"/>
      <c r="R17" s="87" t="s">
        <v>98</v>
      </c>
      <c r="S17" s="59"/>
      <c r="T17" s="59"/>
      <c r="U17" s="59"/>
      <c r="V17" s="59"/>
      <c r="W17" s="59"/>
      <c r="X17" s="47"/>
    </row>
    <row r="18" spans="1:24" s="2" customFormat="1" ht="12.75" customHeight="1" x14ac:dyDescent="0.2">
      <c r="A18" s="208" t="s">
        <v>11</v>
      </c>
      <c r="B18" s="264"/>
      <c r="C18" s="308">
        <f>('4-year summary'!BB14/'4-year summary'!BM14)*100</f>
        <v>22.34070391207641</v>
      </c>
      <c r="D18" s="308">
        <f>('4-year summary'!DP14/'4-year summary'!BM14)*100</f>
        <v>33.461991364647389</v>
      </c>
      <c r="E18" s="309">
        <f t="shared" si="0"/>
        <v>55.802695276723796</v>
      </c>
      <c r="F18" s="310">
        <f>('4-year summary'!BD14/'4-year summary'!BO14)*100</f>
        <v>21.612715642566389</v>
      </c>
      <c r="G18" s="308">
        <f>('4-year summary'!DR14/'4-year summary'!BO14)*100</f>
        <v>33.882535375072685</v>
      </c>
      <c r="H18" s="309">
        <f t="shared" si="1"/>
        <v>55.495251017639077</v>
      </c>
      <c r="I18" s="310">
        <f>('2-year summary'!BX14/'2-year summary'!BM14)*100</f>
        <v>78.231467214518062</v>
      </c>
      <c r="J18" s="310">
        <f>('2-year summary'!BZ14/'2-year summary'!BO14)*100</f>
        <v>75.943703979867649</v>
      </c>
      <c r="K18" s="46"/>
      <c r="M18" s="7"/>
      <c r="P18" s="55"/>
    </row>
    <row r="19" spans="1:24" s="2" customFormat="1" ht="12.75" customHeight="1" x14ac:dyDescent="0.2">
      <c r="A19" s="220" t="s">
        <v>12</v>
      </c>
      <c r="B19" s="265"/>
      <c r="C19" s="311">
        <f>('4-year summary'!BB15/'4-year summary'!BM15)*100</f>
        <v>11.079849946409432</v>
      </c>
      <c r="D19" s="311">
        <f>('4-year summary'!DP15/'4-year summary'!BM15)*100</f>
        <v>41.318327974276528</v>
      </c>
      <c r="E19" s="306">
        <f t="shared" si="0"/>
        <v>52.39817792068596</v>
      </c>
      <c r="F19" s="307">
        <f>('4-year summary'!BD15/'4-year summary'!BO15)*100</f>
        <v>13.336933045356373</v>
      </c>
      <c r="G19" s="311">
        <f>('4-year summary'!DR15/'4-year summary'!BO15)*100</f>
        <v>36.177105831533481</v>
      </c>
      <c r="H19" s="306">
        <f t="shared" si="1"/>
        <v>49.514038876889856</v>
      </c>
      <c r="I19" s="307">
        <f>('2-year summary'!BX15/'2-year summary'!BM15)*100</f>
        <v>42.95096322241681</v>
      </c>
      <c r="J19" s="307">
        <f>('2-year summary'!BZ15/'2-year summary'!BO15)*100</f>
        <v>41.554054054054049</v>
      </c>
      <c r="K19" s="46"/>
      <c r="M19" s="7"/>
      <c r="P19" s="55"/>
    </row>
    <row r="20" spans="1:24" s="2" customFormat="1" ht="12.75" customHeight="1" x14ac:dyDescent="0.2">
      <c r="A20" s="220" t="s">
        <v>13</v>
      </c>
      <c r="B20" s="265"/>
      <c r="C20" s="311">
        <f>('4-year summary'!BB16/'4-year summary'!BM16)*100</f>
        <v>12.067581514468101</v>
      </c>
      <c r="D20" s="311">
        <f>('4-year summary'!DP16/'4-year summary'!BM16)*100</f>
        <v>40.300447230610452</v>
      </c>
      <c r="E20" s="306">
        <f t="shared" si="0"/>
        <v>52.368028745078554</v>
      </c>
      <c r="F20" s="307">
        <f>('4-year summary'!BD16/'4-year summary'!BO16)*100</f>
        <v>12.278768924585968</v>
      </c>
      <c r="G20" s="311">
        <f>('4-year summary'!DR16/'4-year summary'!BO16)*100</f>
        <v>39.277844907242873</v>
      </c>
      <c r="H20" s="306">
        <f t="shared" si="1"/>
        <v>51.556613831828841</v>
      </c>
      <c r="I20" s="307">
        <f>('2-year summary'!BX16/'2-year summary'!BM16)*100</f>
        <v>70.435528856468565</v>
      </c>
      <c r="J20" s="307">
        <f>('2-year summary'!BZ16/'2-year summary'!BO16)*100</f>
        <v>67.325460744107914</v>
      </c>
      <c r="K20" s="46"/>
      <c r="M20" s="7"/>
      <c r="P20" s="55"/>
    </row>
    <row r="21" spans="1:24" s="2" customFormat="1" ht="12.75" customHeight="1" x14ac:dyDescent="0.2">
      <c r="A21" s="220" t="s">
        <v>14</v>
      </c>
      <c r="B21" s="265"/>
      <c r="C21" s="311">
        <f>('4-year summary'!BB17/'4-year summary'!BM17)*100</f>
        <v>17.668816388467377</v>
      </c>
      <c r="D21" s="311">
        <f>('4-year summary'!DP17/'4-year summary'!BM17)*100</f>
        <v>37.765553869499243</v>
      </c>
      <c r="E21" s="306">
        <f t="shared" si="0"/>
        <v>55.43437025796662</v>
      </c>
      <c r="F21" s="307">
        <f>('4-year summary'!BD17/'4-year summary'!BO17)*100</f>
        <v>16.704653371320038</v>
      </c>
      <c r="G21" s="311">
        <f>('4-year summary'!DR17/'4-year summary'!BO17)*100</f>
        <v>36.885090218423549</v>
      </c>
      <c r="H21" s="306">
        <f t="shared" si="1"/>
        <v>53.589743589743591</v>
      </c>
      <c r="I21" s="307">
        <f>('2-year summary'!BX17/'2-year summary'!BM17)*100</f>
        <v>67.06940874035989</v>
      </c>
      <c r="J21" s="307">
        <f>('2-year summary'!BZ17/'2-year summary'!BO17)*100</f>
        <v>58.507199529826629</v>
      </c>
      <c r="K21" s="46"/>
      <c r="M21" s="7"/>
      <c r="P21" s="55"/>
    </row>
    <row r="22" spans="1:24" s="2" customFormat="1" ht="12.75" customHeight="1" x14ac:dyDescent="0.2">
      <c r="A22" s="220" t="s">
        <v>15</v>
      </c>
      <c r="B22" s="265"/>
      <c r="C22" s="311">
        <f>('4-year summary'!BB18/'4-year summary'!BM18)*100</f>
        <v>20.45190069821567</v>
      </c>
      <c r="D22" s="311">
        <f>('4-year summary'!DP18/'4-year summary'!BM18)*100</f>
        <v>32.07913110938712</v>
      </c>
      <c r="E22" s="306">
        <f t="shared" si="0"/>
        <v>52.531031807602787</v>
      </c>
      <c r="F22" s="307">
        <f>('4-year summary'!BD18/'4-year summary'!BO18)*100</f>
        <v>23.63038064745642</v>
      </c>
      <c r="G22" s="311">
        <f>('4-year summary'!DR18/'4-year summary'!BO18)*100</f>
        <v>31.145499822127359</v>
      </c>
      <c r="H22" s="306">
        <f t="shared" si="1"/>
        <v>54.775880469583782</v>
      </c>
      <c r="I22" s="307">
        <f>('2-year summary'!BX18/'2-year summary'!BM18)*100</f>
        <v>63.649000868809736</v>
      </c>
      <c r="J22" s="307">
        <f>('2-year summary'!BZ18/'2-year summary'!BO18)*100</f>
        <v>60.943570767807586</v>
      </c>
      <c r="M22" s="7"/>
      <c r="P22" s="55"/>
    </row>
    <row r="23" spans="1:24" s="2" customFormat="1" ht="12.75" customHeight="1" x14ac:dyDescent="0.2">
      <c r="A23" s="208" t="s">
        <v>16</v>
      </c>
      <c r="B23" s="264"/>
      <c r="C23" s="308">
        <f>('4-year summary'!BB19/'4-year summary'!BM19)*100</f>
        <v>19.47632029417359</v>
      </c>
      <c r="D23" s="308">
        <f>('4-year summary'!DP19/'4-year summary'!BM19)*100</f>
        <v>37.329613897166041</v>
      </c>
      <c r="E23" s="309">
        <f t="shared" si="0"/>
        <v>56.805934191339631</v>
      </c>
      <c r="F23" s="310">
        <f>('4-year summary'!BD19/'4-year summary'!BO19)*100</f>
        <v>17.231324632046654</v>
      </c>
      <c r="G23" s="308">
        <f>('4-year summary'!DR19/'4-year summary'!BO19)*100</f>
        <v>39.405720633157451</v>
      </c>
      <c r="H23" s="309">
        <f t="shared" si="1"/>
        <v>56.637045265204108</v>
      </c>
      <c r="I23" s="310">
        <f>('2-year summary'!BX19/'2-year summary'!BM19)*100</f>
        <v>67.121016761834596</v>
      </c>
      <c r="J23" s="310">
        <f>('2-year summary'!BZ19/'2-year summary'!BO19)*100</f>
        <v>62.651087832393223</v>
      </c>
      <c r="M23" s="7"/>
      <c r="P23" s="55"/>
    </row>
    <row r="24" spans="1:24" s="2" customFormat="1" ht="12.75" customHeight="1" x14ac:dyDescent="0.2">
      <c r="A24" s="208" t="s">
        <v>17</v>
      </c>
      <c r="B24" s="264"/>
      <c r="C24" s="308">
        <f>('4-year summary'!BB20/'4-year summary'!BM20)*100</f>
        <v>13.263256153736885</v>
      </c>
      <c r="D24" s="308">
        <f>('4-year summary'!DP20/'4-year summary'!BM20)*100</f>
        <v>45.563018730087869</v>
      </c>
      <c r="E24" s="309">
        <f t="shared" si="0"/>
        <v>58.826274883824752</v>
      </c>
      <c r="F24" s="310">
        <f>('4-year summary'!BD20/'4-year summary'!BO20)*100</f>
        <v>13.974473029648324</v>
      </c>
      <c r="G24" s="308">
        <f>('4-year summary'!DR20/'4-year summary'!BO20)*100</f>
        <v>42.640570816463622</v>
      </c>
      <c r="H24" s="309">
        <f t="shared" si="1"/>
        <v>56.615043846111945</v>
      </c>
      <c r="I24" s="310">
        <f>('2-year summary'!BX20/'2-year summary'!BM20)*100</f>
        <v>68.117874699299236</v>
      </c>
      <c r="J24" s="310">
        <f>('2-year summary'!BZ20/'2-year summary'!BO20)*100</f>
        <v>65.026989378373671</v>
      </c>
      <c r="M24" s="7"/>
      <c r="P24" s="55"/>
    </row>
    <row r="25" spans="1:24" s="4" customFormat="1" ht="12.75" customHeight="1" x14ac:dyDescent="0.2">
      <c r="A25" s="208" t="s">
        <v>18</v>
      </c>
      <c r="B25" s="264"/>
      <c r="C25" s="308">
        <f>('4-year summary'!BB21/'4-year summary'!BM21)*100</f>
        <v>18.666980134007289</v>
      </c>
      <c r="D25" s="308">
        <f>('4-year summary'!DP21/'4-year summary'!BM21)*100</f>
        <v>34.179695153011245</v>
      </c>
      <c r="E25" s="309">
        <f t="shared" si="0"/>
        <v>52.846675287018535</v>
      </c>
      <c r="F25" s="310">
        <f>('4-year summary'!BD21/'4-year summary'!BO21)*100</f>
        <v>17.51010335824899</v>
      </c>
      <c r="G25" s="308">
        <f>('4-year summary'!DR21/'4-year summary'!BO21)*100</f>
        <v>34.140409856585954</v>
      </c>
      <c r="H25" s="309">
        <f t="shared" si="1"/>
        <v>51.650513214834945</v>
      </c>
      <c r="I25" s="310">
        <f>('2-year summary'!BX21/'2-year summary'!BM21)*100</f>
        <v>76.834951456310691</v>
      </c>
      <c r="J25" s="310">
        <f>('2-year summary'!BZ21/'2-year summary'!BO21)*100</f>
        <v>73.405805222458824</v>
      </c>
      <c r="M25" s="5"/>
      <c r="P25" s="55"/>
    </row>
    <row r="26" spans="1:24" s="4" customFormat="1" ht="12.75" customHeight="1" x14ac:dyDescent="0.2">
      <c r="A26" s="211" t="s">
        <v>19</v>
      </c>
      <c r="B26" s="266"/>
      <c r="C26" s="312">
        <f>('4-year summary'!BB22/'4-year summary'!BM22)*100</f>
        <v>22.574229293933797</v>
      </c>
      <c r="D26" s="312">
        <f>('4-year summary'!DP22/'4-year summary'!BM22)*100</f>
        <v>27.717005256428468</v>
      </c>
      <c r="E26" s="313">
        <f t="shared" si="0"/>
        <v>50.291234550362262</v>
      </c>
      <c r="F26" s="314">
        <f>('4-year summary'!BD22/'4-year summary'!BO22)*100</f>
        <v>21.959791930268523</v>
      </c>
      <c r="G26" s="312">
        <f>('4-year summary'!DR22/'4-year summary'!BO22)*100</f>
        <v>24.560663573738225</v>
      </c>
      <c r="H26" s="313">
        <f t="shared" si="1"/>
        <v>46.520455504006748</v>
      </c>
      <c r="I26" s="314">
        <f>('2-year summary'!BX22/'2-year summary'!BM22)*100</f>
        <v>65.450399087799312</v>
      </c>
      <c r="J26" s="314">
        <f>('2-year summary'!BZ22/'2-year summary'!BO22)*100</f>
        <v>57.399723374827104</v>
      </c>
      <c r="M26" s="5"/>
      <c r="P26" s="55"/>
    </row>
    <row r="27" spans="1:24" s="4" customFormat="1" ht="12.75" customHeight="1" x14ac:dyDescent="0.2">
      <c r="A27" s="218" t="s">
        <v>111</v>
      </c>
      <c r="B27" s="262"/>
      <c r="C27" s="302">
        <f>('4-year summary'!BB23/'4-year summary'!BM23)*100</f>
        <v>20.707897926425787</v>
      </c>
      <c r="D27" s="302">
        <f>('4-year summary'!DP23/'4-year summary'!BM23)*100</f>
        <v>34.257105731538203</v>
      </c>
      <c r="E27" s="303">
        <f t="shared" si="0"/>
        <v>54.96500365796399</v>
      </c>
      <c r="F27" s="304">
        <f>('4-year summary'!BD23/'4-year summary'!BO23)*100</f>
        <v>21.732749742533471</v>
      </c>
      <c r="G27" s="302">
        <f>('4-year summary'!DR23/'4-year summary'!BO23)*100</f>
        <v>33.473223480947482</v>
      </c>
      <c r="H27" s="303">
        <f t="shared" si="1"/>
        <v>55.205973223480953</v>
      </c>
      <c r="I27" s="304">
        <f>('2-year summary'!BX23/'2-year summary'!BM23)*100</f>
        <v>69.353844402924921</v>
      </c>
      <c r="J27" s="304">
        <f>('2-year summary'!BZ23/'2-year summary'!BO23)*100</f>
        <v>68.004537240988171</v>
      </c>
      <c r="M27" s="5"/>
      <c r="P27" s="55"/>
    </row>
    <row r="28" spans="1:24" s="4" customFormat="1" ht="12.75" customHeight="1" x14ac:dyDescent="0.2">
      <c r="A28" s="218"/>
      <c r="B28" s="262"/>
      <c r="C28" s="302"/>
      <c r="D28" s="302"/>
      <c r="E28" s="303"/>
      <c r="F28" s="304"/>
      <c r="G28" s="302"/>
      <c r="H28" s="303"/>
      <c r="I28" s="304"/>
      <c r="J28" s="304"/>
      <c r="M28" s="5"/>
      <c r="P28" s="55"/>
    </row>
    <row r="29" spans="1:24" s="4" customFormat="1" ht="12.75" customHeight="1" x14ac:dyDescent="0.2">
      <c r="A29" s="221" t="s">
        <v>38</v>
      </c>
      <c r="B29" s="267"/>
      <c r="C29" s="305">
        <f>('4-year summary'!BB25/'4-year summary'!BM25)*100</f>
        <v>39.161290322580641</v>
      </c>
      <c r="D29" s="305">
        <f>('4-year summary'!DP25/'4-year summary'!BM25)*100</f>
        <v>16.129032258064516</v>
      </c>
      <c r="E29" s="306">
        <f t="shared" si="0"/>
        <v>55.290322580645153</v>
      </c>
      <c r="F29" s="307">
        <f>('4-year summary'!BD25/'4-year summary'!BO25)*100</f>
        <v>38.409037420569547</v>
      </c>
      <c r="G29" s="305">
        <f>('4-year summary'!DR25/'4-year summary'!BO25)*100</f>
        <v>10.237702988938574</v>
      </c>
      <c r="H29" s="306">
        <f t="shared" si="1"/>
        <v>48.646740409508119</v>
      </c>
      <c r="I29" s="307">
        <f>('2-year summary'!BX25/'2-year summary'!BM25)*100</f>
        <v>72.41379310344827</v>
      </c>
      <c r="J29" s="307" t="s">
        <v>73</v>
      </c>
      <c r="M29" s="5"/>
      <c r="P29" s="55"/>
    </row>
    <row r="30" spans="1:24" s="4" customFormat="1" ht="12.75" customHeight="1" x14ac:dyDescent="0.2">
      <c r="A30" s="219" t="s">
        <v>39</v>
      </c>
      <c r="B30" s="263"/>
      <c r="C30" s="305">
        <f>('4-year summary'!BB26/'4-year summary'!BM26)*100</f>
        <v>11.25580106670361</v>
      </c>
      <c r="D30" s="305">
        <f>('4-year summary'!DP26/'4-year summary'!BM26)*100</f>
        <v>46.720232735332822</v>
      </c>
      <c r="E30" s="306">
        <f t="shared" si="0"/>
        <v>57.976033802036433</v>
      </c>
      <c r="F30" s="307">
        <f>('4-year summary'!BD26/'4-year summary'!BO26)*100</f>
        <v>11.641450908400328</v>
      </c>
      <c r="G30" s="305">
        <f>('4-year summary'!DR26/'4-year summary'!BO26)*100</f>
        <v>43.425966955751093</v>
      </c>
      <c r="H30" s="306">
        <f t="shared" si="1"/>
        <v>55.067417864151423</v>
      </c>
      <c r="I30" s="307">
        <f>('2-year summary'!BX26/'2-year summary'!BM26)*100</f>
        <v>76.749008294266147</v>
      </c>
      <c r="J30" s="307">
        <f>('2-year summary'!BZ26/'2-year summary'!BO26)*100</f>
        <v>72.470904207699192</v>
      </c>
      <c r="M30" s="5"/>
      <c r="P30" s="55"/>
    </row>
    <row r="31" spans="1:24" s="4" customFormat="1" ht="12.75" customHeight="1" x14ac:dyDescent="0.2">
      <c r="A31" s="219" t="s">
        <v>40</v>
      </c>
      <c r="B31" s="263"/>
      <c r="C31" s="305">
        <f>('4-year summary'!BB27/'4-year summary'!BM27)*100</f>
        <v>20.604834681849965</v>
      </c>
      <c r="D31" s="305">
        <f>('4-year summary'!DP27/'4-year summary'!BM27)*100</f>
        <v>36.318799320747182</v>
      </c>
      <c r="E31" s="306">
        <f t="shared" si="0"/>
        <v>56.923634002597147</v>
      </c>
      <c r="F31" s="307">
        <f>('4-year summary'!BD27/'4-year summary'!BO27)*100</f>
        <v>23.044855142383533</v>
      </c>
      <c r="G31" s="305">
        <f>('4-year summary'!DR27/'4-year summary'!BO27)*100</f>
        <v>36.320789727603355</v>
      </c>
      <c r="H31" s="306">
        <f t="shared" si="1"/>
        <v>59.365644869986887</v>
      </c>
      <c r="I31" s="307">
        <f>('2-year summary'!BX27/'2-year summary'!BM27)*100</f>
        <v>67.150421651304185</v>
      </c>
      <c r="J31" s="307">
        <f>('2-year summary'!BZ27/'2-year summary'!BO27)*100</f>
        <v>68.568381764862707</v>
      </c>
      <c r="M31" s="5"/>
      <c r="P31" s="55"/>
    </row>
    <row r="32" spans="1:24" s="4" customFormat="1" ht="12.75" customHeight="1" x14ac:dyDescent="0.2">
      <c r="A32" s="219" t="s">
        <v>41</v>
      </c>
      <c r="B32" s="263"/>
      <c r="C32" s="305">
        <f>('4-year summary'!BB28/'4-year summary'!BM28)*100</f>
        <v>22.357448726617083</v>
      </c>
      <c r="D32" s="305">
        <f>('4-year summary'!DP28/'4-year summary'!BM28)*100</f>
        <v>24.088347982871309</v>
      </c>
      <c r="E32" s="306">
        <f t="shared" si="0"/>
        <v>46.445796709488391</v>
      </c>
      <c r="F32" s="307">
        <f>('4-year summary'!BD28/'4-year summary'!BO28)*100</f>
        <v>24.227871524871126</v>
      </c>
      <c r="G32" s="305">
        <f>('4-year summary'!DR28/'4-year summary'!BO28)*100</f>
        <v>24.849098999867824</v>
      </c>
      <c r="H32" s="306">
        <f t="shared" si="1"/>
        <v>49.076970524738954</v>
      </c>
      <c r="I32" s="307">
        <f>('2-year summary'!BX28/'2-year summary'!BM28)*100</f>
        <v>79.01254953764861</v>
      </c>
      <c r="J32" s="307">
        <f>('2-year summary'!BZ28/'2-year summary'!BO28)*100</f>
        <v>76.041219407471019</v>
      </c>
      <c r="M32" s="5"/>
      <c r="P32" s="55"/>
    </row>
    <row r="33" spans="1:16" s="4" customFormat="1" ht="12.75" customHeight="1" x14ac:dyDescent="0.2">
      <c r="A33" s="208" t="s">
        <v>43</v>
      </c>
      <c r="B33" s="264"/>
      <c r="C33" s="308">
        <f>('4-year summary'!BB29/'4-year summary'!BM29)*100</f>
        <v>17.242281527995814</v>
      </c>
      <c r="D33" s="308">
        <f>('4-year summary'!DP29/'4-year summary'!BM29)*100</f>
        <v>35.897435897435898</v>
      </c>
      <c r="E33" s="309">
        <f t="shared" si="0"/>
        <v>53.139717425431712</v>
      </c>
      <c r="F33" s="310">
        <f>('4-year summary'!BD29/'4-year summary'!BO29)*100</f>
        <v>21.802773497688751</v>
      </c>
      <c r="G33" s="308">
        <f>('4-year summary'!DR29/'4-year summary'!BO29)*100</f>
        <v>33.179250128402671</v>
      </c>
      <c r="H33" s="309">
        <f t="shared" si="1"/>
        <v>54.982023626091419</v>
      </c>
      <c r="I33" s="310">
        <f>('2-year summary'!BX29/'2-year summary'!BM29)*100</f>
        <v>49.233844103930714</v>
      </c>
      <c r="J33" s="310">
        <f>('2-year summary'!BZ29/'2-year summary'!BO29)*100</f>
        <v>46.920821114369502</v>
      </c>
      <c r="M33" s="5"/>
      <c r="P33" s="55"/>
    </row>
    <row r="34" spans="1:16" s="4" customFormat="1" ht="12.75" customHeight="1" x14ac:dyDescent="0.2">
      <c r="A34" s="208" t="s">
        <v>44</v>
      </c>
      <c r="B34" s="264"/>
      <c r="C34" s="308">
        <f>('4-year summary'!BB30/'4-year summary'!BM30)*100</f>
        <v>22.988505747126435</v>
      </c>
      <c r="D34" s="308">
        <f>('4-year summary'!DP30/'4-year summary'!BM30)*100</f>
        <v>28.465179175118323</v>
      </c>
      <c r="E34" s="309">
        <f t="shared" si="0"/>
        <v>51.453684922244761</v>
      </c>
      <c r="F34" s="310">
        <f>('4-year summary'!BD30/'4-year summary'!BO30)*100</f>
        <v>24.524966858152894</v>
      </c>
      <c r="G34" s="308">
        <f>('4-year summary'!DR30/'4-year summary'!BO30)*100</f>
        <v>27.176314626601854</v>
      </c>
      <c r="H34" s="309">
        <f t="shared" si="1"/>
        <v>51.701281484754745</v>
      </c>
      <c r="I34" s="310">
        <f>('2-year summary'!BX30/'2-year summary'!BM30)*100</f>
        <v>68.820039551746873</v>
      </c>
      <c r="J34" s="310">
        <f>('2-year summary'!BZ30/'2-year summary'!BO30)*100</f>
        <v>62.582236842105267</v>
      </c>
      <c r="M34" s="5"/>
      <c r="P34" s="55"/>
    </row>
    <row r="35" spans="1:16" s="4" customFormat="1" ht="12.75" customHeight="1" x14ac:dyDescent="0.2">
      <c r="A35" s="208" t="s">
        <v>54</v>
      </c>
      <c r="B35" s="264"/>
      <c r="C35" s="308">
        <f>('4-year summary'!BB31/'4-year summary'!BM31)*100</f>
        <v>24.942907891398121</v>
      </c>
      <c r="D35" s="308">
        <f>('4-year summary'!DP31/'4-year summary'!BM31)*100</f>
        <v>28.089317432123828</v>
      </c>
      <c r="E35" s="309">
        <f t="shared" si="0"/>
        <v>53.032225323521949</v>
      </c>
      <c r="F35" s="310">
        <f>('4-year summary'!BD31/'4-year summary'!BO31)*100</f>
        <v>25.179856115107913</v>
      </c>
      <c r="G35" s="308">
        <f>('4-year summary'!DR31/'4-year summary'!BO31)*100</f>
        <v>30.587943438352767</v>
      </c>
      <c r="H35" s="309">
        <f t="shared" si="1"/>
        <v>55.767799553460677</v>
      </c>
      <c r="I35" s="310">
        <f>('2-year summary'!BX31/'2-year summary'!BM31)*100</f>
        <v>64.462809917355372</v>
      </c>
      <c r="J35" s="310">
        <f>('2-year summary'!BZ31/'2-year summary'!BO31)*100</f>
        <v>64.077669902912632</v>
      </c>
      <c r="M35" s="5"/>
      <c r="P35" s="55"/>
    </row>
    <row r="36" spans="1:16" s="4" customFormat="1" ht="12.75" customHeight="1" x14ac:dyDescent="0.2">
      <c r="A36" s="208" t="s">
        <v>56</v>
      </c>
      <c r="B36" s="264"/>
      <c r="C36" s="308">
        <f>('4-year summary'!BB32/'4-year summary'!BM32)*100</f>
        <v>31.919859949426183</v>
      </c>
      <c r="D36" s="308">
        <f>('4-year summary'!DP32/'4-year summary'!BM32)*100</f>
        <v>36.354794787006419</v>
      </c>
      <c r="E36" s="309">
        <f t="shared" si="0"/>
        <v>68.274654736432609</v>
      </c>
      <c r="F36" s="310">
        <f>('4-year summary'!BD32/'4-year summary'!BO32)*100</f>
        <v>27.879239657100264</v>
      </c>
      <c r="G36" s="308">
        <f>('4-year summary'!DR32/'4-year summary'!BO32)*100</f>
        <v>35.128587402161756</v>
      </c>
      <c r="H36" s="309">
        <f t="shared" si="1"/>
        <v>63.00782705926202</v>
      </c>
      <c r="I36" s="310">
        <f>('2-year summary'!BX32/'2-year summary'!BM32)*100</f>
        <v>67.897138116963916</v>
      </c>
      <c r="J36" s="310">
        <f>('2-year summary'!BZ32/'2-year summary'!BO32)*100</f>
        <v>66.437473141383748</v>
      </c>
      <c r="M36" s="5"/>
      <c r="P36" s="55"/>
    </row>
    <row r="37" spans="1:16" s="4" customFormat="1" ht="12.75" customHeight="1" x14ac:dyDescent="0.2">
      <c r="A37" s="220" t="s">
        <v>59</v>
      </c>
      <c r="B37" s="265"/>
      <c r="C37" s="311">
        <f>('4-year summary'!BB33/'4-year summary'!BM33)*100</f>
        <v>23.99598393574297</v>
      </c>
      <c r="D37" s="311">
        <f>('4-year summary'!DP33/'4-year summary'!BM33)*100</f>
        <v>36.922690763052209</v>
      </c>
      <c r="E37" s="306">
        <f t="shared" si="0"/>
        <v>60.918674698795179</v>
      </c>
      <c r="F37" s="307">
        <f>('4-year summary'!BD33/'4-year summary'!BO33)*100</f>
        <v>26.746126340882004</v>
      </c>
      <c r="G37" s="311">
        <f>('4-year summary'!DR33/'4-year summary'!BO33)*100</f>
        <v>34.88676996424315</v>
      </c>
      <c r="H37" s="306">
        <f t="shared" si="1"/>
        <v>61.632896305125158</v>
      </c>
      <c r="I37" s="307">
        <f>('2-year summary'!BX33/'2-year summary'!BM33)*100</f>
        <v>70.981735159817347</v>
      </c>
      <c r="J37" s="307">
        <f>('2-year summary'!BZ33/'2-year summary'!BO33)*100</f>
        <v>67.154654654654649</v>
      </c>
      <c r="M37" s="5"/>
      <c r="P37" s="55"/>
    </row>
    <row r="38" spans="1:16" s="4" customFormat="1" ht="12.75" customHeight="1" x14ac:dyDescent="0.2">
      <c r="A38" s="220" t="s">
        <v>63</v>
      </c>
      <c r="B38" s="265"/>
      <c r="C38" s="311">
        <f>('4-year summary'!BB34/'4-year summary'!BM34)*100</f>
        <v>21.876745485012101</v>
      </c>
      <c r="D38" s="311">
        <f>('4-year summary'!DP34/'4-year summary'!BM34)*100</f>
        <v>35.756842301247438</v>
      </c>
      <c r="E38" s="306">
        <f t="shared" si="0"/>
        <v>57.63358778625954</v>
      </c>
      <c r="F38" s="307">
        <f>('4-year summary'!BD34/'4-year summary'!BO34)*100</f>
        <v>21.206940764167879</v>
      </c>
      <c r="G38" s="311">
        <f>('4-year summary'!DR34/'4-year summary'!BO34)*100</f>
        <v>35.327805795367127</v>
      </c>
      <c r="H38" s="306">
        <f t="shared" si="1"/>
        <v>56.534746559535009</v>
      </c>
      <c r="I38" s="307">
        <f>('2-year summary'!BX34/'2-year summary'!BM34)*100</f>
        <v>73.996149614961496</v>
      </c>
      <c r="J38" s="307">
        <f>('2-year summary'!BZ34/'2-year summary'!BO34)*100</f>
        <v>71.616785946649316</v>
      </c>
      <c r="M38" s="5"/>
      <c r="P38" s="55"/>
    </row>
    <row r="39" spans="1:16" s="4" customFormat="1" ht="12.75" customHeight="1" x14ac:dyDescent="0.2">
      <c r="A39" s="220" t="s">
        <v>67</v>
      </c>
      <c r="B39" s="265"/>
      <c r="C39" s="311">
        <f>('4-year summary'!BB35/'4-year summary'!BM35)*100</f>
        <v>24.937829503630756</v>
      </c>
      <c r="D39" s="311">
        <f>('4-year summary'!DP35/'4-year summary'!BM35)*100</f>
        <v>21.724858251268277</v>
      </c>
      <c r="E39" s="306">
        <f t="shared" si="0"/>
        <v>46.662687754899032</v>
      </c>
      <c r="F39" s="307">
        <f>('4-year summary'!BD35/'4-year summary'!BO35)*100</f>
        <v>18.248415507449174</v>
      </c>
      <c r="G39" s="311">
        <f>('4-year summary'!DR35/'4-year summary'!BO35)*100</f>
        <v>29.607375092600215</v>
      </c>
      <c r="H39" s="306">
        <f t="shared" si="1"/>
        <v>47.855790600049389</v>
      </c>
      <c r="I39" s="307">
        <f>('2-year summary'!BX35/'2-year summary'!BM35)*100</f>
        <v>70.220994475138127</v>
      </c>
      <c r="J39" s="307">
        <f>('2-year summary'!BZ35/'2-year summary'!BO35)*100</f>
        <v>72.315230706410787</v>
      </c>
      <c r="M39" s="5"/>
      <c r="P39" s="55"/>
    </row>
    <row r="40" spans="1:16" s="4" customFormat="1" ht="12.75" customHeight="1" x14ac:dyDescent="0.2">
      <c r="A40" s="220" t="s">
        <v>69</v>
      </c>
      <c r="B40" s="265"/>
      <c r="C40" s="311">
        <f>('4-year summary'!BB36/'4-year summary'!BM36)*100</f>
        <v>16.24660977707217</v>
      </c>
      <c r="D40" s="311">
        <f>('4-year summary'!DP36/'4-year summary'!BM36)*100</f>
        <v>36.753324072236552</v>
      </c>
      <c r="E40" s="306">
        <f t="shared" si="0"/>
        <v>52.999933849308718</v>
      </c>
      <c r="F40" s="307">
        <f>('4-year summary'!BD36/'4-year summary'!BO36)*100</f>
        <v>16.8554476806904</v>
      </c>
      <c r="G40" s="311">
        <f>('4-year summary'!DR36/'4-year summary'!BO36)*100</f>
        <v>29.48220064724919</v>
      </c>
      <c r="H40" s="306">
        <f t="shared" si="1"/>
        <v>46.33764832793959</v>
      </c>
      <c r="I40" s="307">
        <f>('2-year summary'!BX36/'2-year summary'!BM36)*100</f>
        <v>68.488243938280675</v>
      </c>
      <c r="J40" s="307">
        <f>('2-year summary'!BZ36/'2-year summary'!BO36)*100</f>
        <v>63.612936477258089</v>
      </c>
      <c r="M40" s="5"/>
      <c r="P40" s="55"/>
    </row>
    <row r="41" spans="1:16" s="4" customFormat="1" ht="12.75" customHeight="1" x14ac:dyDescent="0.2">
      <c r="A41" s="222" t="s">
        <v>71</v>
      </c>
      <c r="B41" s="268"/>
      <c r="C41" s="315">
        <f>('4-year summary'!BB37/'4-year summary'!BM37)*100</f>
        <v>4.6926325668700137</v>
      </c>
      <c r="D41" s="315">
        <f>('4-year summary'!DP37/'4-year summary'!BM37)*100</f>
        <v>43.923040825903328</v>
      </c>
      <c r="E41" s="316">
        <f t="shared" si="0"/>
        <v>48.615673392773346</v>
      </c>
      <c r="F41" s="317">
        <f>('4-year summary'!BD37/'4-year summary'!BO37)*100</f>
        <v>3.4090909090909087</v>
      </c>
      <c r="G41" s="315">
        <f>('4-year summary'!DR37/'4-year summary'!BO37)*100</f>
        <v>46.739130434782609</v>
      </c>
      <c r="H41" s="316">
        <f t="shared" si="1"/>
        <v>50.148221343873516</v>
      </c>
      <c r="I41" s="317">
        <f>('2-year summary'!BX37/'2-year summary'!BM37)*100</f>
        <v>61.801242236024848</v>
      </c>
      <c r="J41" s="317">
        <f>('2-year summary'!BZ37/'2-year summary'!BO37)*100</f>
        <v>62.654867256637168</v>
      </c>
      <c r="M41" s="5"/>
      <c r="P41" s="55"/>
    </row>
    <row r="42" spans="1:16" s="4" customFormat="1" ht="12.75" customHeight="1" x14ac:dyDescent="0.2">
      <c r="A42" s="218" t="s">
        <v>109</v>
      </c>
      <c r="B42" s="262"/>
      <c r="C42" s="302">
        <f>('4-year summary'!BB38/'4-year summary'!BM38)*100</f>
        <v>18.414994291752762</v>
      </c>
      <c r="D42" s="302">
        <f>('4-year summary'!DP38/'4-year summary'!BM38)*100</f>
        <v>38.90854538764188</v>
      </c>
      <c r="E42" s="303">
        <f t="shared" si="0"/>
        <v>57.323539679394642</v>
      </c>
      <c r="F42" s="304">
        <f>('4-year summary'!BD38/'4-year summary'!BO38)*100</f>
        <v>17.079141235379915</v>
      </c>
      <c r="G42" s="302">
        <f>('4-year summary'!DR38/'4-year summary'!BO38)*100</f>
        <v>38.359670391943737</v>
      </c>
      <c r="H42" s="303">
        <f t="shared" si="1"/>
        <v>55.438811627323652</v>
      </c>
      <c r="I42" s="304">
        <f>('2-year summary'!BX38/'2-year summary'!BM38)*100</f>
        <v>71.204289592965793</v>
      </c>
      <c r="J42" s="304">
        <f>('2-year summary'!BZ38/'2-year summary'!BO38)*100</f>
        <v>70.895067373940606</v>
      </c>
      <c r="M42" s="5"/>
      <c r="P42" s="55"/>
    </row>
    <row r="43" spans="1:16" s="4" customFormat="1" ht="12.75" customHeight="1" x14ac:dyDescent="0.2">
      <c r="A43" s="218"/>
      <c r="B43" s="262"/>
      <c r="C43" s="302"/>
      <c r="D43" s="302"/>
      <c r="E43" s="303"/>
      <c r="F43" s="304"/>
      <c r="G43" s="302"/>
      <c r="H43" s="303"/>
      <c r="I43" s="304"/>
      <c r="J43" s="304"/>
      <c r="M43" s="5"/>
      <c r="P43" s="55"/>
    </row>
    <row r="44" spans="1:16" s="4" customFormat="1" ht="12.75" customHeight="1" x14ac:dyDescent="0.2">
      <c r="A44" s="219" t="s">
        <v>45</v>
      </c>
      <c r="B44" s="263"/>
      <c r="C44" s="305">
        <f>('4-year summary'!BB40/'4-year summary'!BM40)*100</f>
        <v>15.166553607768932</v>
      </c>
      <c r="D44" s="305">
        <f>('4-year summary'!DP40/'4-year summary'!BM40)*100</f>
        <v>48.273769145631761</v>
      </c>
      <c r="E44" s="306">
        <f t="shared" si="0"/>
        <v>63.440322753400693</v>
      </c>
      <c r="F44" s="307">
        <f>('4-year summary'!BD40/'4-year summary'!BO40)*100</f>
        <v>13.755557889577425</v>
      </c>
      <c r="G44" s="305">
        <f>('4-year summary'!DR40/'4-year summary'!BO40)*100</f>
        <v>50.131288730175406</v>
      </c>
      <c r="H44" s="306">
        <f t="shared" si="1"/>
        <v>63.886846619752831</v>
      </c>
      <c r="I44" s="307">
        <f>('2-year summary'!BX40/'2-year summary'!BM40)*100</f>
        <v>74.984032361081546</v>
      </c>
      <c r="J44" s="307">
        <f>('2-year summary'!BZ40/'2-year summary'!BO40)*100</f>
        <v>72.48630672926447</v>
      </c>
      <c r="M44" s="5"/>
      <c r="P44" s="55"/>
    </row>
    <row r="45" spans="1:16" s="4" customFormat="1" ht="12.75" customHeight="1" x14ac:dyDescent="0.2">
      <c r="A45" s="219" t="s">
        <v>46</v>
      </c>
      <c r="B45" s="263"/>
      <c r="C45" s="305">
        <f>('4-year summary'!BB41/'4-year summary'!BM41)*100</f>
        <v>20.392559625698961</v>
      </c>
      <c r="D45" s="305">
        <f>('4-year summary'!DP41/'4-year summary'!BM41)*100</f>
        <v>37.738217505420515</v>
      </c>
      <c r="E45" s="306">
        <f t="shared" si="0"/>
        <v>58.130777131119473</v>
      </c>
      <c r="F45" s="307">
        <f>('4-year summary'!BD41/'4-year summary'!BO41)*100</f>
        <v>17.404888080360674</v>
      </c>
      <c r="G45" s="305">
        <f>('4-year summary'!DR41/'4-year summary'!BO41)*100</f>
        <v>38.456062643359964</v>
      </c>
      <c r="H45" s="306">
        <f t="shared" si="1"/>
        <v>55.860950723720634</v>
      </c>
      <c r="I45" s="307">
        <f>('2-year summary'!BX41/'2-year summary'!BM41)*100</f>
        <v>74.482286496662681</v>
      </c>
      <c r="J45" s="307">
        <f>('2-year summary'!BZ41/'2-year summary'!BO41)*100</f>
        <v>77.019305019305023</v>
      </c>
      <c r="M45" s="5"/>
      <c r="P45" s="55"/>
    </row>
    <row r="46" spans="1:16" s="4" customFormat="1" ht="12.75" customHeight="1" x14ac:dyDescent="0.2">
      <c r="A46" s="219" t="s">
        <v>47</v>
      </c>
      <c r="B46" s="263"/>
      <c r="C46" s="305">
        <f>('4-year summary'!BB42/'4-year summary'!BM42)*100</f>
        <v>8.1705892171590708</v>
      </c>
      <c r="D46" s="305">
        <f>('4-year summary'!DP42/'4-year summary'!BM42)*100</f>
        <v>48.6062426973794</v>
      </c>
      <c r="E46" s="306">
        <f t="shared" si="0"/>
        <v>56.776831914538469</v>
      </c>
      <c r="F46" s="307">
        <f>('4-year summary'!BD42/'4-year summary'!BO42)*100</f>
        <v>7.3890404165633523</v>
      </c>
      <c r="G46" s="305">
        <f>('4-year summary'!DR42/'4-year summary'!BO42)*100</f>
        <v>47.665096288949499</v>
      </c>
      <c r="H46" s="306">
        <f t="shared" si="1"/>
        <v>55.054136705512853</v>
      </c>
      <c r="I46" s="307">
        <f>('2-year summary'!BX42/'2-year summary'!BM42)*100</f>
        <v>60.682110682110682</v>
      </c>
      <c r="J46" s="307">
        <f>('2-year summary'!BZ42/'2-year summary'!BO42)*100</f>
        <v>70.006781959986441</v>
      </c>
      <c r="M46" s="5"/>
      <c r="P46" s="55"/>
    </row>
    <row r="47" spans="1:16" s="4" customFormat="1" ht="12.75" customHeight="1" x14ac:dyDescent="0.2">
      <c r="A47" s="219" t="s">
        <v>48</v>
      </c>
      <c r="B47" s="263"/>
      <c r="C47" s="305">
        <f>('4-year summary'!BB43/'4-year summary'!BM43)*100</f>
        <v>14.584916814458238</v>
      </c>
      <c r="D47" s="305">
        <f>('4-year summary'!DP43/'4-year summary'!BM43)*100</f>
        <v>37.04923570644371</v>
      </c>
      <c r="E47" s="306">
        <f t="shared" si="0"/>
        <v>51.634152520901949</v>
      </c>
      <c r="F47" s="307">
        <f>('4-year summary'!BD43/'4-year summary'!BO43)*100</f>
        <v>11.122829790686355</v>
      </c>
      <c r="G47" s="305">
        <f>('4-year summary'!DR43/'4-year summary'!BO43)*100</f>
        <v>37.011195846178808</v>
      </c>
      <c r="H47" s="306">
        <f t="shared" si="1"/>
        <v>48.134025636865161</v>
      </c>
      <c r="I47" s="307">
        <f>('2-year summary'!BX43/'2-year summary'!BM43)*100</f>
        <v>69.643527204502817</v>
      </c>
      <c r="J47" s="307">
        <f>('2-year summary'!BZ43/'2-year summary'!BO43)*100</f>
        <v>63.993125179031793</v>
      </c>
      <c r="M47" s="5"/>
      <c r="P47" s="55"/>
    </row>
    <row r="48" spans="1:16" s="4" customFormat="1" ht="12.75" customHeight="1" x14ac:dyDescent="0.2">
      <c r="A48" s="208" t="s">
        <v>51</v>
      </c>
      <c r="B48" s="264"/>
      <c r="C48" s="308">
        <f>('4-year summary'!BB44/'4-year summary'!BM44)*100</f>
        <v>20.39403467274353</v>
      </c>
      <c r="D48" s="308">
        <f>('4-year summary'!DP44/'4-year summary'!BM44)*100</f>
        <v>31.502581705945136</v>
      </c>
      <c r="E48" s="309">
        <f t="shared" si="0"/>
        <v>51.896616378688663</v>
      </c>
      <c r="F48" s="310">
        <f>('4-year summary'!BD44/'4-year summary'!BO44)*100</f>
        <v>20.34235141365696</v>
      </c>
      <c r="G48" s="308">
        <f>('4-year summary'!DR44/'4-year summary'!BO44)*100</f>
        <v>29.009777683563421</v>
      </c>
      <c r="H48" s="309">
        <f t="shared" si="1"/>
        <v>49.352129097220384</v>
      </c>
      <c r="I48" s="310">
        <f>('2-year summary'!BX44/'2-year summary'!BM44)*100</f>
        <v>79.669160546365575</v>
      </c>
      <c r="J48" s="310">
        <f>('2-year summary'!BZ44/'2-year summary'!BO44)*100</f>
        <v>77.686467172845013</v>
      </c>
      <c r="M48" s="5"/>
      <c r="P48" s="55"/>
    </row>
    <row r="49" spans="1:16" s="4" customFormat="1" ht="12.75" customHeight="1" x14ac:dyDescent="0.2">
      <c r="A49" s="208" t="s">
        <v>52</v>
      </c>
      <c r="B49" s="264"/>
      <c r="C49" s="308">
        <f>('4-year summary'!BB45/'4-year summary'!BM45)*100</f>
        <v>18.405779204741911</v>
      </c>
      <c r="D49" s="308">
        <f>('4-year summary'!DP45/'4-year summary'!BM45)*100</f>
        <v>40.232156087922945</v>
      </c>
      <c r="E49" s="309">
        <f t="shared" si="0"/>
        <v>58.637935292664856</v>
      </c>
      <c r="F49" s="310">
        <f>('4-year summary'!BD45/'4-year summary'!BO45)*100</f>
        <v>18.946710601068059</v>
      </c>
      <c r="G49" s="308">
        <f>('4-year summary'!DR45/'4-year summary'!BO45)*100</f>
        <v>36.501533916600387</v>
      </c>
      <c r="H49" s="309">
        <f t="shared" si="1"/>
        <v>55.448244517668442</v>
      </c>
      <c r="I49" s="310">
        <f>('2-year summary'!BX45/'2-year summary'!BM45)*100</f>
        <v>54.289965283517937</v>
      </c>
      <c r="J49" s="310">
        <f>('2-year summary'!BZ45/'2-year summary'!BO45)*100</f>
        <v>49.416553595658073</v>
      </c>
      <c r="M49" s="5"/>
      <c r="P49" s="55"/>
    </row>
    <row r="50" spans="1:16" s="4" customFormat="1" ht="12.75" customHeight="1" x14ac:dyDescent="0.2">
      <c r="A50" s="208" t="s">
        <v>53</v>
      </c>
      <c r="B50" s="264"/>
      <c r="C50" s="308">
        <f>('4-year summary'!BB46/'4-year summary'!BM46)*100</f>
        <v>22.237324193357761</v>
      </c>
      <c r="D50" s="308">
        <f>('4-year summary'!DP46/'4-year summary'!BM46)*100</f>
        <v>30.055548989481153</v>
      </c>
      <c r="E50" s="309">
        <f t="shared" si="0"/>
        <v>52.292873182838918</v>
      </c>
      <c r="F50" s="310">
        <f>('4-year summary'!BD46/'4-year summary'!BO46)*100</f>
        <v>21.952971913781841</v>
      </c>
      <c r="G50" s="308">
        <f>('4-year summary'!DR46/'4-year summary'!BO46)*100</f>
        <v>34.141084258654473</v>
      </c>
      <c r="H50" s="309">
        <f t="shared" si="1"/>
        <v>56.094056172436311</v>
      </c>
      <c r="I50" s="310">
        <f>('2-year summary'!BX46/'2-year summary'!BM46)*100</f>
        <v>74.207382447541733</v>
      </c>
      <c r="J50" s="310">
        <f>('2-year summary'!BZ46/'2-year summary'!BO46)*100</f>
        <v>75.215548735934533</v>
      </c>
      <c r="M50" s="5"/>
      <c r="P50" s="55"/>
    </row>
    <row r="51" spans="1:16" s="4" customFormat="1" ht="12.75" customHeight="1" x14ac:dyDescent="0.2">
      <c r="A51" s="208" t="s">
        <v>55</v>
      </c>
      <c r="B51" s="264"/>
      <c r="C51" s="308">
        <f>('4-year summary'!BB47/'4-year summary'!BM47)*100</f>
        <v>18.662027518582953</v>
      </c>
      <c r="D51" s="308">
        <f>('4-year summary'!DP47/'4-year summary'!BM47)*100</f>
        <v>39.617270283093468</v>
      </c>
      <c r="E51" s="309">
        <f t="shared" si="0"/>
        <v>58.279297801676421</v>
      </c>
      <c r="F51" s="310">
        <f>('4-year summary'!BD47/'4-year summary'!BO47)*100</f>
        <v>15.842204132748904</v>
      </c>
      <c r="G51" s="308">
        <f>('4-year summary'!DR47/'4-year summary'!BO47)*100</f>
        <v>39.3706950532248</v>
      </c>
      <c r="H51" s="309">
        <f t="shared" si="1"/>
        <v>55.212899185973704</v>
      </c>
      <c r="I51" s="310">
        <f>('2-year summary'!BX47/'2-year summary'!BM47)*100</f>
        <v>61.963419186263536</v>
      </c>
      <c r="J51" s="310">
        <f>('2-year summary'!BZ47/'2-year summary'!BO47)*100</f>
        <v>69.197707736389674</v>
      </c>
      <c r="M51" s="5"/>
      <c r="P51" s="55"/>
    </row>
    <row r="52" spans="1:16" s="4" customFormat="1" ht="12.75" customHeight="1" x14ac:dyDescent="0.2">
      <c r="A52" s="219" t="s">
        <v>61</v>
      </c>
      <c r="B52" s="263"/>
      <c r="C52" s="305">
        <f>('4-year summary'!BB48/'4-year summary'!BM48)*100</f>
        <v>9.4191919191919187</v>
      </c>
      <c r="D52" s="305">
        <f>('4-year summary'!DP48/'4-year summary'!BM48)*100</f>
        <v>39.696969696969695</v>
      </c>
      <c r="E52" s="306">
        <f t="shared" si="0"/>
        <v>49.116161616161612</v>
      </c>
      <c r="F52" s="307">
        <f>('4-year summary'!BD48/'4-year summary'!BO48)*100</f>
        <v>10.895334174022699</v>
      </c>
      <c r="G52" s="305">
        <f>('4-year summary'!DR48/'4-year summary'!BO48)*100</f>
        <v>36.645649432534675</v>
      </c>
      <c r="H52" s="306">
        <f t="shared" si="1"/>
        <v>47.540983606557376</v>
      </c>
      <c r="I52" s="307">
        <f>('2-year summary'!BX48/'2-year summary'!BM48)*100</f>
        <v>56.148491879350345</v>
      </c>
      <c r="J52" s="307">
        <f>('2-year summary'!BZ48/'2-year summary'!BO48)*100</f>
        <v>55.99571734475375</v>
      </c>
      <c r="M52" s="5"/>
      <c r="P52" s="55"/>
    </row>
    <row r="53" spans="1:16" s="4" customFormat="1" ht="12.75" customHeight="1" x14ac:dyDescent="0.2">
      <c r="A53" s="219" t="s">
        <v>62</v>
      </c>
      <c r="B53" s="263"/>
      <c r="C53" s="305">
        <f>('4-year summary'!BB49/'4-year summary'!BM49)*100</f>
        <v>22.690774487471526</v>
      </c>
      <c r="D53" s="305">
        <f>('4-year summary'!DP49/'4-year summary'!BM49)*100</f>
        <v>40.193621867881554</v>
      </c>
      <c r="E53" s="306">
        <f t="shared" si="0"/>
        <v>62.884396355353076</v>
      </c>
      <c r="F53" s="307">
        <f>('4-year summary'!BD49/'4-year summary'!BO49)*100</f>
        <v>20.68248388986526</v>
      </c>
      <c r="G53" s="305">
        <f>('4-year summary'!DR49/'4-year summary'!BO49)*100</f>
        <v>40.541886350322201</v>
      </c>
      <c r="H53" s="306">
        <f t="shared" si="1"/>
        <v>61.224370240187461</v>
      </c>
      <c r="I53" s="307">
        <f>('2-year summary'!BX49/'2-year summary'!BM49)*100</f>
        <v>75.781399808245439</v>
      </c>
      <c r="J53" s="307">
        <f>('2-year summary'!BZ49/'2-year summary'!BO49)*100</f>
        <v>71.485878018829311</v>
      </c>
      <c r="M53" s="5"/>
      <c r="P53" s="55"/>
    </row>
    <row r="54" spans="1:16" s="4" customFormat="1" ht="12.75" customHeight="1" x14ac:dyDescent="0.2">
      <c r="A54" s="219" t="s">
        <v>66</v>
      </c>
      <c r="B54" s="263"/>
      <c r="C54" s="305">
        <f>('4-year summary'!BB50/'4-year summary'!BM50)*100</f>
        <v>19.850794680506002</v>
      </c>
      <c r="D54" s="305">
        <f>('4-year summary'!DP50/'4-year summary'!BM50)*100</f>
        <v>34.219915666558549</v>
      </c>
      <c r="E54" s="306">
        <f t="shared" si="0"/>
        <v>54.070710347064548</v>
      </c>
      <c r="F54" s="307">
        <f>('4-year summary'!BD50/'4-year summary'!BO50)*100</f>
        <v>17.875816993464053</v>
      </c>
      <c r="G54" s="305">
        <f>('4-year summary'!DR50/'4-year summary'!BO50)*100</f>
        <v>33.692810457516345</v>
      </c>
      <c r="H54" s="306">
        <f t="shared" si="1"/>
        <v>51.568627450980401</v>
      </c>
      <c r="I54" s="307">
        <f>('2-year summary'!BX50/'2-year summary'!BM50)*100</f>
        <v>43.639921722113499</v>
      </c>
      <c r="J54" s="307">
        <f>('2-year summary'!BZ50/'2-year summary'!BO50)*100</f>
        <v>36.435331230283914</v>
      </c>
      <c r="M54" s="5"/>
      <c r="P54" s="55"/>
    </row>
    <row r="55" spans="1:16" s="4" customFormat="1" ht="12.75" customHeight="1" x14ac:dyDescent="0.2">
      <c r="A55" s="222" t="s">
        <v>70</v>
      </c>
      <c r="B55" s="268"/>
      <c r="C55" s="315">
        <f>('4-year summary'!BB51/'4-year summary'!BM51)*100</f>
        <v>15.76612444545558</v>
      </c>
      <c r="D55" s="315">
        <f>('4-year summary'!DP51/'4-year summary'!BM51)*100</f>
        <v>40.109202593561598</v>
      </c>
      <c r="E55" s="316">
        <f t="shared" si="0"/>
        <v>55.875327039017179</v>
      </c>
      <c r="F55" s="317">
        <f>('4-year summary'!BD51/'4-year summary'!BO51)*100</f>
        <v>14.616120799659718</v>
      </c>
      <c r="G55" s="315">
        <f>('4-year summary'!DR51/'4-year summary'!BO51)*100</f>
        <v>36.000638026371753</v>
      </c>
      <c r="H55" s="316">
        <f t="shared" si="1"/>
        <v>50.616758826031472</v>
      </c>
      <c r="I55" s="317">
        <f>('2-year summary'!BX51/'2-year summary'!BM51)*100</f>
        <v>60.650406504065032</v>
      </c>
      <c r="J55" s="317">
        <f>('2-year summary'!BZ51/'2-year summary'!BO51)*100</f>
        <v>54.679802955665025</v>
      </c>
      <c r="M55" s="5"/>
      <c r="P55" s="55"/>
    </row>
    <row r="56" spans="1:16" s="4" customFormat="1" ht="12.75" customHeight="1" x14ac:dyDescent="0.2">
      <c r="A56" s="208" t="s">
        <v>110</v>
      </c>
      <c r="B56" s="264"/>
      <c r="C56" s="308">
        <f>('4-year summary'!BB52/'4-year summary'!BM52)*100</f>
        <v>32.206316746194048</v>
      </c>
      <c r="D56" s="308">
        <f>('4-year summary'!DP52/'4-year summary'!BM52)*100</f>
        <v>23.2138150420359</v>
      </c>
      <c r="E56" s="309">
        <f t="shared" si="0"/>
        <v>55.420131788229952</v>
      </c>
      <c r="F56" s="310">
        <f>('4-year summary'!BD52/'4-year summary'!BO52)*100</f>
        <v>34.12000297897341</v>
      </c>
      <c r="G56" s="308">
        <f>('4-year summary'!DR52/'4-year summary'!BO52)*100</f>
        <v>22.079985436129981</v>
      </c>
      <c r="H56" s="309">
        <f t="shared" si="1"/>
        <v>56.199988415103391</v>
      </c>
      <c r="I56" s="310">
        <f>('2-year summary'!BX52/'2-year summary'!BM52)*100</f>
        <v>74.211715884249145</v>
      </c>
      <c r="J56" s="310">
        <f>('2-year summary'!BZ52/'2-year summary'!BO52)*100</f>
        <v>73.582712910840755</v>
      </c>
      <c r="M56" s="5"/>
      <c r="P56" s="55"/>
    </row>
    <row r="57" spans="1:16" s="4" customFormat="1" ht="12.75" customHeight="1" x14ac:dyDescent="0.2">
      <c r="A57" s="218"/>
      <c r="B57" s="262"/>
      <c r="C57" s="302"/>
      <c r="D57" s="302"/>
      <c r="E57" s="303"/>
      <c r="F57" s="304"/>
      <c r="G57" s="302"/>
      <c r="H57" s="303"/>
      <c r="I57" s="304"/>
      <c r="J57" s="304"/>
      <c r="M57" s="5"/>
      <c r="P57" s="55"/>
    </row>
    <row r="58" spans="1:16" s="4" customFormat="1" ht="12.75" customHeight="1" x14ac:dyDescent="0.2">
      <c r="A58" s="219" t="s">
        <v>42</v>
      </c>
      <c r="B58" s="263"/>
      <c r="C58" s="305">
        <f>('4-year summary'!BB54/'4-year summary'!BM54)*100</f>
        <v>26.830543933054397</v>
      </c>
      <c r="D58" s="305">
        <f>('4-year summary'!DP54/'4-year summary'!BM54)*100</f>
        <v>32.086820083682014</v>
      </c>
      <c r="E58" s="306">
        <f t="shared" si="0"/>
        <v>58.917364016736414</v>
      </c>
      <c r="F58" s="307">
        <f>('4-year summary'!BD54/'4-year summary'!BO54)*100</f>
        <v>23.859256496332215</v>
      </c>
      <c r="G58" s="305">
        <f>('4-year summary'!DR54/'4-year summary'!BO54)*100</f>
        <v>31.38132537610344</v>
      </c>
      <c r="H58" s="306">
        <f t="shared" si="1"/>
        <v>55.240581872435655</v>
      </c>
      <c r="I58" s="307">
        <f>('2-year summary'!BX54/'2-year summary'!BM54)*100</f>
        <v>78.586666666666673</v>
      </c>
      <c r="J58" s="307">
        <f>('2-year summary'!BZ54/'2-year summary'!BO54)*100</f>
        <v>78.728010825439782</v>
      </c>
      <c r="M58" s="5"/>
      <c r="P58" s="55"/>
    </row>
    <row r="59" spans="1:16" s="4" customFormat="1" ht="12.75" customHeight="1" x14ac:dyDescent="0.2">
      <c r="A59" s="219" t="s">
        <v>49</v>
      </c>
      <c r="B59" s="263"/>
      <c r="C59" s="305">
        <f>('4-year summary'!BB55/'4-year summary'!BM55)*100</f>
        <v>29.7</v>
      </c>
      <c r="D59" s="305">
        <f>('4-year summary'!DP55/'4-year summary'!BM55)*100</f>
        <v>26.700000000000003</v>
      </c>
      <c r="E59" s="306">
        <f t="shared" si="0"/>
        <v>56.400000000000006</v>
      </c>
      <c r="F59" s="307">
        <f>('4-year summary'!BD55/'4-year summary'!BO55)*100</f>
        <v>36.143308746048476</v>
      </c>
      <c r="G59" s="305">
        <f>('4-year summary'!DR55/'4-year summary'!BO55)*100</f>
        <v>24.060414471373377</v>
      </c>
      <c r="H59" s="306">
        <f t="shared" si="1"/>
        <v>60.203723217421853</v>
      </c>
      <c r="I59" s="307">
        <f>('2-year summary'!BX55/'2-year summary'!BM55)*100</f>
        <v>70.588235294117652</v>
      </c>
      <c r="J59" s="307">
        <f>('2-year summary'!BZ55/'2-year summary'!BO55)*100</f>
        <v>72.747580044676099</v>
      </c>
      <c r="M59" s="5"/>
      <c r="P59" s="55"/>
    </row>
    <row r="60" spans="1:16" s="4" customFormat="1" ht="12.75" customHeight="1" x14ac:dyDescent="0.2">
      <c r="A60" s="219" t="s">
        <v>50</v>
      </c>
      <c r="B60" s="263"/>
      <c r="C60" s="305">
        <f>('4-year summary'!BB56/'4-year summary'!BM56)*100</f>
        <v>29.227237949502676</v>
      </c>
      <c r="D60" s="305">
        <f>('4-year summary'!DP56/'4-year summary'!BM56)*100</f>
        <v>32.746748278500384</v>
      </c>
      <c r="E60" s="306">
        <f t="shared" si="0"/>
        <v>61.973986228003056</v>
      </c>
      <c r="F60" s="307">
        <f>('4-year summary'!BD56/'4-year summary'!BO56)*100</f>
        <v>28.390337239894762</v>
      </c>
      <c r="G60" s="305">
        <f>('4-year summary'!DR56/'4-year summary'!BO56)*100</f>
        <v>32.312843817268593</v>
      </c>
      <c r="H60" s="306">
        <f t="shared" si="1"/>
        <v>60.703181057163356</v>
      </c>
      <c r="I60" s="307">
        <f>('2-year summary'!BX56/'2-year summary'!BM56)*100</f>
        <v>76.722750548646673</v>
      </c>
      <c r="J60" s="307">
        <f>('2-year summary'!BZ56/'2-year summary'!BO56)*100</f>
        <v>76.473118279569903</v>
      </c>
      <c r="M60" s="5"/>
      <c r="P60" s="55"/>
    </row>
    <row r="61" spans="1:16" s="4" customFormat="1" ht="12.75" customHeight="1" x14ac:dyDescent="0.2">
      <c r="A61" s="219" t="s">
        <v>57</v>
      </c>
      <c r="B61" s="263"/>
      <c r="C61" s="305">
        <f>('4-year summary'!BB57/'4-year summary'!BM57)*100</f>
        <v>37.483660130718953</v>
      </c>
      <c r="D61" s="305">
        <f>('4-year summary'!DP57/'4-year summary'!BM57)*100</f>
        <v>25.261437908496731</v>
      </c>
      <c r="E61" s="306">
        <f t="shared" si="0"/>
        <v>62.745098039215684</v>
      </c>
      <c r="F61" s="307">
        <f>('4-year summary'!BD57/'4-year summary'!BO57)*100</f>
        <v>38.351134846461946</v>
      </c>
      <c r="G61" s="305">
        <f>('4-year summary'!DR57/'4-year summary'!BO57)*100</f>
        <v>23.397863818424565</v>
      </c>
      <c r="H61" s="306">
        <f t="shared" si="1"/>
        <v>61.748998664886514</v>
      </c>
      <c r="I61" s="307">
        <f>('2-year summary'!BX57/'2-year summary'!BM57)*100</f>
        <v>81.370826010544818</v>
      </c>
      <c r="J61" s="307">
        <f>('2-year summary'!BZ57/'2-year summary'!BO57)*100</f>
        <v>85.096952908587255</v>
      </c>
      <c r="M61" s="5"/>
      <c r="P61" s="55"/>
    </row>
    <row r="62" spans="1:16" s="4" customFormat="1" ht="12.75" customHeight="1" x14ac:dyDescent="0.2">
      <c r="A62" s="208" t="s">
        <v>58</v>
      </c>
      <c r="B62" s="264"/>
      <c r="C62" s="308">
        <f>('4-year summary'!BB58/'4-year summary'!BM58)*100</f>
        <v>42.935049019607838</v>
      </c>
      <c r="D62" s="308">
        <f>('4-year summary'!DP58/'4-year summary'!BM58)*100</f>
        <v>17.089460784313726</v>
      </c>
      <c r="E62" s="309">
        <f t="shared" si="0"/>
        <v>60.024509803921561</v>
      </c>
      <c r="F62" s="310">
        <f>('4-year summary'!BD58/'4-year summary'!BO58)*100</f>
        <v>45.752630026546065</v>
      </c>
      <c r="G62" s="308">
        <f>('4-year summary'!DR58/'4-year summary'!BO58)*100</f>
        <v>13.720381476747615</v>
      </c>
      <c r="H62" s="309">
        <f t="shared" si="1"/>
        <v>59.473011503293677</v>
      </c>
      <c r="I62" s="310">
        <f>('2-year summary'!BX58/'2-year summary'!BM58)*100</f>
        <v>77.38449335712869</v>
      </c>
      <c r="J62" s="310">
        <f>('2-year summary'!BZ58/'2-year summary'!BO58)*100</f>
        <v>77.470930232558146</v>
      </c>
      <c r="M62" s="5"/>
      <c r="P62" s="55"/>
    </row>
    <row r="63" spans="1:16" s="4" customFormat="1" ht="12.75" customHeight="1" x14ac:dyDescent="0.2">
      <c r="A63" s="208" t="s">
        <v>60</v>
      </c>
      <c r="B63" s="264"/>
      <c r="C63" s="308">
        <f>('4-year summary'!BB59/'4-year summary'!BM59)*100</f>
        <v>44.150301630085998</v>
      </c>
      <c r="D63" s="308">
        <f>('4-year summary'!DP59/'4-year summary'!BM59)*100</f>
        <v>13.996919522525991</v>
      </c>
      <c r="E63" s="309">
        <f t="shared" si="0"/>
        <v>58.147221152611991</v>
      </c>
      <c r="F63" s="310">
        <f>('4-year summary'!BD59/'4-year summary'!BO59)*100</f>
        <v>44.069611780455155</v>
      </c>
      <c r="G63" s="308">
        <f>('4-year summary'!DR59/'4-year summary'!BO59)*100</f>
        <v>16.696117804551537</v>
      </c>
      <c r="H63" s="309">
        <f t="shared" si="1"/>
        <v>60.765729585006696</v>
      </c>
      <c r="I63" s="310">
        <f>('2-year summary'!BX59/'2-year summary'!BM59)*100</f>
        <v>68.344647519582253</v>
      </c>
      <c r="J63" s="310">
        <f>('2-year summary'!BZ59/'2-year summary'!BO59)*100</f>
        <v>66.828062223137934</v>
      </c>
      <c r="M63" s="5"/>
      <c r="P63" s="55"/>
    </row>
    <row r="64" spans="1:16" s="4" customFormat="1" ht="12.75" customHeight="1" x14ac:dyDescent="0.2">
      <c r="A64" s="223" t="s">
        <v>64</v>
      </c>
      <c r="B64" s="269"/>
      <c r="C64" s="318">
        <f>('4-year summary'!BB60/'4-year summary'!BM60)*100</f>
        <v>17.158939978495987</v>
      </c>
      <c r="D64" s="318">
        <f>('4-year summary'!DP60/'4-year summary'!BM60)*100</f>
        <v>29.583834039592688</v>
      </c>
      <c r="E64" s="303">
        <f t="shared" si="0"/>
        <v>46.742774018088674</v>
      </c>
      <c r="F64" s="304">
        <f>('4-year summary'!BD60/'4-year summary'!BO60)*100</f>
        <v>19.914299317568641</v>
      </c>
      <c r="G64" s="318">
        <f>('4-year summary'!DR60/'4-year summary'!BO60)*100</f>
        <v>27.081415648309793</v>
      </c>
      <c r="H64" s="303">
        <f t="shared" si="1"/>
        <v>46.995714965878435</v>
      </c>
      <c r="I64" s="304">
        <f>('2-year summary'!BX60/'2-year summary'!BM60)*100</f>
        <v>77.538304392236981</v>
      </c>
      <c r="J64" s="304">
        <f>('2-year summary'!BZ60/'2-year summary'!BO60)*100</f>
        <v>76.66195190947667</v>
      </c>
      <c r="M64" s="5"/>
      <c r="P64" s="55"/>
    </row>
    <row r="65" spans="1:16" s="4" customFormat="1" ht="12.75" customHeight="1" x14ac:dyDescent="0.2">
      <c r="A65" s="223" t="s">
        <v>65</v>
      </c>
      <c r="B65" s="269"/>
      <c r="C65" s="318">
        <f>('4-year summary'!BB61/'4-year summary'!BM61)*100</f>
        <v>36.038095238095238</v>
      </c>
      <c r="D65" s="318">
        <f>('4-year summary'!DP61/'4-year summary'!BM61)*100</f>
        <v>22.285714285714285</v>
      </c>
      <c r="E65" s="303">
        <f t="shared" si="0"/>
        <v>58.323809523809523</v>
      </c>
      <c r="F65" s="304">
        <f>('4-year summary'!BD61/'4-year summary'!BO61)*100</f>
        <v>32.946821271491409</v>
      </c>
      <c r="G65" s="318">
        <f>('4-year summary'!DR61/'4-year summary'!BO61)*100</f>
        <v>24.990003998400638</v>
      </c>
      <c r="H65" s="303">
        <f t="shared" si="1"/>
        <v>57.936825269892047</v>
      </c>
      <c r="I65" s="304">
        <f>('2-year summary'!BX61/'2-year summary'!BM61)*100</f>
        <v>60.321384425216316</v>
      </c>
      <c r="J65" s="304">
        <f>('2-year summary'!BZ61/'2-year summary'!BO61)*100</f>
        <v>60.487804878048777</v>
      </c>
      <c r="M65" s="5"/>
      <c r="P65" s="55"/>
    </row>
    <row r="66" spans="1:16" s="4" customFormat="1" ht="12.75" customHeight="1" x14ac:dyDescent="0.2">
      <c r="A66" s="217" t="s">
        <v>68</v>
      </c>
      <c r="B66" s="261"/>
      <c r="C66" s="298">
        <f>('4-year summary'!BB62/'4-year summary'!BM62)*100</f>
        <v>27.240524264966346</v>
      </c>
      <c r="D66" s="298">
        <f>('4-year summary'!DP62/'4-year summary'!BM62)*100</f>
        <v>20.191285866099896</v>
      </c>
      <c r="E66" s="319">
        <f t="shared" si="0"/>
        <v>47.431810131066243</v>
      </c>
      <c r="F66" s="301">
        <f>('4-year summary'!BD62/'4-year summary'!BO62)*100</f>
        <v>26.102941176470591</v>
      </c>
      <c r="G66" s="298">
        <f>('4-year summary'!DR62/'4-year summary'!BO62)*100</f>
        <v>19.705882352941178</v>
      </c>
      <c r="H66" s="319">
        <f t="shared" si="1"/>
        <v>45.808823529411768</v>
      </c>
      <c r="I66" s="301">
        <f>('2-year summary'!BX62/'2-year summary'!BM62)*100</f>
        <v>100</v>
      </c>
      <c r="J66" s="301">
        <f>('2-year summary'!BZ62/'2-year summary'!BO62)*100</f>
        <v>90.140845070422543</v>
      </c>
      <c r="M66" s="5"/>
      <c r="P66" s="55"/>
    </row>
    <row r="67" spans="1:16" s="4" customFormat="1" ht="12.75" customHeight="1" x14ac:dyDescent="0.2">
      <c r="A67" s="224" t="s">
        <v>72</v>
      </c>
      <c r="B67" s="270"/>
      <c r="C67" s="320">
        <f>('4-year summary'!BB63/'4-year summary'!BM63)*100</f>
        <v>64.5367412140575</v>
      </c>
      <c r="D67" s="773" t="s">
        <v>194</v>
      </c>
      <c r="E67" s="321">
        <f>C67</f>
        <v>64.5367412140575</v>
      </c>
      <c r="F67" s="322">
        <f>('4-year summary'!BD63/'4-year summary'!BO63)*100</f>
        <v>52.520325203252028</v>
      </c>
      <c r="G67" s="644">
        <f>('4-year summary'!DR63/'4-year summary'!BO63)*100</f>
        <v>7.8048780487804876</v>
      </c>
      <c r="H67" s="321">
        <f t="shared" si="1"/>
        <v>60.325203252032516</v>
      </c>
      <c r="I67" s="322" t="str">
        <f>IF('2-year summary'!BM63&lt;0,('2-year summary'!BX63/'2-year summary'!BM63)*100,"NA")</f>
        <v>NA</v>
      </c>
      <c r="J67" s="322" t="str">
        <f>IF('2-year summary'!BO63&gt;0,('2-year summary'!BZ63/'2-year summary'!BO63)*100,"NA")</f>
        <v>NA</v>
      </c>
      <c r="M67" s="5"/>
      <c r="P67" s="55"/>
    </row>
    <row r="68" spans="1:16" s="5" customFormat="1" ht="15.75" customHeight="1" x14ac:dyDescent="0.2">
      <c r="A68" s="776" t="s">
        <v>124</v>
      </c>
      <c r="B68" s="777"/>
      <c r="C68" s="777"/>
      <c r="D68" s="777"/>
      <c r="E68" s="777"/>
      <c r="F68" s="777"/>
      <c r="G68" s="777"/>
      <c r="H68" s="777"/>
      <c r="I68" s="777"/>
      <c r="J68" s="777"/>
      <c r="P68" s="56"/>
    </row>
    <row r="69" spans="1:16" s="5" customFormat="1" ht="15.75" customHeight="1" x14ac:dyDescent="0.2">
      <c r="A69" s="776" t="s">
        <v>195</v>
      </c>
      <c r="B69" s="775"/>
      <c r="C69" s="775"/>
      <c r="D69" s="775"/>
      <c r="E69" s="775"/>
      <c r="F69" s="775"/>
      <c r="G69" s="775"/>
      <c r="H69" s="775"/>
      <c r="I69" s="775"/>
      <c r="J69" s="660"/>
      <c r="P69" s="56"/>
    </row>
    <row r="70" spans="1:16" customFormat="1" ht="27" customHeight="1" x14ac:dyDescent="0.2">
      <c r="A70" s="404" t="s">
        <v>119</v>
      </c>
      <c r="B70" s="774" t="s">
        <v>121</v>
      </c>
      <c r="C70" s="778"/>
      <c r="D70" s="778"/>
      <c r="E70" s="778"/>
      <c r="F70" s="778"/>
      <c r="G70" s="778"/>
      <c r="H70" s="778"/>
      <c r="I70" s="778"/>
      <c r="J70" s="778"/>
      <c r="K70" s="442"/>
      <c r="L70" s="442"/>
      <c r="M70" s="442"/>
      <c r="N70" s="442"/>
    </row>
    <row r="71" spans="1:16" customFormat="1" ht="45.75" customHeight="1" x14ac:dyDescent="0.2">
      <c r="A71" s="404"/>
      <c r="B71" s="774" t="s">
        <v>122</v>
      </c>
      <c r="C71" s="778"/>
      <c r="D71" s="778"/>
      <c r="E71" s="778"/>
      <c r="F71" s="778"/>
      <c r="G71" s="778"/>
      <c r="H71" s="778"/>
      <c r="I71" s="778"/>
      <c r="J71" s="778"/>
      <c r="K71" s="779"/>
      <c r="L71" s="778"/>
      <c r="M71" s="778"/>
      <c r="N71" s="778"/>
    </row>
    <row r="72" spans="1:16" s="7" customFormat="1" ht="18" customHeight="1" x14ac:dyDescent="0.2">
      <c r="A72" s="23" t="s">
        <v>76</v>
      </c>
      <c r="B72" s="774" t="s">
        <v>188</v>
      </c>
      <c r="C72" s="775"/>
      <c r="D72" s="775"/>
      <c r="E72" s="775"/>
      <c r="F72" s="775"/>
      <c r="G72" s="775"/>
      <c r="H72" s="775"/>
      <c r="I72" s="775"/>
      <c r="J72" s="775"/>
      <c r="K72" s="88"/>
      <c r="L72" s="88"/>
      <c r="P72" s="56"/>
    </row>
    <row r="73" spans="1:16" s="7" customFormat="1" ht="12.75" customHeight="1" x14ac:dyDescent="0.2">
      <c r="A73" s="1"/>
      <c r="B73" s="1"/>
      <c r="C73" s="22"/>
      <c r="D73" s="22"/>
      <c r="E73" s="22"/>
      <c r="F73" s="22"/>
      <c r="G73" s="22"/>
      <c r="H73" s="22"/>
      <c r="I73" s="22"/>
      <c r="J73" s="22"/>
      <c r="P73" s="56"/>
    </row>
    <row r="74" spans="1:16" ht="17.25" customHeight="1" x14ac:dyDescent="0.2">
      <c r="J74" s="216" t="s">
        <v>193</v>
      </c>
    </row>
    <row r="75" spans="1:16" x14ac:dyDescent="0.2">
      <c r="C75" s="1"/>
      <c r="D75" s="1"/>
      <c r="E75" s="1"/>
      <c r="F75" s="1"/>
      <c r="G75" s="1"/>
      <c r="H75" s="1"/>
      <c r="I75" s="1"/>
      <c r="J75" s="1"/>
    </row>
  </sheetData>
  <mergeCells count="6">
    <mergeCell ref="B72:J72"/>
    <mergeCell ref="A68:J68"/>
    <mergeCell ref="B70:J70"/>
    <mergeCell ref="B71:J71"/>
    <mergeCell ref="K71:N71"/>
    <mergeCell ref="A69:I69"/>
  </mergeCells>
  <phoneticPr fontId="3" type="noConversion"/>
  <pageMargins left="0.5" right="0.5" top="1" bottom="1" header="0.5" footer="0.5"/>
  <pageSetup scale="6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AM73"/>
  <sheetViews>
    <sheetView showGridLines="0" view="pageBreakPreview" zoomScaleNormal="100" zoomScaleSheetLayoutView="100" workbookViewId="0">
      <selection activeCell="S2" sqref="S2"/>
    </sheetView>
  </sheetViews>
  <sheetFormatPr defaultRowHeight="12.75" x14ac:dyDescent="0.2"/>
  <cols>
    <col min="1" max="1" width="9.5703125" style="212" customWidth="1"/>
    <col min="2" max="2" width="9.140625" style="212"/>
    <col min="3" max="3" width="10.85546875" style="232" customWidth="1"/>
    <col min="4" max="4" width="10.85546875" style="212" customWidth="1"/>
    <col min="5" max="5" width="9.28515625" style="212" customWidth="1"/>
    <col min="6" max="6" width="11.42578125" style="212" customWidth="1"/>
    <col min="7" max="7" width="9" style="212" customWidth="1"/>
    <col min="8" max="8" width="11.28515625" style="212" customWidth="1"/>
    <col min="9" max="9" width="12.5703125" style="212" customWidth="1"/>
    <col min="10" max="10" width="10.7109375" style="212" customWidth="1"/>
    <col min="11" max="11" width="12.140625" style="212" customWidth="1"/>
    <col min="12" max="12" width="11.85546875" style="214" customWidth="1"/>
    <col min="13" max="13" width="12.140625" style="212" customWidth="1"/>
    <col min="14" max="14" width="9" style="213" customWidth="1"/>
    <col min="15" max="15" width="8.5703125" style="212" customWidth="1"/>
    <col min="16" max="16" width="13.28515625" style="212" customWidth="1"/>
    <col min="17" max="17" width="13.140625" style="212" customWidth="1"/>
    <col min="18" max="18" width="13.5703125" style="212" customWidth="1"/>
    <col min="19" max="19" width="21.140625" style="232" customWidth="1"/>
    <col min="20" max="20" width="3.85546875" style="212" customWidth="1"/>
    <col min="21" max="16384" width="9.140625" style="212"/>
  </cols>
  <sheetData>
    <row r="1" spans="1:22" s="189" customFormat="1" x14ac:dyDescent="0.2">
      <c r="A1" s="185" t="s">
        <v>198</v>
      </c>
      <c r="B1" s="186"/>
      <c r="C1" s="191"/>
      <c r="D1" s="186"/>
      <c r="E1" s="186"/>
      <c r="F1" s="186"/>
      <c r="G1" s="186"/>
      <c r="H1" s="186"/>
      <c r="I1" s="186"/>
      <c r="J1" s="186"/>
      <c r="K1" s="186"/>
      <c r="L1" s="187"/>
      <c r="M1" s="186"/>
      <c r="N1" s="186"/>
      <c r="O1" s="186"/>
      <c r="P1" s="186"/>
      <c r="Q1" s="186"/>
      <c r="R1" s="186"/>
      <c r="S1" s="191" t="s">
        <v>200</v>
      </c>
    </row>
    <row r="2" spans="1:22" s="189" customFormat="1" x14ac:dyDescent="0.2">
      <c r="A2" s="781" t="s">
        <v>83</v>
      </c>
      <c r="B2" s="782"/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188"/>
      <c r="N2" s="186"/>
      <c r="O2" s="186"/>
      <c r="P2" s="186"/>
      <c r="Q2" s="186"/>
      <c r="R2" s="186"/>
      <c r="S2" s="191" t="s">
        <v>0</v>
      </c>
    </row>
    <row r="3" spans="1:22" s="189" customFormat="1" x14ac:dyDescent="0.2">
      <c r="A3" s="192"/>
      <c r="B3" s="192"/>
      <c r="C3" s="207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207"/>
    </row>
    <row r="4" spans="1:22" s="189" customFormat="1" ht="12.75" customHeight="1" x14ac:dyDescent="0.2">
      <c r="A4" s="193"/>
      <c r="B4" s="193"/>
      <c r="C4" s="225"/>
      <c r="D4" s="193"/>
      <c r="E4" s="194" t="s">
        <v>190</v>
      </c>
      <c r="F4" s="195"/>
      <c r="G4" s="195"/>
      <c r="H4" s="195"/>
      <c r="I4" s="195"/>
      <c r="J4" s="195"/>
      <c r="K4" s="195"/>
      <c r="L4" s="194" t="s">
        <v>190</v>
      </c>
      <c r="M4" s="194"/>
      <c r="N4" s="195"/>
      <c r="O4" s="195"/>
      <c r="P4" s="195"/>
      <c r="Q4" s="195"/>
      <c r="R4" s="195"/>
      <c r="S4" s="225"/>
    </row>
    <row r="5" spans="1:22" s="189" customFormat="1" ht="12.75" customHeight="1" x14ac:dyDescent="0.2">
      <c r="A5" s="197"/>
      <c r="B5" s="197"/>
      <c r="C5" s="205"/>
      <c r="D5" s="197" t="s">
        <v>88</v>
      </c>
      <c r="E5" s="198"/>
      <c r="F5" s="198"/>
      <c r="G5" s="615"/>
      <c r="H5" s="600" t="s">
        <v>152</v>
      </c>
      <c r="I5" s="602" t="s">
        <v>147</v>
      </c>
      <c r="J5" s="603" t="s">
        <v>147</v>
      </c>
      <c r="K5" s="199"/>
      <c r="L5" s="371" t="s">
        <v>163</v>
      </c>
      <c r="M5" s="617" t="s">
        <v>167</v>
      </c>
      <c r="N5" s="619"/>
      <c r="O5" s="602"/>
      <c r="P5" s="622" t="s">
        <v>174</v>
      </c>
      <c r="Q5" s="603" t="s">
        <v>177</v>
      </c>
      <c r="R5" s="371" t="s">
        <v>180</v>
      </c>
      <c r="S5" s="205"/>
    </row>
    <row r="6" spans="1:22" s="200" customFormat="1" ht="12.75" customHeight="1" x14ac:dyDescent="0.2">
      <c r="A6" s="201"/>
      <c r="B6" s="201"/>
      <c r="C6" s="205"/>
      <c r="D6" s="197" t="s">
        <v>107</v>
      </c>
      <c r="E6" s="598"/>
      <c r="F6" s="203"/>
      <c r="G6" s="616" t="s">
        <v>149</v>
      </c>
      <c r="H6" s="601" t="s">
        <v>153</v>
      </c>
      <c r="I6" s="598" t="s">
        <v>147</v>
      </c>
      <c r="J6" s="372" t="s">
        <v>156</v>
      </c>
      <c r="K6" s="203" t="s">
        <v>159</v>
      </c>
      <c r="L6" s="372" t="s">
        <v>164</v>
      </c>
      <c r="M6" s="601" t="s">
        <v>168</v>
      </c>
      <c r="N6" s="621" t="s">
        <v>147</v>
      </c>
      <c r="O6" s="598" t="s">
        <v>171</v>
      </c>
      <c r="P6" s="616" t="s">
        <v>175</v>
      </c>
      <c r="Q6" s="372" t="s">
        <v>178</v>
      </c>
      <c r="R6" s="372" t="s">
        <v>181</v>
      </c>
      <c r="S6" s="205"/>
    </row>
    <row r="7" spans="1:22" s="200" customFormat="1" ht="12.75" customHeight="1" x14ac:dyDescent="0.2">
      <c r="A7" s="201"/>
      <c r="B7" s="201"/>
      <c r="C7" s="205" t="s">
        <v>106</v>
      </c>
      <c r="D7" s="197" t="s">
        <v>191</v>
      </c>
      <c r="E7" s="202"/>
      <c r="F7" s="203" t="s">
        <v>148</v>
      </c>
      <c r="G7" s="616" t="s">
        <v>150</v>
      </c>
      <c r="H7" s="599" t="s">
        <v>154</v>
      </c>
      <c r="I7" s="598" t="s">
        <v>147</v>
      </c>
      <c r="J7" s="372" t="s">
        <v>157</v>
      </c>
      <c r="K7" s="203" t="s">
        <v>160</v>
      </c>
      <c r="L7" s="372" t="s">
        <v>162</v>
      </c>
      <c r="M7" s="618" t="s">
        <v>169</v>
      </c>
      <c r="N7" s="620"/>
      <c r="O7" s="598" t="s">
        <v>172</v>
      </c>
      <c r="P7" s="616" t="s">
        <v>172</v>
      </c>
      <c r="Q7" s="372" t="s">
        <v>179</v>
      </c>
      <c r="R7" s="372" t="s">
        <v>182</v>
      </c>
      <c r="S7" s="205"/>
    </row>
    <row r="8" spans="1:22" s="200" customFormat="1" ht="12.75" customHeight="1" x14ac:dyDescent="0.2">
      <c r="A8" s="201"/>
      <c r="B8" s="201"/>
      <c r="C8" s="226" t="s">
        <v>189</v>
      </c>
      <c r="D8" s="649" t="s">
        <v>189</v>
      </c>
      <c r="E8" s="650" t="s">
        <v>20</v>
      </c>
      <c r="F8" s="650" t="s">
        <v>22</v>
      </c>
      <c r="G8" s="651" t="s">
        <v>151</v>
      </c>
      <c r="H8" s="652" t="s">
        <v>155</v>
      </c>
      <c r="I8" s="650" t="s">
        <v>129</v>
      </c>
      <c r="J8" s="653" t="s">
        <v>158</v>
      </c>
      <c r="K8" s="650" t="s">
        <v>161</v>
      </c>
      <c r="L8" s="653" t="s">
        <v>165</v>
      </c>
      <c r="M8" s="654" t="s">
        <v>170</v>
      </c>
      <c r="N8" s="655" t="s">
        <v>134</v>
      </c>
      <c r="O8" s="650" t="s">
        <v>173</v>
      </c>
      <c r="P8" s="651" t="s">
        <v>176</v>
      </c>
      <c r="Q8" s="653" t="s">
        <v>75</v>
      </c>
      <c r="R8" s="653" t="s">
        <v>183</v>
      </c>
      <c r="S8" s="205"/>
    </row>
    <row r="9" spans="1:22" s="189" customFormat="1" ht="12.75" customHeight="1" x14ac:dyDescent="0.2">
      <c r="A9" s="623" t="s">
        <v>115</v>
      </c>
      <c r="B9" s="623"/>
      <c r="C9" s="226">
        <f>+'4-year summary'!AH4</f>
        <v>1689448</v>
      </c>
      <c r="D9" s="247">
        <f>(('4-year summary'!AH4-'4-year summary'!AF4)/'4-year summary'!AF4)*100</f>
        <v>4.6182693456868638</v>
      </c>
      <c r="E9" s="249">
        <f>+'4-year distribution table'!AU4</f>
        <v>31.933211321094227</v>
      </c>
      <c r="F9" s="624">
        <f>+'4-year distribution table'!BS4</f>
        <v>16.756183084652502</v>
      </c>
      <c r="G9" s="249">
        <f>+'4-year distribution table'!CU4</f>
        <v>1.0006818795251466</v>
      </c>
      <c r="H9" s="624">
        <f>+'4-year distribution table'!DA4</f>
        <v>3.0771589300173785</v>
      </c>
      <c r="I9" s="249">
        <f>+'4-year distribution table'!DG4</f>
        <v>5.6413692519686904</v>
      </c>
      <c r="J9" s="624">
        <f>+'4-year distribution table'!DM4</f>
        <v>6.0634597809462027</v>
      </c>
      <c r="K9" s="249">
        <f>+'4-year distribution table'!DS4</f>
        <v>7.3090737329589306</v>
      </c>
      <c r="L9" s="247">
        <f>+'4-year distribution table'!DY4</f>
        <v>4.4869685246305302</v>
      </c>
      <c r="M9" s="249">
        <f>IF('4-year distribution table'!EE4&lt;0.1,"*",'4-year distribution table'!EE4)</f>
        <v>3.2689375464648807</v>
      </c>
      <c r="N9" s="624">
        <f>IF('4-year distribution table'!EK4&lt;0.1,"*",'4-year distribution table'!EK4)</f>
        <v>6.621097541919017</v>
      </c>
      <c r="O9" s="249">
        <f>+'4-year distribution table'!EQ4</f>
        <v>0.13045681192910347</v>
      </c>
      <c r="P9" s="624">
        <f>+'4-year distribution table'!EW4</f>
        <v>10.410678517480266</v>
      </c>
      <c r="Q9" s="249">
        <f>+'4-year distribution table'!FC4</f>
        <v>2.6136347493382455</v>
      </c>
      <c r="R9" s="632">
        <f>+'4-year distribution table'!FI4</f>
        <v>0.68708832707487888</v>
      </c>
      <c r="S9" s="226" t="s">
        <v>115</v>
      </c>
    </row>
    <row r="10" spans="1:22" s="189" customFormat="1" ht="12.75" customHeight="1" x14ac:dyDescent="0.2">
      <c r="A10" s="218" t="s">
        <v>3</v>
      </c>
      <c r="B10" s="218"/>
      <c r="C10" s="227">
        <f>+'4-year summary'!AH5</f>
        <v>617734</v>
      </c>
      <c r="D10" s="240">
        <f>(('4-year summary'!AH5-'4-year summary'!AF5)/'4-year summary'!AF5)*100</f>
        <v>5.3648335866248438</v>
      </c>
      <c r="E10" s="250">
        <f>+'4-year distribution table'!AU5</f>
        <v>29.6027092567351</v>
      </c>
      <c r="F10" s="625">
        <f>+'4-year distribution table'!BS5</f>
        <v>17.607578666545795</v>
      </c>
      <c r="G10" s="250">
        <f>+'4-year distribution table'!CU5</f>
        <v>1.0342639388474653</v>
      </c>
      <c r="H10" s="625">
        <f>+'4-year distribution table'!DA5</f>
        <v>3.2076913364004573</v>
      </c>
      <c r="I10" s="250">
        <f>+'4-year distribution table'!DG5</f>
        <v>6.2199911288677647</v>
      </c>
      <c r="J10" s="625">
        <f>+'4-year distribution table'!DM5</f>
        <v>5.3830613176545246</v>
      </c>
      <c r="K10" s="250">
        <f>+'4-year distribution table'!DS5</f>
        <v>7.4107949376268749</v>
      </c>
      <c r="L10" s="246">
        <f>+'4-year distribution table'!DY5</f>
        <v>4.4978906778645831</v>
      </c>
      <c r="M10" s="250">
        <f>IF('4-year distribution table'!EE5&lt;0.1,"*",'4-year distribution table'!EE5)</f>
        <v>2.5360430217536996</v>
      </c>
      <c r="N10" s="625">
        <f>IF('4-year distribution table'!EK5&lt;0.1,"*",'4-year distribution table'!EK5)</f>
        <v>7.0170979742089639</v>
      </c>
      <c r="O10" s="250">
        <f>+'4-year distribution table'!EQ5</f>
        <v>0.13209569167311497</v>
      </c>
      <c r="P10" s="625">
        <f>+'4-year distribution table'!EW5</f>
        <v>11.692896942697018</v>
      </c>
      <c r="Q10" s="250">
        <f>+'4-year distribution table'!FC5</f>
        <v>3.0200701272716088</v>
      </c>
      <c r="R10" s="250">
        <f>+'4-year distribution table'!FI5</f>
        <v>0.63781498185303054</v>
      </c>
      <c r="S10" s="227" t="s">
        <v>3</v>
      </c>
    </row>
    <row r="11" spans="1:22" s="189" customFormat="1" ht="12.75" customHeight="1" x14ac:dyDescent="0.2">
      <c r="A11" s="218" t="s">
        <v>113</v>
      </c>
      <c r="B11" s="218"/>
      <c r="C11" s="240">
        <f>+'4-year summary'!AH6</f>
        <v>36.564250571784399</v>
      </c>
      <c r="D11" s="240"/>
      <c r="E11" s="250"/>
      <c r="F11" s="625"/>
      <c r="G11" s="250"/>
      <c r="H11" s="625"/>
      <c r="I11" s="250"/>
      <c r="J11" s="625"/>
      <c r="K11" s="250"/>
      <c r="L11" s="246"/>
      <c r="M11" s="250"/>
      <c r="N11" s="625"/>
      <c r="O11" s="250"/>
      <c r="P11" s="625"/>
      <c r="Q11" s="250"/>
      <c r="R11" s="250"/>
      <c r="S11" s="227"/>
      <c r="U11" s="54"/>
      <c r="V11" s="54"/>
    </row>
    <row r="12" spans="1:22" s="189" customFormat="1" ht="12.75" customHeight="1" x14ac:dyDescent="0.2">
      <c r="A12" s="219" t="s">
        <v>4</v>
      </c>
      <c r="B12" s="219"/>
      <c r="C12" s="228">
        <f>+'4-year summary'!AH7</f>
        <v>41520</v>
      </c>
      <c r="D12" s="241">
        <f>(('4-year summary'!AH7-'4-year summary'!AF7)/'4-year summary'!AF7)*100</f>
        <v>3.6859454599940062</v>
      </c>
      <c r="E12" s="251">
        <f>+'4-year distribution table'!AU7</f>
        <v>27.899807321772641</v>
      </c>
      <c r="F12" s="626">
        <f>+'4-year distribution table'!BS7</f>
        <v>12.430154142581888</v>
      </c>
      <c r="G12" s="251">
        <f>+'4-year distribution table'!CU7</f>
        <v>0.85019267822736033</v>
      </c>
      <c r="H12" s="626">
        <f>+'4-year distribution table'!DA7</f>
        <v>3.4128131021194608</v>
      </c>
      <c r="I12" s="251">
        <f>+'4-year distribution table'!DG7</f>
        <v>5.6310211946050099</v>
      </c>
      <c r="J12" s="626">
        <f>+'4-year distribution table'!DM7</f>
        <v>6.1006743737957612</v>
      </c>
      <c r="K12" s="251">
        <f>+'4-year distribution table'!DS7</f>
        <v>8.7524084778420033</v>
      </c>
      <c r="L12" s="243">
        <f>+'4-year distribution table'!DY7</f>
        <v>5.5515414258188835</v>
      </c>
      <c r="M12" s="251">
        <f>IF('4-year distribution table'!EE7&lt;0.1,"*",'4-year distribution table'!EE7)</f>
        <v>3.0804431599229289</v>
      </c>
      <c r="N12" s="626">
        <f>IF('4-year distribution table'!EK7&lt;0.1,"*",'4-year distribution table'!EK7)</f>
        <v>8.3020231213872826</v>
      </c>
      <c r="O12" s="251">
        <f>+'4-year distribution table'!EQ7</f>
        <v>0.30346820809248554</v>
      </c>
      <c r="P12" s="626">
        <f>+'4-year distribution table'!EW7</f>
        <v>14.157032755298651</v>
      </c>
      <c r="Q12" s="251">
        <f>+'4-year distribution table'!FC7</f>
        <v>2.6541425818882467</v>
      </c>
      <c r="R12" s="251">
        <f>+'4-year distribution table'!FI7</f>
        <v>0.87427745664739887</v>
      </c>
      <c r="S12" s="228" t="s">
        <v>4</v>
      </c>
      <c r="U12" s="54"/>
      <c r="V12" s="54"/>
    </row>
    <row r="13" spans="1:22" s="189" customFormat="1" ht="12.75" customHeight="1" x14ac:dyDescent="0.2">
      <c r="A13" s="219" t="s">
        <v>5</v>
      </c>
      <c r="B13" s="219"/>
      <c r="C13" s="228">
        <f>+'4-year summary'!AH8</f>
        <v>16943</v>
      </c>
      <c r="D13" s="241">
        <f>(('4-year summary'!AH8-'4-year summary'!AF8)/'4-year summary'!AF8)*100</f>
        <v>3.5952308162641398</v>
      </c>
      <c r="E13" s="251">
        <f>+'4-year distribution table'!AU8</f>
        <v>32.644750044266068</v>
      </c>
      <c r="F13" s="626">
        <f>+'4-year distribution table'!BS8</f>
        <v>15.392787581892225</v>
      </c>
      <c r="G13" s="251">
        <f>+'4-year distribution table'!CU8</f>
        <v>1.2040370654547601</v>
      </c>
      <c r="H13" s="626">
        <f>+'4-year distribution table'!DA8</f>
        <v>5.0758425308386945</v>
      </c>
      <c r="I13" s="251">
        <f>+'4-year distribution table'!DG8</f>
        <v>6.7992681343327623</v>
      </c>
      <c r="J13" s="626">
        <f>+'4-year distribution table'!DM8</f>
        <v>4.8987782565071125</v>
      </c>
      <c r="K13" s="251">
        <f>+'4-year distribution table'!DS8</f>
        <v>6.3625095909815261</v>
      </c>
      <c r="L13" s="243">
        <f>+'4-year distribution table'!DY8</f>
        <v>4.9518975388065867</v>
      </c>
      <c r="M13" s="251">
        <f>IF('4-year distribution table'!EE8&lt;0.1,"*",'4-year distribution table'!EE8)</f>
        <v>0.50758425308386945</v>
      </c>
      <c r="N13" s="626">
        <f>IF('4-year distribution table'!EK8&lt;0.1,"*",'4-year distribution table'!EK8)</f>
        <v>5.241102520214838</v>
      </c>
      <c r="O13" s="251">
        <f>+'4-year distribution table'!EQ8</f>
        <v>0.11804284955438825</v>
      </c>
      <c r="P13" s="626">
        <f>+'4-year distribution table'!EW8</f>
        <v>12.063979224458478</v>
      </c>
      <c r="Q13" s="251">
        <f>+'4-year distribution table'!FC8</f>
        <v>4.1492061618367471</v>
      </c>
      <c r="R13" s="251">
        <f>+'4-year distribution table'!FI8</f>
        <v>0.5902142477719412</v>
      </c>
      <c r="S13" s="228" t="s">
        <v>5</v>
      </c>
      <c r="U13" s="54"/>
      <c r="V13" s="54"/>
    </row>
    <row r="14" spans="1:22" s="189" customFormat="1" ht="12.75" customHeight="1" x14ac:dyDescent="0.2">
      <c r="A14" s="219" t="s">
        <v>6</v>
      </c>
      <c r="B14" s="219"/>
      <c r="C14" s="228">
        <f>+'4-year summary'!AH9</f>
        <v>6956</v>
      </c>
      <c r="D14" s="241">
        <f>(('4-year summary'!AH9-'4-year summary'!AF9)/'4-year summary'!AF9)*100</f>
        <v>2.6110045729458622</v>
      </c>
      <c r="E14" s="251">
        <f>+'4-year distribution table'!AU9</f>
        <v>22.484186313973552</v>
      </c>
      <c r="F14" s="626">
        <f>+'4-year distribution table'!BS9</f>
        <v>23.51926394479586</v>
      </c>
      <c r="G14" s="251">
        <f>+'4-year distribution table'!CU9</f>
        <v>1.7538815411155837</v>
      </c>
      <c r="H14" s="626">
        <f>+'4-year distribution table'!DA9</f>
        <v>3.4790109258194364</v>
      </c>
      <c r="I14" s="251">
        <f>+'4-year distribution table'!DG9</f>
        <v>7.9212190914318574</v>
      </c>
      <c r="J14" s="626">
        <f>+'4-year distribution table'!DM9</f>
        <v>6.4548591144335816</v>
      </c>
      <c r="K14" s="251">
        <f>+'4-year distribution table'!DS9</f>
        <v>7.9212190914318583</v>
      </c>
      <c r="L14" s="243">
        <f>+'4-year distribution table'!DY9</f>
        <v>5.8798159861989649</v>
      </c>
      <c r="M14" s="251">
        <f>IF('4-year distribution table'!EE9&lt;0.1,"*",'4-year distribution table'!EE9)</f>
        <v>1.1069580218516388</v>
      </c>
      <c r="N14" s="626">
        <f>IF('4-year distribution table'!EK9&lt;0.1,"*",'4-year distribution table'!EK9)</f>
        <v>6.4692351926394469</v>
      </c>
      <c r="O14" s="251" t="str">
        <f>IF('4-year distribution table'!EQ9&lt;0.01,"*",'4-year distribution table'!EQ9)</f>
        <v>*</v>
      </c>
      <c r="P14" s="626">
        <f>+'4-year distribution table'!EW9</f>
        <v>9.2581943645773439</v>
      </c>
      <c r="Q14" s="251">
        <f>+'4-year distribution table'!FC9</f>
        <v>2.6308223116733758</v>
      </c>
      <c r="R14" s="251">
        <f>+'4-year distribution table'!FI9</f>
        <v>1.1213341000575043</v>
      </c>
      <c r="S14" s="228" t="s">
        <v>6</v>
      </c>
      <c r="U14" s="54"/>
      <c r="V14" s="54"/>
    </row>
    <row r="15" spans="1:22" s="189" customFormat="1" ht="12.75" customHeight="1" x14ac:dyDescent="0.2">
      <c r="A15" s="219" t="s">
        <v>7</v>
      </c>
      <c r="B15" s="219"/>
      <c r="C15" s="228">
        <f>+'4-year summary'!AH10</f>
        <v>66259</v>
      </c>
      <c r="D15" s="241">
        <f>(('4-year summary'!AH10-'4-year summary'!AF10)/'4-year summary'!AF10)*100</f>
        <v>8.7211210291415071</v>
      </c>
      <c r="E15" s="251">
        <f>+'4-year distribution table'!AU10</f>
        <v>29.838965272642206</v>
      </c>
      <c r="F15" s="626">
        <f>+'4-year distribution table'!BS10</f>
        <v>20.344406042952656</v>
      </c>
      <c r="G15" s="251">
        <f>+'4-year distribution table'!CU10</f>
        <v>1.2285123530388324</v>
      </c>
      <c r="H15" s="626">
        <f>+'4-year distribution table'!DA10</f>
        <v>3.358034380235138</v>
      </c>
      <c r="I15" s="251">
        <f>+'4-year distribution table'!DG10</f>
        <v>7.5219970117267092</v>
      </c>
      <c r="J15" s="626">
        <f>+'4-year distribution table'!DM10</f>
        <v>6.0550264869678081</v>
      </c>
      <c r="K15" s="251">
        <f>+'4-year distribution table'!DS10</f>
        <v>7.2322250562187778</v>
      </c>
      <c r="L15" s="243">
        <f>+'4-year distribution table'!DY10</f>
        <v>3.8938106521378231</v>
      </c>
      <c r="M15" s="251">
        <f>IF('4-year distribution table'!EE10&lt;0.1,"*",'4-year distribution table'!EE10)</f>
        <v>2.7151028539519158</v>
      </c>
      <c r="N15" s="626">
        <f>IF('4-year distribution table'!EK10&lt;0.1,"*",'4-year distribution table'!EK10)</f>
        <v>5.1736367889645187</v>
      </c>
      <c r="O15" s="633">
        <f>+'4-year distribution table'!EQ10</f>
        <v>3.9239952308365654E-2</v>
      </c>
      <c r="P15" s="626">
        <f>+'4-year distribution table'!EW10</f>
        <v>9.9624201995200661</v>
      </c>
      <c r="Q15" s="251">
        <f>+'4-year distribution table'!FC10</f>
        <v>2.3619432831766249</v>
      </c>
      <c r="R15" s="251">
        <f>+'4-year distribution table'!FI10</f>
        <v>0.2746796661585596</v>
      </c>
      <c r="S15" s="228" t="s">
        <v>7</v>
      </c>
      <c r="U15" s="54"/>
      <c r="V15" s="54"/>
    </row>
    <row r="16" spans="1:22" s="189" customFormat="1" ht="12.75" customHeight="1" x14ac:dyDescent="0.2">
      <c r="A16" s="208" t="s">
        <v>8</v>
      </c>
      <c r="B16" s="208"/>
      <c r="C16" s="191">
        <f>+'4-year summary'!AH11</f>
        <v>58076</v>
      </c>
      <c r="D16" s="242">
        <f>(('4-year summary'!AH11-'4-year summary'!AF11)/'4-year summary'!AF11)*100</f>
        <v>19.759145461294182</v>
      </c>
      <c r="E16" s="252">
        <f>+'4-year distribution table'!AU11</f>
        <v>27.069701770094358</v>
      </c>
      <c r="F16" s="627">
        <f>+'4-year distribution table'!BS11</f>
        <v>17.754321922997452</v>
      </c>
      <c r="G16" s="252">
        <f>+'4-year distribution table'!CU11</f>
        <v>0.73007782905158758</v>
      </c>
      <c r="H16" s="627">
        <f>+'4-year distribution table'!DA11</f>
        <v>4.442454714512019</v>
      </c>
      <c r="I16" s="252">
        <f>+'4-year distribution table'!DG11</f>
        <v>8.6765617466767679</v>
      </c>
      <c r="J16" s="627">
        <f>+'4-year distribution table'!DM11</f>
        <v>3.586679523383153</v>
      </c>
      <c r="K16" s="252">
        <f>+'4-year distribution table'!DS11</f>
        <v>9.8715476272470557</v>
      </c>
      <c r="L16" s="253">
        <f>+'4-year distribution table'!DY11</f>
        <v>2.7395137406157453</v>
      </c>
      <c r="M16" s="252">
        <f>IF('4-year distribution table'!EE11&lt;0.1,"*",'4-year distribution table'!EE11)</f>
        <v>3.083890075074041</v>
      </c>
      <c r="N16" s="627">
        <f>IF('4-year distribution table'!EK11&lt;0.1,"*",'4-year distribution table'!EK11)</f>
        <v>8.5267580411874082</v>
      </c>
      <c r="O16" s="252">
        <f>+'4-year distribution table'!EQ11</f>
        <v>9.1259728631448447E-2</v>
      </c>
      <c r="P16" s="627">
        <f>+'4-year distribution table'!EW11</f>
        <v>10.813416901990497</v>
      </c>
      <c r="Q16" s="252">
        <f>+'4-year distribution table'!FC11</f>
        <v>2.6052069701770093</v>
      </c>
      <c r="R16" s="634" t="str">
        <f>IF(('4-year distribution table'!FI11)&lt;0.1, "*")</f>
        <v>*</v>
      </c>
      <c r="S16" s="191" t="s">
        <v>8</v>
      </c>
      <c r="U16" s="54"/>
      <c r="V16" s="54"/>
    </row>
    <row r="17" spans="1:39" s="189" customFormat="1" ht="12.75" customHeight="1" x14ac:dyDescent="0.2">
      <c r="A17" s="208" t="s">
        <v>9</v>
      </c>
      <c r="B17" s="208"/>
      <c r="C17" s="191">
        <f>+'4-year summary'!AH12</f>
        <v>34081</v>
      </c>
      <c r="D17" s="242">
        <f>(('4-year summary'!AH12-'4-year summary'!AF12)/'4-year summary'!AF12)*100</f>
        <v>-1.4230758106036503</v>
      </c>
      <c r="E17" s="252">
        <f>+'4-year distribution table'!AU12</f>
        <v>28.960417828115375</v>
      </c>
      <c r="F17" s="627">
        <f>+'4-year distribution table'!BS12</f>
        <v>10.727384759836859</v>
      </c>
      <c r="G17" s="252">
        <f>+'4-year distribution table'!CU12</f>
        <v>1.1179249435169156</v>
      </c>
      <c r="H17" s="627">
        <f>+'4-year distribution table'!DA12</f>
        <v>2.6055573486693469</v>
      </c>
      <c r="I17" s="252">
        <f>+'4-year distribution table'!DG12</f>
        <v>4.9851823596725442</v>
      </c>
      <c r="J17" s="627">
        <f>+'4-year distribution table'!DM12</f>
        <v>4.5274493119333359</v>
      </c>
      <c r="K17" s="252">
        <f>+'4-year distribution table'!DS12</f>
        <v>9.3277779407881223</v>
      </c>
      <c r="L17" s="253">
        <f>+'4-year distribution table'!DY12</f>
        <v>5.6776503036882726</v>
      </c>
      <c r="M17" s="252">
        <f>IF('4-year distribution table'!EE12&lt;0.1,"*",'4-year distribution table'!EE12)</f>
        <v>5.0732079457762387</v>
      </c>
      <c r="N17" s="627">
        <f>IF('4-year distribution table'!EK12&lt;0.1,"*",'4-year distribution table'!EK12)</f>
        <v>7.875355770077169</v>
      </c>
      <c r="O17" s="252">
        <f>+'4-year distribution table'!EQ12</f>
        <v>0.14084093776591061</v>
      </c>
      <c r="P17" s="627">
        <f>+'4-year distribution table'!EW12</f>
        <v>14.538892638126816</v>
      </c>
      <c r="Q17" s="252">
        <f>+'4-year distribution table'!FC12</f>
        <v>3.7000088025586106</v>
      </c>
      <c r="R17" s="252">
        <f>+'4-year distribution table'!FI12</f>
        <v>0.74234910947448729</v>
      </c>
      <c r="S17" s="191" t="s">
        <v>9</v>
      </c>
      <c r="U17" s="54"/>
      <c r="V17" s="54"/>
    </row>
    <row r="18" spans="1:39" s="189" customFormat="1" ht="12.75" customHeight="1" x14ac:dyDescent="0.25">
      <c r="A18" s="208" t="s">
        <v>10</v>
      </c>
      <c r="B18" s="208"/>
      <c r="C18" s="191">
        <f>+'4-year summary'!AH13</f>
        <v>22535</v>
      </c>
      <c r="D18" s="242">
        <f>(('4-year summary'!AH13-'4-year summary'!AF13)/'4-year summary'!AF13)*100</f>
        <v>-3.3579209194613604</v>
      </c>
      <c r="E18" s="252">
        <f>+'4-year distribution table'!AU13</f>
        <v>31.533170623474593</v>
      </c>
      <c r="F18" s="627">
        <f>+'4-year distribution table'!BS13</f>
        <v>19.653871755047703</v>
      </c>
      <c r="G18" s="252">
        <f>+'4-year distribution table'!CU13</f>
        <v>1.1715109829154648</v>
      </c>
      <c r="H18" s="627">
        <f>+'4-year distribution table'!DA13</f>
        <v>3.061903705347238</v>
      </c>
      <c r="I18" s="252">
        <f>+'4-year distribution table'!DG13</f>
        <v>5.5779897936543152</v>
      </c>
      <c r="J18" s="627">
        <f>+'4-year distribution table'!DM13</f>
        <v>4.850232970934103</v>
      </c>
      <c r="K18" s="252">
        <f>+'4-year distribution table'!DS13</f>
        <v>6.6074994453073002</v>
      </c>
      <c r="L18" s="253">
        <f>+'4-year distribution table'!DY13</f>
        <v>4.4730419347681387</v>
      </c>
      <c r="M18" s="252">
        <f>IF('4-year distribution table'!EE13&lt;0.1,"*",'4-year distribution table'!EE13)</f>
        <v>1.8770800976259154</v>
      </c>
      <c r="N18" s="627">
        <f>IF('4-year distribution table'!EK13&lt;0.1,"*",'4-year distribution table'!EK13)</f>
        <v>6.7894386509873526</v>
      </c>
      <c r="O18" s="252">
        <f>+'4-year distribution table'!EQ13</f>
        <v>6.6563124029287768E-2</v>
      </c>
      <c r="P18" s="627">
        <f>+'4-year distribution table'!EW13</f>
        <v>10.499223430219658</v>
      </c>
      <c r="Q18" s="252">
        <f>+'4-year distribution table'!FC13</f>
        <v>3.3725316174839137</v>
      </c>
      <c r="R18" s="252">
        <f>+'4-year distribution table'!FI13</f>
        <v>0.46594186820501443</v>
      </c>
      <c r="S18" s="191" t="s">
        <v>10</v>
      </c>
      <c r="U18" s="54"/>
      <c r="V18" s="54"/>
      <c r="X18" s="406"/>
      <c r="Y18" s="407"/>
      <c r="Z18" s="407"/>
      <c r="AA18" s="407"/>
      <c r="AB18" s="407"/>
      <c r="AC18" s="407"/>
      <c r="AD18" s="407"/>
      <c r="AE18" s="407"/>
      <c r="AF18" s="407"/>
      <c r="AG18" s="407"/>
      <c r="AH18" s="407"/>
      <c r="AI18" s="407"/>
      <c r="AJ18" s="407"/>
      <c r="AK18" s="407"/>
      <c r="AL18" s="407"/>
      <c r="AM18" s="407"/>
    </row>
    <row r="19" spans="1:39" s="189" customFormat="1" ht="12.75" customHeight="1" x14ac:dyDescent="0.2">
      <c r="A19" s="208" t="s">
        <v>11</v>
      </c>
      <c r="B19" s="208"/>
      <c r="C19" s="191">
        <f>+'4-year summary'!AH14</f>
        <v>28846</v>
      </c>
      <c r="D19" s="242">
        <f>(('4-year summary'!AH14-'4-year summary'!AF14)/'4-year summary'!AF14)*100</f>
        <v>1.8177967597331546</v>
      </c>
      <c r="E19" s="252">
        <f>+'4-year distribution table'!AU14</f>
        <v>35.474589197809053</v>
      </c>
      <c r="F19" s="627">
        <f>+'4-year distribution table'!BS14</f>
        <v>18.179296956250433</v>
      </c>
      <c r="G19" s="252">
        <f>+'4-year distribution table'!CU14</f>
        <v>1.1474727865215282</v>
      </c>
      <c r="H19" s="627">
        <f>+'4-year distribution table'!DA14</f>
        <v>2.2984122581987103</v>
      </c>
      <c r="I19" s="252">
        <f>+'4-year distribution table'!DG14</f>
        <v>6.6144352769881438</v>
      </c>
      <c r="J19" s="627">
        <f>+'4-year distribution table'!DM14</f>
        <v>10.046453581085766</v>
      </c>
      <c r="K19" s="252">
        <f>+'4-year distribution table'!DS14</f>
        <v>4.8533592179158296</v>
      </c>
      <c r="L19" s="253">
        <f>+'4-year distribution table'!DY14</f>
        <v>3.6573528392151422</v>
      </c>
      <c r="M19" s="252">
        <f>IF('4-year distribution table'!EE14&lt;0.1,"*",'4-year distribution table'!EE14)</f>
        <v>0.64480343895167447</v>
      </c>
      <c r="N19" s="627">
        <f>IF('4-year distribution table'!EK14&lt;0.1,"*",'4-year distribution table'!EK14)</f>
        <v>4.9018928100949868</v>
      </c>
      <c r="O19" s="252">
        <f>+'4-year distribution table'!EQ14</f>
        <v>0.22533453511752063</v>
      </c>
      <c r="P19" s="627">
        <f>+'4-year distribution table'!EW14</f>
        <v>8.2645774110795251</v>
      </c>
      <c r="Q19" s="252">
        <f>+'4-year distribution table'!FC14</f>
        <v>2.8738819940373013</v>
      </c>
      <c r="R19" s="252">
        <f>+'4-year distribution table'!FI14</f>
        <v>0.81813769673438264</v>
      </c>
      <c r="S19" s="191" t="s">
        <v>11</v>
      </c>
      <c r="U19" s="54"/>
      <c r="V19" s="54"/>
    </row>
    <row r="20" spans="1:39" s="189" customFormat="1" ht="12.75" customHeight="1" x14ac:dyDescent="0.2">
      <c r="A20" s="220" t="s">
        <v>12</v>
      </c>
      <c r="B20" s="220"/>
      <c r="C20" s="229">
        <f>+'4-year summary'!AH15</f>
        <v>27700</v>
      </c>
      <c r="D20" s="243">
        <f>(('4-year summary'!AH15-'4-year summary'!AF15)/'4-year summary'!AF15)*100</f>
        <v>64.420965157001248</v>
      </c>
      <c r="E20" s="251">
        <f>+'4-year distribution table'!AU15</f>
        <v>21.335740072202167</v>
      </c>
      <c r="F20" s="626">
        <f>+'4-year distribution table'!BS15</f>
        <v>12.093862815884476</v>
      </c>
      <c r="G20" s="251">
        <f>+'4-year distribution table'!CU15</f>
        <v>0.5703971119133574</v>
      </c>
      <c r="H20" s="626">
        <f>+'4-year distribution table'!DA15</f>
        <v>3.7942238267148016</v>
      </c>
      <c r="I20" s="251">
        <f>+'4-year distribution table'!DG15</f>
        <v>4.0072202166064983</v>
      </c>
      <c r="J20" s="626">
        <f>+'4-year distribution table'!DM15</f>
        <v>7.6425992779783387</v>
      </c>
      <c r="K20" s="251">
        <f>+'4-year distribution table'!DS15</f>
        <v>5.8375451263537901</v>
      </c>
      <c r="L20" s="243">
        <f>+'4-year distribution table'!DY15</f>
        <v>3.512635379061372</v>
      </c>
      <c r="M20" s="251">
        <f>IF('4-year distribution table'!EE15&lt;0.1,"*",'4-year distribution table'!EE15)</f>
        <v>16.548736462093864</v>
      </c>
      <c r="N20" s="626">
        <f>IF('4-year distribution table'!EK15&lt;0.1,"*",'4-year distribution table'!EK15)</f>
        <v>9.0902527075812287</v>
      </c>
      <c r="O20" s="251">
        <f>+'4-year distribution table'!EQ15</f>
        <v>5.0541516245487361E-2</v>
      </c>
      <c r="P20" s="626">
        <f>+'4-year distribution table'!EW15</f>
        <v>12.07581227436823</v>
      </c>
      <c r="Q20" s="251">
        <f>+'4-year distribution table'!FC15</f>
        <v>2.7581227436823106</v>
      </c>
      <c r="R20" s="251">
        <f>+'4-year distribution table'!FI15</f>
        <v>0.68231046931407946</v>
      </c>
      <c r="S20" s="229" t="s">
        <v>12</v>
      </c>
      <c r="U20" s="54"/>
      <c r="V20" s="54"/>
    </row>
    <row r="21" spans="1:39" s="189" customFormat="1" ht="12.75" customHeight="1" x14ac:dyDescent="0.2">
      <c r="A21" s="220" t="s">
        <v>13</v>
      </c>
      <c r="B21" s="220"/>
      <c r="C21" s="229">
        <f>+'4-year summary'!AH16</f>
        <v>57759</v>
      </c>
      <c r="D21" s="243">
        <f>(('4-year summary'!AH16-'4-year summary'!AF16)/'4-year summary'!AF16)*100</f>
        <v>0.26211637272601029</v>
      </c>
      <c r="E21" s="251">
        <f>+'4-year distribution table'!AU16</f>
        <v>29.58153707647293</v>
      </c>
      <c r="F21" s="626">
        <f>+'4-year distribution table'!BS16</f>
        <v>19.134680309562146</v>
      </c>
      <c r="G21" s="251">
        <f>+'4-year distribution table'!CU16</f>
        <v>0.80506933984314133</v>
      </c>
      <c r="H21" s="626">
        <f>+'4-year distribution table'!DA16</f>
        <v>3.8556761716788728</v>
      </c>
      <c r="I21" s="251">
        <f>+'4-year distribution table'!DG16</f>
        <v>3.2029640402361537</v>
      </c>
      <c r="J21" s="626">
        <f>+'4-year distribution table'!DM16</f>
        <v>4.5776415796672376</v>
      </c>
      <c r="K21" s="251">
        <f>+'4-year distribution table'!DS16</f>
        <v>8.7986287851243965</v>
      </c>
      <c r="L21" s="243">
        <f>+'4-year distribution table'!DY16</f>
        <v>3.6894683079693209</v>
      </c>
      <c r="M21" s="251">
        <f>IF('4-year distribution table'!EE16&lt;0.1,"*",'4-year distribution table'!EE16)</f>
        <v>1.8352118284596342</v>
      </c>
      <c r="N21" s="626">
        <f>IF('4-year distribution table'!EK16&lt;0.1,"*",'4-year distribution table'!EK16)</f>
        <v>6.8941636801191164</v>
      </c>
      <c r="O21" s="251">
        <f>+'4-year distribution table'!EQ16</f>
        <v>0.10734257864575217</v>
      </c>
      <c r="P21" s="626">
        <f>+'4-year distribution table'!EW16</f>
        <v>12.636991637666858</v>
      </c>
      <c r="Q21" s="251">
        <f>+'4-year distribution table'!FC16</f>
        <v>4.5932235668900079</v>
      </c>
      <c r="R21" s="251">
        <f>+'4-year distribution table'!FI16</f>
        <v>0.28740109766443328</v>
      </c>
      <c r="S21" s="229" t="s">
        <v>13</v>
      </c>
      <c r="U21" s="54"/>
      <c r="V21" s="54"/>
    </row>
    <row r="22" spans="1:39" s="189" customFormat="1" ht="12.75" customHeight="1" x14ac:dyDescent="0.2">
      <c r="A22" s="220" t="s">
        <v>14</v>
      </c>
      <c r="B22" s="220"/>
      <c r="C22" s="229">
        <f>+'4-year summary'!AH17</f>
        <v>22760</v>
      </c>
      <c r="D22" s="243">
        <f>(('4-year summary'!AH17-'4-year summary'!AF17)/'4-year summary'!AF17)*100</f>
        <v>0.49896233496710379</v>
      </c>
      <c r="E22" s="251">
        <f>+'4-year distribution table'!AU17</f>
        <v>29.200351493848856</v>
      </c>
      <c r="F22" s="626">
        <f>+'4-year distribution table'!BS17</f>
        <v>17.065026362038665</v>
      </c>
      <c r="G22" s="251">
        <f>+'4-year distribution table'!CU17</f>
        <v>0.89191564147627422</v>
      </c>
      <c r="H22" s="626">
        <f>+'4-year distribution table'!DA17</f>
        <v>3.0755711775043935</v>
      </c>
      <c r="I22" s="251">
        <f>+'4-year distribution table'!DG17</f>
        <v>4.0773286467486818</v>
      </c>
      <c r="J22" s="626">
        <f>+'4-year distribution table'!DM17</f>
        <v>6.528998242530756</v>
      </c>
      <c r="K22" s="251">
        <f>+'4-year distribution table'!DS17</f>
        <v>6.3927943760984185</v>
      </c>
      <c r="L22" s="243">
        <f>+'4-year distribution table'!DY17</f>
        <v>5.8655536028119517</v>
      </c>
      <c r="M22" s="251">
        <f>IF('4-year distribution table'!EE17&lt;0.1,"*",'4-year distribution table'!EE17)</f>
        <v>0.80843585237258342</v>
      </c>
      <c r="N22" s="626">
        <f>IF('4-year distribution table'!EK17&lt;0.1,"*",'4-year distribution table'!EK17)</f>
        <v>7.5087873462214407</v>
      </c>
      <c r="O22" s="251">
        <f>+'4-year distribution table'!EQ17</f>
        <v>0.25483304042179261</v>
      </c>
      <c r="P22" s="626">
        <f>+'4-year distribution table'!EW17</f>
        <v>13.484182776801406</v>
      </c>
      <c r="Q22" s="251">
        <f>+'4-year distribution table'!FC17</f>
        <v>3.633567662565905</v>
      </c>
      <c r="R22" s="251">
        <f>+'4-year distribution table'!FI17</f>
        <v>1.2126537785588751</v>
      </c>
      <c r="S22" s="229" t="s">
        <v>14</v>
      </c>
      <c r="U22" s="54"/>
      <c r="V22" s="54"/>
    </row>
    <row r="23" spans="1:39" s="189" customFormat="1" ht="12.75" customHeight="1" x14ac:dyDescent="0.2">
      <c r="A23" s="220" t="s">
        <v>15</v>
      </c>
      <c r="B23" s="220"/>
      <c r="C23" s="229">
        <f>+'4-year summary'!AH18</f>
        <v>25959</v>
      </c>
      <c r="D23" s="243">
        <f>(('4-year summary'!AH18-'4-year summary'!AF18)/'4-year summary'!AF18)*100</f>
        <v>9.3148608245252031</v>
      </c>
      <c r="E23" s="251">
        <f>+'4-year distribution table'!AU18</f>
        <v>29.823953156901268</v>
      </c>
      <c r="F23" s="626">
        <f>+'4-year distribution table'!BS18</f>
        <v>13.490504256712507</v>
      </c>
      <c r="G23" s="251">
        <f>+'4-year distribution table'!CU18</f>
        <v>1.3405755229400209</v>
      </c>
      <c r="H23" s="626">
        <f>+'4-year distribution table'!DA18</f>
        <v>2.9777726414730923</v>
      </c>
      <c r="I23" s="251">
        <f>+'4-year distribution table'!DG18</f>
        <v>7.4425054894256331</v>
      </c>
      <c r="J23" s="626">
        <f>+'4-year distribution table'!DM18</f>
        <v>3.7366616587695982</v>
      </c>
      <c r="K23" s="251">
        <f>+'4-year distribution table'!DS18</f>
        <v>6.2406101929966482</v>
      </c>
      <c r="L23" s="243">
        <f>+'4-year distribution table'!DY18</f>
        <v>7.3500520050849412</v>
      </c>
      <c r="M23" s="251">
        <f>IF('4-year distribution table'!EE18&lt;0.1,"*",'4-year distribution table'!EE18)</f>
        <v>1.7797295735583034</v>
      </c>
      <c r="N23" s="626">
        <f>IF('4-year distribution table'!EK18&lt;0.1,"*",'4-year distribution table'!EK18)</f>
        <v>7.4540621749682199</v>
      </c>
      <c r="O23" s="633" t="str">
        <f>IF(('4-year distribution table'!EQ18)&lt;0.1,"*")</f>
        <v>*</v>
      </c>
      <c r="P23" s="626">
        <f>+'4-year distribution table'!EW18</f>
        <v>13.032089063523248</v>
      </c>
      <c r="Q23" s="251">
        <f>+'4-year distribution table'!FC18</f>
        <v>3.9562386840787394</v>
      </c>
      <c r="R23" s="251">
        <f>+'4-year distribution table'!FI18</f>
        <v>1.3174621518548482</v>
      </c>
      <c r="S23" s="229" t="s">
        <v>15</v>
      </c>
      <c r="U23" s="54"/>
      <c r="V23" s="54"/>
    </row>
    <row r="24" spans="1:39" s="189" customFormat="1" ht="12.75" customHeight="1" x14ac:dyDescent="0.2">
      <c r="A24" s="208" t="s">
        <v>16</v>
      </c>
      <c r="B24" s="208"/>
      <c r="C24" s="191">
        <f>+'4-year summary'!AH19</f>
        <v>30761</v>
      </c>
      <c r="D24" s="242">
        <f>(('4-year summary'!AH19-'4-year summary'!AF19)/'4-year summary'!AF19)*100</f>
        <v>-10.126508312151225</v>
      </c>
      <c r="E24" s="252">
        <f>+'4-year distribution table'!AU19</f>
        <v>28.373589935307695</v>
      </c>
      <c r="F24" s="627">
        <f>+'4-year distribution table'!BS19</f>
        <v>18.451935892851338</v>
      </c>
      <c r="G24" s="252">
        <f>+'4-year distribution table'!CU19</f>
        <v>0.93950131660219105</v>
      </c>
      <c r="H24" s="627">
        <f>+'4-year distribution table'!DA19</f>
        <v>3.4361691752543808</v>
      </c>
      <c r="I24" s="252">
        <f>+'4-year distribution table'!DG19</f>
        <v>5.0128409349500993</v>
      </c>
      <c r="J24" s="627">
        <f>+'4-year distribution table'!DM19</f>
        <v>3.4166639576086602</v>
      </c>
      <c r="K24" s="252">
        <f>+'4-year distribution table'!DS19</f>
        <v>5.1818861545463415</v>
      </c>
      <c r="L24" s="253">
        <f>+'4-year distribution table'!DY19</f>
        <v>5.4354539839407039</v>
      </c>
      <c r="M24" s="252">
        <f>IF('4-year distribution table'!EE19&lt;0.1,"*",'4-year distribution table'!EE19)</f>
        <v>0.84522609798121007</v>
      </c>
      <c r="N24" s="627">
        <f>IF('4-year distribution table'!EK19&lt;0.1,"*",'4-year distribution table'!EK19)</f>
        <v>13.910471051006144</v>
      </c>
      <c r="O24" s="634" t="str">
        <f>IF(('4-year distribution table'!EQ19)&lt;0.1, "*")</f>
        <v>*</v>
      </c>
      <c r="P24" s="627">
        <f>+'4-year distribution table'!EW19</f>
        <v>11.514580150190175</v>
      </c>
      <c r="Q24" s="252">
        <f>+'4-year distribution table'!FC19</f>
        <v>2.6624622086408114</v>
      </c>
      <c r="R24" s="252">
        <f>+'4-year distribution table'!FI19</f>
        <v>0.76720522739832908</v>
      </c>
      <c r="S24" s="191" t="s">
        <v>16</v>
      </c>
      <c r="U24" s="54"/>
      <c r="V24" s="54"/>
    </row>
    <row r="25" spans="1:39" s="189" customFormat="1" ht="12.75" customHeight="1" x14ac:dyDescent="0.2">
      <c r="A25" s="208" t="s">
        <v>17</v>
      </c>
      <c r="B25" s="208"/>
      <c r="C25" s="191">
        <f>+'4-year summary'!AH20</f>
        <v>108566</v>
      </c>
      <c r="D25" s="242">
        <f>(('4-year summary'!AH20-'4-year summary'!AF20)/'4-year summary'!AF20)*100</f>
        <v>2.0750477157551313</v>
      </c>
      <c r="E25" s="252">
        <f>+'4-year distribution table'!AU20</f>
        <v>29.100270803013835</v>
      </c>
      <c r="F25" s="627">
        <f>+'4-year distribution table'!BS20</f>
        <v>21.632923751450729</v>
      </c>
      <c r="G25" s="252">
        <f>+'4-year distribution table'!CU20</f>
        <v>1.1762430226774496</v>
      </c>
      <c r="H25" s="627">
        <f>+'4-year distribution table'!DA20</f>
        <v>2.4427537166332001</v>
      </c>
      <c r="I25" s="252">
        <f>+'4-year distribution table'!DG20</f>
        <v>7.3641839986736173</v>
      </c>
      <c r="J25" s="627">
        <f>+'4-year distribution table'!DM20</f>
        <v>5.4289556583092313</v>
      </c>
      <c r="K25" s="252">
        <f>+'4-year distribution table'!DS20</f>
        <v>6.9266621225798133</v>
      </c>
      <c r="L25" s="253">
        <f>+'4-year distribution table'!DY20</f>
        <v>4.5235156494666837</v>
      </c>
      <c r="M25" s="252">
        <f>IF('4-year distribution table'!EE20&lt;0.1,"*",'4-year distribution table'!EE20)</f>
        <v>0.96346922609288366</v>
      </c>
      <c r="N25" s="627">
        <f>IF('4-year distribution table'!EK20&lt;0.1,"*",'4-year distribution table'!EK20)</f>
        <v>5.354346664701656</v>
      </c>
      <c r="O25" s="252">
        <f>+'4-year distribution table'!EQ20</f>
        <v>0.17961424387008823</v>
      </c>
      <c r="P25" s="627">
        <f>+'4-year distribution table'!EW20</f>
        <v>12.044286424847559</v>
      </c>
      <c r="Q25" s="252">
        <f>+'4-year distribution table'!FC20</f>
        <v>1.9997052484203157</v>
      </c>
      <c r="R25" s="252">
        <f>+'4-year distribution table'!FI20</f>
        <v>0.86306946926293682</v>
      </c>
      <c r="S25" s="191" t="s">
        <v>17</v>
      </c>
      <c r="U25" s="54"/>
      <c r="V25" s="54"/>
    </row>
    <row r="26" spans="1:39" s="209" customFormat="1" ht="12.75" customHeight="1" x14ac:dyDescent="0.2">
      <c r="A26" s="208" t="s">
        <v>18</v>
      </c>
      <c r="B26" s="208"/>
      <c r="C26" s="191">
        <f>+'4-year summary'!AH21</f>
        <v>55628</v>
      </c>
      <c r="D26" s="242">
        <f>(('4-year summary'!AH21-'4-year summary'!AF21)/'4-year summary'!AF21)*100</f>
        <v>6.1744889584486478</v>
      </c>
      <c r="E26" s="252">
        <f>+'4-year distribution table'!AU21</f>
        <v>33.103832602286616</v>
      </c>
      <c r="F26" s="627">
        <f>+'4-year distribution table'!BS21</f>
        <v>17.160422808657511</v>
      </c>
      <c r="G26" s="252">
        <f>+'4-year distribution table'!CU21</f>
        <v>1.0821888257711945</v>
      </c>
      <c r="H26" s="627">
        <f>+'4-year distribution table'!DA21</f>
        <v>2.84389156539872</v>
      </c>
      <c r="I26" s="252">
        <f>+'4-year distribution table'!DG21</f>
        <v>5.5691378442510961</v>
      </c>
      <c r="J26" s="627">
        <f>+'4-year distribution table'!DM21</f>
        <v>5.8801323074710581</v>
      </c>
      <c r="K26" s="252">
        <f>+'4-year distribution table'!DS21</f>
        <v>7.933055295894154</v>
      </c>
      <c r="L26" s="253">
        <f>+'4-year distribution table'!DY21</f>
        <v>4.2047170489681456</v>
      </c>
      <c r="M26" s="252">
        <f>IF('4-year distribution table'!EE21&lt;0.1,"*",'4-year distribution table'!EE21)</f>
        <v>1.0210685266412598</v>
      </c>
      <c r="N26" s="627">
        <f>IF('4-year distribution table'!EK21&lt;0.1,"*",'4-year distribution table'!EK21)</f>
        <v>5.8891205867548724</v>
      </c>
      <c r="O26" s="252">
        <f>+'4-year distribution table'!EQ21</f>
        <v>0.18336089738980368</v>
      </c>
      <c r="P26" s="627">
        <f>+'4-year distribution table'!EW21</f>
        <v>10.796721075717265</v>
      </c>
      <c r="Q26" s="252">
        <f>+'4-year distribution table'!FC21</f>
        <v>3.5611562522470694</v>
      </c>
      <c r="R26" s="252">
        <f>+'4-year distribution table'!FI21</f>
        <v>0.77119436255123319</v>
      </c>
      <c r="S26" s="191" t="s">
        <v>18</v>
      </c>
      <c r="U26" s="54"/>
      <c r="V26" s="54"/>
    </row>
    <row r="27" spans="1:39" s="209" customFormat="1" ht="12.75" customHeight="1" x14ac:dyDescent="0.2">
      <c r="A27" s="211" t="s">
        <v>19</v>
      </c>
      <c r="B27" s="211"/>
      <c r="C27" s="207">
        <f>+'4-year summary'!AH22</f>
        <v>13385</v>
      </c>
      <c r="D27" s="244">
        <f>(('4-year summary'!AH22-'4-year summary'!AF22)/'4-year summary'!AF22)*100</f>
        <v>-1.6893132574366507</v>
      </c>
      <c r="E27" s="254">
        <f>+'4-year distribution table'!AU22</f>
        <v>40.089652596189765</v>
      </c>
      <c r="F27" s="628">
        <f>+'4-year distribution table'!BS22</f>
        <v>13.051923795293238</v>
      </c>
      <c r="G27" s="254">
        <f>+'4-year distribution table'!CU22</f>
        <v>1.1505416511019799</v>
      </c>
      <c r="H27" s="628">
        <f>+'4-year distribution table'!DA22</f>
        <v>1.5539783339559208</v>
      </c>
      <c r="I27" s="254">
        <f>+'4-year distribution table'!DG22</f>
        <v>7.7698916697796045</v>
      </c>
      <c r="J27" s="628">
        <f>+'4-year distribution table'!DM22</f>
        <v>2.8315278296600672</v>
      </c>
      <c r="K27" s="254">
        <f>+'4-year distribution table'!DS22</f>
        <v>4.6469929025028014</v>
      </c>
      <c r="L27" s="244">
        <f>+'4-year distribution table'!DY22</f>
        <v>5.9320134478894291</v>
      </c>
      <c r="M27" s="254">
        <f>IF('4-year distribution table'!EE22&lt;0.1,"*",'4-year distribution table'!EE22)</f>
        <v>0.98617855808741128</v>
      </c>
      <c r="N27" s="628">
        <f>IF('4-year distribution table'!EK22&lt;0.1,"*",'4-year distribution table'!EK22)</f>
        <v>7.7848337691445657</v>
      </c>
      <c r="O27" s="635" t="str">
        <f>IF(('4-year distribution table'!EQ22)&lt;0.1, "*")</f>
        <v>*</v>
      </c>
      <c r="P27" s="628">
        <f>+'4-year distribution table'!EW22</f>
        <v>10.153156518490848</v>
      </c>
      <c r="Q27" s="254">
        <f>+'4-year distribution table'!FC22</f>
        <v>3.7205827418752335</v>
      </c>
      <c r="R27" s="254">
        <f>+'4-year distribution table'!FI22</f>
        <v>0.3212551363466567</v>
      </c>
      <c r="S27" s="207" t="s">
        <v>19</v>
      </c>
      <c r="U27" s="54"/>
      <c r="V27" s="54"/>
    </row>
    <row r="28" spans="1:39" s="209" customFormat="1" ht="12.75" customHeight="1" x14ac:dyDescent="0.2">
      <c r="A28" s="218" t="s">
        <v>111</v>
      </c>
      <c r="B28" s="218"/>
      <c r="C28" s="227">
        <f>+'4-year summary'!AH23</f>
        <v>380251</v>
      </c>
      <c r="D28" s="240">
        <f>(('4-year summary'!AH23-'4-year summary'!AF23)/'4-year summary'!AF23)*100</f>
        <v>5.1974747139410837</v>
      </c>
      <c r="E28" s="250">
        <f>+'4-year distribution table'!AU23</f>
        <v>33.976242008568022</v>
      </c>
      <c r="F28" s="625">
        <f>+'4-year distribution table'!BS23</f>
        <v>17.095287060389058</v>
      </c>
      <c r="G28" s="250">
        <f>+'4-year distribution table'!CU23</f>
        <v>0.98776860547375278</v>
      </c>
      <c r="H28" s="625">
        <f>+'4-year distribution table'!DA23</f>
        <v>2.7686975182182296</v>
      </c>
      <c r="I28" s="250">
        <f>+'4-year distribution table'!DG23</f>
        <v>4.5606717668066628</v>
      </c>
      <c r="J28" s="625">
        <f>+'4-year distribution table'!DM23</f>
        <v>8.5367296864439552</v>
      </c>
      <c r="K28" s="250">
        <f>+'4-year distribution table'!DS23</f>
        <v>7.3012299770414799</v>
      </c>
      <c r="L28" s="246">
        <f>+'4-year distribution table'!DY23</f>
        <v>5.1939376885267885</v>
      </c>
      <c r="M28" s="250">
        <f>IF('4-year distribution table'!EE23&lt;0.1,"*",'4-year distribution table'!EE23)</f>
        <v>3.2091960310426533</v>
      </c>
      <c r="N28" s="625">
        <f>IF('4-year distribution table'!EK23&lt;0.1,"*",'4-year distribution table'!EK23)</f>
        <v>4.8930837788723762</v>
      </c>
      <c r="O28" s="250">
        <f>+'4-year distribution table'!EQ23</f>
        <v>0.13228104594070758</v>
      </c>
      <c r="P28" s="625">
        <f>+'4-year distribution table'!EW23</f>
        <v>8.4567824936686549</v>
      </c>
      <c r="Q28" s="250">
        <f>+'4-year distribution table'!FC23</f>
        <v>2.1896063389708376</v>
      </c>
      <c r="R28" s="250">
        <f>+'4-year distribution table'!FI23</f>
        <v>0.69848600003681782</v>
      </c>
      <c r="S28" s="227" t="s">
        <v>111</v>
      </c>
      <c r="U28" s="54"/>
      <c r="V28" s="54"/>
    </row>
    <row r="29" spans="1:39" s="210" customFormat="1" ht="12.75" customHeight="1" x14ac:dyDescent="0.2">
      <c r="A29" s="218" t="s">
        <v>113</v>
      </c>
      <c r="B29" s="218"/>
      <c r="C29" s="240">
        <f>+'4-year summary'!AH24</f>
        <v>22.50741070456149</v>
      </c>
      <c r="D29" s="240"/>
      <c r="E29" s="250"/>
      <c r="F29" s="625"/>
      <c r="G29" s="250"/>
      <c r="H29" s="625"/>
      <c r="I29" s="250"/>
      <c r="J29" s="625"/>
      <c r="K29" s="250"/>
      <c r="L29" s="246"/>
      <c r="M29" s="250"/>
      <c r="N29" s="625"/>
      <c r="O29" s="250"/>
      <c r="P29" s="625"/>
      <c r="Q29" s="250"/>
      <c r="R29" s="250"/>
      <c r="S29" s="227"/>
      <c r="U29" s="54"/>
      <c r="V29" s="54"/>
    </row>
    <row r="30" spans="1:39" s="190" customFormat="1" ht="12.75" customHeight="1" x14ac:dyDescent="0.2">
      <c r="A30" s="221" t="s">
        <v>38</v>
      </c>
      <c r="B30" s="221"/>
      <c r="C30" s="228">
        <f>+'4-year summary'!AH25</f>
        <v>6324</v>
      </c>
      <c r="D30" s="241">
        <f>(('4-year summary'!AH25-'4-year summary'!AF25)/'4-year summary'!AF25)*100</f>
        <v>-3.6856533658239417</v>
      </c>
      <c r="E30" s="251">
        <f>+'4-year distribution table'!AU25</f>
        <v>60.309930423782411</v>
      </c>
      <c r="F30" s="626">
        <f>+'4-year distribution table'!BS25</f>
        <v>6.8785578747628087</v>
      </c>
      <c r="G30" s="251">
        <f>+'4-year distribution table'!CU25</f>
        <v>0.64832384566729917</v>
      </c>
      <c r="H30" s="626">
        <f>+'4-year distribution table'!DA25</f>
        <v>2.0556609740670462</v>
      </c>
      <c r="I30" s="251">
        <f>+'4-year distribution table'!DG25</f>
        <v>5.5344718532574326</v>
      </c>
      <c r="J30" s="626">
        <f>+'4-year distribution table'!DM25</f>
        <v>1.6287160025300442</v>
      </c>
      <c r="K30" s="251">
        <f>+'4-year distribution table'!DS25</f>
        <v>2.4035420619860846</v>
      </c>
      <c r="L30" s="243">
        <f>+'4-year distribution table'!DY25</f>
        <v>2.9728020240354209</v>
      </c>
      <c r="M30" s="251">
        <f>IF('4-year distribution table'!EE25&lt;0.1,"*",'4-year distribution table'!EE25)</f>
        <v>0.28462998102466797</v>
      </c>
      <c r="N30" s="626">
        <f>IF('4-year distribution table'!EK25&lt;0.1,"*",'4-year distribution table'!EK25)</f>
        <v>1.6919671094244149</v>
      </c>
      <c r="O30" s="251">
        <f>+'4-year distribution table'!EQ25</f>
        <v>0.23719165085388996</v>
      </c>
      <c r="P30" s="626">
        <f>+'4-year distribution table'!EW25</f>
        <v>11.843769765970904</v>
      </c>
      <c r="Q30" s="251">
        <f>+'4-year distribution table'!FC25</f>
        <v>3.0993042378241622</v>
      </c>
      <c r="R30" s="251">
        <f>+'4-year distribution table'!FI25</f>
        <v>0.41113219481340924</v>
      </c>
      <c r="S30" s="228" t="s">
        <v>38</v>
      </c>
      <c r="U30" s="54"/>
      <c r="V30" s="54"/>
    </row>
    <row r="31" spans="1:39" s="190" customFormat="1" ht="12.75" customHeight="1" x14ac:dyDescent="0.2">
      <c r="A31" s="219" t="s">
        <v>39</v>
      </c>
      <c r="B31" s="219"/>
      <c r="C31" s="228">
        <f>+'4-year summary'!AH26</f>
        <v>34379</v>
      </c>
      <c r="D31" s="241">
        <f>(('4-year summary'!AH26-'4-year summary'!AF26)/'4-year summary'!AF26)*100</f>
        <v>10.387233496018494</v>
      </c>
      <c r="E31" s="251">
        <f>+'4-year distribution table'!AU26</f>
        <v>25.995520521248437</v>
      </c>
      <c r="F31" s="626">
        <f>+'4-year distribution table'!BS26</f>
        <v>19.954041711509934</v>
      </c>
      <c r="G31" s="251">
        <f>+'4-year distribution table'!CU26</f>
        <v>1.1605922219959859</v>
      </c>
      <c r="H31" s="626">
        <f>+'4-year distribution table'!DA26</f>
        <v>4.6918176793973068</v>
      </c>
      <c r="I31" s="251">
        <f>+'4-year distribution table'!DG26</f>
        <v>4.9885104278774843</v>
      </c>
      <c r="J31" s="626">
        <f>+'4-year distribution table'!DM26</f>
        <v>9.7879519474097556</v>
      </c>
      <c r="K31" s="251">
        <f>+'4-year distribution table'!DS26</f>
        <v>10.139910992175457</v>
      </c>
      <c r="L31" s="243">
        <f>+'4-year distribution table'!DY26</f>
        <v>5.0932255155763695</v>
      </c>
      <c r="M31" s="251">
        <f>IF('4-year distribution table'!EE26&lt;0.1,"*",'4-year distribution table'!EE26)</f>
        <v>2.8593036446668023</v>
      </c>
      <c r="N31" s="626">
        <f>IF('4-year distribution table'!EK26&lt;0.1,"*",'4-year distribution table'!EK26)</f>
        <v>4.1653334884667963</v>
      </c>
      <c r="O31" s="251">
        <f>+'4-year distribution table'!EQ26</f>
        <v>0.22688269001425287</v>
      </c>
      <c r="P31" s="626">
        <f>+'4-year distribution table'!EW26</f>
        <v>8.3830245207830352</v>
      </c>
      <c r="Q31" s="251">
        <f>+'4-year distribution table'!FC26</f>
        <v>1.8877803310160273</v>
      </c>
      <c r="R31" s="251">
        <f>+'4-year distribution table'!FI26</f>
        <v>0.66610430786235786</v>
      </c>
      <c r="S31" s="228" t="s">
        <v>39</v>
      </c>
      <c r="U31" s="54"/>
      <c r="V31" s="54"/>
    </row>
    <row r="32" spans="1:39" s="190" customFormat="1" ht="12.75" customHeight="1" x14ac:dyDescent="0.2">
      <c r="A32" s="219" t="s">
        <v>40</v>
      </c>
      <c r="B32" s="219"/>
      <c r="C32" s="228">
        <f>+'4-year summary'!AH27</f>
        <v>159789</v>
      </c>
      <c r="D32" s="241">
        <f>(('4-year summary'!AH27-'4-year summary'!AF27)/'4-year summary'!AF27)*100</f>
        <v>0.9712357505750322</v>
      </c>
      <c r="E32" s="251">
        <f>+'4-year distribution table'!AU27</f>
        <v>32.215609334810281</v>
      </c>
      <c r="F32" s="626">
        <f>+'4-year distribution table'!BS27</f>
        <v>18.374856842460996</v>
      </c>
      <c r="G32" s="251">
        <f>+'4-year distribution table'!CU27</f>
        <v>0.80919212211103397</v>
      </c>
      <c r="H32" s="626">
        <f>+'4-year distribution table'!DA27</f>
        <v>0.8023080437326725</v>
      </c>
      <c r="I32" s="251">
        <f>+'4-year distribution table'!DG27</f>
        <v>4.361376565345549</v>
      </c>
      <c r="J32" s="626">
        <f>+'4-year distribution table'!DM27</f>
        <v>9.8892915031698063</v>
      </c>
      <c r="K32" s="251">
        <f>+'4-year distribution table'!DS27</f>
        <v>7.5186652397849656</v>
      </c>
      <c r="L32" s="243">
        <f>+'4-year distribution table'!DY27</f>
        <v>6.6850659306961058</v>
      </c>
      <c r="M32" s="251">
        <f>IF('4-year distribution table'!EE27&lt;0.1,"*",'4-year distribution table'!EE27)</f>
        <v>3.1453979936040657</v>
      </c>
      <c r="N32" s="626">
        <f>IF('4-year distribution table'!EK27&lt;0.1,"*",'4-year distribution table'!EK27)</f>
        <v>5.278836465588995</v>
      </c>
      <c r="O32" s="633" t="str">
        <f>IF(('4-year distribution table'!EQ27)&lt;0.1, "*")</f>
        <v>*</v>
      </c>
      <c r="P32" s="626">
        <f>+'4-year distribution table'!EW27</f>
        <v>8.155755402436963</v>
      </c>
      <c r="Q32" s="251">
        <f>+'4-year distribution table'!FC27</f>
        <v>1.9550782594546559</v>
      </c>
      <c r="R32" s="251">
        <f>+'4-year distribution table'!FI27</f>
        <v>0.79604979066143478</v>
      </c>
      <c r="S32" s="228" t="s">
        <v>40</v>
      </c>
      <c r="U32" s="54"/>
      <c r="V32" s="54"/>
    </row>
    <row r="33" spans="1:22" s="190" customFormat="1" ht="12.75" customHeight="1" x14ac:dyDescent="0.2">
      <c r="A33" s="219" t="s">
        <v>41</v>
      </c>
      <c r="B33" s="219"/>
      <c r="C33" s="228">
        <f>+'4-year summary'!AH28</f>
        <v>40417</v>
      </c>
      <c r="D33" s="241">
        <f>(('4-year summary'!AH28-'4-year summary'!AF28)/'4-year summary'!AF28)*100</f>
        <v>11.71706561999005</v>
      </c>
      <c r="E33" s="251">
        <f>+'4-year distribution table'!AU28</f>
        <v>42.202538535764646</v>
      </c>
      <c r="F33" s="626">
        <f>+'4-year distribution table'!BS28</f>
        <v>13.954524086399287</v>
      </c>
      <c r="G33" s="251">
        <f>+'4-year distribution table'!CU28</f>
        <v>0.80906549224336288</v>
      </c>
      <c r="H33" s="626">
        <f>+'4-year distribution table'!DA28</f>
        <v>5.1587203404508006</v>
      </c>
      <c r="I33" s="251">
        <f>+'4-year distribution table'!DG28</f>
        <v>4.4510973105376452</v>
      </c>
      <c r="J33" s="626">
        <f>+'4-year distribution table'!DM28</f>
        <v>3.8473909493529947</v>
      </c>
      <c r="K33" s="251">
        <f>+'4-year distribution table'!DS28</f>
        <v>8.2044684167553257</v>
      </c>
      <c r="L33" s="243">
        <f>+'4-year distribution table'!DY28</f>
        <v>2.8403889452458126</v>
      </c>
      <c r="M33" s="251">
        <f>IF('4-year distribution table'!EE28&lt;0.1,"*",'4-year distribution table'!EE28)</f>
        <v>4.233367147487443</v>
      </c>
      <c r="N33" s="626">
        <f>IF('4-year distribution table'!EK28&lt;0.1,"*",'4-year distribution table'!EK28)</f>
        <v>4.2012024643095733</v>
      </c>
      <c r="O33" s="251">
        <f>+'4-year distribution table'!EQ28</f>
        <v>0.12123611351658956</v>
      </c>
      <c r="P33" s="626">
        <f>+'4-year distribution table'!EW28</f>
        <v>6.6457183858277462</v>
      </c>
      <c r="Q33" s="251">
        <f>+'4-year distribution table'!FC28</f>
        <v>2.3331766335947743</v>
      </c>
      <c r="R33" s="251">
        <f>+'4-year distribution table'!FI28</f>
        <v>0.99710517851399172</v>
      </c>
      <c r="S33" s="228" t="s">
        <v>41</v>
      </c>
      <c r="U33" s="54"/>
      <c r="V33" s="54"/>
    </row>
    <row r="34" spans="1:22" s="190" customFormat="1" ht="12.75" customHeight="1" x14ac:dyDescent="0.2">
      <c r="A34" s="208" t="s">
        <v>43</v>
      </c>
      <c r="B34" s="208"/>
      <c r="C34" s="191">
        <f>+'4-year summary'!AH29</f>
        <v>7072</v>
      </c>
      <c r="D34" s="242">
        <f>(('4-year summary'!AH29-'4-year summary'!AF29)/'4-year summary'!AF29)*100</f>
        <v>2.2260769008383927</v>
      </c>
      <c r="E34" s="252">
        <f>+'4-year distribution table'!AU29</f>
        <v>36.792986425339365</v>
      </c>
      <c r="F34" s="627">
        <f>+'4-year distribution table'!BS29</f>
        <v>18.269230769230766</v>
      </c>
      <c r="G34" s="252">
        <f>+'4-year distribution table'!CU29</f>
        <v>1.4705882352941175</v>
      </c>
      <c r="H34" s="627">
        <f>+'4-year distribution table'!DA29</f>
        <v>8.6962669683257925</v>
      </c>
      <c r="I34" s="252">
        <f>+'4-year distribution table'!DG29</f>
        <v>2.5876696832579182</v>
      </c>
      <c r="J34" s="627">
        <f>+'4-year distribution table'!DM29</f>
        <v>6.5893665158371038</v>
      </c>
      <c r="K34" s="252">
        <f>+'4-year distribution table'!DS29</f>
        <v>4.991515837104072</v>
      </c>
      <c r="L34" s="253">
        <f>+'4-year distribution table'!DY29</f>
        <v>6.9287330316742084</v>
      </c>
      <c r="M34" s="252">
        <f>IF('4-year distribution table'!EE29&lt;0.1,"*",'4-year distribution table'!EE29)</f>
        <v>0.83427601809954743</v>
      </c>
      <c r="N34" s="627">
        <f>IF('4-year distribution table'!EK29&lt;0.1,"*",'4-year distribution table'!EK29)</f>
        <v>5.7409502262443439</v>
      </c>
      <c r="O34" s="252">
        <f>+'4-year distribution table'!EQ29</f>
        <v>0.42420814479638014</v>
      </c>
      <c r="P34" s="627">
        <f>+'4-year distribution table'!EW29</f>
        <v>4.6380090497737552</v>
      </c>
      <c r="Q34" s="252">
        <f>+'4-year distribution table'!FC29</f>
        <v>1.8523755656108598</v>
      </c>
      <c r="R34" s="252">
        <f>+'4-year distribution table'!FI29</f>
        <v>0.18382352941176469</v>
      </c>
      <c r="S34" s="191" t="s">
        <v>43</v>
      </c>
      <c r="U34" s="54"/>
      <c r="V34" s="54"/>
    </row>
    <row r="35" spans="1:22" s="190" customFormat="1" ht="12.75" customHeight="1" x14ac:dyDescent="0.2">
      <c r="A35" s="208" t="s">
        <v>44</v>
      </c>
      <c r="B35" s="208"/>
      <c r="C35" s="191">
        <f>+'4-year summary'!AH30</f>
        <v>9246</v>
      </c>
      <c r="D35" s="242">
        <f>(('4-year summary'!AH30-'4-year summary'!AF30)/'4-year summary'!AF30)*100</f>
        <v>5.3315105946684893</v>
      </c>
      <c r="E35" s="252">
        <f>+'4-year distribution table'!AU30</f>
        <v>35.647847717932081</v>
      </c>
      <c r="F35" s="627">
        <f>+'4-year distribution table'!BS30</f>
        <v>13.303049967553537</v>
      </c>
      <c r="G35" s="252">
        <f>+'4-year distribution table'!CU30</f>
        <v>1.0707332900713822</v>
      </c>
      <c r="H35" s="627">
        <f>+'4-year distribution table'!DA30</f>
        <v>5.0075708414449496</v>
      </c>
      <c r="I35" s="252">
        <f>+'4-year distribution table'!DG30</f>
        <v>4.7263681592039806</v>
      </c>
      <c r="J35" s="627">
        <f>+'4-year distribution table'!DM30</f>
        <v>7.7979666882976417</v>
      </c>
      <c r="K35" s="252">
        <f>+'4-year distribution table'!DS30</f>
        <v>8.3820030283365785</v>
      </c>
      <c r="L35" s="253">
        <f>+'4-year distribution table'!DY30</f>
        <v>5.1157257192299364</v>
      </c>
      <c r="M35" s="252">
        <f>IF('4-year distribution table'!EE30&lt;0.1,"*",'4-year distribution table'!EE30)</f>
        <v>1.2978585334198574</v>
      </c>
      <c r="N35" s="627">
        <f>IF('4-year distribution table'!EK30&lt;0.1,"*",'4-year distribution table'!EK30)</f>
        <v>4.9534934025524544</v>
      </c>
      <c r="O35" s="252">
        <f>+'4-year distribution table'!EQ30</f>
        <v>0.3136491455764655</v>
      </c>
      <c r="P35" s="627">
        <f>+'4-year distribution table'!EW30</f>
        <v>9.2039800995024876</v>
      </c>
      <c r="Q35" s="252">
        <f>+'4-year distribution table'!FC30</f>
        <v>2.7255029201816998</v>
      </c>
      <c r="R35" s="252">
        <f>+'4-year distribution table'!FI30</f>
        <v>0.45425048669695001</v>
      </c>
      <c r="S35" s="191" t="s">
        <v>44</v>
      </c>
      <c r="U35" s="54"/>
      <c r="V35" s="54"/>
    </row>
    <row r="36" spans="1:22" s="190" customFormat="1" ht="12.75" customHeight="1" x14ac:dyDescent="0.2">
      <c r="A36" s="208" t="s">
        <v>54</v>
      </c>
      <c r="B36" s="208"/>
      <c r="C36" s="191">
        <f>+'4-year summary'!AH31</f>
        <v>8531</v>
      </c>
      <c r="D36" s="242">
        <f>(('4-year summary'!AH31-'4-year summary'!AF31)/'4-year summary'!AF31)*100</f>
        <v>2.2288795686039546</v>
      </c>
      <c r="E36" s="252">
        <f>+'4-year distribution table'!AU31</f>
        <v>32.798030711522685</v>
      </c>
      <c r="F36" s="627">
        <f>+'4-year distribution table'!BS31</f>
        <v>14.453170788887586</v>
      </c>
      <c r="G36" s="252">
        <f>+'4-year distribution table'!CU31</f>
        <v>1.2659711639901534</v>
      </c>
      <c r="H36" s="627">
        <f>+'4-year distribution table'!DA31</f>
        <v>2.7077716563122727</v>
      </c>
      <c r="I36" s="252">
        <f>+'4-year distribution table'!DG31</f>
        <v>11.94467237135154</v>
      </c>
      <c r="J36" s="627">
        <f>+'4-year distribution table'!DM31</f>
        <v>4.4308990739655378</v>
      </c>
      <c r="K36" s="252">
        <f>+'4-year distribution table'!DS31</f>
        <v>8.8149103270425506</v>
      </c>
      <c r="L36" s="253">
        <f>+'4-year distribution table'!DY31</f>
        <v>4.2902356112999644</v>
      </c>
      <c r="M36" s="252">
        <f>IF('4-year distribution table'!EE31&lt;0.1,"*",'4-year distribution table'!EE31)</f>
        <v>1.7582932833196576</v>
      </c>
      <c r="N36" s="627">
        <f>IF('4-year distribution table'!EK31&lt;0.1,"*",'4-year distribution table'!EK31)</f>
        <v>7.0800609541671546</v>
      </c>
      <c r="O36" s="252">
        <f>+'4-year distribution table'!EQ31</f>
        <v>0.48060016410737316</v>
      </c>
      <c r="P36" s="627">
        <f>+'4-year distribution table'!EW31</f>
        <v>7.0800609541671555</v>
      </c>
      <c r="Q36" s="252">
        <f>+'4-year distribution table'!FC31</f>
        <v>2.1216738952057201</v>
      </c>
      <c r="R36" s="252">
        <f>+'4-year distribution table'!FI31</f>
        <v>0.77364904466064943</v>
      </c>
      <c r="S36" s="191" t="s">
        <v>54</v>
      </c>
      <c r="U36" s="54"/>
      <c r="V36" s="54"/>
    </row>
    <row r="37" spans="1:22" s="190" customFormat="1" ht="12.75" customHeight="1" x14ac:dyDescent="0.2">
      <c r="A37" s="208" t="s">
        <v>56</v>
      </c>
      <c r="B37" s="208"/>
      <c r="C37" s="191">
        <f>+'4-year summary'!AH32</f>
        <v>10681</v>
      </c>
      <c r="D37" s="242">
        <f>(('4-year summary'!AH32-'4-year summary'!AF32)/'4-year summary'!AF32)*100</f>
        <v>14.874166487416648</v>
      </c>
      <c r="E37" s="252">
        <f>+'4-year distribution table'!AU32</f>
        <v>32.590581406235373</v>
      </c>
      <c r="F37" s="627">
        <f>+'4-year distribution table'!BS32</f>
        <v>17.648160284617546</v>
      </c>
      <c r="G37" s="252">
        <f>+'4-year distribution table'!CU32</f>
        <v>1.104765471397809</v>
      </c>
      <c r="H37" s="627">
        <f>+'4-year distribution table'!DA32</f>
        <v>1.994195300065537</v>
      </c>
      <c r="I37" s="252">
        <f>+'4-year distribution table'!DG32</f>
        <v>2.4810411010205038</v>
      </c>
      <c r="J37" s="627">
        <f>+'4-year distribution table'!DM32</f>
        <v>5.6736260649751893</v>
      </c>
      <c r="K37" s="252">
        <f>+'4-year distribution table'!DS32</f>
        <v>5.6361763879786544</v>
      </c>
      <c r="L37" s="253">
        <f>+'4-year distribution table'!DY32</f>
        <v>4.7935586555565957</v>
      </c>
      <c r="M37" s="252">
        <f>IF('4-year distribution table'!EE32&lt;0.1,"*",'4-year distribution table'!EE32)</f>
        <v>4.8497331710514002</v>
      </c>
      <c r="N37" s="627">
        <f>IF('4-year distribution table'!EK32&lt;0.1,"*",'4-year distribution table'!EK32)</f>
        <v>4.7841962363074622</v>
      </c>
      <c r="O37" s="252">
        <f>+'4-year distribution table'!EQ32</f>
        <v>0.12171145023874169</v>
      </c>
      <c r="P37" s="627">
        <f>+'4-year distribution table'!EW32</f>
        <v>15.56034079206067</v>
      </c>
      <c r="Q37" s="252">
        <f>+'4-year distribution table'!FC32</f>
        <v>2.5933901320101116</v>
      </c>
      <c r="R37" s="252">
        <f>+'4-year distribution table'!FI32</f>
        <v>0.16852354648441156</v>
      </c>
      <c r="S37" s="191" t="s">
        <v>56</v>
      </c>
      <c r="U37" s="54"/>
      <c r="V37" s="54"/>
    </row>
    <row r="38" spans="1:22" s="190" customFormat="1" ht="12.75" customHeight="1" x14ac:dyDescent="0.2">
      <c r="A38" s="220" t="s">
        <v>59</v>
      </c>
      <c r="B38" s="220"/>
      <c r="C38" s="229">
        <f>+'4-year summary'!AH33</f>
        <v>16703</v>
      </c>
      <c r="D38" s="243">
        <f>(('4-year summary'!AH33-'4-year summary'!AF33)/'4-year summary'!AF33)*100</f>
        <v>-6.9988864142538976</v>
      </c>
      <c r="E38" s="251">
        <f>+'4-year distribution table'!AU33</f>
        <v>32.706699395318211</v>
      </c>
      <c r="F38" s="626">
        <f>+'4-year distribution table'!BS33</f>
        <v>17.523798120098185</v>
      </c>
      <c r="G38" s="251">
        <f>+'4-year distribution table'!CU33</f>
        <v>0.94593785547506437</v>
      </c>
      <c r="H38" s="626">
        <f>+'4-year distribution table'!DA33</f>
        <v>2.6641920613063523</v>
      </c>
      <c r="I38" s="251">
        <f>+'4-year distribution table'!DG33</f>
        <v>5.8971442255882183</v>
      </c>
      <c r="J38" s="626">
        <f>+'4-year distribution table'!DM33</f>
        <v>7.4357899778482901</v>
      </c>
      <c r="K38" s="251">
        <f>+'4-year distribution table'!DS33</f>
        <v>7.2501945758247022</v>
      </c>
      <c r="L38" s="243">
        <f>+'4-year distribution table'!DY33</f>
        <v>3.4604562054720707</v>
      </c>
      <c r="M38" s="251">
        <f>IF('4-year distribution table'!EE33&lt;0.1,"*",'4-year distribution table'!EE33)</f>
        <v>2.9934742261869123</v>
      </c>
      <c r="N38" s="626">
        <f>IF('4-year distribution table'!EK33&lt;0.1,"*",'4-year distribution table'!EK33)</f>
        <v>4.196850865114051</v>
      </c>
      <c r="O38" s="251">
        <f>+'4-year distribution table'!EQ33</f>
        <v>0.16763455666646709</v>
      </c>
      <c r="P38" s="626">
        <f>+'4-year distribution table'!EW33</f>
        <v>11.423097647129257</v>
      </c>
      <c r="Q38" s="251">
        <f>+'4-year distribution table'!FC33</f>
        <v>2.6641920613063523</v>
      </c>
      <c r="R38" s="251">
        <f>+'4-year distribution table'!FI33</f>
        <v>0.67053822666586838</v>
      </c>
      <c r="S38" s="229" t="s">
        <v>59</v>
      </c>
      <c r="U38" s="54"/>
      <c r="V38" s="54"/>
    </row>
    <row r="39" spans="1:22" s="190" customFormat="1" ht="12.75" customHeight="1" x14ac:dyDescent="0.2">
      <c r="A39" s="220" t="s">
        <v>63</v>
      </c>
      <c r="B39" s="220"/>
      <c r="C39" s="229">
        <f>+'4-year summary'!AH34</f>
        <v>21235</v>
      </c>
      <c r="D39" s="243">
        <f>(('4-year summary'!AH34-'4-year summary'!AF34)/'4-year summary'!AF34)*100</f>
        <v>12.15866476522474</v>
      </c>
      <c r="E39" s="251">
        <f>+'4-year distribution table'!AU34</f>
        <v>35.629856369201789</v>
      </c>
      <c r="F39" s="626">
        <f>+'4-year distribution table'!BS34</f>
        <v>19.463150459147631</v>
      </c>
      <c r="G39" s="251">
        <f>+'4-year distribution table'!CU34</f>
        <v>1.3091594066399812</v>
      </c>
      <c r="H39" s="626">
        <f>+'4-year distribution table'!DA34</f>
        <v>5.3261125500353188</v>
      </c>
      <c r="I39" s="251">
        <f>+'4-year distribution table'!DG34</f>
        <v>3.4895220155403814</v>
      </c>
      <c r="J39" s="626">
        <f>+'4-year distribution table'!DM34</f>
        <v>9.1311514009889336</v>
      </c>
      <c r="K39" s="251">
        <f>+'4-year distribution table'!DS34</f>
        <v>5.0576877796091351</v>
      </c>
      <c r="L39" s="243">
        <f>+'4-year distribution table'!DY34</f>
        <v>4.0875912408759127</v>
      </c>
      <c r="M39" s="251">
        <f>IF('4-year distribution table'!EE34&lt;0.1,"*",'4-year distribution table'!EE34)</f>
        <v>1.3468330586296209</v>
      </c>
      <c r="N39" s="626">
        <f>IF('4-year distribution table'!EK34&lt;0.1,"*",'4-year distribution table'!EK34)</f>
        <v>4.5114198257593596</v>
      </c>
      <c r="O39" s="251">
        <f>+'4-year distribution table'!EQ34</f>
        <v>0.31551683541323289</v>
      </c>
      <c r="P39" s="626">
        <f>+'4-year distribution table'!EW34</f>
        <v>7.5771132564162942</v>
      </c>
      <c r="Q39" s="251">
        <f>+'4-year distribution table'!FC34</f>
        <v>2.4346597598304687</v>
      </c>
      <c r="R39" s="251">
        <f>+'4-year distribution table'!FI34</f>
        <v>0.32022604191193782</v>
      </c>
      <c r="S39" s="229" t="s">
        <v>63</v>
      </c>
      <c r="U39" s="54"/>
      <c r="V39" s="54"/>
    </row>
    <row r="40" spans="1:22" s="190" customFormat="1" ht="12.75" customHeight="1" x14ac:dyDescent="0.2">
      <c r="A40" s="220" t="s">
        <v>67</v>
      </c>
      <c r="B40" s="220"/>
      <c r="C40" s="229">
        <f>+'4-year summary'!AH35</f>
        <v>25561</v>
      </c>
      <c r="D40" s="243">
        <f>(('4-year summary'!AH35-'4-year summary'!AF35)/'4-year summary'!AF35)*100</f>
        <v>15.248658641056856</v>
      </c>
      <c r="E40" s="251">
        <f>+'4-year distribution table'!AU35</f>
        <v>33.45721998356872</v>
      </c>
      <c r="F40" s="626">
        <f>+'4-year distribution table'!BS35</f>
        <v>14.072219396737218</v>
      </c>
      <c r="G40" s="251">
        <f>+'4-year distribution table'!CU35</f>
        <v>0.96240366182856696</v>
      </c>
      <c r="H40" s="626">
        <f>+'4-year distribution table'!DA35</f>
        <v>2.8285278353742029</v>
      </c>
      <c r="I40" s="251">
        <f>+'4-year distribution table'!DG35</f>
        <v>4.8198427291577008</v>
      </c>
      <c r="J40" s="626">
        <f>+'4-year distribution table'!DM35</f>
        <v>9.6475098783302684</v>
      </c>
      <c r="K40" s="251">
        <f>+'4-year distribution table'!DS35</f>
        <v>6.4355854622276123</v>
      </c>
      <c r="L40" s="243">
        <f>+'4-year distribution table'!DY35</f>
        <v>4.6711787488752394</v>
      </c>
      <c r="M40" s="251">
        <f>IF('4-year distribution table'!EE35&lt;0.1,"*",'4-year distribution table'!EE35)</f>
        <v>4.088259457767693</v>
      </c>
      <c r="N40" s="626">
        <f>IF('4-year distribution table'!EK35&lt;0.1,"*",'4-year distribution table'!EK35)</f>
        <v>4.6516176988380735</v>
      </c>
      <c r="O40" s="251">
        <f>+'4-year distribution table'!EQ35</f>
        <v>0.32080122060952232</v>
      </c>
      <c r="P40" s="626">
        <f>+'4-year distribution table'!EW35</f>
        <v>11.255428191385313</v>
      </c>
      <c r="Q40" s="251">
        <f>+'4-year distribution table'!FC35</f>
        <v>2.3512382144673523</v>
      </c>
      <c r="R40" s="251">
        <f>+'4-year distribution table'!FI35</f>
        <v>0.43816752083251831</v>
      </c>
      <c r="S40" s="229" t="s">
        <v>67</v>
      </c>
      <c r="U40" s="54"/>
      <c r="V40" s="54"/>
    </row>
    <row r="41" spans="1:22" s="190" customFormat="1" ht="12.75" customHeight="1" x14ac:dyDescent="0.2">
      <c r="A41" s="220" t="s">
        <v>69</v>
      </c>
      <c r="B41" s="220"/>
      <c r="C41" s="229">
        <f>+'4-year summary'!AH36</f>
        <v>36267</v>
      </c>
      <c r="D41" s="243">
        <f>(('4-year summary'!AH36-'4-year summary'!AF36)/'4-year summary'!AF36)*100</f>
        <v>0.14635223946540013</v>
      </c>
      <c r="E41" s="251">
        <f>+'4-year distribution table'!AU36</f>
        <v>36.049301017453878</v>
      </c>
      <c r="F41" s="626">
        <f>+'4-year distribution table'!BS36</f>
        <v>15.071552651170487</v>
      </c>
      <c r="G41" s="251">
        <f>+'4-year distribution table'!CU36</f>
        <v>1.370391816251689</v>
      </c>
      <c r="H41" s="626">
        <f>+'4-year distribution table'!DA36</f>
        <v>3.9650370860561939</v>
      </c>
      <c r="I41" s="251">
        <f>+'4-year distribution table'!DG36</f>
        <v>4.2021672594921</v>
      </c>
      <c r="J41" s="626">
        <f>+'4-year distribution table'!DM36</f>
        <v>9.9511953015137724</v>
      </c>
      <c r="K41" s="251">
        <f>+'4-year distribution table'!DS36</f>
        <v>5.9889155430556702</v>
      </c>
      <c r="L41" s="243">
        <f>+'4-year distribution table'!DY36</f>
        <v>3.4825047563901066</v>
      </c>
      <c r="M41" s="251">
        <f>IF('4-year distribution table'!EE36&lt;0.1,"*",'4-year distribution table'!EE36)</f>
        <v>4.5137452780764882</v>
      </c>
      <c r="N41" s="626">
        <f>IF('4-year distribution table'!EK36&lt;0.1,"*",'4-year distribution table'!EK36)</f>
        <v>5.0900267460777009</v>
      </c>
      <c r="O41" s="251">
        <f>+'4-year distribution table'!EQ36</f>
        <v>8.8234483138941736E-2</v>
      </c>
      <c r="P41" s="626">
        <f>+'4-year distribution table'!EW36</f>
        <v>7.2131689966084878</v>
      </c>
      <c r="Q41" s="251">
        <f>+'4-year distribution table'!FC36</f>
        <v>2.4099043207323465</v>
      </c>
      <c r="R41" s="251">
        <f>+'4-year distribution table'!FI36</f>
        <v>0.60385474398213246</v>
      </c>
      <c r="S41" s="229" t="s">
        <v>69</v>
      </c>
      <c r="U41" s="54"/>
      <c r="V41" s="54"/>
    </row>
    <row r="42" spans="1:22" s="190" customFormat="1" ht="12.75" customHeight="1" x14ac:dyDescent="0.2">
      <c r="A42" s="222" t="s">
        <v>71</v>
      </c>
      <c r="B42" s="222"/>
      <c r="C42" s="230">
        <f>+'4-year summary'!AH37</f>
        <v>4046</v>
      </c>
      <c r="D42" s="245">
        <f>(('4-year summary'!AH37-'4-year summary'!AF37)/'4-year summary'!AF37)*100</f>
        <v>1.4035087719298245</v>
      </c>
      <c r="E42" s="255">
        <f>+'4-year distribution table'!AU37</f>
        <v>26.643598615916954</v>
      </c>
      <c r="F42" s="629">
        <f>+'4-year distribution table'!BS37</f>
        <v>23.38111715274345</v>
      </c>
      <c r="G42" s="255">
        <f>+'4-year distribution table'!CU37</f>
        <v>2.1749876421156698</v>
      </c>
      <c r="H42" s="629">
        <f>+'4-year distribution table'!DA37</f>
        <v>3.9298072170044485</v>
      </c>
      <c r="I42" s="255">
        <f>+'4-year distribution table'!DG37</f>
        <v>3.0400395452298565</v>
      </c>
      <c r="J42" s="629">
        <f>+'4-year distribution table'!DM37</f>
        <v>5.1655956500247155</v>
      </c>
      <c r="K42" s="255">
        <f>+'4-year distribution table'!DS37</f>
        <v>5.2150271873455267</v>
      </c>
      <c r="L42" s="245">
        <f>+'4-year distribution table'!DY37</f>
        <v>5.8576371725160659</v>
      </c>
      <c r="M42" s="255">
        <f>IF('4-year distribution table'!EE37&lt;0.1,"*",'4-year distribution table'!EE37)</f>
        <v>3.7073652990608008</v>
      </c>
      <c r="N42" s="629">
        <f>IF('4-year distribution table'!EK37&lt;0.1,"*",'4-year distribution table'!EK37)</f>
        <v>6.4508156203657929</v>
      </c>
      <c r="O42" s="255">
        <f>+'4-year distribution table'!EQ37</f>
        <v>0.46959960454770144</v>
      </c>
      <c r="P42" s="629">
        <f>+'4-year distribution table'!EW37</f>
        <v>8.7246663371230841</v>
      </c>
      <c r="Q42" s="255">
        <f>+'4-year distribution table'!FC37</f>
        <v>3.3613445378151261</v>
      </c>
      <c r="R42" s="255">
        <f>+'4-year distribution table'!FI37</f>
        <v>1.8783984181908058</v>
      </c>
      <c r="S42" s="230" t="s">
        <v>71</v>
      </c>
      <c r="U42" s="54"/>
      <c r="V42" s="54"/>
    </row>
    <row r="43" spans="1:22" s="190" customFormat="1" ht="12.75" customHeight="1" x14ac:dyDescent="0.2">
      <c r="A43" s="218" t="s">
        <v>109</v>
      </c>
      <c r="B43" s="218"/>
      <c r="C43" s="227">
        <f>+'4-year summary'!AH38</f>
        <v>447307</v>
      </c>
      <c r="D43" s="240" t="str">
        <f>IF(((('4-year summary'!AH38-'4-year summary'!AF38)/'4-year summary'!AF38)*100)&lt;0.1, "*")</f>
        <v>*</v>
      </c>
      <c r="E43" s="250">
        <f>+'4-year distribution table'!AU38</f>
        <v>29.667096647269101</v>
      </c>
      <c r="F43" s="625">
        <f>+'4-year distribution table'!BS38</f>
        <v>18.462264172033972</v>
      </c>
      <c r="G43" s="250">
        <f>+'4-year distribution table'!CU38</f>
        <v>0.97695765995166628</v>
      </c>
      <c r="H43" s="625">
        <f>+'4-year distribution table'!DA38</f>
        <v>3.0853530125841981</v>
      </c>
      <c r="I43" s="250">
        <f>+'4-year distribution table'!DG38</f>
        <v>6.0984961111719684</v>
      </c>
      <c r="J43" s="625">
        <f>+'4-year distribution table'!DM38</f>
        <v>5.4790110595184069</v>
      </c>
      <c r="K43" s="250">
        <f>+'4-year distribution table'!DS38</f>
        <v>7.9777423559211016</v>
      </c>
      <c r="L43" s="246">
        <f>+'4-year distribution table'!DY38</f>
        <v>4.2617262864207355</v>
      </c>
      <c r="M43" s="250">
        <f>IF('4-year distribution table'!EE38&lt;0.1,"*",'4-year distribution table'!EE38)</f>
        <v>4.191975533582081</v>
      </c>
      <c r="N43" s="625">
        <f>IF('4-year distribution table'!EK38&lt;0.1,"*",'4-year distribution table'!EK38)</f>
        <v>7.184327542381407</v>
      </c>
      <c r="O43" s="250">
        <f>+'4-year distribution table'!EQ38</f>
        <v>0.13950150567730887</v>
      </c>
      <c r="P43" s="625">
        <f>+'4-year distribution table'!EW38</f>
        <v>9.3526370032215009</v>
      </c>
      <c r="Q43" s="250">
        <f>+'4-year distribution table'!FC38</f>
        <v>2.3464868647260158</v>
      </c>
      <c r="R43" s="250">
        <f>+'4-year distribution table'!FI38</f>
        <v>0.7764242455405348</v>
      </c>
      <c r="S43" s="227" t="s">
        <v>109</v>
      </c>
      <c r="U43" s="54"/>
      <c r="V43" s="54"/>
    </row>
    <row r="44" spans="1:22" s="190" customFormat="1" ht="12.75" customHeight="1" x14ac:dyDescent="0.2">
      <c r="A44" s="218" t="s">
        <v>113</v>
      </c>
      <c r="B44" s="218"/>
      <c r="C44" s="240">
        <f>+'4-year summary'!AH39</f>
        <v>26.476517773852759</v>
      </c>
      <c r="D44" s="240"/>
      <c r="E44" s="250"/>
      <c r="F44" s="625"/>
      <c r="G44" s="250"/>
      <c r="H44" s="625"/>
      <c r="I44" s="250"/>
      <c r="J44" s="625"/>
      <c r="K44" s="250"/>
      <c r="L44" s="246"/>
      <c r="M44" s="250"/>
      <c r="N44" s="625"/>
      <c r="O44" s="250"/>
      <c r="P44" s="625"/>
      <c r="Q44" s="250"/>
      <c r="R44" s="250"/>
      <c r="S44" s="227"/>
      <c r="U44" s="54"/>
      <c r="V44" s="54"/>
    </row>
    <row r="45" spans="1:22" s="190" customFormat="1" ht="12.75" customHeight="1" x14ac:dyDescent="0.2">
      <c r="A45" s="219" t="s">
        <v>45</v>
      </c>
      <c r="B45" s="219"/>
      <c r="C45" s="228">
        <f>+'4-year summary'!AH40</f>
        <v>60403</v>
      </c>
      <c r="D45" s="241">
        <f>(('4-year summary'!AH40-'4-year summary'!AF40)/'4-year summary'!AF40)*100</f>
        <v>-1.038714222520766</v>
      </c>
      <c r="E45" s="251">
        <f>+'4-year distribution table'!AU40</f>
        <v>23.581610184924589</v>
      </c>
      <c r="F45" s="626">
        <f>+'4-year distribution table'!BS40</f>
        <v>23.705776203168718</v>
      </c>
      <c r="G45" s="251">
        <f>+'4-year distribution table'!CU40</f>
        <v>1.0612055692598048</v>
      </c>
      <c r="H45" s="626">
        <f>+'4-year distribution table'!DA40</f>
        <v>4.1587338377232914</v>
      </c>
      <c r="I45" s="251">
        <f>+'4-year distribution table'!DG40</f>
        <v>6.4053109944870288</v>
      </c>
      <c r="J45" s="626">
        <f>+'4-year distribution table'!DM40</f>
        <v>4.7613529129347878</v>
      </c>
      <c r="K45" s="251">
        <f>+'4-year distribution table'!DS40</f>
        <v>6.2513451318643112</v>
      </c>
      <c r="L45" s="243">
        <f>+'4-year distribution table'!DY40</f>
        <v>3.3723490555104876</v>
      </c>
      <c r="M45" s="251">
        <f>IF('4-year distribution table'!EE40&lt;0.1,"*",'4-year distribution table'!EE40)</f>
        <v>6.3357780242703177</v>
      </c>
      <c r="N45" s="626">
        <f>IF('4-year distribution table'!EK40&lt;0.1,"*",'4-year distribution table'!EK40)</f>
        <v>6.7082760790026974</v>
      </c>
      <c r="O45" s="251">
        <f>+'4-year distribution table'!EQ40</f>
        <v>6.6221876396867704E-2</v>
      </c>
      <c r="P45" s="626">
        <f>+'4-year distribution table'!EW40</f>
        <v>10.100491697432247</v>
      </c>
      <c r="Q45" s="251">
        <f>+'4-year distribution table'!FC40</f>
        <v>2.3459099713590383</v>
      </c>
      <c r="R45" s="251">
        <f>+'4-year distribution table'!FI40</f>
        <v>1.1456384616658115</v>
      </c>
      <c r="S45" s="228" t="s">
        <v>45</v>
      </c>
      <c r="U45" s="54"/>
      <c r="V45" s="54"/>
    </row>
    <row r="46" spans="1:22" s="190" customFormat="1" ht="12.75" customHeight="1" x14ac:dyDescent="0.2">
      <c r="A46" s="219" t="s">
        <v>46</v>
      </c>
      <c r="B46" s="219"/>
      <c r="C46" s="228">
        <f>+'4-year summary'!AH41</f>
        <v>51104</v>
      </c>
      <c r="D46" s="241">
        <f>(('4-year summary'!AH41-'4-year summary'!AF41)/'4-year summary'!AF41)*100</f>
        <v>-3.4735470222692326</v>
      </c>
      <c r="E46" s="251">
        <f>+'4-year distribution table'!AU41</f>
        <v>30.451628052598622</v>
      </c>
      <c r="F46" s="626">
        <f>+'4-year distribution table'!BS41</f>
        <v>19.027864746399501</v>
      </c>
      <c r="G46" s="251">
        <f>+'4-year distribution table'!CU41</f>
        <v>0.75727927363807135</v>
      </c>
      <c r="H46" s="626">
        <f>+'4-year distribution table'!DA41</f>
        <v>1.5791327489041953</v>
      </c>
      <c r="I46" s="251">
        <f>+'4-year distribution table'!DG41</f>
        <v>4.8567626800250467</v>
      </c>
      <c r="J46" s="626">
        <f>+'4-year distribution table'!DM41</f>
        <v>5.2794301815904827</v>
      </c>
      <c r="K46" s="251">
        <f>+'4-year distribution table'!DS41</f>
        <v>7.3458046336881653</v>
      </c>
      <c r="L46" s="243">
        <f>+'4-year distribution table'!DY41</f>
        <v>4.1503600500939264</v>
      </c>
      <c r="M46" s="251">
        <f>IF('4-year distribution table'!EE41&lt;0.1,"*",'4-year distribution table'!EE41)</f>
        <v>1.9176581089542895</v>
      </c>
      <c r="N46" s="626">
        <f>IF('4-year distribution table'!EK41&lt;0.1,"*",'4-year distribution table'!EK41)</f>
        <v>10.49819974953037</v>
      </c>
      <c r="O46" s="251">
        <f>+'4-year distribution table'!EQ41</f>
        <v>0.14284596117720727</v>
      </c>
      <c r="P46" s="626">
        <f>+'4-year distribution table'!EW41</f>
        <v>10.926737633061991</v>
      </c>
      <c r="Q46" s="251">
        <f>+'4-year distribution table'!FC41</f>
        <v>2.4968691296180339</v>
      </c>
      <c r="R46" s="251">
        <f>+'4-year distribution table'!FI41</f>
        <v>0.56942705072010014</v>
      </c>
      <c r="S46" s="228" t="s">
        <v>46</v>
      </c>
      <c r="U46" s="54"/>
      <c r="V46" s="54"/>
    </row>
    <row r="47" spans="1:22" s="190" customFormat="1" ht="12.75" customHeight="1" x14ac:dyDescent="0.2">
      <c r="A47" s="219" t="s">
        <v>47</v>
      </c>
      <c r="B47" s="219"/>
      <c r="C47" s="228">
        <f>+'4-year summary'!AH42</f>
        <v>24938</v>
      </c>
      <c r="D47" s="241">
        <f>(('4-year summary'!AH42-'4-year summary'!AF42)/'4-year summary'!AF42)*100</f>
        <v>3.1689558166473604</v>
      </c>
      <c r="E47" s="251">
        <f>+'4-year distribution table'!AU42</f>
        <v>25.390969604619457</v>
      </c>
      <c r="F47" s="626">
        <f>+'4-year distribution table'!BS42</f>
        <v>23.125350870157995</v>
      </c>
      <c r="G47" s="251">
        <f>+'4-year distribution table'!CU42</f>
        <v>0.86614804715694926</v>
      </c>
      <c r="H47" s="626">
        <f>+'4-year distribution table'!DA42</f>
        <v>7.0414628278129765</v>
      </c>
      <c r="I47" s="251">
        <f>+'4-year distribution table'!DG42</f>
        <v>2.6626032560750663</v>
      </c>
      <c r="J47" s="626">
        <f>+'4-year distribution table'!DM42</f>
        <v>6.2314540059347179</v>
      </c>
      <c r="K47" s="251">
        <f>+'4-year distribution table'!DS42</f>
        <v>9.6399069692838246</v>
      </c>
      <c r="L47" s="243">
        <f>+'4-year distribution table'!DY42</f>
        <v>2.9232496591547039</v>
      </c>
      <c r="M47" s="251">
        <f>IF('4-year distribution table'!EE42&lt;0.1,"*",'4-year distribution table'!EE42)</f>
        <v>4.330740235784746</v>
      </c>
      <c r="N47" s="626">
        <f>IF('4-year distribution table'!EK42&lt;0.1,"*",'4-year distribution table'!EK42)</f>
        <v>7.2980992862298502</v>
      </c>
      <c r="O47" s="251">
        <f>+'4-year distribution table'!EQ42</f>
        <v>0.17643756516160078</v>
      </c>
      <c r="P47" s="626">
        <f>+'4-year distribution table'!EW42</f>
        <v>6.580319191595156</v>
      </c>
      <c r="Q47" s="251">
        <f>+'4-year distribution table'!FC42</f>
        <v>2.5623546395059749</v>
      </c>
      <c r="R47" s="251">
        <f>+'4-year distribution table'!FI42</f>
        <v>1.170903841526987</v>
      </c>
      <c r="S47" s="228" t="s">
        <v>47</v>
      </c>
      <c r="U47" s="54"/>
      <c r="V47" s="54"/>
    </row>
    <row r="48" spans="1:22" s="190" customFormat="1" ht="12.75" customHeight="1" x14ac:dyDescent="0.2">
      <c r="A48" s="219" t="s">
        <v>48</v>
      </c>
      <c r="B48" s="219"/>
      <c r="C48" s="228">
        <f>+'4-year summary'!AH43</f>
        <v>24585</v>
      </c>
      <c r="D48" s="241">
        <f>(('4-year summary'!AH43-'4-year summary'!AF43)/'4-year summary'!AF43)*100</f>
        <v>2.309612983770287</v>
      </c>
      <c r="E48" s="251">
        <f>+'4-year distribution table'!AU43</f>
        <v>31.580231848688221</v>
      </c>
      <c r="F48" s="626">
        <f>+'4-year distribution table'!BS43</f>
        <v>18.556030099654262</v>
      </c>
      <c r="G48" s="251">
        <f>+'4-year distribution table'!CU43</f>
        <v>1.0453528574333943</v>
      </c>
      <c r="H48" s="626">
        <f>+'4-year distribution table'!DA43</f>
        <v>3.3475696562944885</v>
      </c>
      <c r="I48" s="251">
        <f>+'4-year distribution table'!DG43</f>
        <v>5.7352043929225127</v>
      </c>
      <c r="J48" s="626">
        <f>+'4-year distribution table'!DM43</f>
        <v>5.0071181614805775</v>
      </c>
      <c r="K48" s="251">
        <f>+'4-year distribution table'!DS43</f>
        <v>7.4679682733374007</v>
      </c>
      <c r="L48" s="243">
        <f>+'4-year distribution table'!DY43</f>
        <v>3.4777303233679073</v>
      </c>
      <c r="M48" s="251">
        <f>IF('4-year distribution table'!EE43&lt;0.1,"*",'4-year distribution table'!EE43)</f>
        <v>3.4777303233679073</v>
      </c>
      <c r="N48" s="626">
        <f>IF('4-year distribution table'!EK43&lt;0.1,"*",'4-year distribution table'!EK43)</f>
        <v>5.7270693512304245</v>
      </c>
      <c r="O48" s="633" t="str">
        <f>IF(('4-year distribution table'!EQ43)&lt;0.1, "*")</f>
        <v>*</v>
      </c>
      <c r="P48" s="626">
        <f>+'4-year distribution table'!EW43</f>
        <v>10.966036200935529</v>
      </c>
      <c r="Q48" s="251">
        <f>+'4-year distribution table'!FC43</f>
        <v>3.018100467764897</v>
      </c>
      <c r="R48" s="251">
        <f>+'4-year distribution table'!FI43</f>
        <v>0.5531828350620297</v>
      </c>
      <c r="S48" s="228" t="s">
        <v>48</v>
      </c>
      <c r="U48" s="54"/>
      <c r="V48" s="54"/>
    </row>
    <row r="49" spans="1:22" s="190" customFormat="1" ht="12.75" customHeight="1" x14ac:dyDescent="0.2">
      <c r="A49" s="208" t="s">
        <v>51</v>
      </c>
      <c r="B49" s="208"/>
      <c r="C49" s="191">
        <f>+'4-year summary'!AH44</f>
        <v>75523</v>
      </c>
      <c r="D49" s="242">
        <f>(('4-year summary'!AH44-'4-year summary'!AF44)/'4-year summary'!AF44)*100</f>
        <v>5.2746762569871342</v>
      </c>
      <c r="E49" s="252">
        <f>+'4-year distribution table'!AU44</f>
        <v>35.473961574619651</v>
      </c>
      <c r="F49" s="627">
        <f>+'4-year distribution table'!BS44</f>
        <v>14.496246176661415</v>
      </c>
      <c r="G49" s="252">
        <f>+'4-year distribution table'!CU44</f>
        <v>1.161235650066867</v>
      </c>
      <c r="H49" s="627">
        <f>+'4-year distribution table'!DA44</f>
        <v>3.422798352819671</v>
      </c>
      <c r="I49" s="252">
        <f>+'4-year distribution table'!DG44</f>
        <v>6.063053639288694</v>
      </c>
      <c r="J49" s="627">
        <f>+'4-year distribution table'!DM44</f>
        <v>7.3566992836619312</v>
      </c>
      <c r="K49" s="252">
        <f>+'4-year distribution table'!DS44</f>
        <v>9.0038796128331775</v>
      </c>
      <c r="L49" s="253">
        <f>+'4-year distribution table'!DY44</f>
        <v>2.9514187730889931</v>
      </c>
      <c r="M49" s="252">
        <f>IF('4-year distribution table'!EE44&lt;0.1,"*",'4-year distribution table'!EE44)</f>
        <v>1.6326152297975451</v>
      </c>
      <c r="N49" s="627">
        <f>IF('4-year distribution table'!EK44&lt;0.1,"*",'4-year distribution table'!EK44)</f>
        <v>6.3239013280722434</v>
      </c>
      <c r="O49" s="634" t="str">
        <f>IF(('4-year distribution table'!EQ44)&lt;0.1, "*")</f>
        <v>*</v>
      </c>
      <c r="P49" s="627">
        <f>+'4-year distribution table'!EW44</f>
        <v>9.0939184089615086</v>
      </c>
      <c r="Q49" s="252">
        <f>+'4-year distribution table'!FC44</f>
        <v>2.2152192047455745</v>
      </c>
      <c r="R49" s="252">
        <f>+'4-year distribution table'!FI44</f>
        <v>0.76665386703388372</v>
      </c>
      <c r="S49" s="191" t="s">
        <v>51</v>
      </c>
      <c r="U49" s="54"/>
      <c r="V49" s="54"/>
    </row>
    <row r="50" spans="1:22" s="190" customFormat="1" ht="12.75" customHeight="1" x14ac:dyDescent="0.2">
      <c r="A50" s="208" t="s">
        <v>52</v>
      </c>
      <c r="B50" s="208"/>
      <c r="C50" s="191">
        <f>+'4-year summary'!AH45</f>
        <v>33541</v>
      </c>
      <c r="D50" s="242">
        <f>(('4-year summary'!AH45-'4-year summary'!AF45)/'4-year summary'!AF45)*100</f>
        <v>2.754120458305251</v>
      </c>
      <c r="E50" s="252">
        <f>+'4-year distribution table'!AU45</f>
        <v>33.323395247607408</v>
      </c>
      <c r="F50" s="627">
        <f>+'4-year distribution table'!BS45</f>
        <v>19.155660236725204</v>
      </c>
      <c r="G50" s="252">
        <f>+'4-year distribution table'!CU45</f>
        <v>1.3684744044602131</v>
      </c>
      <c r="H50" s="627">
        <f>+'4-year distribution table'!DA45</f>
        <v>3.345159655347187</v>
      </c>
      <c r="I50" s="252">
        <f>+'4-year distribution table'!DG45</f>
        <v>3.3183268238871833</v>
      </c>
      <c r="J50" s="627">
        <f>+'4-year distribution table'!DM45</f>
        <v>8.2555678125279517</v>
      </c>
      <c r="K50" s="252">
        <f>+'4-year distribution table'!DS45</f>
        <v>8.3330848811901852</v>
      </c>
      <c r="L50" s="253">
        <f>+'4-year distribution table'!DY45</f>
        <v>4.5735070510718225</v>
      </c>
      <c r="M50" s="252">
        <f>IF('4-year distribution table'!EE45&lt;0.1,"*",'4-year distribution table'!EE45)</f>
        <v>1.5622670761157986</v>
      </c>
      <c r="N50" s="627">
        <f>IF('4-year distribution table'!EK45&lt;0.1,"*",'4-year distribution table'!EK45)</f>
        <v>5.2830863719030434</v>
      </c>
      <c r="O50" s="252">
        <f>+'4-year distribution table'!EQ45</f>
        <v>0.2146626516800334</v>
      </c>
      <c r="P50" s="627">
        <f>+'4-year distribution table'!EW45</f>
        <v>8.6699859872991265</v>
      </c>
      <c r="Q50" s="252">
        <f>+'4-year distribution table'!FC45</f>
        <v>2.3076235055603593</v>
      </c>
      <c r="R50" s="252">
        <f>+'4-year distribution table'!FI45</f>
        <v>0.28919829462448943</v>
      </c>
      <c r="S50" s="191" t="s">
        <v>52</v>
      </c>
      <c r="U50" s="54"/>
      <c r="V50" s="54"/>
    </row>
    <row r="51" spans="1:22" s="190" customFormat="1" ht="12.75" customHeight="1" x14ac:dyDescent="0.2">
      <c r="A51" s="208" t="s">
        <v>53</v>
      </c>
      <c r="B51" s="208"/>
      <c r="C51" s="191">
        <f>+'4-year summary'!AH46</f>
        <v>32930</v>
      </c>
      <c r="D51" s="242">
        <f>(('4-year summary'!AH46-'4-year summary'!AF46)/'4-year summary'!AF46)*100</f>
        <v>-14.327340843458124</v>
      </c>
      <c r="E51" s="252">
        <f>+'4-year distribution table'!AU46</f>
        <v>30.619495900394774</v>
      </c>
      <c r="F51" s="627">
        <f>+'4-year distribution table'!BS46</f>
        <v>15.873064075311266</v>
      </c>
      <c r="G51" s="252">
        <f>+'4-year distribution table'!CU46</f>
        <v>0.8017005769814759</v>
      </c>
      <c r="H51" s="627">
        <f>+'4-year distribution table'!DA46</f>
        <v>3.4011539629517156</v>
      </c>
      <c r="I51" s="252">
        <f>+'4-year distribution table'!DG46</f>
        <v>6.3376860006073494</v>
      </c>
      <c r="J51" s="627">
        <f>+'4-year distribution table'!DM46</f>
        <v>3.5621014272699671</v>
      </c>
      <c r="K51" s="252">
        <f>+'4-year distribution table'!DS46</f>
        <v>5.9945338597023987</v>
      </c>
      <c r="L51" s="253">
        <f>+'4-year distribution table'!DY46</f>
        <v>6.4986334649256001</v>
      </c>
      <c r="M51" s="252">
        <f>IF('4-year distribution table'!EE46&lt;0.1,"*",'4-year distribution table'!EE46)</f>
        <v>3.4588521105375039</v>
      </c>
      <c r="N51" s="627">
        <f>IF('4-year distribution table'!EK46&lt;0.1,"*",'4-year distribution table'!EK46)</f>
        <v>6.8569693288794413</v>
      </c>
      <c r="O51" s="252">
        <f>+'4-year distribution table'!EQ46</f>
        <v>0.21560886729426057</v>
      </c>
      <c r="P51" s="627">
        <f>+'4-year distribution table'!EW46</f>
        <v>12.493167324628001</v>
      </c>
      <c r="Q51" s="252">
        <f>+'4-year distribution table'!FC46</f>
        <v>3.2128757971454602</v>
      </c>
      <c r="R51" s="252">
        <f>+'4-year distribution table'!FI46</f>
        <v>0.6741573033707865</v>
      </c>
      <c r="S51" s="191" t="s">
        <v>53</v>
      </c>
      <c r="U51" s="54"/>
      <c r="V51" s="54"/>
    </row>
    <row r="52" spans="1:22" s="190" customFormat="1" ht="12.75" customHeight="1" x14ac:dyDescent="0.2">
      <c r="A52" s="208" t="s">
        <v>55</v>
      </c>
      <c r="B52" s="208"/>
      <c r="C52" s="191">
        <f>+'4-year summary'!AH47</f>
        <v>12807</v>
      </c>
      <c r="D52" s="242">
        <f>(('4-year summary'!AH47-'4-year summary'!AF47)/'4-year summary'!AF47)*100</f>
        <v>1.2651221633588994</v>
      </c>
      <c r="E52" s="252">
        <f>+'4-year distribution table'!AU47</f>
        <v>30.241274303115482</v>
      </c>
      <c r="F52" s="627">
        <f>+'4-year distribution table'!BS47</f>
        <v>19.637698133833059</v>
      </c>
      <c r="G52" s="252">
        <f>+'4-year distribution table'!CU47</f>
        <v>1.0775357226516749</v>
      </c>
      <c r="H52" s="627">
        <f>+'4-year distribution table'!DA47</f>
        <v>3.0998672600921373</v>
      </c>
      <c r="I52" s="252">
        <f>+'4-year distribution table'!DG47</f>
        <v>7.8082298742875</v>
      </c>
      <c r="J52" s="627">
        <f>+'4-year distribution table'!DM47</f>
        <v>3.7167174201608493</v>
      </c>
      <c r="K52" s="252">
        <f>+'4-year distribution table'!DS47</f>
        <v>7.1913797142187867</v>
      </c>
      <c r="L52" s="253">
        <f>+'4-year distribution table'!DY47</f>
        <v>5.7000078082298744</v>
      </c>
      <c r="M52" s="252">
        <f>IF('4-year distribution table'!EE47&lt;0.1,"*",'4-year distribution table'!EE47)</f>
        <v>0.83548059654876239</v>
      </c>
      <c r="N52" s="627">
        <f>IF('4-year distribution table'!EK47&lt;0.1,"*",'4-year distribution table'!EK47)</f>
        <v>7.4490513000702743</v>
      </c>
      <c r="O52" s="252">
        <f>+'4-year distribution table'!EQ47</f>
        <v>0.34356211446864993</v>
      </c>
      <c r="P52" s="627">
        <f>+'4-year distribution table'!EW47</f>
        <v>9.4713828375107365</v>
      </c>
      <c r="Q52" s="252">
        <f>+'4-year distribution table'!FC47</f>
        <v>2.6001405481377375</v>
      </c>
      <c r="R52" s="252">
        <f>+'4-year distribution table'!FI47</f>
        <v>0.82767236667447497</v>
      </c>
      <c r="S52" s="191" t="s">
        <v>55</v>
      </c>
      <c r="U52" s="54"/>
      <c r="V52" s="54"/>
    </row>
    <row r="53" spans="1:22" s="190" customFormat="1" ht="12.75" customHeight="1" x14ac:dyDescent="0.2">
      <c r="A53" s="219" t="s">
        <v>61</v>
      </c>
      <c r="B53" s="219"/>
      <c r="C53" s="228">
        <f>+'4-year summary'!AH48</f>
        <v>8225</v>
      </c>
      <c r="D53" s="241">
        <f>(('4-year summary'!AH48-'4-year summary'!AF48)/'4-year summary'!AF48)*100</f>
        <v>-1.2486492976347701</v>
      </c>
      <c r="E53" s="251">
        <f>+'4-year distribution table'!AU48</f>
        <v>30.541033434650458</v>
      </c>
      <c r="F53" s="626">
        <f>+'4-year distribution table'!BS48</f>
        <v>17.665653495440729</v>
      </c>
      <c r="G53" s="251">
        <f>+'4-year distribution table'!CU48</f>
        <v>1.21580547112462</v>
      </c>
      <c r="H53" s="626">
        <f>+'4-year distribution table'!DA48</f>
        <v>2.5288753799392096</v>
      </c>
      <c r="I53" s="251">
        <f>+'4-year distribution table'!DG48</f>
        <v>5.4589665653495443</v>
      </c>
      <c r="J53" s="626">
        <f>+'4-year distribution table'!DM48</f>
        <v>2.735562310030395</v>
      </c>
      <c r="K53" s="251">
        <f>+'4-year distribution table'!DS48</f>
        <v>7.683890577507599</v>
      </c>
      <c r="L53" s="243">
        <f>+'4-year distribution table'!DY48</f>
        <v>5.9209726443768993</v>
      </c>
      <c r="M53" s="251">
        <f>IF('4-year distribution table'!EE48&lt;0.1,"*",'4-year distribution table'!EE48)</f>
        <v>1.7021276595744681</v>
      </c>
      <c r="N53" s="626">
        <f>IF('4-year distribution table'!EK48&lt;0.1,"*",'4-year distribution table'!EK48)</f>
        <v>7.8419452887537995</v>
      </c>
      <c r="O53" s="251">
        <f>+'4-year distribution table'!EQ48</f>
        <v>0.26747720364741639</v>
      </c>
      <c r="P53" s="626">
        <f>+'4-year distribution table'!EW48</f>
        <v>11.465045592705167</v>
      </c>
      <c r="Q53" s="251">
        <f>+'4-year distribution table'!FC48</f>
        <v>2.5653495440729484</v>
      </c>
      <c r="R53" s="251">
        <f>+'4-year distribution table'!FI48</f>
        <v>2.4072948328267478</v>
      </c>
      <c r="S53" s="228" t="s">
        <v>61</v>
      </c>
      <c r="U53" s="54"/>
      <c r="V53" s="54"/>
    </row>
    <row r="54" spans="1:22" s="190" customFormat="1" ht="12.75" customHeight="1" x14ac:dyDescent="0.2">
      <c r="A54" s="219" t="s">
        <v>62</v>
      </c>
      <c r="B54" s="219"/>
      <c r="C54" s="228">
        <f>+'4-year summary'!AH49</f>
        <v>79998</v>
      </c>
      <c r="D54" s="241">
        <f>(('4-year summary'!AH49-'4-year summary'!AF49)/'4-year summary'!AF49)*100</f>
        <v>2.764432340775377</v>
      </c>
      <c r="E54" s="251">
        <f>+'4-year distribution table'!AU49</f>
        <v>25.374384359608989</v>
      </c>
      <c r="F54" s="626">
        <f>+'4-year distribution table'!BS49</f>
        <v>17.301682542063553</v>
      </c>
      <c r="G54" s="251">
        <f>+'4-year distribution table'!CU49</f>
        <v>0.64126603165079121</v>
      </c>
      <c r="H54" s="626">
        <f>+'4-year distribution table'!DA49</f>
        <v>2.4700617515437888</v>
      </c>
      <c r="I54" s="251">
        <f>+'4-year distribution table'!DG49</f>
        <v>9.5014875371884298</v>
      </c>
      <c r="J54" s="626">
        <f>+'4-year distribution table'!DM49</f>
        <v>4.458861471536788</v>
      </c>
      <c r="K54" s="251">
        <f>+'4-year distribution table'!DS49</f>
        <v>7.8151953798844973</v>
      </c>
      <c r="L54" s="243">
        <f>+'4-year distribution table'!DY49</f>
        <v>3.7700942523563086</v>
      </c>
      <c r="M54" s="251">
        <f>IF('4-year distribution table'!EE49&lt;0.1,"*",'4-year distribution table'!EE49)</f>
        <v>10.037750943773595</v>
      </c>
      <c r="N54" s="626">
        <f>IF('4-year distribution table'!EK49&lt;0.1,"*",'4-year distribution table'!EK49)</f>
        <v>7.8489462236555916</v>
      </c>
      <c r="O54" s="251">
        <f>+'4-year distribution table'!EQ49</f>
        <v>0.23250581264531614</v>
      </c>
      <c r="P54" s="626">
        <f>+'4-year distribution table'!EW49</f>
        <v>8.0027000675016868</v>
      </c>
      <c r="Q54" s="251">
        <f>+'4-year distribution table'!FC49</f>
        <v>1.9112977824445609</v>
      </c>
      <c r="R54" s="251">
        <f>+'4-year distribution table'!FI49</f>
        <v>0.6337658441461036</v>
      </c>
      <c r="S54" s="228" t="s">
        <v>62</v>
      </c>
      <c r="U54" s="54"/>
      <c r="V54" s="54"/>
    </row>
    <row r="55" spans="1:22" s="190" customFormat="1" ht="12.75" customHeight="1" x14ac:dyDescent="0.2">
      <c r="A55" s="219" t="s">
        <v>66</v>
      </c>
      <c r="B55" s="219"/>
      <c r="C55" s="228">
        <f>+'4-year summary'!AH50</f>
        <v>5972</v>
      </c>
      <c r="D55" s="241">
        <f>(('4-year summary'!AH50-'4-year summary'!AF50)/'4-year summary'!AF50)*100</f>
        <v>-2.5456919060052217</v>
      </c>
      <c r="E55" s="251">
        <f>+'4-year distribution table'!AU50</f>
        <v>33.975217682518419</v>
      </c>
      <c r="F55" s="626">
        <f>+'4-year distribution table'!BS50</f>
        <v>17.263898191560617</v>
      </c>
      <c r="G55" s="251">
        <f>+'4-year distribution table'!CU50</f>
        <v>0.88747488278633613</v>
      </c>
      <c r="H55" s="626">
        <f>+'4-year distribution table'!DA50</f>
        <v>1.7079705291359679</v>
      </c>
      <c r="I55" s="251">
        <f>+'4-year distribution table'!DG50</f>
        <v>8.3724045545880781</v>
      </c>
      <c r="J55" s="626">
        <f>+'4-year distribution table'!DM50</f>
        <v>4.688546550569324</v>
      </c>
      <c r="K55" s="251">
        <f>+'4-year distribution table'!DS50</f>
        <v>4.5713328868050898</v>
      </c>
      <c r="L55" s="243">
        <f>+'4-year distribution table'!DY50</f>
        <v>6.7146684527796383</v>
      </c>
      <c r="M55" s="251">
        <f>IF('4-year distribution table'!EE50&lt;0.1,"*",'4-year distribution table'!EE50)</f>
        <v>1.8586738111185532</v>
      </c>
      <c r="N55" s="626">
        <f>IF('4-year distribution table'!EK50&lt;0.1,"*",'4-year distribution table'!EK50)</f>
        <v>6.8821165438714003</v>
      </c>
      <c r="O55" s="251">
        <f>+'4-year distribution table'!EQ50</f>
        <v>0.28466175485599465</v>
      </c>
      <c r="P55" s="626">
        <f>+'4-year distribution table'!EW50</f>
        <v>10.264567983924984</v>
      </c>
      <c r="Q55" s="251">
        <f>+'4-year distribution table'!FC50</f>
        <v>1.9089082384460818</v>
      </c>
      <c r="R55" s="251">
        <f>+'4-year distribution table'!FI50</f>
        <v>0.61955793703951778</v>
      </c>
      <c r="S55" s="228" t="s">
        <v>66</v>
      </c>
      <c r="U55" s="54"/>
      <c r="V55" s="54"/>
    </row>
    <row r="56" spans="1:22" s="190" customFormat="1" ht="12.75" customHeight="1" x14ac:dyDescent="0.2">
      <c r="A56" s="222" t="s">
        <v>70</v>
      </c>
      <c r="B56" s="222"/>
      <c r="C56" s="230">
        <f>+'4-year summary'!AH51</f>
        <v>37281</v>
      </c>
      <c r="D56" s="245">
        <f>(('4-year summary'!AH51-'4-year summary'!AF51)/'4-year summary'!AF51)*100</f>
        <v>-9.3793547003966124E-2</v>
      </c>
      <c r="E56" s="255">
        <f>+'4-year distribution table'!AU51</f>
        <v>32.287224055148734</v>
      </c>
      <c r="F56" s="629">
        <f>+'4-year distribution table'!BS51</f>
        <v>18.162066468174139</v>
      </c>
      <c r="G56" s="255">
        <f>+'4-year distribution table'!CU51</f>
        <v>1.2472841393739438</v>
      </c>
      <c r="H56" s="629">
        <f>+'4-year distribution table'!DA51</f>
        <v>1.0541562726321718</v>
      </c>
      <c r="I56" s="255">
        <f>+'4-year distribution table'!DG51</f>
        <v>4.0905555108500309</v>
      </c>
      <c r="J56" s="629">
        <f>+'4-year distribution table'!DM51</f>
        <v>5.6409431077492558</v>
      </c>
      <c r="K56" s="255">
        <f>+'4-year distribution table'!DS51</f>
        <v>11.448190767415037</v>
      </c>
      <c r="L56" s="245">
        <f>+'4-year distribution table'!DY51</f>
        <v>7.4676108473485145</v>
      </c>
      <c r="M56" s="255">
        <f>IF('4-year distribution table'!EE51&lt;0.1,"*",'4-year distribution table'!EE51)</f>
        <v>1.9446903248303427</v>
      </c>
      <c r="N56" s="629">
        <f>IF('4-year distribution table'!EK51&lt;0.1,"*",'4-year distribution table'!EK51)</f>
        <v>6.4268662321289671</v>
      </c>
      <c r="O56" s="255">
        <f>+'4-year distribution table'!EQ51</f>
        <v>4.2917303720393769E-2</v>
      </c>
      <c r="P56" s="629">
        <f>+'4-year distribution table'!EW51</f>
        <v>7.3817762399077278</v>
      </c>
      <c r="Q56" s="255">
        <f>+'4-year distribution table'!FC51</f>
        <v>1.9581019822429659</v>
      </c>
      <c r="R56" s="255">
        <f>+'4-year distribution table'!FI51</f>
        <v>0.8476167484777769</v>
      </c>
      <c r="S56" s="230" t="s">
        <v>70</v>
      </c>
      <c r="U56" s="54"/>
      <c r="V56" s="54"/>
    </row>
    <row r="57" spans="1:22" s="190" customFormat="1" ht="12.75" customHeight="1" x14ac:dyDescent="0.2">
      <c r="A57" s="208" t="s">
        <v>110</v>
      </c>
      <c r="B57" s="208"/>
      <c r="C57" s="191">
        <f>+'4-year summary'!AH52</f>
        <v>243096</v>
      </c>
      <c r="D57" s="242">
        <f>(('4-year summary'!AH52-'4-year summary'!AF52)/'4-year summary'!AF52)*100</f>
        <v>11.333180673231052</v>
      </c>
      <c r="E57" s="252">
        <f>+'4-year distribution table'!AU52</f>
        <v>38.735314443676572</v>
      </c>
      <c r="F57" s="627">
        <f>+'4-year distribution table'!BS52</f>
        <v>10.97632211142923</v>
      </c>
      <c r="G57" s="252">
        <f>+'4-year distribution table'!CU52</f>
        <v>0.98150524895514535</v>
      </c>
      <c r="H57" s="627">
        <f>+'4-year distribution table'!DA52</f>
        <v>3.1950340606180276</v>
      </c>
      <c r="I57" s="252">
        <f>+'4-year distribution table'!DG52</f>
        <v>5.0062526738407875</v>
      </c>
      <c r="J57" s="627">
        <f>+'4-year distribution table'!DM52</f>
        <v>4.9988481916609073</v>
      </c>
      <c r="K57" s="252">
        <f>+'4-year distribution table'!DS52</f>
        <v>5.8528318030736823</v>
      </c>
      <c r="L57" s="253">
        <f>+'4-year distribution table'!DY52</f>
        <v>3.7750518313752592</v>
      </c>
      <c r="M57" s="252">
        <f>IF('4-year distribution table'!EE52&lt;0.1,"*",'4-year distribution table'!EE52)</f>
        <v>3.5401652022246357</v>
      </c>
      <c r="N57" s="627">
        <f>IF('4-year distribution table'!EK52&lt;0.1,"*",'4-year distribution table'!EK52)</f>
        <v>7.3004080692401345</v>
      </c>
      <c r="O57" s="252">
        <f>+'4-year distribution table'!EQ52</f>
        <v>0.10736499160825352</v>
      </c>
      <c r="P57" s="627">
        <f>+'4-year distribution table'!EW52</f>
        <v>12.161039260209957</v>
      </c>
      <c r="Q57" s="252">
        <f>+'4-year distribution table'!FC52</f>
        <v>2.7392470464343304</v>
      </c>
      <c r="R57" s="252">
        <f>+'4-year distribution table'!FI52</f>
        <v>0.63061506565307535</v>
      </c>
      <c r="S57" s="191" t="s">
        <v>110</v>
      </c>
      <c r="U57" s="54"/>
      <c r="V57" s="54"/>
    </row>
    <row r="58" spans="1:22" s="190" customFormat="1" ht="12.75" customHeight="1" x14ac:dyDescent="0.2">
      <c r="A58" s="218" t="s">
        <v>113</v>
      </c>
      <c r="B58" s="218"/>
      <c r="C58" s="240">
        <f>+'4-year summary'!AH53</f>
        <v>14.3890785629389</v>
      </c>
      <c r="D58" s="240"/>
      <c r="E58" s="250"/>
      <c r="F58" s="625"/>
      <c r="G58" s="250"/>
      <c r="H58" s="625"/>
      <c r="I58" s="250"/>
      <c r="J58" s="625"/>
      <c r="K58" s="250"/>
      <c r="L58" s="246"/>
      <c r="M58" s="250"/>
      <c r="N58" s="625"/>
      <c r="O58" s="250"/>
      <c r="P58" s="625"/>
      <c r="Q58" s="250"/>
      <c r="R58" s="250"/>
      <c r="S58" s="227"/>
      <c r="U58" s="54"/>
      <c r="V58" s="54"/>
    </row>
    <row r="59" spans="1:22" s="190" customFormat="1" ht="12.75" customHeight="1" x14ac:dyDescent="0.2">
      <c r="A59" s="219" t="s">
        <v>42</v>
      </c>
      <c r="B59" s="219"/>
      <c r="C59" s="228">
        <f>+'4-year summary'!AH54</f>
        <v>17552</v>
      </c>
      <c r="D59" s="241">
        <f>(('4-year summary'!AH54-'4-year summary'!AF54)/'4-year summary'!AF54)*100</f>
        <v>1.4683778471499596</v>
      </c>
      <c r="E59" s="251">
        <f>+'4-year distribution table'!AU54</f>
        <v>31.443710118505013</v>
      </c>
      <c r="F59" s="626">
        <f>+'4-year distribution table'!BS54</f>
        <v>14.380127620783956</v>
      </c>
      <c r="G59" s="251">
        <f>+'4-year distribution table'!CU54</f>
        <v>1.162260711030082</v>
      </c>
      <c r="H59" s="626">
        <f>+'4-year distribution table'!DA54</f>
        <v>1.7262989972652689</v>
      </c>
      <c r="I59" s="251">
        <f>+'4-year distribution table'!DG54</f>
        <v>2.8600729261622608</v>
      </c>
      <c r="J59" s="626">
        <f>+'4-year distribution table'!DM54</f>
        <v>2.917046490428441</v>
      </c>
      <c r="K59" s="251">
        <f>+'4-year distribution table'!DS54</f>
        <v>5.2016864175022786</v>
      </c>
      <c r="L59" s="243">
        <f>+'4-year distribution table'!DY54</f>
        <v>3.281677301731996</v>
      </c>
      <c r="M59" s="251">
        <f>IF('4-year distribution table'!EE54&lt;0.1,"*",'4-year distribution table'!EE54)</f>
        <v>10.090018231540565</v>
      </c>
      <c r="N59" s="626">
        <f>IF('4-year distribution table'!EK54&lt;0.1,"*",'4-year distribution table'!EK54)</f>
        <v>6.329762989972652</v>
      </c>
      <c r="O59" s="251">
        <f>+'4-year distribution table'!EQ54</f>
        <v>6.8368277119416593E-2</v>
      </c>
      <c r="P59" s="626">
        <f>+'4-year distribution table'!EW54</f>
        <v>16.493846855059253</v>
      </c>
      <c r="Q59" s="251">
        <f>+'4-year distribution table'!FC54</f>
        <v>3.8229261622607114</v>
      </c>
      <c r="R59" s="251">
        <f>+'4-year distribution table'!FI54</f>
        <v>0.22219690063810393</v>
      </c>
      <c r="S59" s="228" t="s">
        <v>42</v>
      </c>
      <c r="U59" s="54"/>
      <c r="V59" s="54"/>
    </row>
    <row r="60" spans="1:22" s="190" customFormat="1" ht="12.75" customHeight="1" x14ac:dyDescent="0.2">
      <c r="A60" s="219" t="s">
        <v>49</v>
      </c>
      <c r="B60" s="219"/>
      <c r="C60" s="228">
        <f>+'4-year summary'!AH55</f>
        <v>6285</v>
      </c>
      <c r="D60" s="241">
        <f>(('4-year summary'!AH55-'4-year summary'!AF55)/'4-year summary'!AF55)*100</f>
        <v>-2.3310023310023311</v>
      </c>
      <c r="E60" s="251">
        <f>+'4-year distribution table'!AU55</f>
        <v>34.399363564041366</v>
      </c>
      <c r="F60" s="626">
        <f>+'4-year distribution table'!BS55</f>
        <v>10.898965791567223</v>
      </c>
      <c r="G60" s="251">
        <f>+'4-year distribution table'!CU55</f>
        <v>1.8933969769291967</v>
      </c>
      <c r="H60" s="626">
        <f>+'4-year distribution table'!DA55</f>
        <v>4.5505171042163886</v>
      </c>
      <c r="I60" s="251">
        <f>+'4-year distribution table'!DG55</f>
        <v>1.3046937151949085</v>
      </c>
      <c r="J60" s="626">
        <f>+'4-year distribution table'!DM55</f>
        <v>3.4208432776451869</v>
      </c>
      <c r="K60" s="251">
        <f>+'4-year distribution table'!DS55</f>
        <v>7.0167064439140807</v>
      </c>
      <c r="L60" s="243">
        <f>+'4-year distribution table'!DY55</f>
        <v>10.5648369132856</v>
      </c>
      <c r="M60" s="251">
        <f>IF('4-year distribution table'!EE55&lt;0.1,"*",'4-year distribution table'!EE55)</f>
        <v>1.177406523468576</v>
      </c>
      <c r="N60" s="626">
        <f>IF('4-year distribution table'!EK55&lt;0.1,"*",'4-year distribution table'!EK55)</f>
        <v>10.087509944311853</v>
      </c>
      <c r="O60" s="251">
        <f>+'4-year distribution table'!EQ55</f>
        <v>0.39777247414478922</v>
      </c>
      <c r="P60" s="626">
        <f>+'4-year distribution table'!EW55</f>
        <v>11.058074781225141</v>
      </c>
      <c r="Q60" s="251">
        <f>+'4-year distribution table'!FC55</f>
        <v>2.6889419252187752</v>
      </c>
      <c r="R60" s="251">
        <f>+'4-year distribution table'!FI55</f>
        <v>0.5409705648369133</v>
      </c>
      <c r="S60" s="228" t="s">
        <v>49</v>
      </c>
      <c r="U60" s="54"/>
      <c r="V60" s="54"/>
    </row>
    <row r="61" spans="1:22" s="190" customFormat="1" ht="12.75" customHeight="1" x14ac:dyDescent="0.2">
      <c r="A61" s="219" t="s">
        <v>50</v>
      </c>
      <c r="B61" s="219"/>
      <c r="C61" s="228">
        <f>+'4-year summary'!AH56</f>
        <v>23122</v>
      </c>
      <c r="D61" s="241">
        <f>(('4-year summary'!AH56-'4-year summary'!AF56)/'4-year summary'!AF56)*100</f>
        <v>6.4842958459979743</v>
      </c>
      <c r="E61" s="251">
        <f>+'4-year distribution table'!AU56</f>
        <v>36.718276965660408</v>
      </c>
      <c r="F61" s="626">
        <f>+'4-year distribution table'!BS56</f>
        <v>17.528760487847073</v>
      </c>
      <c r="G61" s="251">
        <f>+'4-year distribution table'!CU56</f>
        <v>1.1806937116166423</v>
      </c>
      <c r="H61" s="626">
        <f>+'4-year distribution table'!DA56</f>
        <v>5.0774154484906147</v>
      </c>
      <c r="I61" s="251">
        <f>+'4-year distribution table'!DG56</f>
        <v>6.0332151197993253</v>
      </c>
      <c r="J61" s="626">
        <f>+'4-year distribution table'!DM56</f>
        <v>4.2513623388980193</v>
      </c>
      <c r="K61" s="251">
        <f>+'4-year distribution table'!DS56</f>
        <v>4.9217195744312772</v>
      </c>
      <c r="L61" s="243">
        <f>+'4-year distribution table'!DY56</f>
        <v>3.2739382406366229</v>
      </c>
      <c r="M61" s="251">
        <f>IF('4-year distribution table'!EE56&lt;0.1,"*",'4-year distribution table'!EE56)</f>
        <v>0.87795173427904161</v>
      </c>
      <c r="N61" s="626">
        <f>IF('4-year distribution table'!EK56&lt;0.1,"*",'4-year distribution table'!EK56)</f>
        <v>7.4950263818008827</v>
      </c>
      <c r="O61" s="633" t="str">
        <f>IF(('4-year distribution table'!EQ56)&lt;0.1, "*")</f>
        <v>*</v>
      </c>
      <c r="P61" s="626">
        <f>+'4-year distribution table'!EW56</f>
        <v>9.1860565695009075</v>
      </c>
      <c r="Q61" s="251">
        <f>+'4-year distribution table'!FC56</f>
        <v>2.2619150592509296</v>
      </c>
      <c r="R61" s="251">
        <f>+'4-year distribution table'!FI56</f>
        <v>1.1590692846639565</v>
      </c>
      <c r="S61" s="228" t="s">
        <v>50</v>
      </c>
      <c r="U61" s="54"/>
      <c r="V61" s="54"/>
    </row>
    <row r="62" spans="1:22" s="190" customFormat="1" ht="12.75" customHeight="1" x14ac:dyDescent="0.2">
      <c r="A62" s="219" t="s">
        <v>57</v>
      </c>
      <c r="B62" s="219"/>
      <c r="C62" s="228">
        <f>+'4-year summary'!AH57</f>
        <v>6821</v>
      </c>
      <c r="D62" s="241">
        <f>(('4-year summary'!AH57-'4-year summary'!AF57)/'4-year summary'!AF57)*100</f>
        <v>-0.16100702576112413</v>
      </c>
      <c r="E62" s="251">
        <f>+'4-year distribution table'!AU57</f>
        <v>33.646092948248054</v>
      </c>
      <c r="F62" s="626">
        <f>+'4-year distribution table'!BS57</f>
        <v>10.277085471338514</v>
      </c>
      <c r="G62" s="251">
        <f>+'4-year distribution table'!CU57</f>
        <v>1.2314909837267261</v>
      </c>
      <c r="H62" s="626">
        <f>+'4-year distribution table'!DA57</f>
        <v>4.3981820847383082</v>
      </c>
      <c r="I62" s="251">
        <f>+'4-year distribution table'!DG57</f>
        <v>8.6937399208327228</v>
      </c>
      <c r="J62" s="626">
        <f>+'4-year distribution table'!DM57</f>
        <v>6.0401700630406108</v>
      </c>
      <c r="K62" s="251">
        <f>+'4-year distribution table'!DS57</f>
        <v>6.6119337340565902</v>
      </c>
      <c r="L62" s="243">
        <f>+'4-year distribution table'!DY57</f>
        <v>4.9699457557542885</v>
      </c>
      <c r="M62" s="251">
        <f>IF('4-year distribution table'!EE57&lt;0.1,"*",'4-year distribution table'!EE57)</f>
        <v>0.58642427796510777</v>
      </c>
      <c r="N62" s="626">
        <f>IF('4-year distribution table'!EK57&lt;0.1,"*",'4-year distribution table'!EK57)</f>
        <v>6.6705761618531012</v>
      </c>
      <c r="O62" s="251">
        <f>+'4-year distribution table'!EQ57</f>
        <v>7.3303034745638471E-2</v>
      </c>
      <c r="P62" s="626">
        <f>+'4-year distribution table'!EW57</f>
        <v>13.634364462688755</v>
      </c>
      <c r="Q62" s="251">
        <f>+'4-year distribution table'!FC57</f>
        <v>1.8618970825392174</v>
      </c>
      <c r="R62" s="251">
        <f>+'4-year distribution table'!FI57</f>
        <v>1.3047940184723648</v>
      </c>
      <c r="S62" s="228" t="s">
        <v>57</v>
      </c>
      <c r="U62" s="54"/>
      <c r="V62" s="54"/>
    </row>
    <row r="63" spans="1:22" s="190" customFormat="1" ht="12.75" customHeight="1" x14ac:dyDescent="0.2">
      <c r="A63" s="208" t="s">
        <v>58</v>
      </c>
      <c r="B63" s="208"/>
      <c r="C63" s="191">
        <f>+'4-year summary'!AH58</f>
        <v>43918</v>
      </c>
      <c r="D63" s="242">
        <f>(('4-year summary'!AH58-'4-year summary'!AF58)/'4-year summary'!AF58)*100</f>
        <v>42.088064964896951</v>
      </c>
      <c r="E63" s="252">
        <f>+'4-year distribution table'!AU58</f>
        <v>39.963113074365864</v>
      </c>
      <c r="F63" s="627">
        <f>+'4-year distribution table'!BS58</f>
        <v>6.355025274374972</v>
      </c>
      <c r="G63" s="252">
        <f>+'4-year distribution table'!CU58</f>
        <v>1.0291907646067671</v>
      </c>
      <c r="H63" s="627">
        <f>+'4-year distribution table'!DA58</f>
        <v>2.8667061341591151</v>
      </c>
      <c r="I63" s="252">
        <f>+'4-year distribution table'!DG58</f>
        <v>3.2947766291725489</v>
      </c>
      <c r="J63" s="627">
        <f>+'4-year distribution table'!DM58</f>
        <v>7.6415137301334299</v>
      </c>
      <c r="K63" s="252">
        <f>+'4-year distribution table'!DS58</f>
        <v>5.6446104103101229</v>
      </c>
      <c r="L63" s="253">
        <f>+'4-year distribution table'!DY58</f>
        <v>3.6681998269502256</v>
      </c>
      <c r="M63" s="252">
        <f>IF('4-year distribution table'!EE58&lt;0.1,"*",'4-year distribution table'!EE58)</f>
        <v>7.3386766246186079</v>
      </c>
      <c r="N63" s="627">
        <f>IF('4-year distribution table'!EK58&lt;0.1,"*",'4-year distribution table'!EK58)</f>
        <v>8.1538321417186577</v>
      </c>
      <c r="O63" s="634" t="str">
        <f>IF(('4-year distribution table'!EQ58)&lt;0.1, "*")</f>
        <v>*</v>
      </c>
      <c r="P63" s="627">
        <f>+'4-year distribution table'!EW58</f>
        <v>10.879366091352065</v>
      </c>
      <c r="Q63" s="252">
        <f>+'4-year distribution table'!FC58</f>
        <v>2.9281843435493422</v>
      </c>
      <c r="R63" s="252">
        <f>+'4-year distribution table'!FI58</f>
        <v>0.21403524750671707</v>
      </c>
      <c r="S63" s="191" t="s">
        <v>58</v>
      </c>
      <c r="U63" s="54"/>
      <c r="V63" s="54"/>
    </row>
    <row r="64" spans="1:22" s="190" customFormat="1" ht="12.75" customHeight="1" x14ac:dyDescent="0.2">
      <c r="A64" s="208" t="s">
        <v>60</v>
      </c>
      <c r="B64" s="208"/>
      <c r="C64" s="191">
        <f>+'4-year summary'!AH59</f>
        <v>71711</v>
      </c>
      <c r="D64" s="242">
        <f>(('4-year summary'!AH59-'4-year summary'!AF59)/'4-year summary'!AF59)*100</f>
        <v>19.137094630515683</v>
      </c>
      <c r="E64" s="252">
        <f>+'4-year distribution table'!AU59</f>
        <v>43.388043675307834</v>
      </c>
      <c r="F64" s="627">
        <f>+'4-year distribution table'!BS59</f>
        <v>8.6960159529221457</v>
      </c>
      <c r="G64" s="252">
        <f>+'4-year distribution table'!CU59</f>
        <v>0.67493132155457325</v>
      </c>
      <c r="H64" s="627">
        <f>+'4-year distribution table'!DA59</f>
        <v>4.0244871776993767</v>
      </c>
      <c r="I64" s="252">
        <f>+'4-year distribution table'!DG59</f>
        <v>4.9183528328987185</v>
      </c>
      <c r="J64" s="627">
        <f>+'4-year distribution table'!DM59</f>
        <v>4.33824657305016</v>
      </c>
      <c r="K64" s="252">
        <f>+'4-year distribution table'!DS59</f>
        <v>4.071899708552384</v>
      </c>
      <c r="L64" s="253">
        <f>+'4-year distribution table'!DY59</f>
        <v>3.487609990099148</v>
      </c>
      <c r="M64" s="252">
        <f>IF('4-year distribution table'!EE59&lt;0.1,"*",'4-year distribution table'!EE59)</f>
        <v>2.2632511051303146</v>
      </c>
      <c r="N64" s="627">
        <f>IF('4-year distribution table'!EK59&lt;0.1,"*",'4-year distribution table'!EK59)</f>
        <v>7.2973462927584336</v>
      </c>
      <c r="O64" s="634" t="str">
        <f>IF(('4-year distribution table'!EQ59)&lt; 0.1, "*")</f>
        <v>*</v>
      </c>
      <c r="P64" s="627">
        <f>+'4-year distribution table'!EW59</f>
        <v>13.394039965974537</v>
      </c>
      <c r="Q64" s="252">
        <f>+'4-year distribution table'!FC59</f>
        <v>2.5881663900935701</v>
      </c>
      <c r="R64" s="252">
        <f>+'4-year distribution table'!FI59</f>
        <v>0.84645312434633468</v>
      </c>
      <c r="S64" s="191" t="s">
        <v>60</v>
      </c>
      <c r="U64" s="54"/>
      <c r="V64" s="54"/>
    </row>
    <row r="65" spans="1:22" s="190" customFormat="1" ht="12.75" customHeight="1" x14ac:dyDescent="0.2">
      <c r="A65" s="223" t="s">
        <v>64</v>
      </c>
      <c r="B65" s="223"/>
      <c r="C65" s="206">
        <f>+'4-year summary'!AH60</f>
        <v>63354</v>
      </c>
      <c r="D65" s="246">
        <f>(('4-year summary'!AH60-'4-year summary'!AF60)/'4-year summary'!AF60)*100</f>
        <v>-1.2993082819218544</v>
      </c>
      <c r="E65" s="250">
        <f>+'4-year distribution table'!AU60</f>
        <v>36.261325251759956</v>
      </c>
      <c r="F65" s="625">
        <f>+'4-year distribution table'!BS60</f>
        <v>13.467184392461407</v>
      </c>
      <c r="G65" s="250">
        <f>+'4-year distribution table'!CU60</f>
        <v>1.0496574801906746</v>
      </c>
      <c r="H65" s="625">
        <f>+'4-year distribution table'!DA60</f>
        <v>1.4458439877513656</v>
      </c>
      <c r="I65" s="250">
        <f>+'4-year distribution table'!DG60</f>
        <v>6.8046216497774408</v>
      </c>
      <c r="J65" s="625">
        <f>+'4-year distribution table'!DM60</f>
        <v>4.9910029358840795</v>
      </c>
      <c r="K65" s="250">
        <f>+'4-year distribution table'!DS60</f>
        <v>7.9584556618366635</v>
      </c>
      <c r="L65" s="246">
        <f>+'4-year distribution table'!DY60</f>
        <v>3.8497963822331656</v>
      </c>
      <c r="M65" s="250">
        <f>IF('4-year distribution table'!EE60&lt;0.1,"*",'4-year distribution table'!EE60)</f>
        <v>2.4734034157274993</v>
      </c>
      <c r="N65" s="625">
        <f>IF('4-year distribution table'!EK60&lt;0.1,"*",'4-year distribution table'!EK60)</f>
        <v>6.4052782776146735</v>
      </c>
      <c r="O65" s="250">
        <f>+'4-year distribution table'!EQ60</f>
        <v>0.27780408498279507</v>
      </c>
      <c r="P65" s="625">
        <f>+'4-year distribution table'!EW60</f>
        <v>11.658300975471162</v>
      </c>
      <c r="Q65" s="250">
        <f>+'4-year distribution table'!FC60</f>
        <v>2.7922467405372986</v>
      </c>
      <c r="R65" s="250">
        <f>+'4-year distribution table'!FI60</f>
        <v>0.56507876377182187</v>
      </c>
      <c r="S65" s="206" t="s">
        <v>64</v>
      </c>
      <c r="U65" s="54"/>
      <c r="V65" s="54"/>
    </row>
    <row r="66" spans="1:22" s="190" customFormat="1" ht="12.75" customHeight="1" x14ac:dyDescent="0.2">
      <c r="A66" s="223" t="s">
        <v>65</v>
      </c>
      <c r="B66" s="223"/>
      <c r="C66" s="206">
        <f>+'4-year summary'!AH61</f>
        <v>4834</v>
      </c>
      <c r="D66" s="246">
        <f>(('4-year summary'!AH61-'4-year summary'!AF61)/'4-year summary'!AF61)*100</f>
        <v>-0.28877887788778878</v>
      </c>
      <c r="E66" s="250">
        <f>+'4-year distribution table'!AU61</f>
        <v>38.808440215142738</v>
      </c>
      <c r="F66" s="625">
        <f>+'4-year distribution table'!BS61</f>
        <v>12.9292511377741</v>
      </c>
      <c r="G66" s="250">
        <f>+'4-year distribution table'!CU61</f>
        <v>0.72403806371534951</v>
      </c>
      <c r="H66" s="625">
        <f>+'4-year distribution table'!DA61</f>
        <v>5.5854364915184114</v>
      </c>
      <c r="I66" s="250">
        <f>+'4-year distribution table'!DG61</f>
        <v>2.3582954075299956</v>
      </c>
      <c r="J66" s="625">
        <f>+'4-year distribution table'!DM61</f>
        <v>3.123707074886223</v>
      </c>
      <c r="K66" s="250">
        <f>+'4-year distribution table'!DS61</f>
        <v>8.3367811336367392</v>
      </c>
      <c r="L66" s="246">
        <f>+'4-year distribution table'!DY61</f>
        <v>2.4617294166321884</v>
      </c>
      <c r="M66" s="250">
        <f>IF('4-year distribution table'!EE61&lt;0.1,"*",'4-year distribution table'!EE61)</f>
        <v>1.2205213074058749</v>
      </c>
      <c r="N66" s="625">
        <f>IF('4-year distribution table'!EK61&lt;0.1,"*",'4-year distribution table'!EK61)</f>
        <v>11.956971452213489</v>
      </c>
      <c r="O66" s="250">
        <f>+'4-year distribution table'!EQ61</f>
        <v>0.16549441456350847</v>
      </c>
      <c r="P66" s="625">
        <f>+'4-year distribution table'!EW61</f>
        <v>9.4745552337608601</v>
      </c>
      <c r="Q66" s="250">
        <f>+'4-year distribution table'!FC61</f>
        <v>2.3169218038891186</v>
      </c>
      <c r="R66" s="250">
        <f>+'4-year distribution table'!FI61</f>
        <v>0.5378568473314026</v>
      </c>
      <c r="S66" s="206" t="s">
        <v>65</v>
      </c>
      <c r="U66" s="54"/>
      <c r="V66" s="54"/>
    </row>
    <row r="67" spans="1:22" s="190" customFormat="1" ht="12.75" customHeight="1" x14ac:dyDescent="0.2">
      <c r="A67" s="217" t="s">
        <v>68</v>
      </c>
      <c r="B67" s="217"/>
      <c r="C67" s="226">
        <f>+'4-year summary'!AH62</f>
        <v>5499</v>
      </c>
      <c r="D67" s="247">
        <f>(('4-year summary'!AH62-'4-year summary'!AF62)/'4-year summary'!AF62)*100</f>
        <v>-7.3306370070778559</v>
      </c>
      <c r="E67" s="249">
        <f>+'4-year distribution table'!AU62</f>
        <v>39.716312056737586</v>
      </c>
      <c r="F67" s="630">
        <f>+'4-year distribution table'!BS62</f>
        <v>9.7472267685033636</v>
      </c>
      <c r="G67" s="249">
        <f>+'4-year distribution table'!CU62</f>
        <v>1.2729587197672303</v>
      </c>
      <c r="H67" s="630">
        <f>+'4-year distribution table'!DA62</f>
        <v>6.7830514639025274</v>
      </c>
      <c r="I67" s="249">
        <f>+'4-year distribution table'!DG62</f>
        <v>3.6188397890525552</v>
      </c>
      <c r="J67" s="630">
        <f>+'4-year distribution table'!DM62</f>
        <v>4.5462811420258227</v>
      </c>
      <c r="K67" s="249">
        <f>+'4-year distribution table'!DS62</f>
        <v>8.0196399345335525</v>
      </c>
      <c r="L67" s="247">
        <f>+'4-year distribution table'!DY62</f>
        <v>3.1096563011456628</v>
      </c>
      <c r="M67" s="249">
        <f>IF('4-year distribution table'!EE62&lt;0.1,"*",'4-year distribution table'!EE62)</f>
        <v>0.83651573013275149</v>
      </c>
      <c r="N67" s="630">
        <f>IF('4-year distribution table'!EK62&lt;0.1,"*",'4-year distribution table'!EK62)</f>
        <v>6.6193853427895979</v>
      </c>
      <c r="O67" s="249">
        <f>+'4-year distribution table'!EQ62</f>
        <v>0.16366612111292964</v>
      </c>
      <c r="P67" s="630">
        <f>+'4-year distribution table'!EW62</f>
        <v>12.584106201127478</v>
      </c>
      <c r="Q67" s="249">
        <f>+'4-year distribution table'!FC62</f>
        <v>2.6550281869430803</v>
      </c>
      <c r="R67" s="249">
        <f>+'4-year distribution table'!FI62</f>
        <v>0.32733224222585922</v>
      </c>
      <c r="S67" s="226" t="s">
        <v>68</v>
      </c>
      <c r="U67" s="54"/>
      <c r="V67" s="54"/>
    </row>
    <row r="68" spans="1:22" s="190" customFormat="1" ht="12.75" customHeight="1" x14ac:dyDescent="0.2">
      <c r="A68" s="224" t="s">
        <v>72</v>
      </c>
      <c r="B68" s="224"/>
      <c r="C68" s="231">
        <f>+'4-year summary'!AH63</f>
        <v>1060</v>
      </c>
      <c r="D68" s="248">
        <f>(('4-year summary'!AH63-'4-year summary'!AF63)/'4-year summary'!AF63)*100</f>
        <v>-29.708222811671085</v>
      </c>
      <c r="E68" s="256">
        <f>+'4-year distribution table'!AU63</f>
        <v>53.490566037735846</v>
      </c>
      <c r="F68" s="631">
        <f>IF('4-year distribution table'!BS63&lt;0.01,"*",'4-year distribution table'!BS63)</f>
        <v>4.5283018867924527</v>
      </c>
      <c r="G68" s="256">
        <f>+'4-year distribution table'!CU63</f>
        <v>0.47169811320754718</v>
      </c>
      <c r="H68" s="631">
        <f>IF('4-year distribution table'!DA63&lt;0.01,"*",'4-year distribution table'!DA63)</f>
        <v>7.1698113207547172</v>
      </c>
      <c r="I68" s="256">
        <f>+'4-year distribution table'!DG63</f>
        <v>8.8679245283018862</v>
      </c>
      <c r="J68" s="631">
        <f>IF('4-year distribution table'!DM63&lt;0.1, "*",'4-year distribution table'!DM63)</f>
        <v>6.1320754716981138</v>
      </c>
      <c r="K68" s="256">
        <f>+'4-year distribution table'!DS63</f>
        <v>2.6415094339622645</v>
      </c>
      <c r="L68" s="248">
        <f>+'4-year distribution table'!DY63</f>
        <v>2.8301886792452833</v>
      </c>
      <c r="M68" s="256" t="str">
        <f>IF('4-year distribution table'!EE63&lt;0.1,"*",'4-year distribution table'!EE63)</f>
        <v>*</v>
      </c>
      <c r="N68" s="631">
        <f>IF('4-year distribution table'!EK63&lt;0.1,"*",'4-year distribution table'!EK63)</f>
        <v>2.2641509433962264</v>
      </c>
      <c r="O68" s="636" t="str">
        <f>IF('4-year distribution table'!EQ63&lt;0.01,"*",'4-year distribution table'!EQ63)</f>
        <v>*</v>
      </c>
      <c r="P68" s="631">
        <f>+'4-year distribution table'!EW63</f>
        <v>9.1509433962264151</v>
      </c>
      <c r="Q68" s="256">
        <f>+'4-year distribution table'!FC63</f>
        <v>1.7924528301886793</v>
      </c>
      <c r="R68" s="256">
        <f>IF('4-year distribution table'!FI63&lt;0.01,"*",'4-year distribution table'!FI63)</f>
        <v>0.56603773584905659</v>
      </c>
      <c r="S68" s="231" t="s">
        <v>72</v>
      </c>
      <c r="U68" s="54"/>
      <c r="V68" s="54"/>
    </row>
    <row r="69" spans="1:22" s="210" customFormat="1" ht="17.25" customHeight="1" x14ac:dyDescent="0.2">
      <c r="A69" s="374" t="s">
        <v>123</v>
      </c>
      <c r="B69" s="223"/>
      <c r="C69" s="206"/>
      <c r="D69" s="246"/>
      <c r="E69" s="246"/>
      <c r="F69" s="246"/>
      <c r="G69" s="246"/>
      <c r="H69" s="246"/>
      <c r="I69" s="246"/>
      <c r="J69" s="246"/>
      <c r="K69" s="246"/>
      <c r="L69" s="246"/>
      <c r="U69" s="54"/>
      <c r="V69" s="54"/>
    </row>
    <row r="70" spans="1:22" customFormat="1" ht="27" customHeight="1" x14ac:dyDescent="0.2">
      <c r="A70" s="404" t="s">
        <v>119</v>
      </c>
      <c r="B70" s="783" t="s">
        <v>196</v>
      </c>
      <c r="C70" s="783"/>
      <c r="D70" s="783"/>
      <c r="E70" s="783"/>
      <c r="F70" s="783"/>
      <c r="G70" s="783"/>
      <c r="H70" s="783"/>
      <c r="I70" s="783"/>
      <c r="J70" s="783"/>
      <c r="K70" s="783"/>
      <c r="L70" s="565"/>
      <c r="M70" s="443"/>
      <c r="N70" s="780"/>
      <c r="O70" s="780"/>
      <c r="P70" s="780"/>
      <c r="Q70" s="780"/>
      <c r="R70" s="780"/>
      <c r="S70" s="780"/>
    </row>
    <row r="71" spans="1:22" ht="47.25" customHeight="1" x14ac:dyDescent="0.2">
      <c r="B71" s="783" t="s">
        <v>122</v>
      </c>
      <c r="C71" s="783"/>
      <c r="D71" s="783"/>
      <c r="E71" s="783"/>
      <c r="F71" s="783"/>
      <c r="G71" s="783"/>
      <c r="H71" s="783"/>
      <c r="I71" s="783"/>
      <c r="J71" s="783"/>
      <c r="K71" s="783"/>
      <c r="L71" s="565"/>
      <c r="M71" s="565"/>
      <c r="S71" s="233"/>
    </row>
    <row r="72" spans="1:22" x14ac:dyDescent="0.2">
      <c r="A72" s="215" t="s">
        <v>76</v>
      </c>
      <c r="B72" s="774" t="s">
        <v>188</v>
      </c>
      <c r="C72" s="774"/>
      <c r="D72" s="774"/>
      <c r="E72" s="774"/>
      <c r="F72" s="774"/>
      <c r="G72" s="774"/>
      <c r="H72" s="774"/>
      <c r="I72" s="774"/>
      <c r="J72" s="774"/>
      <c r="K72" s="774"/>
      <c r="L72" s="774"/>
    </row>
    <row r="73" spans="1:22" x14ac:dyDescent="0.2">
      <c r="S73" s="234" t="s">
        <v>193</v>
      </c>
    </row>
  </sheetData>
  <mergeCells count="5">
    <mergeCell ref="N70:S70"/>
    <mergeCell ref="A2:L2"/>
    <mergeCell ref="B72:L72"/>
    <mergeCell ref="B70:K70"/>
    <mergeCell ref="B71:K71"/>
  </mergeCells>
  <phoneticPr fontId="3" type="noConversion"/>
  <pageMargins left="0.5" right="0.5" top="1" bottom="1" header="0.5" footer="0.5"/>
  <pageSetup scale="63" orientation="portrait" r:id="rId1"/>
  <headerFooter alignWithMargins="0">
    <oddFooter>&amp;LSREB Fact Book&amp;R&amp;D</oddFooter>
  </headerFooter>
  <colBreaks count="1" manualBreakCount="1">
    <brk id="11" max="7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AO75"/>
  <sheetViews>
    <sheetView showGridLines="0" tabSelected="1" view="pageBreakPreview" zoomScaleNormal="100" zoomScaleSheetLayoutView="100" workbookViewId="0">
      <selection activeCell="T43" sqref="T43"/>
    </sheetView>
  </sheetViews>
  <sheetFormatPr defaultRowHeight="12.75" x14ac:dyDescent="0.2"/>
  <cols>
    <col min="1" max="1" width="7.85546875" style="769" customWidth="1"/>
    <col min="2" max="2" width="10.7109375" style="769" customWidth="1"/>
    <col min="3" max="3" width="8.85546875" style="769" customWidth="1"/>
    <col min="4" max="4" width="10.42578125" style="769" bestFit="1" customWidth="1"/>
    <col min="5" max="5" width="9.5703125" style="769" customWidth="1"/>
    <col min="6" max="6" width="10.28515625" style="769" customWidth="1"/>
    <col min="7" max="7" width="9.85546875" style="769" customWidth="1"/>
    <col min="8" max="8" width="10.28515625" style="769" customWidth="1"/>
    <col min="9" max="9" width="12" style="769" customWidth="1"/>
    <col min="10" max="10" width="10.42578125" style="769" customWidth="1"/>
    <col min="11" max="11" width="12.28515625" style="769" customWidth="1"/>
    <col min="12" max="12" width="11.42578125" style="772" customWidth="1"/>
    <col min="13" max="13" width="2.85546875" style="767" hidden="1" customWidth="1"/>
    <col min="14" max="14" width="11" style="769" customWidth="1"/>
    <col min="15" max="15" width="9.7109375" style="768" customWidth="1"/>
    <col min="16" max="16" width="8.7109375" style="769" customWidth="1"/>
    <col min="17" max="17" width="12.42578125" style="769" customWidth="1"/>
    <col min="18" max="18" width="12.5703125" style="769" customWidth="1"/>
    <col min="19" max="19" width="13.85546875" style="769" customWidth="1"/>
    <col min="20" max="20" width="22.42578125" style="769" customWidth="1"/>
    <col min="21" max="21" width="9.140625" style="769"/>
    <col min="22" max="22" width="8.5703125" style="769" bestFit="1" customWidth="1"/>
    <col min="23" max="23" width="6.42578125" style="769" bestFit="1" customWidth="1"/>
    <col min="24" max="16384" width="9.140625" style="769"/>
  </cols>
  <sheetData>
    <row r="1" spans="1:23" s="665" customFormat="1" x14ac:dyDescent="0.2">
      <c r="A1" s="185" t="s">
        <v>199</v>
      </c>
      <c r="B1" s="661"/>
      <c r="C1" s="662"/>
      <c r="D1" s="661"/>
      <c r="E1" s="661"/>
      <c r="F1" s="661"/>
      <c r="G1" s="661"/>
      <c r="H1" s="661"/>
      <c r="I1" s="661"/>
      <c r="J1" s="661"/>
      <c r="K1" s="661"/>
      <c r="L1" s="663"/>
      <c r="M1" s="664"/>
      <c r="N1" s="661"/>
      <c r="O1" s="661"/>
      <c r="P1" s="661"/>
      <c r="Q1" s="661"/>
      <c r="R1" s="661"/>
      <c r="S1" s="661"/>
      <c r="T1" s="191" t="s">
        <v>185</v>
      </c>
    </row>
    <row r="2" spans="1:23" s="665" customFormat="1" ht="17.25" customHeight="1" x14ac:dyDescent="0.2">
      <c r="A2" s="788" t="s">
        <v>184</v>
      </c>
      <c r="B2" s="789"/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664"/>
      <c r="N2" s="664"/>
      <c r="O2" s="661"/>
      <c r="P2" s="661"/>
      <c r="Q2" s="661"/>
      <c r="R2" s="661"/>
      <c r="S2" s="661"/>
      <c r="T2" s="662" t="s">
        <v>0</v>
      </c>
    </row>
    <row r="3" spans="1:23" s="665" customFormat="1" x14ac:dyDescent="0.2">
      <c r="A3" s="666"/>
      <c r="B3" s="666"/>
      <c r="C3" s="667"/>
      <c r="D3" s="666"/>
      <c r="E3" s="666"/>
      <c r="F3" s="666"/>
      <c r="G3" s="666"/>
      <c r="H3" s="666"/>
      <c r="I3" s="666"/>
      <c r="J3" s="666"/>
      <c r="K3" s="666"/>
      <c r="L3" s="666"/>
      <c r="M3" s="664"/>
      <c r="N3" s="666"/>
      <c r="O3" s="666"/>
      <c r="P3" s="666"/>
      <c r="Q3" s="666"/>
      <c r="R3" s="666"/>
      <c r="S3" s="666"/>
      <c r="T3" s="667"/>
    </row>
    <row r="4" spans="1:23" s="665" customFormat="1" ht="12.75" customHeight="1" x14ac:dyDescent="0.2">
      <c r="A4" s="668"/>
      <c r="B4" s="668"/>
      <c r="C4" s="669"/>
      <c r="D4" s="668"/>
      <c r="E4" s="670" t="s">
        <v>190</v>
      </c>
      <c r="F4" s="671"/>
      <c r="G4" s="671"/>
      <c r="H4" s="671"/>
      <c r="I4" s="671"/>
      <c r="J4" s="671"/>
      <c r="K4" s="671"/>
      <c r="L4" s="670" t="s">
        <v>190</v>
      </c>
      <c r="M4" s="664" t="s">
        <v>2</v>
      </c>
      <c r="N4" s="670"/>
      <c r="O4" s="671"/>
      <c r="P4" s="671"/>
      <c r="Q4" s="671"/>
      <c r="R4" s="671"/>
      <c r="S4" s="671"/>
      <c r="T4" s="669"/>
    </row>
    <row r="5" spans="1:23" s="665" customFormat="1" ht="12.75" customHeight="1" x14ac:dyDescent="0.2">
      <c r="A5" s="672"/>
      <c r="B5" s="672"/>
      <c r="C5" s="673"/>
      <c r="D5" s="672" t="s">
        <v>88</v>
      </c>
      <c r="E5" s="674"/>
      <c r="F5" s="674"/>
      <c r="G5" s="675"/>
      <c r="H5" s="676" t="s">
        <v>152</v>
      </c>
      <c r="I5" s="677" t="s">
        <v>147</v>
      </c>
      <c r="J5" s="678" t="s">
        <v>147</v>
      </c>
      <c r="K5" s="679"/>
      <c r="L5" s="680" t="s">
        <v>163</v>
      </c>
      <c r="M5" s="664"/>
      <c r="N5" s="681" t="s">
        <v>167</v>
      </c>
      <c r="O5" s="682"/>
      <c r="P5" s="677"/>
      <c r="Q5" s="683" t="s">
        <v>174</v>
      </c>
      <c r="R5" s="678" t="s">
        <v>177</v>
      </c>
      <c r="S5" s="680" t="s">
        <v>180</v>
      </c>
      <c r="T5" s="673"/>
    </row>
    <row r="6" spans="1:23" s="691" customFormat="1" ht="12.75" customHeight="1" x14ac:dyDescent="0.2">
      <c r="A6" s="684"/>
      <c r="B6" s="684"/>
      <c r="C6" s="673"/>
      <c r="D6" s="672" t="s">
        <v>107</v>
      </c>
      <c r="E6" s="685"/>
      <c r="F6" s="686"/>
      <c r="G6" s="687" t="s">
        <v>149</v>
      </c>
      <c r="H6" s="688" t="s">
        <v>153</v>
      </c>
      <c r="I6" s="685" t="s">
        <v>147</v>
      </c>
      <c r="J6" s="689" t="s">
        <v>156</v>
      </c>
      <c r="K6" s="686" t="s">
        <v>159</v>
      </c>
      <c r="L6" s="689" t="s">
        <v>164</v>
      </c>
      <c r="M6" s="664"/>
      <c r="N6" s="688" t="s">
        <v>168</v>
      </c>
      <c r="O6" s="690" t="s">
        <v>147</v>
      </c>
      <c r="P6" s="685" t="s">
        <v>171</v>
      </c>
      <c r="Q6" s="687" t="s">
        <v>175</v>
      </c>
      <c r="R6" s="689" t="s">
        <v>178</v>
      </c>
      <c r="S6" s="689" t="s">
        <v>181</v>
      </c>
      <c r="T6" s="673"/>
    </row>
    <row r="7" spans="1:23" s="691" customFormat="1" ht="12.75" customHeight="1" x14ac:dyDescent="0.2">
      <c r="A7" s="684"/>
      <c r="B7" s="684"/>
      <c r="C7" s="673" t="s">
        <v>106</v>
      </c>
      <c r="D7" s="672" t="s">
        <v>191</v>
      </c>
      <c r="E7" s="692"/>
      <c r="F7" s="686" t="s">
        <v>148</v>
      </c>
      <c r="G7" s="687" t="s">
        <v>150</v>
      </c>
      <c r="H7" s="693" t="s">
        <v>154</v>
      </c>
      <c r="I7" s="685" t="s">
        <v>147</v>
      </c>
      <c r="J7" s="689" t="s">
        <v>157</v>
      </c>
      <c r="K7" s="686" t="s">
        <v>160</v>
      </c>
      <c r="L7" s="689" t="s">
        <v>162</v>
      </c>
      <c r="M7" s="664" t="s">
        <v>2</v>
      </c>
      <c r="N7" s="694" t="s">
        <v>169</v>
      </c>
      <c r="O7" s="695"/>
      <c r="P7" s="685" t="s">
        <v>172</v>
      </c>
      <c r="Q7" s="687" t="s">
        <v>172</v>
      </c>
      <c r="R7" s="689" t="s">
        <v>179</v>
      </c>
      <c r="S7" s="689" t="s">
        <v>182</v>
      </c>
      <c r="T7" s="673"/>
    </row>
    <row r="8" spans="1:23" s="691" customFormat="1" ht="12.75" customHeight="1" x14ac:dyDescent="0.2">
      <c r="A8" s="684"/>
      <c r="B8" s="684"/>
      <c r="C8" s="696" t="s">
        <v>189</v>
      </c>
      <c r="D8" s="697" t="s">
        <v>189</v>
      </c>
      <c r="E8" s="698" t="s">
        <v>20</v>
      </c>
      <c r="F8" s="698" t="s">
        <v>22</v>
      </c>
      <c r="G8" s="699" t="s">
        <v>151</v>
      </c>
      <c r="H8" s="700" t="s">
        <v>155</v>
      </c>
      <c r="I8" s="698" t="s">
        <v>129</v>
      </c>
      <c r="J8" s="701" t="s">
        <v>158</v>
      </c>
      <c r="K8" s="698" t="s">
        <v>161</v>
      </c>
      <c r="L8" s="701" t="s">
        <v>165</v>
      </c>
      <c r="M8" s="664" t="s">
        <v>2</v>
      </c>
      <c r="N8" s="702" t="s">
        <v>170</v>
      </c>
      <c r="O8" s="703" t="s">
        <v>134</v>
      </c>
      <c r="P8" s="698" t="s">
        <v>173</v>
      </c>
      <c r="Q8" s="699" t="s">
        <v>176</v>
      </c>
      <c r="R8" s="701" t="s">
        <v>75</v>
      </c>
      <c r="S8" s="701" t="s">
        <v>183</v>
      </c>
      <c r="T8" s="673"/>
    </row>
    <row r="9" spans="1:23" s="665" customFormat="1" ht="13.5" customHeight="1" x14ac:dyDescent="0.2">
      <c r="A9" s="704" t="s">
        <v>115</v>
      </c>
      <c r="B9" s="704"/>
      <c r="C9" s="696">
        <f>+'2-year summary'!AH4</f>
        <v>594214</v>
      </c>
      <c r="D9" s="705">
        <f>(('2-year summary'!AH4-'2-year summary'!AF4)/'2-year summary'!AF4)*100</f>
        <v>-12.291712485368766</v>
      </c>
      <c r="E9" s="706">
        <f>+'2-year distribution table'!AU4</f>
        <v>55.383414056215443</v>
      </c>
      <c r="F9" s="707" t="str">
        <f>IF('2-year distribution table'!BS4&lt;0.01,"*",'2-year distribution table'!BS4)</f>
        <v>*</v>
      </c>
      <c r="G9" s="706">
        <f>+'2-year distribution table'!BY4</f>
        <v>0.9328289134890797</v>
      </c>
      <c r="H9" s="707">
        <f>+'2-year distribution table'!CE4</f>
        <v>8.3656729730366504</v>
      </c>
      <c r="I9" s="706">
        <f>+'2-year distribution table'!CK4</f>
        <v>5.2041856974086782</v>
      </c>
      <c r="J9" s="707">
        <f>+'2-year distribution table'!CQ4</f>
        <v>2.5807200772785559</v>
      </c>
      <c r="K9" s="706">
        <f>+'2-year distribution table'!CW4</f>
        <v>2.6980178858121819</v>
      </c>
      <c r="L9" s="705">
        <f>+'2-year distribution table'!DC4</f>
        <v>3.8233700316720913</v>
      </c>
      <c r="M9" s="708"/>
      <c r="N9" s="706">
        <f>IF('2-year distribution table'!DI4&lt;0.1,"*",'2-year distribution table'!DI4)</f>
        <v>0.25277088725610641</v>
      </c>
      <c r="O9" s="707">
        <f>IF('2-year distribution table'!DO4&lt;0.1,"*",'2-year distribution table'!DO4)</f>
        <v>5.6376995493206152</v>
      </c>
      <c r="P9" s="706">
        <f>+'2-year distribution table'!DU4</f>
        <v>0.29080432302167236</v>
      </c>
      <c r="Q9" s="707">
        <f>+'2-year distribution table'!EA4</f>
        <v>13.371950172833355</v>
      </c>
      <c r="R9" s="706">
        <f>+'2-year distribution table'!EG4</f>
        <v>1.2364232414584646</v>
      </c>
      <c r="S9" s="709">
        <f>IF('2-year distribution table'!EM4&lt;0.01,"*",'2-year distribution table'!EM4)</f>
        <v>0.21928126903775408</v>
      </c>
      <c r="T9" s="696" t="s">
        <v>115</v>
      </c>
    </row>
    <row r="10" spans="1:23" s="665" customFormat="1" x14ac:dyDescent="0.2">
      <c r="A10" s="710" t="s">
        <v>3</v>
      </c>
      <c r="B10" s="710"/>
      <c r="C10" s="711">
        <f>+'2-year summary'!AH5</f>
        <v>255102</v>
      </c>
      <c r="D10" s="712">
        <f>(('2-year summary'!AH5-'2-year summary'!AF5)/'2-year summary'!AF5)*100</f>
        <v>-3.762331415637084</v>
      </c>
      <c r="E10" s="713">
        <f>+'2-year distribution table'!AU5</f>
        <v>51.987832318053165</v>
      </c>
      <c r="F10" s="714" t="str">
        <f>IF('2-year distribution table'!BS5&lt;0.01,"*",'2-year distribution table'!BS5)</f>
        <v>*</v>
      </c>
      <c r="G10" s="713">
        <f>+'2-year distribution table'!BY5</f>
        <v>1.0756481721037074</v>
      </c>
      <c r="H10" s="714">
        <f>+'2-year distribution table'!CE5</f>
        <v>9.3836975013916</v>
      </c>
      <c r="I10" s="713">
        <f>+'2-year distribution table'!CK5</f>
        <v>5.3923528627764581</v>
      </c>
      <c r="J10" s="714">
        <f>+'2-year distribution table'!CQ5</f>
        <v>2.7863364458138316</v>
      </c>
      <c r="K10" s="713">
        <f>+'2-year distribution table'!CW5</f>
        <v>2.8655204584832736</v>
      </c>
      <c r="L10" s="708">
        <f>+'2-year distribution table'!DC5</f>
        <v>4.0046726407476223</v>
      </c>
      <c r="M10" s="708"/>
      <c r="N10" s="713">
        <f>IF('2-year distribution table'!DI5&lt;0.1,"*",'2-year distribution table'!DI5)</f>
        <v>0.30693604910976785</v>
      </c>
      <c r="O10" s="714">
        <f>IF('2-year distribution table'!DO5&lt;0.1,"*",'2-year distribution table'!DO5)</f>
        <v>5.6040328966452631</v>
      </c>
      <c r="P10" s="713">
        <f>+'2-year distribution table'!DU5</f>
        <v>0.25911204145792666</v>
      </c>
      <c r="Q10" s="714">
        <f>+'2-year distribution table'!EA5</f>
        <v>14.591810334689654</v>
      </c>
      <c r="R10" s="713">
        <f>+'2-year distribution table'!EG5</f>
        <v>1.5217442434790789</v>
      </c>
      <c r="S10" s="713">
        <f>IF('2-year distribution table'!EM5&lt;0.01,"*",'2-year distribution table'!EM5)</f>
        <v>0.22030403524864561</v>
      </c>
      <c r="T10" s="711" t="s">
        <v>3</v>
      </c>
    </row>
    <row r="11" spans="1:23" s="665" customFormat="1" ht="12.75" customHeight="1" x14ac:dyDescent="0.2">
      <c r="A11" s="710" t="s">
        <v>113</v>
      </c>
      <c r="B11" s="710"/>
      <c r="C11" s="712">
        <f>+'2-year summary'!AH6</f>
        <v>42.930997923307089</v>
      </c>
      <c r="D11" s="712"/>
      <c r="E11" s="713"/>
      <c r="F11" s="714"/>
      <c r="G11" s="713"/>
      <c r="H11" s="714"/>
      <c r="I11" s="713"/>
      <c r="J11" s="714"/>
      <c r="K11" s="713"/>
      <c r="L11" s="708"/>
      <c r="M11" s="708"/>
      <c r="N11" s="713"/>
      <c r="O11" s="714"/>
      <c r="P11" s="713"/>
      <c r="Q11" s="714"/>
      <c r="R11" s="713"/>
      <c r="S11" s="713"/>
      <c r="T11" s="711"/>
      <c r="V11" s="715"/>
      <c r="W11" s="715"/>
    </row>
    <row r="12" spans="1:23" s="665" customFormat="1" ht="12.75" customHeight="1" x14ac:dyDescent="0.2">
      <c r="A12" s="716" t="s">
        <v>4</v>
      </c>
      <c r="B12" s="716"/>
      <c r="C12" s="717">
        <f>+'2-year summary'!AH7</f>
        <v>8747</v>
      </c>
      <c r="D12" s="718">
        <f>(('2-year summary'!AH7-'2-year summary'!AF7)/'2-year summary'!AF7)*100</f>
        <v>-4.6024648271349111</v>
      </c>
      <c r="E12" s="719">
        <f>+'2-year distribution table'!AU7</f>
        <v>51.491940093746436</v>
      </c>
      <c r="F12" s="720" t="str">
        <f>IF('2-year distribution table'!BS7&lt;0.01,"*",'2-year distribution table'!BS7)</f>
        <v>*</v>
      </c>
      <c r="G12" s="719">
        <f>+'2-year distribution table'!BY7</f>
        <v>1.3604664456385047</v>
      </c>
      <c r="H12" s="720">
        <f>+'2-year distribution table'!CE7</f>
        <v>11.855493311992683</v>
      </c>
      <c r="I12" s="719">
        <f>+'2-year distribution table'!CK7</f>
        <v>4.7216188407453989</v>
      </c>
      <c r="J12" s="720">
        <f>+'2-year distribution table'!CQ7</f>
        <v>1.463358865896879</v>
      </c>
      <c r="K12" s="719">
        <f>+'2-year distribution table'!CW7</f>
        <v>1.7606036355321826</v>
      </c>
      <c r="L12" s="721">
        <f>+'2-year distribution table'!DC7</f>
        <v>3.3268549216874357</v>
      </c>
      <c r="M12" s="708"/>
      <c r="N12" s="719" t="str">
        <f>IF('2-year distribution table'!DI7&lt;0.1,"*",'2-year distribution table'!DI7)</f>
        <v>*</v>
      </c>
      <c r="O12" s="720">
        <f>IF('2-year distribution table'!DO7&lt;0.1,"*",'2-year distribution table'!DO7)</f>
        <v>6.4822224762775811</v>
      </c>
      <c r="P12" s="719">
        <f>+'2-year distribution table'!DU7</f>
        <v>0.21721733165656798</v>
      </c>
      <c r="Q12" s="720">
        <f>+'2-year distribution table'!EA7</f>
        <v>16.03978506916657</v>
      </c>
      <c r="R12" s="719">
        <f>+'2-year distribution table'!EG7</f>
        <v>1.0403566937235622</v>
      </c>
      <c r="S12" s="719">
        <f>IF('2-year distribution table'!EM7&lt;0.01,"*",'2-year distribution table'!EM7)</f>
        <v>0.19435234937692925</v>
      </c>
      <c r="T12" s="717" t="s">
        <v>4</v>
      </c>
      <c r="V12" s="715"/>
      <c r="W12" s="715"/>
    </row>
    <row r="13" spans="1:23" s="665" customFormat="1" ht="12.75" customHeight="1" x14ac:dyDescent="0.2">
      <c r="A13" s="716" t="s">
        <v>5</v>
      </c>
      <c r="B13" s="716"/>
      <c r="C13" s="717">
        <f>+'2-year summary'!AH8</f>
        <v>6198</v>
      </c>
      <c r="D13" s="718">
        <f>(('2-year summary'!AH8-'2-year summary'!AF8)/'2-year summary'!AF8)*100</f>
        <v>-10.832973672852827</v>
      </c>
      <c r="E13" s="719">
        <f>+'2-year distribution table'!AU8</f>
        <v>49.209422394320754</v>
      </c>
      <c r="F13" s="720" t="str">
        <f>IF('2-year distribution table'!BS8&lt;0.01,"*",'2-year distribution table'!BS8)</f>
        <v>*</v>
      </c>
      <c r="G13" s="719">
        <f>+'2-year distribution table'!BY8</f>
        <v>1.3391416585995481</v>
      </c>
      <c r="H13" s="720">
        <f>+'2-year distribution table'!CE8</f>
        <v>8.3736689254598264</v>
      </c>
      <c r="I13" s="719">
        <f>+'2-year distribution table'!CK8</f>
        <v>7.631494030332366</v>
      </c>
      <c r="J13" s="720">
        <f>+'2-year distribution table'!CQ8</f>
        <v>2.9041626331074539</v>
      </c>
      <c r="K13" s="719">
        <f>+'2-year distribution table'!CW8</f>
        <v>2.8234914488544693</v>
      </c>
      <c r="L13" s="721">
        <f>+'2-year distribution table'!DC8</f>
        <v>4.533720555017748</v>
      </c>
      <c r="M13" s="708"/>
      <c r="N13" s="719" t="str">
        <f>IF('2-year distribution table'!DI8&lt;0.1,"*",'2-year distribution table'!DI8)</f>
        <v>*</v>
      </c>
      <c r="O13" s="720">
        <f>IF('2-year distribution table'!DO8&lt;0.1,"*",'2-year distribution table'!DO8)</f>
        <v>6.9377218457566965</v>
      </c>
      <c r="P13" s="719">
        <f>+'2-year distribution table'!DU8</f>
        <v>0.45175863181671505</v>
      </c>
      <c r="Q13" s="720">
        <f>+'2-year distribution table'!EA8</f>
        <v>13.697967086156826</v>
      </c>
      <c r="R13" s="719">
        <f>+'2-year distribution table'!EG8</f>
        <v>1.887705711519845</v>
      </c>
      <c r="S13" s="719">
        <f>IF('2-year distribution table'!EM8&lt;0.01,"*",'2-year distribution table'!EM8)</f>
        <v>0.14520813165537272</v>
      </c>
      <c r="T13" s="717" t="s">
        <v>5</v>
      </c>
      <c r="V13" s="715"/>
      <c r="W13" s="715"/>
    </row>
    <row r="14" spans="1:23" s="665" customFormat="1" ht="12.75" customHeight="1" x14ac:dyDescent="0.2">
      <c r="A14" s="716" t="s">
        <v>6</v>
      </c>
      <c r="B14" s="716"/>
      <c r="C14" s="717">
        <f>+'2-year summary'!AH9</f>
        <v>1691</v>
      </c>
      <c r="D14" s="718">
        <f>(('2-year summary'!AH9-'2-year summary'!AF9)/'2-year summary'!AF9)*100</f>
        <v>-6.1598224195338513</v>
      </c>
      <c r="E14" s="719">
        <f>+'2-year distribution table'!AU9</f>
        <v>62.684801892371375</v>
      </c>
      <c r="F14" s="720" t="str">
        <f>IF('2-year distribution table'!BS9&lt;0.01,"*",'2-year distribution table'!BS9)</f>
        <v>*</v>
      </c>
      <c r="G14" s="719">
        <f>+'2-year distribution table'!BY9</f>
        <v>1.596688350088705</v>
      </c>
      <c r="H14" s="720">
        <f>+'2-year distribution table'!CE9</f>
        <v>5.0266114725014788</v>
      </c>
      <c r="I14" s="719">
        <f>+'2-year distribution table'!CK9</f>
        <v>4.9083382613837969</v>
      </c>
      <c r="J14" s="720">
        <f>+'2-year distribution table'!CQ9</f>
        <v>4.4352454169130695</v>
      </c>
      <c r="K14" s="719">
        <f>+'2-year distribution table'!CW9</f>
        <v>2.2471910112359552</v>
      </c>
      <c r="L14" s="721">
        <f>+'2-year distribution table'!DC9</f>
        <v>3.19337670017741</v>
      </c>
      <c r="M14" s="708"/>
      <c r="N14" s="719" t="str">
        <f>IF('2-year distribution table'!DI9&lt;0.1,"*",'2-year distribution table'!DI9)</f>
        <v>*</v>
      </c>
      <c r="O14" s="720">
        <f>IF('2-year distribution table'!DO9&lt;0.1,"*",'2-year distribution table'!DO9)</f>
        <v>6.2684801892371373</v>
      </c>
      <c r="P14" s="719">
        <f>IF('2-year distribution table'!DU9&lt;0.01,"*",'2-year distribution table'!DU9)</f>
        <v>1.0644589000591367</v>
      </c>
      <c r="Q14" s="720">
        <f>+'2-year distribution table'!EA9</f>
        <v>7.0372560615020703</v>
      </c>
      <c r="R14" s="719">
        <f>+'2-year distribution table'!EG9</f>
        <v>1.5375517445298639</v>
      </c>
      <c r="S14" s="719" t="str">
        <f>IF('2-year distribution table'!EM9&lt;0.01,"*",'2-year distribution table'!EM9)</f>
        <v>*</v>
      </c>
      <c r="T14" s="717" t="s">
        <v>6</v>
      </c>
      <c r="V14" s="715"/>
      <c r="W14" s="715"/>
    </row>
    <row r="15" spans="1:23" s="665" customFormat="1" ht="12.75" customHeight="1" x14ac:dyDescent="0.2">
      <c r="A15" s="716" t="s">
        <v>7</v>
      </c>
      <c r="B15" s="716"/>
      <c r="C15" s="717">
        <f>+'2-year summary'!AH10</f>
        <v>45276</v>
      </c>
      <c r="D15" s="718">
        <f>(('2-year summary'!AH10-'2-year summary'!AF10)/'2-year summary'!AF10)*100</f>
        <v>-4.651995366957987</v>
      </c>
      <c r="E15" s="719">
        <f>+'2-year distribution table'!AU10</f>
        <v>46.857054510115731</v>
      </c>
      <c r="F15" s="720" t="str">
        <f>IF('2-year distribution table'!BS10&lt;0.01,"*",'2-year distribution table'!BS10)</f>
        <v>*</v>
      </c>
      <c r="G15" s="719">
        <f>+'2-year distribution table'!BY10</f>
        <v>1.1264245958123509</v>
      </c>
      <c r="H15" s="720">
        <f>+'2-year distribution table'!CE10</f>
        <v>9.9478752539977027</v>
      </c>
      <c r="I15" s="719">
        <f>+'2-year distribution table'!CK10</f>
        <v>2.8094354624966873</v>
      </c>
      <c r="J15" s="720">
        <f>+'2-year distribution table'!CQ10</f>
        <v>3.1076066790352508</v>
      </c>
      <c r="K15" s="719">
        <f>+'2-year distribution table'!CW10</f>
        <v>3.4035692198957506</v>
      </c>
      <c r="L15" s="721">
        <f>+'2-year distribution table'!DC10</f>
        <v>4.4482728156197542</v>
      </c>
      <c r="M15" s="708"/>
      <c r="N15" s="719">
        <f>IF('2-year distribution table'!DI10&lt;0.1,"*",'2-year distribution table'!DI10)</f>
        <v>0.15681597314250373</v>
      </c>
      <c r="O15" s="720">
        <f>IF('2-year distribution table'!DO10&lt;0.1,"*",'2-year distribution table'!DO10)</f>
        <v>6.3168124392614189</v>
      </c>
      <c r="P15" s="719">
        <f>+'2-year distribution table'!DU10</f>
        <v>0.18994610831345524</v>
      </c>
      <c r="Q15" s="720">
        <f>+'2-year distribution table'!EA10</f>
        <v>19.531319021114939</v>
      </c>
      <c r="R15" s="719">
        <f>+'2-year distribution table'!EG10</f>
        <v>1.8773743263539182</v>
      </c>
      <c r="S15" s="719">
        <f>IF('2-year distribution table'!EM10&lt;0.01,"*",'2-year distribution table'!EM10)</f>
        <v>0.22749359484053361</v>
      </c>
      <c r="T15" s="717" t="s">
        <v>7</v>
      </c>
      <c r="V15" s="715"/>
      <c r="W15" s="715"/>
    </row>
    <row r="16" spans="1:23" s="665" customFormat="1" ht="12.75" customHeight="1" x14ac:dyDescent="0.2">
      <c r="A16" s="722" t="s">
        <v>8</v>
      </c>
      <c r="B16" s="722"/>
      <c r="C16" s="662">
        <f>+'2-year summary'!AH11</f>
        <v>6828</v>
      </c>
      <c r="D16" s="723">
        <f>(('2-year summary'!AH11-'2-year summary'!AF11)/'2-year summary'!AF11)*100</f>
        <v>-21.445006902899216</v>
      </c>
      <c r="E16" s="724">
        <f>+'2-year distribution table'!AU11</f>
        <v>46.236086701816049</v>
      </c>
      <c r="F16" s="725" t="str">
        <f>IF('2-year distribution table'!BS11&lt;0.01,"*",'2-year distribution table'!BS11)</f>
        <v>*</v>
      </c>
      <c r="G16" s="724">
        <f>+'2-year distribution table'!BY11</f>
        <v>1.4352665495020505</v>
      </c>
      <c r="H16" s="725">
        <f>+'2-year distribution table'!CE11</f>
        <v>8.5090802577621556</v>
      </c>
      <c r="I16" s="724">
        <f>+'2-year distribution table'!CK11</f>
        <v>8.3919156414762739</v>
      </c>
      <c r="J16" s="725">
        <f>+'2-year distribution table'!CQ11</f>
        <v>1.5377855887521967</v>
      </c>
      <c r="K16" s="724">
        <f>+'2-year distribution table'!CW11</f>
        <v>3.7053309900410074</v>
      </c>
      <c r="L16" s="726">
        <f>+'2-year distribution table'!DC11</f>
        <v>2.8558875219683655</v>
      </c>
      <c r="M16" s="708"/>
      <c r="N16" s="724">
        <f>IF('2-year distribution table'!DI11&lt;0.1,"*",'2-year distribution table'!DI11)</f>
        <v>1.5377855887521967</v>
      </c>
      <c r="O16" s="725">
        <f>IF('2-year distribution table'!DO11&lt;0.1,"*",'2-year distribution table'!DO11)</f>
        <v>9.4610427650849438</v>
      </c>
      <c r="P16" s="724">
        <f>+'2-year distribution table'!DU11</f>
        <v>7.3227885178676039E-2</v>
      </c>
      <c r="Q16" s="725">
        <f>+'2-year distribution table'!EA11</f>
        <v>14.660222612770944</v>
      </c>
      <c r="R16" s="724">
        <f>+'2-year distribution table'!EG11</f>
        <v>1.5963678968951376</v>
      </c>
      <c r="S16" s="724" t="str">
        <f>IF('2-year distribution table'!EM11&lt;0.01,"*",'2-year distribution table'!EM11)</f>
        <v>*</v>
      </c>
      <c r="T16" s="662" t="s">
        <v>8</v>
      </c>
      <c r="V16" s="715"/>
      <c r="W16" s="715"/>
    </row>
    <row r="17" spans="1:41" s="665" customFormat="1" ht="12.75" customHeight="1" x14ac:dyDescent="0.2">
      <c r="A17" s="722" t="s">
        <v>9</v>
      </c>
      <c r="B17" s="722"/>
      <c r="C17" s="662">
        <f>+'2-year summary'!AH12</f>
        <v>6443</v>
      </c>
      <c r="D17" s="723">
        <f>(('2-year summary'!AH12-'2-year summary'!AF12)/'2-year summary'!AF12)*100</f>
        <v>-23.28848672461007</v>
      </c>
      <c r="E17" s="724">
        <f>+'2-year distribution table'!AU12</f>
        <v>53.810336799627507</v>
      </c>
      <c r="F17" s="725" t="str">
        <f>IF('2-year distribution table'!BS12&lt;0.01,"*",'2-year distribution table'!BS12)</f>
        <v>*</v>
      </c>
      <c r="G17" s="724">
        <f>+'2-year distribution table'!BY12</f>
        <v>1.4434269750116406</v>
      </c>
      <c r="H17" s="725">
        <f>+'2-year distribution table'!CE12</f>
        <v>5.0442340524600349</v>
      </c>
      <c r="I17" s="724">
        <f>+'2-year distribution table'!CK12</f>
        <v>5.0131926121372032</v>
      </c>
      <c r="J17" s="725">
        <f>+'2-year distribution table'!CQ12</f>
        <v>2.5609188266335559</v>
      </c>
      <c r="K17" s="724">
        <f>+'2-year distribution table'!CW12</f>
        <v>1.6607170572714576</v>
      </c>
      <c r="L17" s="726">
        <f>+'2-year distribution table'!DC12</f>
        <v>5.3546484556883431</v>
      </c>
      <c r="M17" s="708"/>
      <c r="N17" s="724" t="str">
        <f>IF('2-year distribution table'!DI12&lt;0.1,"*",'2-year distribution table'!DI12)</f>
        <v>*</v>
      </c>
      <c r="O17" s="725">
        <f>IF('2-year distribution table'!DO12&lt;0.1,"*",'2-year distribution table'!DO12)</f>
        <v>6.937761912152725</v>
      </c>
      <c r="P17" s="727" t="str">
        <f>IF('2-year distribution table'!DU12&lt;0.1,"*",'2-year distribution table'!DU12)</f>
        <v>*</v>
      </c>
      <c r="Q17" s="725">
        <f>+'2-year distribution table'!EA12</f>
        <v>18.035076827564801</v>
      </c>
      <c r="R17" s="727" t="str">
        <f>IF('2-year distribution table'!EG12&lt;0.01,"*",'2-year distribution table'!EG12)</f>
        <v>*</v>
      </c>
      <c r="S17" s="724">
        <f>IF('2-year distribution table'!EM12&lt;0.01,"*",'2-year distribution table'!EM12)</f>
        <v>6.2082880645661961E-2</v>
      </c>
      <c r="T17" s="662" t="s">
        <v>9</v>
      </c>
      <c r="V17" s="715"/>
      <c r="W17" s="715"/>
    </row>
    <row r="18" spans="1:41" s="665" customFormat="1" ht="12.75" customHeight="1" x14ac:dyDescent="0.2">
      <c r="A18" s="722" t="s">
        <v>10</v>
      </c>
      <c r="B18" s="722"/>
      <c r="C18" s="662">
        <f>+'2-year summary'!AH13</f>
        <v>4414</v>
      </c>
      <c r="D18" s="723">
        <f>(('2-year summary'!AH13-'2-year summary'!AF13)/'2-year summary'!AF13)*100</f>
        <v>2.8904428904428907</v>
      </c>
      <c r="E18" s="724">
        <f>+'2-year distribution table'!AU13</f>
        <v>55.686452197553237</v>
      </c>
      <c r="F18" s="725" t="str">
        <f>IF('2-year distribution table'!BS13&lt;0.01,"*",'2-year distribution table'!BS13)</f>
        <v>*</v>
      </c>
      <c r="G18" s="724">
        <f>+'2-year distribution table'!BY13</f>
        <v>0.40779338468509291</v>
      </c>
      <c r="H18" s="725">
        <f>+'2-year distribution table'!CE13</f>
        <v>9.6737652922519253</v>
      </c>
      <c r="I18" s="724">
        <f>+'2-year distribution table'!CK13</f>
        <v>6.932487539646579</v>
      </c>
      <c r="J18" s="725">
        <f>+'2-year distribution table'!CQ13</f>
        <v>12.0525600362483</v>
      </c>
      <c r="K18" s="724">
        <f>+'2-year distribution table'!CW13</f>
        <v>0.86089714544630713</v>
      </c>
      <c r="L18" s="726">
        <f>+'2-year distribution table'!DC13</f>
        <v>0.74762120525600362</v>
      </c>
      <c r="M18" s="708"/>
      <c r="N18" s="724" t="str">
        <f>IF('2-year distribution table'!DI13&lt;0.1,"*",'2-year distribution table'!DI13)</f>
        <v>*</v>
      </c>
      <c r="O18" s="725">
        <f>IF('2-year distribution table'!DO13&lt;0.1,"*",'2-year distribution table'!DO13)</f>
        <v>4.5990031717263253</v>
      </c>
      <c r="P18" s="727" t="str">
        <f>IF('2-year distribution table'!DU13&lt;0.01,"*",'2-year distribution table'!DU13)</f>
        <v>*</v>
      </c>
      <c r="Q18" s="725">
        <f>+'2-year distribution table'!EA13</f>
        <v>7.4988672405980958</v>
      </c>
      <c r="R18" s="724">
        <f>+'2-year distribution table'!EG13</f>
        <v>1.3593112822836431</v>
      </c>
      <c r="S18" s="724">
        <f>IF('2-year distribution table'!EM13&lt;0.01,"*",'2-year distribution table'!EM13)</f>
        <v>0.18124150430448574</v>
      </c>
      <c r="T18" s="662" t="s">
        <v>10</v>
      </c>
      <c r="V18" s="715"/>
      <c r="W18" s="715"/>
    </row>
    <row r="19" spans="1:41" s="665" customFormat="1" ht="12.75" customHeight="1" x14ac:dyDescent="0.25">
      <c r="A19" s="722" t="s">
        <v>11</v>
      </c>
      <c r="B19" s="722"/>
      <c r="C19" s="662">
        <f>+'2-year summary'!AH14</f>
        <v>19175</v>
      </c>
      <c r="D19" s="723">
        <f>(('2-year summary'!AH14-'2-year summary'!AF14)/'2-year summary'!AF14)*100</f>
        <v>-0.16660592492320508</v>
      </c>
      <c r="E19" s="724">
        <f>+'2-year distribution table'!AU14</f>
        <v>55.953063885267277</v>
      </c>
      <c r="F19" s="725" t="str">
        <f>IF('2-year distribution table'!BS14&lt;0.01,"*",'2-year distribution table'!BS14)</f>
        <v>*</v>
      </c>
      <c r="G19" s="724">
        <f>+'2-year distribution table'!BY14</f>
        <v>0.8813559322033897</v>
      </c>
      <c r="H19" s="725">
        <f>+'2-year distribution table'!CE14</f>
        <v>7.2073011734028682</v>
      </c>
      <c r="I19" s="724">
        <f>+'2-year distribution table'!CK14</f>
        <v>4.1564537157757497</v>
      </c>
      <c r="J19" s="725">
        <f>+'2-year distribution table'!CQ14</f>
        <v>3.170795306388527</v>
      </c>
      <c r="K19" s="724">
        <f>+'2-year distribution table'!CW14</f>
        <v>4.8135593220338979</v>
      </c>
      <c r="L19" s="726">
        <f>+'2-year distribution table'!DC14</f>
        <v>3.8904823989569755</v>
      </c>
      <c r="M19" s="708"/>
      <c r="N19" s="724">
        <f>IF('2-year distribution table'!DI14&lt;0.1,"*",'2-year distribution table'!DI14)</f>
        <v>0.37027379400260757</v>
      </c>
      <c r="O19" s="725">
        <f>IF('2-year distribution table'!DO14&lt;0.1,"*",'2-year distribution table'!DO14)</f>
        <v>4.8396349413298569</v>
      </c>
      <c r="P19" s="724">
        <f>+'2-year distribution table'!DU14</f>
        <v>0.44850065189048238</v>
      </c>
      <c r="Q19" s="725">
        <f>+'2-year distribution table'!EA14</f>
        <v>11.754889178617992</v>
      </c>
      <c r="R19" s="724">
        <f>+'2-year distribution table'!EG14</f>
        <v>2.2477183833116037</v>
      </c>
      <c r="S19" s="724">
        <f>IF('2-year distribution table'!EM14&lt;0.01,"*",'2-year distribution table'!EM14)</f>
        <v>0.26597131681877445</v>
      </c>
      <c r="T19" s="662" t="s">
        <v>11</v>
      </c>
      <c r="V19" s="715"/>
      <c r="W19" s="715"/>
      <c r="Y19" s="728"/>
      <c r="Z19" s="729"/>
      <c r="AA19" s="729"/>
      <c r="AB19" s="729"/>
      <c r="AC19" s="729"/>
      <c r="AD19" s="729"/>
      <c r="AE19" s="729"/>
      <c r="AF19" s="729"/>
      <c r="AG19" s="729"/>
      <c r="AH19" s="729"/>
      <c r="AI19" s="729"/>
      <c r="AJ19" s="729"/>
      <c r="AK19" s="729"/>
      <c r="AL19" s="729"/>
      <c r="AM19" s="729"/>
      <c r="AN19" s="729"/>
      <c r="AO19" s="729"/>
    </row>
    <row r="20" spans="1:41" s="665" customFormat="1" ht="12.75" customHeight="1" x14ac:dyDescent="0.2">
      <c r="A20" s="730" t="s">
        <v>12</v>
      </c>
      <c r="B20" s="730"/>
      <c r="C20" s="731">
        <f>+'2-year summary'!AH15</f>
        <v>8511</v>
      </c>
      <c r="D20" s="721">
        <f>(('2-year summary'!AH15-'2-year summary'!AF15)/'2-year summary'!AF15)*100</f>
        <v>-1.7432463634264606</v>
      </c>
      <c r="E20" s="719">
        <f>+'2-year distribution table'!AU15</f>
        <v>48.689930677946194</v>
      </c>
      <c r="F20" s="720" t="str">
        <f>IF('2-year distribution table'!BS15&lt;0.01,"*",'2-year distribution table'!BS15)</f>
        <v>*</v>
      </c>
      <c r="G20" s="719">
        <f>+'2-year distribution table'!BY15</f>
        <v>1.2571965691458111</v>
      </c>
      <c r="H20" s="720">
        <f>+'2-year distribution table'!CE15</f>
        <v>5.5222653037245921</v>
      </c>
      <c r="I20" s="719">
        <f>+'2-year distribution table'!CK15</f>
        <v>5.6867583127717065</v>
      </c>
      <c r="J20" s="720">
        <f>+'2-year distribution table'!CQ15</f>
        <v>1.0457055575138057</v>
      </c>
      <c r="K20" s="719">
        <f>+'2-year distribution table'!CW15</f>
        <v>1.3746915756080367</v>
      </c>
      <c r="L20" s="721">
        <f>+'2-year distribution table'!DC15</f>
        <v>5.263776289507696</v>
      </c>
      <c r="M20" s="708"/>
      <c r="N20" s="719">
        <f>IF('2-year distribution table'!DI15&lt;0.1,"*",'2-year distribution table'!DI15)</f>
        <v>0.10574550581600281</v>
      </c>
      <c r="O20" s="720">
        <f>IF('2-year distribution table'!DO15&lt;0.1,"*",'2-year distribution table'!DO15)</f>
        <v>13.876160263188813</v>
      </c>
      <c r="P20" s="719">
        <f>+'2-year distribution table'!DU15</f>
        <v>0.63447303489601692</v>
      </c>
      <c r="Q20" s="720">
        <f>+'2-year distribution table'!EA15</f>
        <v>13.829162260603926</v>
      </c>
      <c r="R20" s="719">
        <f>+'2-year distribution table'!EG15</f>
        <v>2.2911526260133943</v>
      </c>
      <c r="S20" s="719">
        <f>IF('2-year distribution table'!EM15&lt;0.01,"*",'2-year distribution table'!EM15)</f>
        <v>0.4229820232640113</v>
      </c>
      <c r="T20" s="731" t="s">
        <v>12</v>
      </c>
      <c r="V20" s="715"/>
      <c r="W20" s="715"/>
      <c r="Y20" s="729"/>
      <c r="Z20" s="729"/>
      <c r="AA20" s="729"/>
      <c r="AB20" s="729"/>
      <c r="AC20" s="729"/>
      <c r="AD20" s="729"/>
      <c r="AE20" s="729"/>
      <c r="AF20" s="729"/>
      <c r="AG20" s="729"/>
      <c r="AH20" s="729"/>
      <c r="AI20" s="729"/>
      <c r="AJ20" s="729"/>
      <c r="AK20" s="729"/>
      <c r="AL20" s="729"/>
      <c r="AM20" s="729"/>
      <c r="AN20" s="729"/>
      <c r="AO20" s="729"/>
    </row>
    <row r="21" spans="1:41" s="665" customFormat="1" ht="12.75" customHeight="1" x14ac:dyDescent="0.2">
      <c r="A21" s="730" t="s">
        <v>13</v>
      </c>
      <c r="B21" s="730"/>
      <c r="C21" s="731">
        <f>+'2-year summary'!AH16</f>
        <v>37003</v>
      </c>
      <c r="D21" s="721">
        <f>(('2-year summary'!AH16-'2-year summary'!AF16)/'2-year summary'!AF16)*100</f>
        <v>1.4809532951210818</v>
      </c>
      <c r="E21" s="719">
        <f>+'2-year distribution table'!AU16</f>
        <v>54.69556522444126</v>
      </c>
      <c r="F21" s="720" t="str">
        <f>IF('2-year distribution table'!BS16&lt;0.01,"*",'2-year distribution table'!BS16)</f>
        <v>*</v>
      </c>
      <c r="G21" s="719">
        <f>+'2-year distribution table'!BY16</f>
        <v>1.048563629975948</v>
      </c>
      <c r="H21" s="720">
        <f>+'2-year distribution table'!CE16</f>
        <v>12.080101613382698</v>
      </c>
      <c r="I21" s="719">
        <f>+'2-year distribution table'!CK16</f>
        <v>6.721076669459233</v>
      </c>
      <c r="J21" s="720">
        <f>+'2-year distribution table'!CQ16</f>
        <v>1.5701429613815094</v>
      </c>
      <c r="K21" s="719">
        <f>+'2-year distribution table'!CW16</f>
        <v>2.4187228062589519</v>
      </c>
      <c r="L21" s="721">
        <f>+'2-year distribution table'!DC16</f>
        <v>3.3943193795097697</v>
      </c>
      <c r="M21" s="708"/>
      <c r="N21" s="719">
        <f>IF('2-year distribution table'!DI16&lt;0.1,"*",'2-year distribution table'!DI16)</f>
        <v>0.11620679404372619</v>
      </c>
      <c r="O21" s="720">
        <f>IF('2-year distribution table'!DO16&lt;0.1,"*",'2-year distribution table'!DO16)</f>
        <v>5.1320163230008387</v>
      </c>
      <c r="P21" s="719">
        <f>+'2-year distribution table'!DU16</f>
        <v>0.37024025079047646</v>
      </c>
      <c r="Q21" s="720">
        <f>+'2-year distribution table'!EA16</f>
        <v>11.28286895657109</v>
      </c>
      <c r="R21" s="719">
        <f>+'2-year distribution table'!EG16</f>
        <v>0.93235683593222163</v>
      </c>
      <c r="S21" s="719">
        <f>IF('2-year distribution table'!EM16&lt;0.01,"*",'2-year distribution table'!EM16)</f>
        <v>0.23781855525227685</v>
      </c>
      <c r="T21" s="731" t="s">
        <v>13</v>
      </c>
      <c r="V21" s="715"/>
      <c r="W21" s="715"/>
    </row>
    <row r="22" spans="1:41" s="665" customFormat="1" ht="12.75" customHeight="1" x14ac:dyDescent="0.2">
      <c r="A22" s="730" t="s">
        <v>14</v>
      </c>
      <c r="B22" s="730"/>
      <c r="C22" s="731">
        <f>+'2-year summary'!AH17</f>
        <v>7682</v>
      </c>
      <c r="D22" s="721">
        <f>(('2-year summary'!AH17-'2-year summary'!AF17)/'2-year summary'!AF17)*100</f>
        <v>-6.2713518789653495</v>
      </c>
      <c r="E22" s="719">
        <f>+'2-year distribution table'!AU17</f>
        <v>44.298359802134861</v>
      </c>
      <c r="F22" s="720" t="str">
        <f>IF('2-year distribution table'!BS17&lt;0.01,"*",'2-year distribution table'!BS17)</f>
        <v>*</v>
      </c>
      <c r="G22" s="719">
        <f>+'2-year distribution table'!BY17</f>
        <v>1.3277792241603747</v>
      </c>
      <c r="H22" s="720">
        <f>+'2-year distribution table'!CE17</f>
        <v>5.9489716219734436</v>
      </c>
      <c r="I22" s="719">
        <f>+'2-year distribution table'!CK17</f>
        <v>6.0921634990887794</v>
      </c>
      <c r="J22" s="720">
        <f>+'2-year distribution table'!CQ17</f>
        <v>2.3431398073418381</v>
      </c>
      <c r="K22" s="719">
        <f>+'2-year distribution table'!CW17</f>
        <v>5.7276750846133817</v>
      </c>
      <c r="L22" s="721">
        <f>+'2-year distribution table'!DC17</f>
        <v>9.1252278052590476</v>
      </c>
      <c r="M22" s="708"/>
      <c r="N22" s="719">
        <f>IF('2-year distribution table'!DI17&lt;0.1,"*",'2-year distribution table'!DI17)</f>
        <v>1.4839885446498309</v>
      </c>
      <c r="O22" s="720">
        <f>IF('2-year distribution table'!DO17&lt;0.1,"*",'2-year distribution table'!DO17)</f>
        <v>6.3785472533194474</v>
      </c>
      <c r="P22" s="719">
        <f>+'2-year distribution table'!DU17</f>
        <v>0.54673262171309556</v>
      </c>
      <c r="Q22" s="720">
        <f>+'2-year distribution table'!EA17</f>
        <v>13.551158552460297</v>
      </c>
      <c r="R22" s="719">
        <f>+'2-year distribution table'!EG17</f>
        <v>2.3561572507159592</v>
      </c>
      <c r="S22" s="719">
        <f>IF('2-year distribution table'!EM17&lt;0.01,"*",'2-year distribution table'!EM17)</f>
        <v>0.82009893256964328</v>
      </c>
      <c r="T22" s="731" t="s">
        <v>14</v>
      </c>
      <c r="V22" s="715"/>
      <c r="W22" s="715"/>
    </row>
    <row r="23" spans="1:41" s="665" customFormat="1" ht="12.75" customHeight="1" x14ac:dyDescent="0.2">
      <c r="A23" s="730" t="s">
        <v>15</v>
      </c>
      <c r="B23" s="730"/>
      <c r="C23" s="731">
        <f>+'2-year summary'!AH18</f>
        <v>10060</v>
      </c>
      <c r="D23" s="721">
        <f>(('2-year summary'!AH18-'2-year summary'!AF18)/'2-year summary'!AF18)*100</f>
        <v>-2.7361500531760612</v>
      </c>
      <c r="E23" s="719">
        <f>+'2-year distribution table'!AU18</f>
        <v>53.727634194831012</v>
      </c>
      <c r="F23" s="720" t="str">
        <f>IF('2-year distribution table'!BS18&lt;0.01,"*",'2-year distribution table'!BS18)</f>
        <v>*</v>
      </c>
      <c r="G23" s="719">
        <f>+'2-year distribution table'!BY18</f>
        <v>1.1630218687872764</v>
      </c>
      <c r="H23" s="720">
        <f>+'2-year distribution table'!CE18</f>
        <v>4.4532803180914513</v>
      </c>
      <c r="I23" s="719">
        <f>+'2-year distribution table'!CK18</f>
        <v>5.1590457256461235</v>
      </c>
      <c r="J23" s="720">
        <f>+'2-year distribution table'!CQ18</f>
        <v>4.3638170974155068</v>
      </c>
      <c r="K23" s="719">
        <f>+'2-year distribution table'!CW18</f>
        <v>3.7972166998011931</v>
      </c>
      <c r="L23" s="721">
        <f>+'2-year distribution table'!DC18</f>
        <v>5.5964214711729623</v>
      </c>
      <c r="M23" s="708"/>
      <c r="N23" s="719">
        <f>IF('2-year distribution table'!DI18&lt;0.1,"*",'2-year distribution table'!DI18)</f>
        <v>0.62624254473161034</v>
      </c>
      <c r="O23" s="720">
        <f>IF('2-year distribution table'!DO18&lt;0.1,"*",'2-year distribution table'!DO18)</f>
        <v>4.8011928429423456</v>
      </c>
      <c r="P23" s="719">
        <f>+'2-year distribution table'!DU18</f>
        <v>9.9403578528827041E-3</v>
      </c>
      <c r="Q23" s="720">
        <f>+'2-year distribution table'!EA18</f>
        <v>14.423459244532804</v>
      </c>
      <c r="R23" s="719">
        <f>+'2-year distribution table'!EG18</f>
        <v>1.6500994035785288</v>
      </c>
      <c r="S23" s="719">
        <f>IF('2-year distribution table'!EM18&lt;0.01,"*",'2-year distribution table'!EM18)</f>
        <v>0.22862823061630219</v>
      </c>
      <c r="T23" s="731" t="s">
        <v>15</v>
      </c>
      <c r="V23" s="715"/>
      <c r="W23" s="715"/>
    </row>
    <row r="24" spans="1:41" s="665" customFormat="1" ht="12.75" customHeight="1" x14ac:dyDescent="0.2">
      <c r="A24" s="722" t="s">
        <v>16</v>
      </c>
      <c r="B24" s="722"/>
      <c r="C24" s="662">
        <f>+'2-year summary'!AH19</f>
        <v>8351</v>
      </c>
      <c r="D24" s="723">
        <f>(('2-year summary'!AH19-'2-year summary'!AF19)/'2-year summary'!AF19)*100</f>
        <v>-5.2959854842367884</v>
      </c>
      <c r="E24" s="724">
        <f>+'2-year distribution table'!AU19</f>
        <v>59.441982996048374</v>
      </c>
      <c r="F24" s="725" t="str">
        <f>IF('2-year distribution table'!BS19&lt;0.01,"*",'2-year distribution table'!BS19)</f>
        <v>*</v>
      </c>
      <c r="G24" s="724">
        <f>+'2-year distribution table'!BY19</f>
        <v>0.44306071129206087</v>
      </c>
      <c r="H24" s="725">
        <f>+'2-year distribution table'!CE19</f>
        <v>3.1732726619566516</v>
      </c>
      <c r="I24" s="724">
        <f>+'2-year distribution table'!CK19</f>
        <v>2.5625673572027301</v>
      </c>
      <c r="J24" s="725">
        <f>+'2-year distribution table'!CQ19</f>
        <v>2.4188719913782784</v>
      </c>
      <c r="K24" s="724">
        <f>+'2-year distribution table'!CW19</f>
        <v>1.9758112800862173</v>
      </c>
      <c r="L24" s="726">
        <f>+'2-year distribution table'!DC19</f>
        <v>6.9333014010298166</v>
      </c>
      <c r="M24" s="708"/>
      <c r="N24" s="724">
        <f>IF('2-year distribution table'!DI19&lt;0.1,"*",'2-year distribution table'!DI19)</f>
        <v>2.4907196742905042</v>
      </c>
      <c r="O24" s="725">
        <f>IF('2-year distribution table'!DO19&lt;0.1,"*",'2-year distribution table'!DO19)</f>
        <v>4.6222009340198777</v>
      </c>
      <c r="P24" s="727" t="str">
        <f>IF('2-year distribution table'!DU19&lt;0.1,"*",'2-year distribution table'!DU19)</f>
        <v>*</v>
      </c>
      <c r="Q24" s="725">
        <f>+'2-year distribution table'!EA19</f>
        <v>14.501257334450965</v>
      </c>
      <c r="R24" s="724">
        <f>+'2-year distribution table'!EG19</f>
        <v>1.3052329062387737</v>
      </c>
      <c r="S24" s="724">
        <f>IF('2-year distribution table'!EM19&lt;0.01,"*",'2-year distribution table'!EM19)</f>
        <v>0.11974613818704347</v>
      </c>
      <c r="T24" s="662" t="s">
        <v>16</v>
      </c>
      <c r="V24" s="715"/>
      <c r="W24" s="715"/>
    </row>
    <row r="25" spans="1:41" s="665" customFormat="1" ht="12.75" customHeight="1" x14ac:dyDescent="0.2">
      <c r="A25" s="722" t="s">
        <v>17</v>
      </c>
      <c r="B25" s="722"/>
      <c r="C25" s="662">
        <f>+'2-year summary'!AH20</f>
        <v>65918</v>
      </c>
      <c r="D25" s="723">
        <f>(('2-year summary'!AH20-'2-year summary'!AF20)/'2-year summary'!AF20)*100</f>
        <v>-5.2507510313205215</v>
      </c>
      <c r="E25" s="724">
        <f>+'2-year distribution table'!AU20</f>
        <v>52.274037440456325</v>
      </c>
      <c r="F25" s="725" t="str">
        <f>IF('2-year distribution table'!BS20&lt;0.01,"*",'2-year distribution table'!BS20)</f>
        <v>*</v>
      </c>
      <c r="G25" s="724">
        <f>+'2-year distribution table'!BY20</f>
        <v>1.1453624199763344</v>
      </c>
      <c r="H25" s="725">
        <f>+'2-year distribution table'!CE20</f>
        <v>11.220000606814526</v>
      </c>
      <c r="I25" s="724">
        <f>+'2-year distribution table'!CK20</f>
        <v>5.080554628477806</v>
      </c>
      <c r="J25" s="725">
        <f>+'2-year distribution table'!CQ20</f>
        <v>2.7594890621681483</v>
      </c>
      <c r="K25" s="724">
        <f>+'2-year distribution table'!CW20</f>
        <v>2.4773203070481506</v>
      </c>
      <c r="L25" s="726">
        <f>+'2-year distribution table'!DC20</f>
        <v>3.4709790952395401</v>
      </c>
      <c r="M25" s="708"/>
      <c r="N25" s="724" t="str">
        <f>IF('2-year distribution table'!DI20&lt;0.1,"*",'2-year distribution table'!DI20)</f>
        <v>*</v>
      </c>
      <c r="O25" s="725">
        <f>IF('2-year distribution table'!DO20&lt;0.1,"*",'2-year distribution table'!DO20)</f>
        <v>4.4585697381595315</v>
      </c>
      <c r="P25" s="724">
        <f>+'2-year distribution table'!DU20</f>
        <v>0.24424284717376132</v>
      </c>
      <c r="Q25" s="725">
        <f>+'2-year distribution table'!EA20</f>
        <v>15.397918626171911</v>
      </c>
      <c r="R25" s="724">
        <f>+'2-year distribution table'!EG20</f>
        <v>1.2227312721866561</v>
      </c>
      <c r="S25" s="724">
        <f>IF('2-year distribution table'!EM20&lt;0.01,"*",'2-year distribution table'!EM20)</f>
        <v>0.15777177705634274</v>
      </c>
      <c r="T25" s="662" t="s">
        <v>17</v>
      </c>
      <c r="V25" s="715"/>
      <c r="W25" s="715"/>
    </row>
    <row r="26" spans="1:41" s="665" customFormat="1" ht="12.75" customHeight="1" x14ac:dyDescent="0.2">
      <c r="A26" s="722" t="s">
        <v>18</v>
      </c>
      <c r="B26" s="722"/>
      <c r="C26" s="662">
        <f>+'2-year summary'!AH21</f>
        <v>16487</v>
      </c>
      <c r="D26" s="723">
        <f>(('2-year summary'!AH21-'2-year summary'!AF21)/'2-year summary'!AF21)*100</f>
        <v>13.860497237569062</v>
      </c>
      <c r="E26" s="724">
        <f>+'2-year distribution table'!AU21</f>
        <v>54.121429004670347</v>
      </c>
      <c r="F26" s="725" t="str">
        <f>IF('2-year distribution table'!BS21&lt;0.01,"*",'2-year distribution table'!BS21)</f>
        <v>*</v>
      </c>
      <c r="G26" s="724">
        <f>+'2-year distribution table'!BY21</f>
        <v>0.63686540911020806</v>
      </c>
      <c r="H26" s="725">
        <f>+'2-year distribution table'!CE21</f>
        <v>9.1526657366409907</v>
      </c>
      <c r="I26" s="724">
        <f>+'2-year distribution table'!CK21</f>
        <v>10.948019651846911</v>
      </c>
      <c r="J26" s="725">
        <f>+'2-year distribution table'!CQ21</f>
        <v>3.2995693576757446</v>
      </c>
      <c r="K26" s="724">
        <f>+'2-year distribution table'!CW21</f>
        <v>2.3836962455267789</v>
      </c>
      <c r="L26" s="726">
        <f>+'2-year distribution table'!DC21</f>
        <v>2.0743616182446778</v>
      </c>
      <c r="M26" s="708"/>
      <c r="N26" s="724">
        <f>IF('2-year distribution table'!DI21&lt;0.1,"*",'2-year distribution table'!DI21)</f>
        <v>0.13950385151937891</v>
      </c>
      <c r="O26" s="725">
        <f>IF('2-year distribution table'!DO21&lt;0.1,"*",'2-year distribution table'!DO21)</f>
        <v>3.6210347546551827</v>
      </c>
      <c r="P26" s="724">
        <f>+'2-year distribution table'!DU21</f>
        <v>0.12130769697337296</v>
      </c>
      <c r="Q26" s="725">
        <f>+'2-year distribution table'!EA21</f>
        <v>11.105719657912296</v>
      </c>
      <c r="R26" s="724">
        <f>+'2-year distribution table'!EG21</f>
        <v>2.1350154667313639</v>
      </c>
      <c r="S26" s="724">
        <f>IF('2-year distribution table'!EM21&lt;0.01,"*",'2-year distribution table'!EM21)</f>
        <v>0.2608115484927519</v>
      </c>
      <c r="T26" s="662" t="s">
        <v>18</v>
      </c>
      <c r="V26" s="715"/>
      <c r="W26" s="715"/>
    </row>
    <row r="27" spans="1:41" s="665" customFormat="1" ht="12.75" customHeight="1" x14ac:dyDescent="0.2">
      <c r="A27" s="732" t="s">
        <v>19</v>
      </c>
      <c r="B27" s="732"/>
      <c r="C27" s="667">
        <f>+'2-year summary'!AH22</f>
        <v>2318</v>
      </c>
      <c r="D27" s="733">
        <f>(('2-year summary'!AH22-'2-year summary'!AF22)/'2-year summary'!AF22)*100</f>
        <v>-8.9909697683549261</v>
      </c>
      <c r="E27" s="734">
        <f>+'2-year distribution table'!AU22</f>
        <v>62.381363244176015</v>
      </c>
      <c r="F27" s="735" t="str">
        <f>IF('2-year distribution table'!BS22&lt;0.01,"*",'2-year distribution table'!BS22)</f>
        <v>*</v>
      </c>
      <c r="G27" s="734">
        <f>+'2-year distribution table'!BY22</f>
        <v>0.69025021570319245</v>
      </c>
      <c r="H27" s="735">
        <f>+'2-year distribution table'!CE22</f>
        <v>2.7178602243313201</v>
      </c>
      <c r="I27" s="734">
        <f>+'2-year distribution table'!CK22</f>
        <v>8.1967213114754092</v>
      </c>
      <c r="J27" s="735">
        <f>+'2-year distribution table'!CQ22</f>
        <v>2.3295944779982745</v>
      </c>
      <c r="K27" s="734">
        <f>+'2-year distribution table'!CW22</f>
        <v>2.4158757549611733</v>
      </c>
      <c r="L27" s="733">
        <f>+'2-year distribution table'!DC22</f>
        <v>3.4512510785159618</v>
      </c>
      <c r="M27" s="708"/>
      <c r="N27" s="734">
        <f>IF('2-year distribution table'!DI22&lt;0.1,"*",'2-year distribution table'!DI22)</f>
        <v>0.17256255392579808</v>
      </c>
      <c r="O27" s="735">
        <f>IF('2-year distribution table'!DO22&lt;0.1,"*",'2-year distribution table'!DO22)</f>
        <v>5.7808455565142367</v>
      </c>
      <c r="P27" s="736" t="str">
        <f>IF('2-year distribution table'!DU22&lt;0.1,"*",'2-year distribution table'!DU22)</f>
        <v>*</v>
      </c>
      <c r="Q27" s="735">
        <f>+'2-year distribution table'!EA22</f>
        <v>9.7497842968075936</v>
      </c>
      <c r="R27" s="734">
        <f>+'2-year distribution table'!EG22</f>
        <v>1.8981880931837789</v>
      </c>
      <c r="S27" s="734">
        <f>IF('2-year distribution table'!EM22&lt;0.01,"*",'2-year distribution table'!EM22)</f>
        <v>0.12942191544434858</v>
      </c>
      <c r="T27" s="667" t="s">
        <v>19</v>
      </c>
      <c r="V27" s="715"/>
      <c r="W27" s="715"/>
    </row>
    <row r="28" spans="1:41" s="737" customFormat="1" ht="12.75" customHeight="1" x14ac:dyDescent="0.2">
      <c r="A28" s="710" t="s">
        <v>111</v>
      </c>
      <c r="B28" s="710"/>
      <c r="C28" s="711">
        <f>+'2-year summary'!AH23</f>
        <v>122745</v>
      </c>
      <c r="D28" s="712">
        <f>(('2-year summary'!AH23-'2-year summary'!AF23)/'2-year summary'!AF23)*100</f>
        <v>-26.79151880237378</v>
      </c>
      <c r="E28" s="713">
        <f>+'2-year distribution table'!AU23</f>
        <v>61.764633997311492</v>
      </c>
      <c r="F28" s="714" t="str">
        <f>IF('2-year distribution table'!BS23&lt;0.01,"*",'2-year distribution table'!BS23)</f>
        <v>*</v>
      </c>
      <c r="G28" s="713">
        <f>+'2-year distribution table'!BY23</f>
        <v>0.73322742270560926</v>
      </c>
      <c r="H28" s="714">
        <f>+'2-year distribution table'!CE23</f>
        <v>5.5692696240172719</v>
      </c>
      <c r="I28" s="713">
        <f>+'2-year distribution table'!CK23</f>
        <v>5.1513299930750742</v>
      </c>
      <c r="J28" s="714">
        <f>+'2-year distribution table'!CQ23</f>
        <v>2.4652735345635262</v>
      </c>
      <c r="K28" s="713">
        <f>+'2-year distribution table'!CW23</f>
        <v>2.1402093771640396</v>
      </c>
      <c r="L28" s="708">
        <f>+'2-year distribution table'!DC23</f>
        <v>3.2319035398590579</v>
      </c>
      <c r="M28" s="708"/>
      <c r="N28" s="713">
        <f>IF('2-year distribution table'!DI23&lt;0.1,"*",'2-year distribution table'!DI23)</f>
        <v>0.20123019267587275</v>
      </c>
      <c r="O28" s="714">
        <f>IF('2-year distribution table'!DO23&lt;0.1,"*",'2-year distribution table'!DO23)</f>
        <v>5.0128314798973479</v>
      </c>
      <c r="P28" s="713">
        <f>+'2-year distribution table'!DU23</f>
        <v>0.25418550653794453</v>
      </c>
      <c r="Q28" s="714">
        <f>+'2-year distribution table'!EA23</f>
        <v>12.314961912908878</v>
      </c>
      <c r="R28" s="713">
        <f>+'2-year distribution table'!EG23</f>
        <v>1.0240743003788342</v>
      </c>
      <c r="S28" s="713">
        <f>IF('2-year distribution table'!EM23&lt;0.01,"*",'2-year distribution table'!EM23)</f>
        <v>0.13361033035968878</v>
      </c>
      <c r="T28" s="711" t="s">
        <v>111</v>
      </c>
      <c r="V28" s="715"/>
      <c r="W28" s="715"/>
    </row>
    <row r="29" spans="1:41" s="737" customFormat="1" ht="12.75" customHeight="1" x14ac:dyDescent="0.2">
      <c r="A29" s="710" t="s">
        <v>113</v>
      </c>
      <c r="B29" s="710"/>
      <c r="C29" s="712">
        <f>+'2-year summary'!AH24</f>
        <v>20.656699438249522</v>
      </c>
      <c r="D29" s="712"/>
      <c r="E29" s="713"/>
      <c r="F29" s="714"/>
      <c r="G29" s="713"/>
      <c r="H29" s="714"/>
      <c r="I29" s="713"/>
      <c r="J29" s="714"/>
      <c r="K29" s="713"/>
      <c r="L29" s="708"/>
      <c r="M29" s="708"/>
      <c r="N29" s="713"/>
      <c r="O29" s="714"/>
      <c r="P29" s="713"/>
      <c r="Q29" s="714"/>
      <c r="R29" s="713"/>
      <c r="S29" s="713"/>
      <c r="T29" s="711"/>
      <c r="V29" s="715"/>
      <c r="W29" s="715"/>
    </row>
    <row r="30" spans="1:41" s="737" customFormat="1" ht="12.75" customHeight="1" x14ac:dyDescent="0.2">
      <c r="A30" s="738" t="s">
        <v>38</v>
      </c>
      <c r="B30" s="738"/>
      <c r="C30" s="717" t="str">
        <f>IF(AH25=0, "NA",'2-year summary'!AH25)</f>
        <v>NA</v>
      </c>
      <c r="D30" s="718" t="str">
        <f>IF(AH25=0,"NA",(('2-year summary'!AH25-'2-year summary'!AF25)/'2-year summary'!AF25)*100)</f>
        <v>NA</v>
      </c>
      <c r="E30" s="719" t="str">
        <f>IF(C30="NA","NA",'2-year distribution table'!AU25)</f>
        <v>NA</v>
      </c>
      <c r="F30" s="720" t="str">
        <f>IF(C30="NA","NA",IF('2-year distribution table'!BS25&lt;0.01,"*", '2-year distribution table'!BS25))</f>
        <v>NA</v>
      </c>
      <c r="G30" s="739" t="str">
        <f>IF(C30="NA","NA",IF('2-year distribution table'!BY25&lt;0.01,"*", '2-year distribution table'!BY25))</f>
        <v>NA</v>
      </c>
      <c r="H30" s="740" t="str">
        <f>IF(C30="NA","NA",IF('2-year distribution table'!CE25&lt;0.01,"*",'2-year distribution table'!CE25))</f>
        <v>NA</v>
      </c>
      <c r="I30" s="719" t="str">
        <f>IF(C30="NA","NA",+'2-year distribution table'!CK25)</f>
        <v>NA</v>
      </c>
      <c r="J30" s="720" t="str">
        <f>IF(C30="NA","NA",+'2-year distribution table'!CQ25)</f>
        <v>NA</v>
      </c>
      <c r="K30" s="739" t="str">
        <f>IF(C30="NA","NA",IF('2-year distribution table'!CW25&lt;0.01,"*",'2-year distribution table'!CW25))</f>
        <v>NA</v>
      </c>
      <c r="L30" s="721" t="str">
        <f>IF(C30="NA","NA",+'2-year distribution table'!DC25)</f>
        <v>NA</v>
      </c>
      <c r="M30" s="708"/>
      <c r="N30" s="719" t="str">
        <f>IF(C30="NA","NA",IF('2-year distribution table'!DI25&lt;0.1,"*",'2-year distribution table'!DI25))</f>
        <v>NA</v>
      </c>
      <c r="O30" s="720" t="str">
        <f>IF(C30="NA","NA",IF('2-year distribution table'!DO25&lt;0.1,"*",'2-year distribution table'!DO25))</f>
        <v>NA</v>
      </c>
      <c r="P30" s="719" t="str">
        <f>IF(C30="NA","NA",+'2-year distribution table'!DU25)</f>
        <v>NA</v>
      </c>
      <c r="Q30" s="720" t="str">
        <f>IF(C30="NA","NA",+'2-year distribution table'!EA25)</f>
        <v>NA</v>
      </c>
      <c r="R30" s="719" t="str">
        <f>IF(C30="NA","NA",+'2-year distribution table'!EG25)</f>
        <v>NA</v>
      </c>
      <c r="S30" s="719" t="str">
        <f>IF(C30="NA","NA",IF('2-year distribution table'!EM25&lt;0.01,"*",'2-year distribution table'!EM25))</f>
        <v>NA</v>
      </c>
      <c r="T30" s="717" t="s">
        <v>38</v>
      </c>
      <c r="V30" s="715"/>
      <c r="W30" s="715"/>
    </row>
    <row r="31" spans="1:41" s="741" customFormat="1" ht="15.75" customHeight="1" x14ac:dyDescent="0.2">
      <c r="A31" s="716" t="s">
        <v>39</v>
      </c>
      <c r="B31" s="716"/>
      <c r="C31" s="717">
        <f>+'2-year summary'!AH26</f>
        <v>4251</v>
      </c>
      <c r="D31" s="718">
        <f>(('2-year summary'!AH26-'2-year summary'!AF26)/'2-year summary'!AF26)*100</f>
        <v>-75.63617606602476</v>
      </c>
      <c r="E31" s="719">
        <f>+'2-year distribution table'!AU26</f>
        <v>52.55234062573512</v>
      </c>
      <c r="F31" s="720" t="str">
        <f>IF('2-year distribution table'!BS26&lt;0.01,"*",'2-year distribution table'!BS26)</f>
        <v>*</v>
      </c>
      <c r="G31" s="719">
        <f>+'2-year distribution table'!BY26</f>
        <v>1.3173370971536109</v>
      </c>
      <c r="H31" s="720">
        <f>+'2-year distribution table'!CE26</f>
        <v>6.1632557045401075</v>
      </c>
      <c r="I31" s="719">
        <f>+'2-year distribution table'!CK26</f>
        <v>4.7047753469771818</v>
      </c>
      <c r="J31" s="720">
        <f>+'2-year distribution table'!CQ26</f>
        <v>1.9289578922606445</v>
      </c>
      <c r="K31" s="719">
        <f>+'2-year distribution table'!CW26</f>
        <v>3.8814396612561755</v>
      </c>
      <c r="L31" s="721">
        <f>+'2-year distribution table'!DC26</f>
        <v>4.9870618677958127</v>
      </c>
      <c r="M31" s="708"/>
      <c r="N31" s="719">
        <f>IF('2-year distribution table'!DI26&lt;0.1,"*",'2-year distribution table'!DI26)</f>
        <v>1.1997177134791814</v>
      </c>
      <c r="O31" s="720">
        <f>IF('2-year distribution table'!DO26&lt;0.1,"*",'2-year distribution table'!DO26)</f>
        <v>4.4224888261585509</v>
      </c>
      <c r="P31" s="739" t="str">
        <f>IF('2-year distribution table'!DU26&lt;0.01,"*",'2-year distribution table'!DU26)</f>
        <v>*</v>
      </c>
      <c r="Q31" s="720">
        <f>+'2-year distribution table'!EA26</f>
        <v>17.195953893201601</v>
      </c>
      <c r="R31" s="719">
        <f>+'2-year distribution table'!EG26</f>
        <v>1.6231474947071278</v>
      </c>
      <c r="S31" s="739" t="str">
        <f>IF('2-year distribution table'!EM26&lt;0.1,"*",'2-year distribution table'!EM26)</f>
        <v>*</v>
      </c>
      <c r="T31" s="717" t="s">
        <v>39</v>
      </c>
      <c r="V31" s="715"/>
      <c r="W31" s="715"/>
    </row>
    <row r="32" spans="1:41" s="742" customFormat="1" ht="12.75" customHeight="1" x14ac:dyDescent="0.2">
      <c r="A32" s="716" t="s">
        <v>40</v>
      </c>
      <c r="B32" s="716"/>
      <c r="C32" s="717">
        <f>+'2-year summary'!AH27</f>
        <v>64109</v>
      </c>
      <c r="D32" s="718">
        <f>(('2-year summary'!AH27-'2-year summary'!AF27)/'2-year summary'!AF27)*100</f>
        <v>-21.332858860775026</v>
      </c>
      <c r="E32" s="719">
        <f>+'2-year distribution table'!AU27</f>
        <v>70.211670748256878</v>
      </c>
      <c r="F32" s="720" t="str">
        <f>IF('2-year distribution table'!BS27&lt;0.01,"*",'2-year distribution table'!BS27)</f>
        <v>*</v>
      </c>
      <c r="G32" s="719">
        <f>+'2-year distribution table'!BY27</f>
        <v>0.43051677611567796</v>
      </c>
      <c r="H32" s="720">
        <f>+'2-year distribution table'!CE27</f>
        <v>2.9855402517587235</v>
      </c>
      <c r="I32" s="719">
        <f>+'2-year distribution table'!CK27</f>
        <v>3.8808903586079961</v>
      </c>
      <c r="J32" s="720">
        <f>+'2-year distribution table'!CQ27</f>
        <v>2.271131978349374</v>
      </c>
      <c r="K32" s="719">
        <f>+'2-year distribution table'!CW27</f>
        <v>1.2650329906877349</v>
      </c>
      <c r="L32" s="721">
        <f>+'2-year distribution table'!DC27</f>
        <v>2.0028389149729366</v>
      </c>
      <c r="M32" s="708"/>
      <c r="N32" s="719">
        <f>IF('2-year distribution table'!DI27&lt;0.1,"*",'2-year distribution table'!DI27)</f>
        <v>0.12166778455443074</v>
      </c>
      <c r="O32" s="720">
        <f>IF('2-year distribution table'!DO27&lt;0.1,"*",'2-year distribution table'!DO27)</f>
        <v>4.4096772684022518</v>
      </c>
      <c r="P32" s="739">
        <f>+'2-year distribution table'!DU27</f>
        <v>2.1837807484128596E-2</v>
      </c>
      <c r="Q32" s="720">
        <f>+'2-year distribution table'!EA27</f>
        <v>12.212013913803055</v>
      </c>
      <c r="R32" s="719">
        <f>+'2-year distribution table'!EG27</f>
        <v>0.15754418256407057</v>
      </c>
      <c r="S32" s="739" t="str">
        <f>IF('2-year distribution table'!EM27&lt;0.1,"*",'2-year distribution table'!EM27)</f>
        <v>*</v>
      </c>
      <c r="T32" s="717" t="s">
        <v>40</v>
      </c>
    </row>
    <row r="33" spans="1:20" s="742" customFormat="1" ht="12.75" customHeight="1" x14ac:dyDescent="0.2">
      <c r="A33" s="716" t="s">
        <v>41</v>
      </c>
      <c r="B33" s="716"/>
      <c r="C33" s="717">
        <f>+'2-year summary'!AH28</f>
        <v>3930</v>
      </c>
      <c r="D33" s="718">
        <f>(('2-year summary'!AH28-'2-year summary'!AF28)/'2-year summary'!AF28)*100</f>
        <v>-60.01627835995523</v>
      </c>
      <c r="E33" s="719">
        <f>+'2-year distribution table'!AU28</f>
        <v>59.262086513994909</v>
      </c>
      <c r="F33" s="720" t="str">
        <f>IF('2-year distribution table'!BS28&lt;0.01,"*",'2-year distribution table'!BS28)</f>
        <v>*</v>
      </c>
      <c r="G33" s="719">
        <f>+'2-year distribution table'!BY28</f>
        <v>0.66157760814249367</v>
      </c>
      <c r="H33" s="720">
        <f>+'2-year distribution table'!CE28</f>
        <v>6.2849872773536894</v>
      </c>
      <c r="I33" s="719">
        <f>+'2-year distribution table'!CK28</f>
        <v>5.6234096692111954</v>
      </c>
      <c r="J33" s="720">
        <f>+'2-year distribution table'!CQ28</f>
        <v>3.6386768447837148</v>
      </c>
      <c r="K33" s="719">
        <f>+'2-year distribution table'!CW28</f>
        <v>2.3155216284987277</v>
      </c>
      <c r="L33" s="721">
        <f>+'2-year distribution table'!DC28</f>
        <v>5.3180661577608141</v>
      </c>
      <c r="M33" s="708"/>
      <c r="N33" s="719" t="str">
        <f>IF('2-year distribution table'!DI28&lt;0.1,"*",'2-year distribution table'!DI28)</f>
        <v>*</v>
      </c>
      <c r="O33" s="720">
        <f>IF('2-year distribution table'!DO28&lt;0.1,"*",'2-year distribution table'!DO28)</f>
        <v>4.2493638676844787</v>
      </c>
      <c r="P33" s="719">
        <f>+'2-year distribution table'!DU28</f>
        <v>0.33078880407124683</v>
      </c>
      <c r="Q33" s="720">
        <f>+'2-year distribution table'!EA28</f>
        <v>10.508905852417302</v>
      </c>
      <c r="R33" s="719">
        <f>+'2-year distribution table'!EG28</f>
        <v>1.5012722646310432</v>
      </c>
      <c r="S33" s="719">
        <f>IF('2-year distribution table'!EM28&lt;0.01,"*",'2-year distribution table'!EM28)</f>
        <v>0.2544529262086514</v>
      </c>
      <c r="T33" s="717" t="s">
        <v>41</v>
      </c>
    </row>
    <row r="34" spans="1:20" s="742" customFormat="1" ht="12.75" customHeight="1" x14ac:dyDescent="0.2">
      <c r="A34" s="722" t="s">
        <v>43</v>
      </c>
      <c r="B34" s="722"/>
      <c r="C34" s="662">
        <f>+'2-year summary'!AH29</f>
        <v>2347</v>
      </c>
      <c r="D34" s="723">
        <f>(('2-year summary'!AH29-'2-year summary'!AF29)/'2-year summary'!AF29)*100</f>
        <v>-7.4161735700197244</v>
      </c>
      <c r="E34" s="724">
        <f>+'2-year distribution table'!AU29</f>
        <v>58.11674478057094</v>
      </c>
      <c r="F34" s="725" t="str">
        <f>IF('2-year distribution table'!BS29&lt;0.01,"*",'2-year distribution table'!BS29)</f>
        <v>*</v>
      </c>
      <c r="G34" s="724">
        <f>+'2-year distribution table'!BY29</f>
        <v>1.1930123561994035</v>
      </c>
      <c r="H34" s="725">
        <f>+'2-year distribution table'!CE29</f>
        <v>7.5841499786962077</v>
      </c>
      <c r="I34" s="724">
        <f>+'2-year distribution table'!CK29</f>
        <v>3.2807839795483593</v>
      </c>
      <c r="J34" s="725">
        <f>+'2-year distribution table'!CQ29</f>
        <v>2.4712398806987643</v>
      </c>
      <c r="K34" s="724">
        <f>+'2-year distribution table'!CW29</f>
        <v>2.0877716233489561</v>
      </c>
      <c r="L34" s="726">
        <f>+'2-year distribution table'!DC29</f>
        <v>8.9902002556455045</v>
      </c>
      <c r="M34" s="708"/>
      <c r="N34" s="724" t="str">
        <f>IF('2-year distribution table'!DI29&lt;0.1,"*",'2-year distribution table'!DI29)</f>
        <v>*</v>
      </c>
      <c r="O34" s="725">
        <f>IF('2-year distribution table'!DO29&lt;0.1,"*",'2-year distribution table'!DO29)</f>
        <v>6.2207072858968893</v>
      </c>
      <c r="P34" s="724">
        <f>+'2-year distribution table'!DU29</f>
        <v>0.21303792074989347</v>
      </c>
      <c r="Q34" s="725">
        <f>+'2-year distribution table'!EA29</f>
        <v>8.351086493395826</v>
      </c>
      <c r="R34" s="724">
        <f>+'2-year distribution table'!EG29</f>
        <v>0.80954409884959522</v>
      </c>
      <c r="S34" s="724">
        <f>IF('2-year distribution table'!EM29&lt;0.01,"*",'2-year distribution table'!EM29)</f>
        <v>0.63911376224968042</v>
      </c>
      <c r="T34" s="662" t="s">
        <v>43</v>
      </c>
    </row>
    <row r="35" spans="1:20" s="742" customFormat="1" ht="12.75" customHeight="1" x14ac:dyDescent="0.2">
      <c r="A35" s="722" t="s">
        <v>44</v>
      </c>
      <c r="B35" s="722"/>
      <c r="C35" s="662">
        <f>+'2-year summary'!AH30</f>
        <v>2840</v>
      </c>
      <c r="D35" s="723">
        <f>(('2-year summary'!AH30-'2-year summary'!AF30)/'2-year summary'!AF30)*100</f>
        <v>-8.0310880829015545</v>
      </c>
      <c r="E35" s="724">
        <f>+'2-year distribution table'!AU30</f>
        <v>42.816901408450704</v>
      </c>
      <c r="F35" s="725" t="str">
        <f>IF('2-year distribution table'!BS30&lt;0.01,"*",'2-year distribution table'!BS30)</f>
        <v>*</v>
      </c>
      <c r="G35" s="724">
        <f>+'2-year distribution table'!BY30</f>
        <v>0.88028169014084512</v>
      </c>
      <c r="H35" s="725">
        <f>+'2-year distribution table'!CE30</f>
        <v>25.774647887323944</v>
      </c>
      <c r="I35" s="724">
        <f>+'2-year distribution table'!CK30</f>
        <v>5.211267605633803</v>
      </c>
      <c r="J35" s="725">
        <f>+'2-year distribution table'!CQ30</f>
        <v>2.816901408450704</v>
      </c>
      <c r="K35" s="724">
        <f>+'2-year distribution table'!CW30</f>
        <v>2.4647887323943665</v>
      </c>
      <c r="L35" s="726">
        <f>+'2-year distribution table'!DC30</f>
        <v>5.563380281690141</v>
      </c>
      <c r="M35" s="708"/>
      <c r="N35" s="724">
        <f>IF('2-year distribution table'!DI30&lt;0.1,"*",'2-year distribution table'!DI30)</f>
        <v>0.14084507042253522</v>
      </c>
      <c r="O35" s="725">
        <f>IF('2-year distribution table'!DO30&lt;0.1,"*",'2-year distribution table'!DO30)</f>
        <v>5.035211267605634</v>
      </c>
      <c r="P35" s="724">
        <f>+'2-year distribution table'!DU30</f>
        <v>0.42253521126760563</v>
      </c>
      <c r="Q35" s="725">
        <f>+'2-year distribution table'!EA30</f>
        <v>7.007042253521127</v>
      </c>
      <c r="R35" s="724">
        <f>+'2-year distribution table'!EG30</f>
        <v>1.76056338028169</v>
      </c>
      <c r="S35" s="724">
        <f>IF('2-year distribution table'!EM30&lt;0.01,"*",'2-year distribution table'!EM30)</f>
        <v>0.10563380281690141</v>
      </c>
      <c r="T35" s="662" t="s">
        <v>44</v>
      </c>
    </row>
    <row r="36" spans="1:20" s="742" customFormat="1" ht="12.75" customHeight="1" x14ac:dyDescent="0.2">
      <c r="A36" s="722" t="s">
        <v>54</v>
      </c>
      <c r="B36" s="722"/>
      <c r="C36" s="662">
        <f>+'2-year summary'!AH31</f>
        <v>1224</v>
      </c>
      <c r="D36" s="723">
        <f>(('2-year summary'!AH31-'2-year summary'!AF31)/'2-year summary'!AF31)*100</f>
        <v>-14.644351464435147</v>
      </c>
      <c r="E36" s="724">
        <f>+'2-year distribution table'!AU31</f>
        <v>50.490196078431367</v>
      </c>
      <c r="F36" s="725" t="str">
        <f>IF('2-year distribution table'!BS31&lt;0.01,"*",'2-year distribution table'!BS31)</f>
        <v>*</v>
      </c>
      <c r="G36" s="724">
        <f>+'2-year distribution table'!BY31</f>
        <v>1.797385620915033</v>
      </c>
      <c r="H36" s="725">
        <f>+'2-year distribution table'!CE31</f>
        <v>8.0882352941176467</v>
      </c>
      <c r="I36" s="724">
        <f>+'2-year distribution table'!CK31</f>
        <v>10.049019607843137</v>
      </c>
      <c r="J36" s="725">
        <f>+'2-year distribution table'!CQ31</f>
        <v>4.1666666666666661</v>
      </c>
      <c r="K36" s="724">
        <f>+'2-year distribution table'!CW31</f>
        <v>2.9411764705882355</v>
      </c>
      <c r="L36" s="726">
        <f>+'2-year distribution table'!DC31</f>
        <v>4.0032679738562091</v>
      </c>
      <c r="M36" s="708"/>
      <c r="N36" s="724">
        <f>IF('2-year distribution table'!DI31&lt;0.1,"*",'2-year distribution table'!DI31)</f>
        <v>0.16339869281045752</v>
      </c>
      <c r="O36" s="725">
        <f>IF('2-year distribution table'!DO31&lt;0.1,"*",'2-year distribution table'!DO31)</f>
        <v>6.8627450980392162</v>
      </c>
      <c r="P36" s="724">
        <f>+'2-year distribution table'!DU31</f>
        <v>0.65359477124183007</v>
      </c>
      <c r="Q36" s="725">
        <f>+'2-year distribution table'!EA31</f>
        <v>9.2320261437908488</v>
      </c>
      <c r="R36" s="724">
        <f>+'2-year distribution table'!EG31</f>
        <v>1.4705882352941175</v>
      </c>
      <c r="S36" s="724">
        <f>IF('2-year distribution table'!EM31&lt;0.01,"*",'2-year distribution table'!EM31)</f>
        <v>8.1699346405228759E-2</v>
      </c>
      <c r="T36" s="662" t="s">
        <v>54</v>
      </c>
    </row>
    <row r="37" spans="1:20" s="742" customFormat="1" ht="12.75" customHeight="1" x14ac:dyDescent="0.2">
      <c r="A37" s="722" t="s">
        <v>56</v>
      </c>
      <c r="B37" s="722"/>
      <c r="C37" s="662">
        <f>+'2-year summary'!AH32</f>
        <v>4111</v>
      </c>
      <c r="D37" s="723">
        <f>(('2-year summary'!AH32-'2-year summary'!AF32)/'2-year summary'!AF32)*100</f>
        <v>2.2382491917433476</v>
      </c>
      <c r="E37" s="724">
        <f>+'2-year distribution table'!AU32</f>
        <v>56.604232546825585</v>
      </c>
      <c r="F37" s="725" t="str">
        <f>IF('2-year distribution table'!BS32&lt;0.01,"*",'2-year distribution table'!BS32)</f>
        <v>*</v>
      </c>
      <c r="G37" s="724">
        <f>+'2-year distribution table'!BY32</f>
        <v>1.0459742155193383</v>
      </c>
      <c r="H37" s="725">
        <f>+'2-year distribution table'!CE32</f>
        <v>8.0758939430795422</v>
      </c>
      <c r="I37" s="724">
        <f>+'2-year distribution table'!CK32</f>
        <v>4.5487715884213076</v>
      </c>
      <c r="J37" s="725">
        <f>+'2-year distribution table'!CQ32</f>
        <v>4.2325468255898802</v>
      </c>
      <c r="K37" s="724">
        <f>+'2-year distribution table'!CW32</f>
        <v>3.1135976648017509</v>
      </c>
      <c r="L37" s="726">
        <f>+'2-year distribution table'!DC32</f>
        <v>3.1865726100705425</v>
      </c>
      <c r="M37" s="708"/>
      <c r="N37" s="724">
        <f>IF('2-year distribution table'!DI32&lt;0.1,"*",'2-year distribution table'!DI32)</f>
        <v>0.53514959863780098</v>
      </c>
      <c r="O37" s="725">
        <f>IF('2-year distribution table'!DO32&lt;0.1,"*",'2-year distribution table'!DO32)</f>
        <v>4.4271466796399901</v>
      </c>
      <c r="P37" s="727" t="str">
        <f>IF('2-year distribution table'!DU32&lt;0.01,"*",'2-year distribution table'!DU32)</f>
        <v>*</v>
      </c>
      <c r="Q37" s="725">
        <f>+'2-year distribution table'!EA32</f>
        <v>12.332765750425688</v>
      </c>
      <c r="R37" s="724">
        <f>+'2-year distribution table'!EG32</f>
        <v>1.6784237411821941</v>
      </c>
      <c r="S37" s="724">
        <f>IF('2-year distribution table'!EM32&lt;0.01,"*",'2-year distribution table'!EM32)</f>
        <v>0.21892483580637315</v>
      </c>
      <c r="T37" s="662" t="s">
        <v>56</v>
      </c>
    </row>
    <row r="38" spans="1:20" s="742" customFormat="1" ht="12.75" customHeight="1" x14ac:dyDescent="0.2">
      <c r="A38" s="730" t="s">
        <v>59</v>
      </c>
      <c r="B38" s="730"/>
      <c r="C38" s="731">
        <f>+'2-year summary'!AH33</f>
        <v>4969</v>
      </c>
      <c r="D38" s="721">
        <f>(('2-year summary'!AH33-'2-year summary'!AF33)/'2-year summary'!AF33)*100</f>
        <v>-37.778612572001002</v>
      </c>
      <c r="E38" s="719">
        <f>+'2-year distribution table'!AU33</f>
        <v>53.531897766150131</v>
      </c>
      <c r="F38" s="720">
        <f>IF('2-year distribution table'!BS33&lt;0.01,"*",'2-year distribution table'!BS33)</f>
        <v>8.0499094385188166E-2</v>
      </c>
      <c r="G38" s="719">
        <f>+'2-year distribution table'!BY33</f>
        <v>0.96598913262225805</v>
      </c>
      <c r="H38" s="720">
        <f>+'2-year distribution table'!CE33</f>
        <v>7.1442946266854488</v>
      </c>
      <c r="I38" s="719">
        <f>+'2-year distribution table'!CK33</f>
        <v>6.5405514187965386</v>
      </c>
      <c r="J38" s="720">
        <f>+'2-year distribution table'!CQ33</f>
        <v>3.5620849265445762</v>
      </c>
      <c r="K38" s="719">
        <f>+'2-year distribution table'!CW33</f>
        <v>2.9784664922519624</v>
      </c>
      <c r="L38" s="721">
        <f>+'2-year distribution table'!DC33</f>
        <v>2.5155966995371304</v>
      </c>
      <c r="M38" s="708"/>
      <c r="N38" s="719">
        <f>IF('2-year distribution table'!DI33&lt;0.1,"*",'2-year distribution table'!DI33)</f>
        <v>0.24149728315556451</v>
      </c>
      <c r="O38" s="720">
        <f>IF('2-year distribution table'!DO33&lt;0.1,"*",'2-year distribution table'!DO33)</f>
        <v>6.9631716643187769</v>
      </c>
      <c r="P38" s="719">
        <f>+'2-year distribution table'!DU33</f>
        <v>0.78486617025558458</v>
      </c>
      <c r="Q38" s="720">
        <f>+'2-year distribution table'!EA33</f>
        <v>10.122761118937413</v>
      </c>
      <c r="R38" s="719">
        <f>+'2-year distribution table'!EG33</f>
        <v>4.2664520024149724</v>
      </c>
      <c r="S38" s="719">
        <f>IF('2-year distribution table'!EM33&lt;0.01,"*",'2-year distribution table'!EM33)</f>
        <v>0.30187160394445567</v>
      </c>
      <c r="T38" s="731" t="s">
        <v>59</v>
      </c>
    </row>
    <row r="39" spans="1:20" s="742" customFormat="1" ht="12.75" customHeight="1" x14ac:dyDescent="0.2">
      <c r="A39" s="730" t="s">
        <v>63</v>
      </c>
      <c r="B39" s="730"/>
      <c r="C39" s="731">
        <f>+'2-year summary'!AH34</f>
        <v>11160</v>
      </c>
      <c r="D39" s="721">
        <f>(('2-year summary'!AH34-'2-year summary'!AF34)/'2-year summary'!AF34)*100</f>
        <v>-17.431192660550458</v>
      </c>
      <c r="E39" s="719">
        <f>+'2-year distribution table'!AU34</f>
        <v>55.089605734767019</v>
      </c>
      <c r="F39" s="720" t="str">
        <f>IF('2-year distribution table'!BS34&lt;0.01,"*",'2-year distribution table'!BS34)</f>
        <v>*</v>
      </c>
      <c r="G39" s="719">
        <f>+'2-year distribution table'!BY34</f>
        <v>0.94086021505376349</v>
      </c>
      <c r="H39" s="720">
        <f>+'2-year distribution table'!CE34</f>
        <v>7.9390681003584227</v>
      </c>
      <c r="I39" s="719">
        <f>+'2-year distribution table'!CK34</f>
        <v>6.2903225806451619</v>
      </c>
      <c r="J39" s="720">
        <f>+'2-year distribution table'!CQ34</f>
        <v>2.2759856630824369</v>
      </c>
      <c r="K39" s="719">
        <f>+'2-year distribution table'!CW34</f>
        <v>3.790322580645161</v>
      </c>
      <c r="L39" s="721">
        <f>+'2-year distribution table'!DC34</f>
        <v>3.9964157706093193</v>
      </c>
      <c r="M39" s="708"/>
      <c r="N39" s="719">
        <f>IF('2-year distribution table'!DI34&lt;0.1,"*",'2-year distribution table'!DI34)</f>
        <v>0.1075268817204301</v>
      </c>
      <c r="O39" s="720">
        <f>IF('2-year distribution table'!DO34&lt;0.1,"*",'2-year distribution table'!DO34)</f>
        <v>4.9820788530465956</v>
      </c>
      <c r="P39" s="719">
        <f>+'2-year distribution table'!DU34</f>
        <v>0.41218637992831542</v>
      </c>
      <c r="Q39" s="720">
        <f>+'2-year distribution table'!EA34</f>
        <v>12.840501792114695</v>
      </c>
      <c r="R39" s="719">
        <f>+'2-year distribution table'!EG34</f>
        <v>0.9946236559139785</v>
      </c>
      <c r="S39" s="719">
        <f>IF('2-year distribution table'!EM34&lt;0.01,"*",'2-year distribution table'!EM34)</f>
        <v>0.34050179211469533</v>
      </c>
      <c r="T39" s="731" t="s">
        <v>63</v>
      </c>
    </row>
    <row r="40" spans="1:20" s="742" customFormat="1" ht="12.75" customHeight="1" x14ac:dyDescent="0.2">
      <c r="A40" s="730" t="s">
        <v>67</v>
      </c>
      <c r="B40" s="730"/>
      <c r="C40" s="731">
        <f>+'2-year summary'!AH35</f>
        <v>5426</v>
      </c>
      <c r="D40" s="721">
        <f>(('2-year summary'!AH35-'2-year summary'!AF35)/'2-year summary'!AF35)*100</f>
        <v>37.57606490872211</v>
      </c>
      <c r="E40" s="719">
        <f>+'2-year distribution table'!AU35</f>
        <v>45.134537412458535</v>
      </c>
      <c r="F40" s="720" t="str">
        <f>IF('2-year distribution table'!BS35&lt;0.01,"*",'2-year distribution table'!BS35)</f>
        <v>*</v>
      </c>
      <c r="G40" s="719">
        <f>+'2-year distribution table'!BY35</f>
        <v>1.1610762992996682</v>
      </c>
      <c r="H40" s="720">
        <f>+'2-year distribution table'!CE35</f>
        <v>7.8510873571691864</v>
      </c>
      <c r="I40" s="719">
        <f>+'2-year distribution table'!CK35</f>
        <v>4.0729819388131219</v>
      </c>
      <c r="J40" s="720">
        <f>+'2-year distribution table'!CQ35</f>
        <v>1.9904165130851457</v>
      </c>
      <c r="K40" s="719">
        <f>+'2-year distribution table'!CW35</f>
        <v>3.6859565057132326</v>
      </c>
      <c r="L40" s="721">
        <f>+'2-year distribution table'!DC35</f>
        <v>9.9520825654257266</v>
      </c>
      <c r="M40" s="708"/>
      <c r="N40" s="719">
        <f>IF('2-year distribution table'!DI35&lt;0.1,"*",'2-year distribution table'!DI35)</f>
        <v>0.40545521562845555</v>
      </c>
      <c r="O40" s="720">
        <f>IF('2-year distribution table'!DO35&lt;0.1,"*",'2-year distribution table'!DO35)</f>
        <v>8.4224106155547354</v>
      </c>
      <c r="P40" s="719">
        <f>+'2-year distribution table'!DU35</f>
        <v>1.8982676004423147</v>
      </c>
      <c r="Q40" s="720">
        <f>+'2-year distribution table'!EA35</f>
        <v>13.730187983781789</v>
      </c>
      <c r="R40" s="719">
        <f>+'2-year distribution table'!EG35</f>
        <v>1.58496129745669</v>
      </c>
      <c r="S40" s="719">
        <f>IF('2-year distribution table'!EM35&lt;0.01,"*",'2-year distribution table'!EM35)</f>
        <v>0.11057869517139698</v>
      </c>
      <c r="T40" s="731" t="s">
        <v>67</v>
      </c>
    </row>
    <row r="41" spans="1:20" s="742" customFormat="1" ht="12.75" customHeight="1" x14ac:dyDescent="0.2">
      <c r="A41" s="730" t="s">
        <v>69</v>
      </c>
      <c r="B41" s="730"/>
      <c r="C41" s="731">
        <f>+'2-year summary'!AH36</f>
        <v>14885</v>
      </c>
      <c r="D41" s="721">
        <f>(('2-year summary'!AH36-'2-year summary'!AF36)/'2-year summary'!AF36)*100</f>
        <v>-20.761245674740483</v>
      </c>
      <c r="E41" s="719">
        <f>+'2-year distribution table'!AU36</f>
        <v>52.139737991266372</v>
      </c>
      <c r="F41" s="720" t="str">
        <f>IF('2-year distribution table'!BS36&lt;0.01,"*",'2-year distribution table'!BS36)</f>
        <v>*</v>
      </c>
      <c r="G41" s="719">
        <f>+'2-year distribution table'!BY36</f>
        <v>1.0681894524689284</v>
      </c>
      <c r="H41" s="720">
        <f>+'2-year distribution table'!CE36</f>
        <v>6.6711454484380255</v>
      </c>
      <c r="I41" s="719">
        <f>+'2-year distribution table'!CK36</f>
        <v>9.4994961370507216</v>
      </c>
      <c r="J41" s="720">
        <f>+'2-year distribution table'!CQ36</f>
        <v>2.5327510917030569</v>
      </c>
      <c r="K41" s="719">
        <f>+'2-year distribution table'!CW36</f>
        <v>2.8820960698689957</v>
      </c>
      <c r="L41" s="721">
        <f>+'2-year distribution table'!DC36</f>
        <v>2.613369163587504</v>
      </c>
      <c r="M41" s="708"/>
      <c r="N41" s="719">
        <f>IF('2-year distribution table'!DI36&lt;0.1,"*",'2-year distribution table'!DI36)</f>
        <v>0.20154517971111857</v>
      </c>
      <c r="O41" s="720">
        <f>IF('2-year distribution table'!DO36&lt;0.1,"*",'2-year distribution table'!DO36)</f>
        <v>4.890829694323144</v>
      </c>
      <c r="P41" s="719">
        <f>+'2-year distribution table'!DU36</f>
        <v>0.4165267047363117</v>
      </c>
      <c r="Q41" s="720">
        <f>+'2-year distribution table'!EA36</f>
        <v>14.168626133691635</v>
      </c>
      <c r="R41" s="719">
        <f>+'2-year distribution table'!EG36</f>
        <v>2.7678871346993619</v>
      </c>
      <c r="S41" s="719">
        <f>IF('2-year distribution table'!EM36&lt;0.01,"*",'2-year distribution table'!EM36)</f>
        <v>0.1477997984548203</v>
      </c>
      <c r="T41" s="731" t="s">
        <v>69</v>
      </c>
    </row>
    <row r="42" spans="1:20" s="742" customFormat="1" ht="12.75" customHeight="1" x14ac:dyDescent="0.2">
      <c r="A42" s="743" t="s">
        <v>71</v>
      </c>
      <c r="B42" s="743"/>
      <c r="C42" s="744">
        <f>+'2-year summary'!AH37</f>
        <v>3493</v>
      </c>
      <c r="D42" s="745">
        <f>(('2-year summary'!AH37-'2-year summary'!AF37)/'2-year summary'!AF37)*100</f>
        <v>3.8964901844140392</v>
      </c>
      <c r="E42" s="746">
        <f>+'2-year distribution table'!AU37</f>
        <v>48.525622673919273</v>
      </c>
      <c r="F42" s="747" t="str">
        <f>IF('2-year distribution table'!BS37&lt;0.01,"*",'2-year distribution table'!BS37)</f>
        <v>*</v>
      </c>
      <c r="G42" s="746">
        <f>+'2-year distribution table'!BY37</f>
        <v>1.4028056112224447</v>
      </c>
      <c r="H42" s="747">
        <f>+'2-year distribution table'!CE37</f>
        <v>11.795018608645865</v>
      </c>
      <c r="I42" s="746">
        <f>+'2-year distribution table'!CK37</f>
        <v>6.2124248496993992</v>
      </c>
      <c r="J42" s="747">
        <f>+'2-year distribution table'!CQ37</f>
        <v>1.8894932722588034</v>
      </c>
      <c r="K42" s="746">
        <f>+'2-year distribution table'!CW37</f>
        <v>2.2044088176352705</v>
      </c>
      <c r="L42" s="745">
        <f>+'2-year distribution table'!DC37</f>
        <v>6.0979101059261378</v>
      </c>
      <c r="M42" s="708"/>
      <c r="N42" s="746">
        <f>IF('2-year distribution table'!DI37&lt;0.1,"*",'2-year distribution table'!DI37)</f>
        <v>0.31491554537646715</v>
      </c>
      <c r="O42" s="747">
        <f>IF('2-year distribution table'!DO37&lt;0.1,"*",'2-year distribution table'!DO37)</f>
        <v>9.4188376753507015</v>
      </c>
      <c r="P42" s="746">
        <f>+'2-year distribution table'!DU37</f>
        <v>0.28628685943315202</v>
      </c>
      <c r="Q42" s="747">
        <f>+'2-year distribution table'!EA37</f>
        <v>9.6764958488405384</v>
      </c>
      <c r="R42" s="746">
        <f>+'2-year distribution table'!EG37</f>
        <v>1.4600629831090752</v>
      </c>
      <c r="S42" s="746">
        <f>IF('2-year distribution table'!EM37&lt;0.01,"*",'2-year distribution table'!EM37)</f>
        <v>0.71571714858288005</v>
      </c>
      <c r="T42" s="744" t="s">
        <v>71</v>
      </c>
    </row>
    <row r="43" spans="1:20" s="742" customFormat="1" ht="12.75" customHeight="1" x14ac:dyDescent="0.2">
      <c r="A43" s="710" t="s">
        <v>109</v>
      </c>
      <c r="B43" s="710"/>
      <c r="C43" s="711">
        <f>+'2-year summary'!AH38</f>
        <v>118473</v>
      </c>
      <c r="D43" s="712">
        <f>(('2-year summary'!AH38-'2-year summary'!AF38)/'2-year summary'!AF38)*100</f>
        <v>-22.068003762638057</v>
      </c>
      <c r="E43" s="713">
        <f>+'2-year distribution table'!AU38</f>
        <v>55.363669359263284</v>
      </c>
      <c r="F43" s="748">
        <f>IF('2-year distribution table'!BS38&lt;0.01,"*",'2-year distribution table'!BS38)</f>
        <v>1.0972964304103045E-2</v>
      </c>
      <c r="G43" s="713">
        <f>+'2-year distribution table'!BY38</f>
        <v>0.79933824584504487</v>
      </c>
      <c r="H43" s="714">
        <f>+'2-year distribution table'!CE38</f>
        <v>8.1706380356705743</v>
      </c>
      <c r="I43" s="713">
        <f>+'2-year distribution table'!CK38</f>
        <v>4.9834139424172594</v>
      </c>
      <c r="J43" s="714">
        <f>+'2-year distribution table'!CQ38</f>
        <v>2.7888210815966508</v>
      </c>
      <c r="K43" s="713">
        <f>+'2-year distribution table'!CW38</f>
        <v>2.7567462628615806</v>
      </c>
      <c r="L43" s="708">
        <f>+'2-year distribution table'!DC38</f>
        <v>4.56897352139306</v>
      </c>
      <c r="M43" s="708"/>
      <c r="N43" s="713">
        <f>IF('2-year distribution table'!DI38&lt;0.1,"*",'2-year distribution table'!DI38)</f>
        <v>0.13842816506714611</v>
      </c>
      <c r="O43" s="714">
        <f>IF('2-year distribution table'!DO38&lt;0.1,"*",'2-year distribution table'!DO38)</f>
        <v>6.346593738657754</v>
      </c>
      <c r="P43" s="713">
        <f>+'2-year distribution table'!DU38</f>
        <v>0.55877710533201652</v>
      </c>
      <c r="Q43" s="714">
        <f>+'2-year distribution table'!EA38</f>
        <v>12.456846707688673</v>
      </c>
      <c r="R43" s="713">
        <f>+'2-year distribution table'!EG38</f>
        <v>0.85167084483384392</v>
      </c>
      <c r="S43" s="713">
        <f>IF('2-year distribution table'!EM38&lt;0.01,"*",'2-year distribution table'!EM38)</f>
        <v>0.20511002506900305</v>
      </c>
      <c r="T43" s="711" t="s">
        <v>109</v>
      </c>
    </row>
    <row r="44" spans="1:20" s="742" customFormat="1" ht="12.75" customHeight="1" x14ac:dyDescent="0.2">
      <c r="A44" s="710" t="s">
        <v>113</v>
      </c>
      <c r="B44" s="710"/>
      <c r="C44" s="712">
        <f>+'2-year summary'!AH39</f>
        <v>19.937766528557052</v>
      </c>
      <c r="D44" s="712"/>
      <c r="E44" s="713"/>
      <c r="F44" s="714"/>
      <c r="G44" s="713"/>
      <c r="H44" s="714"/>
      <c r="I44" s="713"/>
      <c r="J44" s="714"/>
      <c r="K44" s="713"/>
      <c r="L44" s="708"/>
      <c r="M44" s="708"/>
      <c r="N44" s="713"/>
      <c r="O44" s="714"/>
      <c r="P44" s="713"/>
      <c r="Q44" s="714"/>
      <c r="R44" s="713"/>
      <c r="S44" s="713"/>
      <c r="T44" s="711"/>
    </row>
    <row r="45" spans="1:20" s="742" customFormat="1" ht="12.75" customHeight="1" x14ac:dyDescent="0.2">
      <c r="A45" s="716" t="s">
        <v>45</v>
      </c>
      <c r="B45" s="716"/>
      <c r="C45" s="717">
        <f>+'2-year summary'!AH40</f>
        <v>19186</v>
      </c>
      <c r="D45" s="718">
        <f>(('2-year summary'!AH40-'2-year summary'!AF40)/'2-year summary'!AF40)*100</f>
        <v>-42.398222649213402</v>
      </c>
      <c r="E45" s="719">
        <f>+'2-year distribution table'!AU40</f>
        <v>53.288856457833838</v>
      </c>
      <c r="F45" s="720" t="str">
        <f>IF('2-year distribution table'!BS40&lt;0.01,"*",'2-year distribution table'!BS40)</f>
        <v>*</v>
      </c>
      <c r="G45" s="719">
        <f>+'2-year distribution table'!BY40</f>
        <v>0.86521421870113624</v>
      </c>
      <c r="H45" s="720">
        <f>+'2-year distribution table'!CE40</f>
        <v>7.6305639528823095</v>
      </c>
      <c r="I45" s="719">
        <f>+'2-year distribution table'!CK40</f>
        <v>4.3886166996768479</v>
      </c>
      <c r="J45" s="720">
        <f>+'2-year distribution table'!CQ40</f>
        <v>2.8718857500260606</v>
      </c>
      <c r="K45" s="719">
        <f>+'2-year distribution table'!CW40</f>
        <v>3.0230376316063796</v>
      </c>
      <c r="L45" s="721">
        <f>+'2-year distribution table'!DC40</f>
        <v>7.7712915667674345</v>
      </c>
      <c r="M45" s="708"/>
      <c r="N45" s="719">
        <f>IF('2-year distribution table'!DI40&lt;0.1,"*",'2-year distribution table'!DI40)</f>
        <v>0.16157614927551339</v>
      </c>
      <c r="O45" s="720">
        <f>IF('2-year distribution table'!DO40&lt;0.1,"*",'2-year distribution table'!DO40)</f>
        <v>7.5523819451683529</v>
      </c>
      <c r="P45" s="719">
        <f>+'2-year distribution table'!DU40</f>
        <v>1.3082455957468988</v>
      </c>
      <c r="Q45" s="720">
        <f>+'2-year distribution table'!EA40</f>
        <v>10.924632544563744</v>
      </c>
      <c r="R45" s="719">
        <f>+'2-year distribution table'!EG40</f>
        <v>0.14593974773272178</v>
      </c>
      <c r="S45" s="739" t="str">
        <f>IF('2-year distribution table'!EM40&lt;0.1,"*",'2-year distribution table'!EM40)</f>
        <v>*</v>
      </c>
      <c r="T45" s="717" t="s">
        <v>45</v>
      </c>
    </row>
    <row r="46" spans="1:20" s="742" customFormat="1" ht="12.75" customHeight="1" x14ac:dyDescent="0.2">
      <c r="A46" s="716" t="s">
        <v>46</v>
      </c>
      <c r="B46" s="716"/>
      <c r="C46" s="717">
        <f>+'2-year summary'!AH41</f>
        <v>10933</v>
      </c>
      <c r="D46" s="718">
        <f>(('2-year summary'!AH41-'2-year summary'!AF41)/'2-year summary'!AF41)*100</f>
        <v>23.508811568007228</v>
      </c>
      <c r="E46" s="719">
        <f>+'2-year distribution table'!AU41</f>
        <v>59.224366596542581</v>
      </c>
      <c r="F46" s="720" t="str">
        <f>IF('2-year distribution table'!BS41&lt;0.01,"*",'2-year distribution table'!BS41)</f>
        <v>*</v>
      </c>
      <c r="G46" s="719">
        <f>+'2-year distribution table'!BY41</f>
        <v>0.29269185036129147</v>
      </c>
      <c r="H46" s="720">
        <f>+'2-year distribution table'!CE41</f>
        <v>1.2805268453306502</v>
      </c>
      <c r="I46" s="719">
        <f>+'2-year distribution table'!CK41</f>
        <v>3.9879264611725969</v>
      </c>
      <c r="J46" s="720">
        <f>+'2-year distribution table'!CQ41</f>
        <v>3.960486600201226</v>
      </c>
      <c r="K46" s="719">
        <f>+'2-year distribution table'!CW41</f>
        <v>2.7988658190798499</v>
      </c>
      <c r="L46" s="721">
        <f>+'2-year distribution table'!DC41</f>
        <v>4.7836824293423579</v>
      </c>
      <c r="M46" s="708"/>
      <c r="N46" s="719" t="str">
        <f>IF('2-year distribution table'!DI41&lt;0.1,"*",'2-year distribution table'!DI41)</f>
        <v>*</v>
      </c>
      <c r="O46" s="720">
        <f>IF('2-year distribution table'!DO41&lt;0.1,"*",'2-year distribution table'!DO41)</f>
        <v>4.3995243757431624</v>
      </c>
      <c r="P46" s="739" t="str">
        <f>IF('2-year distribution table'!DU41&lt;0.1,"*",'2-year distribution table'!DU41)</f>
        <v>*</v>
      </c>
      <c r="Q46" s="720">
        <f>+'2-year distribution table'!EA41</f>
        <v>18.814598006036768</v>
      </c>
      <c r="R46" s="719">
        <f>+'2-year distribution table'!EG41</f>
        <v>0.3384249519802433</v>
      </c>
      <c r="S46" s="739" t="str">
        <f>IF('2-year distribution table'!EM41&lt;0.1,"*",'2-year distribution table'!EM41)</f>
        <v>*</v>
      </c>
      <c r="T46" s="717" t="s">
        <v>46</v>
      </c>
    </row>
    <row r="47" spans="1:20" s="742" customFormat="1" ht="12.75" customHeight="1" x14ac:dyDescent="0.2">
      <c r="A47" s="716" t="s">
        <v>47</v>
      </c>
      <c r="B47" s="716"/>
      <c r="C47" s="717">
        <f>+'2-year summary'!AH42</f>
        <v>10617</v>
      </c>
      <c r="D47" s="718">
        <f>(('2-year summary'!AH42-'2-year summary'!AF42)/'2-year summary'!AF42)*100</f>
        <v>16.555055439675044</v>
      </c>
      <c r="E47" s="719">
        <f>+'2-year distribution table'!AU42</f>
        <v>55.495902797400397</v>
      </c>
      <c r="F47" s="720">
        <f>IF('2-year distribution table'!BS42&lt;0.01,"*",'2-year distribution table'!BS42)</f>
        <v>5.6513139304888389E-2</v>
      </c>
      <c r="G47" s="719">
        <f>+'2-year distribution table'!BY42</f>
        <v>0.56513139304888382</v>
      </c>
      <c r="H47" s="720">
        <f>+'2-year distribution table'!CE42</f>
        <v>9.7767730997456894</v>
      </c>
      <c r="I47" s="719">
        <f>+'2-year distribution table'!CK42</f>
        <v>4.8695488367712159</v>
      </c>
      <c r="J47" s="720">
        <f>+'2-year distribution table'!CQ42</f>
        <v>2.6372798342281247</v>
      </c>
      <c r="K47" s="719">
        <f>+'2-year distribution table'!CW42</f>
        <v>2.0909861542808699</v>
      </c>
      <c r="L47" s="721">
        <f>+'2-year distribution table'!DC42</f>
        <v>4.681171705754922</v>
      </c>
      <c r="M47" s="708"/>
      <c r="N47" s="719">
        <f>IF('2-year distribution table'!DI42&lt;0.1,"*",'2-year distribution table'!DI42)</f>
        <v>0.16953941791466515</v>
      </c>
      <c r="O47" s="720">
        <f>IF('2-year distribution table'!DO42&lt;0.1,"*",'2-year distribution table'!DO42)</f>
        <v>7.064142413111048</v>
      </c>
      <c r="P47" s="719">
        <f>+'2-year distribution table'!DU42</f>
        <v>0.6969953847602901</v>
      </c>
      <c r="Q47" s="720">
        <f>+'2-year distribution table'!EA42</f>
        <v>10.379579918997834</v>
      </c>
      <c r="R47" s="719">
        <f>+'2-year distribution table'!EG42</f>
        <v>0.90421022887821412</v>
      </c>
      <c r="S47" s="719">
        <f>IF('2-year distribution table'!EM42&lt;0.01,"*",'2-year distribution table'!EM42)</f>
        <v>0.6122256758029575</v>
      </c>
      <c r="T47" s="717" t="s">
        <v>47</v>
      </c>
    </row>
    <row r="48" spans="1:20" s="742" customFormat="1" ht="12.75" customHeight="1" x14ac:dyDescent="0.2">
      <c r="A48" s="716" t="s">
        <v>48</v>
      </c>
      <c r="B48" s="716"/>
      <c r="C48" s="717">
        <f>+'2-year summary'!AH43</f>
        <v>7472</v>
      </c>
      <c r="D48" s="718">
        <f>(('2-year summary'!AH43-'2-year summary'!AF43)/'2-year summary'!AF43)*100</f>
        <v>50.705929810407426</v>
      </c>
      <c r="E48" s="719">
        <f>+'2-year distribution table'!AU43</f>
        <v>46.721092077087789</v>
      </c>
      <c r="F48" s="720" t="str">
        <f>IF('2-year distribution table'!BS43&lt;0.01,"*",'2-year distribution table'!BS43)</f>
        <v>*</v>
      </c>
      <c r="G48" s="719">
        <f>+'2-year distribution table'!BY43</f>
        <v>0.62901498929336186</v>
      </c>
      <c r="H48" s="720">
        <f>+'2-year distribution table'!CE43</f>
        <v>8.1638115631691655</v>
      </c>
      <c r="I48" s="719">
        <f>+'2-year distribution table'!CK43</f>
        <v>6.2232334047109212</v>
      </c>
      <c r="J48" s="720">
        <f>+'2-year distribution table'!CQ43</f>
        <v>1.1241970021413277</v>
      </c>
      <c r="K48" s="719">
        <f>+'2-year distribution table'!CW43</f>
        <v>2.5695931477516063</v>
      </c>
      <c r="L48" s="721">
        <f>+'2-year distribution table'!DC43</f>
        <v>5.9555674518201283</v>
      </c>
      <c r="M48" s="708"/>
      <c r="N48" s="719">
        <f>IF('2-year distribution table'!DI43&lt;0.1,"*",'2-year distribution table'!DI43)</f>
        <v>0.33458244111349034</v>
      </c>
      <c r="O48" s="720">
        <f>IF('2-year distribution table'!DO43&lt;0.1,"*",'2-year distribution table'!DO43)</f>
        <v>8.4180942184154173</v>
      </c>
      <c r="P48" s="719">
        <f>+'2-year distribution table'!DU43</f>
        <v>0.22751605995717344</v>
      </c>
      <c r="Q48" s="720">
        <f>+'2-year distribution table'!EA43</f>
        <v>17.371520342612421</v>
      </c>
      <c r="R48" s="719">
        <f>+'2-year distribution table'!EG43</f>
        <v>1.913811563169165</v>
      </c>
      <c r="S48" s="719">
        <f>IF('2-year distribution table'!EM43&lt;0.01,"*",'2-year distribution table'!EM43)</f>
        <v>0.34796573875802994</v>
      </c>
      <c r="T48" s="717" t="s">
        <v>48</v>
      </c>
    </row>
    <row r="49" spans="1:20" s="742" customFormat="1" ht="12.75" customHeight="1" x14ac:dyDescent="0.2">
      <c r="A49" s="722" t="s">
        <v>51</v>
      </c>
      <c r="B49" s="722"/>
      <c r="C49" s="662">
        <f>+'2-year summary'!AH44</f>
        <v>18751</v>
      </c>
      <c r="D49" s="723">
        <f>(('2-year summary'!AH44-'2-year summary'!AF44)/'2-year summary'!AF44)*100</f>
        <v>-20.502819349641751</v>
      </c>
      <c r="E49" s="724">
        <f>+'2-year distribution table'!AU44</f>
        <v>59.692816383126228</v>
      </c>
      <c r="F49" s="725" t="str">
        <f>IF('2-year distribution table'!BS44&lt;0.1,"*",'2-year distribution table'!BS44)</f>
        <v>*</v>
      </c>
      <c r="G49" s="724">
        <f>+'2-year distribution table'!BY44</f>
        <v>1.1039411231400993</v>
      </c>
      <c r="H49" s="725">
        <f>+'2-year distribution table'!CE44</f>
        <v>6.0316783104901068</v>
      </c>
      <c r="I49" s="724">
        <f>+'2-year distribution table'!CK44</f>
        <v>6.0370113593941657</v>
      </c>
      <c r="J49" s="725">
        <f>+'2-year distribution table'!CQ44</f>
        <v>2.2825449309370165</v>
      </c>
      <c r="K49" s="724">
        <f>+'2-year distribution table'!CW44</f>
        <v>2.9918404351767904</v>
      </c>
      <c r="L49" s="726">
        <f>+'2-year distribution table'!DC44</f>
        <v>3.4078182496933498</v>
      </c>
      <c r="M49" s="708"/>
      <c r="N49" s="724">
        <f>IF('2-year distribution table'!DI44&lt;0.1,"*",'2-year distribution table'!DI44)</f>
        <v>0.10132792917711056</v>
      </c>
      <c r="O49" s="725">
        <f>IF('2-year distribution table'!DO44&lt;0.1,"*",'2-year distribution table'!DO44)</f>
        <v>6.1010079462428672</v>
      </c>
      <c r="P49" s="724">
        <f>+'2-year distribution table'!DU44</f>
        <v>7.4662684656818301E-2</v>
      </c>
      <c r="Q49" s="725">
        <f>+'2-year distribution table'!EA44</f>
        <v>11.092741720441577</v>
      </c>
      <c r="R49" s="724">
        <f>+'2-year distribution table'!EG44</f>
        <v>0.78929123780065058</v>
      </c>
      <c r="S49" s="724">
        <f>IF('2-year distribution table'!EM44&lt;0.01,"*",'2-year distribution table'!EM44)</f>
        <v>0.28265159191509787</v>
      </c>
      <c r="T49" s="662" t="s">
        <v>51</v>
      </c>
    </row>
    <row r="50" spans="1:20" s="742" customFormat="1" ht="12.75" customHeight="1" x14ac:dyDescent="0.2">
      <c r="A50" s="722" t="s">
        <v>52</v>
      </c>
      <c r="B50" s="722"/>
      <c r="C50" s="662">
        <f>+'2-year summary'!AH45</f>
        <v>6952</v>
      </c>
      <c r="D50" s="723">
        <f>(('2-year summary'!AH45-'2-year summary'!AF45)/'2-year summary'!AF45)*100</f>
        <v>-34.066767830045528</v>
      </c>
      <c r="E50" s="724">
        <f>+'2-year distribution table'!AU45</f>
        <v>53.006329113924053</v>
      </c>
      <c r="F50" s="725" t="str">
        <f>IF('2-year distribution table'!BS45&lt;0.01,"*",'2-year distribution table'!BS45)</f>
        <v>*</v>
      </c>
      <c r="G50" s="724">
        <f>+'2-year distribution table'!BY45</f>
        <v>1.1939010356731876</v>
      </c>
      <c r="H50" s="725">
        <f>+'2-year distribution table'!CE45</f>
        <v>15.161104718066744</v>
      </c>
      <c r="I50" s="724">
        <f>+'2-year distribution table'!CK45</f>
        <v>3.2508630609896434</v>
      </c>
      <c r="J50" s="725">
        <f>+'2-year distribution table'!CQ45</f>
        <v>3.0926352128883776</v>
      </c>
      <c r="K50" s="724">
        <f>+'2-year distribution table'!CW45</f>
        <v>3.3803222094361338</v>
      </c>
      <c r="L50" s="726">
        <f>+'2-year distribution table'!DC45</f>
        <v>1.7548906789413119</v>
      </c>
      <c r="M50" s="708"/>
      <c r="N50" s="724">
        <f>IF('2-year distribution table'!DI45&lt;0.1,"*",'2-year distribution table'!DI45)</f>
        <v>0.30207134637514388</v>
      </c>
      <c r="O50" s="725">
        <f>IF('2-year distribution table'!DO45&lt;0.1,"*",'2-year distribution table'!DO45)</f>
        <v>5.5667433831990794</v>
      </c>
      <c r="P50" s="724">
        <f>+'2-year distribution table'!DU45</f>
        <v>1.3665132336018411</v>
      </c>
      <c r="Q50" s="725">
        <f>+'2-year distribution table'!EA45</f>
        <v>10.112197928653625</v>
      </c>
      <c r="R50" s="724">
        <f>+'2-year distribution table'!EG45</f>
        <v>1.7548906789413119</v>
      </c>
      <c r="S50" s="727" t="str">
        <f>IF('2-year distribution table'!EM45&lt;0.1,"*",'2-year distribution table'!EM45)</f>
        <v>*</v>
      </c>
      <c r="T50" s="662" t="s">
        <v>52</v>
      </c>
    </row>
    <row r="51" spans="1:20" s="742" customFormat="1" ht="12.75" customHeight="1" x14ac:dyDescent="0.2">
      <c r="A51" s="722" t="s">
        <v>53</v>
      </c>
      <c r="B51" s="722"/>
      <c r="C51" s="662">
        <f>+'2-year summary'!AH46</f>
        <v>13414</v>
      </c>
      <c r="D51" s="723">
        <f>(('2-year summary'!AH46-'2-year summary'!AF46)/'2-year summary'!AF46)*100</f>
        <v>6.1234177215189876</v>
      </c>
      <c r="E51" s="724">
        <f>+'2-year distribution table'!AU46</f>
        <v>51.013866110034286</v>
      </c>
      <c r="F51" s="725" t="str">
        <f>IF('2-year distribution table'!BS46&lt;0.01,"*",'2-year distribution table'!BS46)</f>
        <v>*</v>
      </c>
      <c r="G51" s="724">
        <f>+'2-year distribution table'!BY46</f>
        <v>0.82003876546891319</v>
      </c>
      <c r="H51" s="725">
        <f>+'2-year distribution table'!CE46</f>
        <v>12.404950052184287</v>
      </c>
      <c r="I51" s="724">
        <f>+'2-year distribution table'!CK46</f>
        <v>3.8318175041001941</v>
      </c>
      <c r="J51" s="725">
        <f>+'2-year distribution table'!CQ46</f>
        <v>2.482480990010437</v>
      </c>
      <c r="K51" s="724">
        <f>+'2-year distribution table'!CW46</f>
        <v>2.4601162964067393</v>
      </c>
      <c r="L51" s="726">
        <f>+'2-year distribution table'!DC46</f>
        <v>3.1310571045176676</v>
      </c>
      <c r="M51" s="708"/>
      <c r="N51" s="724">
        <f>IF('2-year distribution table'!DI46&lt;0.1,"*",'2-year distribution table'!DI46)</f>
        <v>0.18637244669748024</v>
      </c>
      <c r="O51" s="725">
        <f>IF('2-year distribution table'!DO46&lt;0.1,"*",'2-year distribution table'!DO46)</f>
        <v>6.3590278813180259</v>
      </c>
      <c r="P51" s="724">
        <f>+'2-year distribution table'!DU46</f>
        <v>0.66348591024302961</v>
      </c>
      <c r="Q51" s="725">
        <f>+'2-year distribution table'!EA46</f>
        <v>15.640375726852543</v>
      </c>
      <c r="R51" s="724">
        <f>+'2-year distribution table'!EG46</f>
        <v>0.86476815267630835</v>
      </c>
      <c r="S51" s="724">
        <f>IF('2-year distribution table'!EM46&lt;0.01,"*",'2-year distribution table'!EM46)</f>
        <v>0.14164305949008499</v>
      </c>
      <c r="T51" s="662" t="s">
        <v>53</v>
      </c>
    </row>
    <row r="52" spans="1:20" s="742" customFormat="1" ht="12.75" customHeight="1" x14ac:dyDescent="0.2">
      <c r="A52" s="722" t="s">
        <v>55</v>
      </c>
      <c r="B52" s="722"/>
      <c r="C52" s="662">
        <f>+'2-year summary'!AH47</f>
        <v>4392</v>
      </c>
      <c r="D52" s="723">
        <f>(('2-year summary'!AH47-'2-year summary'!AF47)/'2-year summary'!AF47)*100</f>
        <v>-5.2427184466019421</v>
      </c>
      <c r="E52" s="724">
        <f>+'2-year distribution table'!AU47</f>
        <v>63.570127504553739</v>
      </c>
      <c r="F52" s="725" t="str">
        <f>IF('2-year distribution table'!BS47&lt;0.01,"*",'2-year distribution table'!BS47)</f>
        <v>*</v>
      </c>
      <c r="G52" s="724">
        <f>+'2-year distribution table'!BY47</f>
        <v>0.7969034608378871</v>
      </c>
      <c r="H52" s="725">
        <f>+'2-year distribution table'!CE47</f>
        <v>6.1247723132969032</v>
      </c>
      <c r="I52" s="724">
        <f>+'2-year distribution table'!CK47</f>
        <v>4.2577413479052826</v>
      </c>
      <c r="J52" s="725">
        <f>+'2-year distribution table'!CQ47</f>
        <v>2.3224043715846991</v>
      </c>
      <c r="K52" s="724">
        <f>+'2-year distribution table'!CW47</f>
        <v>2.6867030965391621</v>
      </c>
      <c r="L52" s="726">
        <f>+'2-year distribution table'!DC47</f>
        <v>3.0510018214936245</v>
      </c>
      <c r="M52" s="708"/>
      <c r="N52" s="724">
        <f>IF('2-year distribution table'!DI47&lt;0.1,"*",'2-year distribution table'!DI47)</f>
        <v>0.11384335154826958</v>
      </c>
      <c r="O52" s="725">
        <f>IF('2-year distribution table'!DO47&lt;0.1,"*",'2-year distribution table'!DO47)</f>
        <v>4.9635701275045534</v>
      </c>
      <c r="P52" s="724">
        <f>+'2-year distribution table'!DU47</f>
        <v>0.29599271402550092</v>
      </c>
      <c r="Q52" s="725">
        <f>+'2-year distribution table'!EA47</f>
        <v>9.1757741347905295</v>
      </c>
      <c r="R52" s="724">
        <f>+'2-year distribution table'!EG47</f>
        <v>2.5500910746812382</v>
      </c>
      <c r="S52" s="724">
        <f>IF('2-year distribution table'!EM47&lt;0.01,"*",'2-year distribution table'!EM47)</f>
        <v>9.107468123861566E-2</v>
      </c>
      <c r="T52" s="662" t="s">
        <v>55</v>
      </c>
    </row>
    <row r="53" spans="1:20" s="742" customFormat="1" ht="12.75" customHeight="1" x14ac:dyDescent="0.2">
      <c r="A53" s="716" t="s">
        <v>61</v>
      </c>
      <c r="B53" s="716"/>
      <c r="C53" s="717">
        <f>+'2-year summary'!AH48</f>
        <v>1912</v>
      </c>
      <c r="D53" s="718">
        <f>(('2-year summary'!AH48-'2-year summary'!AF48)/'2-year summary'!AF48)*100</f>
        <v>15.458937198067632</v>
      </c>
      <c r="E53" s="719">
        <f>+'2-year distribution table'!AU48</f>
        <v>48.797071129707106</v>
      </c>
      <c r="F53" s="720">
        <f>IF('2-year distribution table'!BS48&lt;0.01,"*",'2-year distribution table'!BS48)</f>
        <v>5.2301255230125521E-2</v>
      </c>
      <c r="G53" s="719">
        <f>+'2-year distribution table'!BY48</f>
        <v>0.83682008368200844</v>
      </c>
      <c r="H53" s="720">
        <f>+'2-year distribution table'!CE48</f>
        <v>8.1066945606694549</v>
      </c>
      <c r="I53" s="719">
        <f>+'2-year distribution table'!CK48</f>
        <v>6.53765690376569</v>
      </c>
      <c r="J53" s="720">
        <f>+'2-year distribution table'!CQ48</f>
        <v>2.981171548117155</v>
      </c>
      <c r="K53" s="719">
        <f>+'2-year distribution table'!CW48</f>
        <v>2.3535564853556483</v>
      </c>
      <c r="L53" s="721">
        <f>+'2-year distribution table'!DC48</f>
        <v>4.968619246861925</v>
      </c>
      <c r="M53" s="708"/>
      <c r="N53" s="719">
        <f>IF('2-year distribution table'!DI48&lt;0.1,"*",'2-year distribution table'!DI48)</f>
        <v>0.15690376569037656</v>
      </c>
      <c r="O53" s="720">
        <f>IF('2-year distribution table'!DO48&lt;0.1,"*",'2-year distribution table'!DO48)</f>
        <v>9.46652719665272</v>
      </c>
      <c r="P53" s="719">
        <f>+'2-year distribution table'!DU48</f>
        <v>0.73221757322175729</v>
      </c>
      <c r="Q53" s="720">
        <f>+'2-year distribution table'!EA48</f>
        <v>11.140167364016735</v>
      </c>
      <c r="R53" s="719">
        <f>+'2-year distribution table'!EG48</f>
        <v>2.3012552301255225</v>
      </c>
      <c r="S53" s="719">
        <f>IF('2-year distribution table'!EM48&lt;0.01,"*",'2-year distribution table'!EM48)</f>
        <v>1.5690376569037656</v>
      </c>
      <c r="T53" s="717" t="s">
        <v>61</v>
      </c>
    </row>
    <row r="54" spans="1:20" s="742" customFormat="1" ht="12.75" customHeight="1" x14ac:dyDescent="0.2">
      <c r="A54" s="716" t="s">
        <v>62</v>
      </c>
      <c r="B54" s="716"/>
      <c r="C54" s="717">
        <f>+'2-year summary'!AH49</f>
        <v>21423</v>
      </c>
      <c r="D54" s="718">
        <f>(('2-year summary'!AH49-'2-year summary'!AF49)/'2-year summary'!AF49)*100</f>
        <v>-17.080817464003715</v>
      </c>
      <c r="E54" s="719">
        <f>+'2-year distribution table'!AU49</f>
        <v>56.999486533165296</v>
      </c>
      <c r="F54" s="740" t="str">
        <f>IF('2-year distribution table'!BS49&lt;0.1,"*",'2-year distribution table'!BS49)</f>
        <v>*</v>
      </c>
      <c r="G54" s="719">
        <f>+'2-year distribution table'!BY49</f>
        <v>0.72818932922559876</v>
      </c>
      <c r="H54" s="720">
        <f>+'2-year distribution table'!CE49</f>
        <v>8.4768706530364568</v>
      </c>
      <c r="I54" s="719">
        <f>+'2-year distribution table'!CK49</f>
        <v>5.7321570274938152</v>
      </c>
      <c r="J54" s="720">
        <f>+'2-year distribution table'!CQ49</f>
        <v>3.3748774681417171</v>
      </c>
      <c r="K54" s="719">
        <f>+'2-year distribution table'!CW49</f>
        <v>2.7727209074359336</v>
      </c>
      <c r="L54" s="721">
        <f>+'2-year distribution table'!DC49</f>
        <v>4.3224571721981047</v>
      </c>
      <c r="M54" s="708"/>
      <c r="N54" s="719" t="str">
        <f>IF('2-year distribution table'!DI49&lt;0.1,"*",'2-year distribution table'!DI49)</f>
        <v>*</v>
      </c>
      <c r="O54" s="720">
        <f>IF('2-year distribution table'!DO49&lt;0.1,"*",'2-year distribution table'!DO49)</f>
        <v>5.2186901927834572</v>
      </c>
      <c r="P54" s="719">
        <f>+'2-year distribution table'!DU49</f>
        <v>0.26140129767072773</v>
      </c>
      <c r="Q54" s="720">
        <f>+'2-year distribution table'!EA49</f>
        <v>11.277598842365684</v>
      </c>
      <c r="R54" s="719">
        <f>+'2-year distribution table'!EG49</f>
        <v>0.68151052607011153</v>
      </c>
      <c r="S54" s="719">
        <f>IF('2-year distribution table'!EM49&lt;0.01,"*",'2-year distribution table'!EM49)</f>
        <v>6.5350324417681932E-2</v>
      </c>
      <c r="T54" s="717" t="s">
        <v>62</v>
      </c>
    </row>
    <row r="55" spans="1:20" s="742" customFormat="1" ht="12.75" customHeight="1" x14ac:dyDescent="0.2">
      <c r="A55" s="716" t="s">
        <v>66</v>
      </c>
      <c r="B55" s="716"/>
      <c r="C55" s="717">
        <f>+'2-year summary'!AH50</f>
        <v>1105</v>
      </c>
      <c r="D55" s="718">
        <f>(('2-year summary'!AH50-'2-year summary'!AF50)/'2-year summary'!AF50)*100</f>
        <v>27.598152424942263</v>
      </c>
      <c r="E55" s="719">
        <f>+'2-year distribution table'!AU50</f>
        <v>57.375565610859724</v>
      </c>
      <c r="F55" s="720" t="str">
        <f>IF('2-year distribution table'!BS50&lt;0.01,"*",'2-year distribution table'!BS50)</f>
        <v>*</v>
      </c>
      <c r="G55" s="719">
        <f>+'2-year distribution table'!BY50</f>
        <v>0.99547511312217185</v>
      </c>
      <c r="H55" s="720">
        <f>+'2-year distribution table'!CE50</f>
        <v>9.6832579185520355</v>
      </c>
      <c r="I55" s="719">
        <f>+'2-year distribution table'!CK50</f>
        <v>6.877828054298643</v>
      </c>
      <c r="J55" s="720">
        <f>+'2-year distribution table'!CQ50</f>
        <v>2.9864253393665159</v>
      </c>
      <c r="K55" s="719">
        <f>+'2-year distribution table'!CW50</f>
        <v>2.9864253393665159</v>
      </c>
      <c r="L55" s="721">
        <f>+'2-year distribution table'!DC50</f>
        <v>2.4434389140271491</v>
      </c>
      <c r="M55" s="708"/>
      <c r="N55" s="719" t="str">
        <f>IF('2-year distribution table'!DI50&lt;0.1,"*",'2-year distribution table'!DI50)</f>
        <v>*</v>
      </c>
      <c r="O55" s="720">
        <f>IF('2-year distribution table'!DO50&lt;0.1,"*",'2-year distribution table'!DO50)</f>
        <v>8.5067873303167421</v>
      </c>
      <c r="P55" s="719">
        <f>+'2-year distribution table'!DU50</f>
        <v>0.81447963800904977</v>
      </c>
      <c r="Q55" s="720">
        <f>+'2-year distribution table'!EA50</f>
        <v>7.1493212669683261</v>
      </c>
      <c r="R55" s="739" t="str">
        <f>IF('2-year distribution table'!EG50&lt;0.1,"*",'2-year distribution table'!EG50)</f>
        <v>*</v>
      </c>
      <c r="S55" s="719" t="str">
        <f>IF('2-year distribution table'!EM50&lt;0.01,"*",'2-year distribution table'!EM50)</f>
        <v>*</v>
      </c>
      <c r="T55" s="717" t="s">
        <v>66</v>
      </c>
    </row>
    <row r="56" spans="1:20" s="742" customFormat="1" ht="12.75" customHeight="1" x14ac:dyDescent="0.2">
      <c r="A56" s="743" t="s">
        <v>70</v>
      </c>
      <c r="B56" s="743"/>
      <c r="C56" s="744">
        <f>+'2-year summary'!AH51</f>
        <v>2316</v>
      </c>
      <c r="D56" s="745">
        <f>(('2-year summary'!AH51-'2-year summary'!AF51)/'2-year summary'!AF51)*100</f>
        <v>-85.552089831565809</v>
      </c>
      <c r="E56" s="746">
        <f>+'2-year distribution table'!AU51</f>
        <v>52.590673575129536</v>
      </c>
      <c r="F56" s="747" t="str">
        <f>IF('2-year distribution table'!BS51&lt;0.01,"*",'2-year distribution table'!BS51)</f>
        <v>*</v>
      </c>
      <c r="G56" s="746">
        <f>+'2-year distribution table'!BY51</f>
        <v>1.0362694300518134</v>
      </c>
      <c r="H56" s="747">
        <f>+'2-year distribution table'!CE51</f>
        <v>10.017271157167531</v>
      </c>
      <c r="I56" s="746">
        <f>+'2-year distribution table'!CK51</f>
        <v>6.7357512953367875</v>
      </c>
      <c r="J56" s="747">
        <f>+'2-year distribution table'!CQ51</f>
        <v>2.8065630397236614</v>
      </c>
      <c r="K56" s="746">
        <f>+'2-year distribution table'!CW51</f>
        <v>2.1588946459412783</v>
      </c>
      <c r="L56" s="745">
        <f>+'2-year distribution table'!DC51</f>
        <v>4.0587219343696024</v>
      </c>
      <c r="M56" s="708"/>
      <c r="N56" s="746" t="str">
        <f>IF('2-year distribution table'!DI51&lt;0.1,"*",'2-year distribution table'!DI51)</f>
        <v>*</v>
      </c>
      <c r="O56" s="747">
        <f>IF('2-year distribution table'!DO51&lt;0.1,"*",'2-year distribution table'!DO51)</f>
        <v>9.2832469775474955</v>
      </c>
      <c r="P56" s="746">
        <f>+'2-year distribution table'!DU51</f>
        <v>0.99309153713298803</v>
      </c>
      <c r="Q56" s="747">
        <f>+'2-year distribution table'!EA51</f>
        <v>9.1968911917098453</v>
      </c>
      <c r="R56" s="746">
        <f>+'2-year distribution table'!EG51</f>
        <v>0.69084628670120896</v>
      </c>
      <c r="S56" s="746">
        <f>IF('2-year distribution table'!EM51&lt;0.01,"*",'2-year distribution table'!EM51)</f>
        <v>0.43177892918825567</v>
      </c>
      <c r="T56" s="744" t="s">
        <v>70</v>
      </c>
    </row>
    <row r="57" spans="1:20" s="742" customFormat="1" ht="12.75" customHeight="1" x14ac:dyDescent="0.2">
      <c r="A57" s="722" t="s">
        <v>110</v>
      </c>
      <c r="B57" s="722"/>
      <c r="C57" s="662">
        <f>+'2-year summary'!AH52</f>
        <v>97894</v>
      </c>
      <c r="D57" s="723">
        <f>(('2-year summary'!AH52-'2-year summary'!AF52)/'2-year summary'!AF52)*100</f>
        <v>5.5711327754292119</v>
      </c>
      <c r="E57" s="724">
        <f>+'2-year distribution table'!AU52</f>
        <v>56.254724497926325</v>
      </c>
      <c r="F57" s="725" t="str">
        <f>IF('2-year distribution table'!BS52&lt;0.01,"*",'2-year distribution table'!BS52)</f>
        <v>*</v>
      </c>
      <c r="G57" s="724">
        <f>+'2-year distribution table'!BY52</f>
        <v>0.97248043802480222</v>
      </c>
      <c r="H57" s="725">
        <f>+'2-year distribution table'!CE52</f>
        <v>9.4551249310478678</v>
      </c>
      <c r="I57" s="724">
        <f>+'2-year distribution table'!CK52</f>
        <v>5.0472960549165427</v>
      </c>
      <c r="J57" s="725">
        <f>+'2-year distribution table'!CQ52</f>
        <v>1.9378102845935401</v>
      </c>
      <c r="K57" s="724">
        <f>+'2-year distribution table'!CW52</f>
        <v>2.8898604613153003</v>
      </c>
      <c r="L57" s="726">
        <f>+'2-year distribution table'!DC52</f>
        <v>3.1901853024700184</v>
      </c>
      <c r="M57" s="708"/>
      <c r="N57" s="724">
        <f>IF('2-year distribution table'!DI52&lt;0.1,"*",'2-year distribution table'!DI52)</f>
        <v>0.31462602406684781</v>
      </c>
      <c r="O57" s="725">
        <f>IF('2-year distribution table'!DO52&lt;0.1,"*",'2-year distribution table'!DO52)</f>
        <v>5.6510102764214354</v>
      </c>
      <c r="P57" s="724">
        <f>+'2-year distribution table'!DU52</f>
        <v>9.5000715059145605E-2</v>
      </c>
      <c r="Q57" s="725">
        <f>+'2-year distribution table'!EA52</f>
        <v>12.625901485279996</v>
      </c>
      <c r="R57" s="724">
        <f>+'2-year distribution table'!EG52</f>
        <v>1.2247941651173719</v>
      </c>
      <c r="S57" s="724">
        <f>IF('2-year distribution table'!EM52&lt;0.01,"*",'2-year distribution table'!EM52)</f>
        <v>0.34118536376080255</v>
      </c>
      <c r="T57" s="662" t="s">
        <v>110</v>
      </c>
    </row>
    <row r="58" spans="1:20" s="742" customFormat="1" ht="12.75" customHeight="1" x14ac:dyDescent="0.2">
      <c r="A58" s="710" t="s">
        <v>113</v>
      </c>
      <c r="B58" s="710"/>
      <c r="C58" s="712">
        <f>+'2-year summary'!AH53</f>
        <v>16.474536109886337</v>
      </c>
      <c r="D58" s="712"/>
      <c r="E58" s="713"/>
      <c r="F58" s="714"/>
      <c r="G58" s="713"/>
      <c r="H58" s="714"/>
      <c r="I58" s="713"/>
      <c r="J58" s="714"/>
      <c r="K58" s="713"/>
      <c r="L58" s="708"/>
      <c r="M58" s="708"/>
      <c r="N58" s="713"/>
      <c r="O58" s="714"/>
      <c r="P58" s="713"/>
      <c r="Q58" s="714"/>
      <c r="R58" s="713"/>
      <c r="S58" s="713"/>
      <c r="T58" s="711"/>
    </row>
    <row r="59" spans="1:20" s="742" customFormat="1" ht="12.75" customHeight="1" x14ac:dyDescent="0.2">
      <c r="A59" s="716" t="s">
        <v>42</v>
      </c>
      <c r="B59" s="716"/>
      <c r="C59" s="717">
        <f>+'2-year summary'!AH54</f>
        <v>5232</v>
      </c>
      <c r="D59" s="718">
        <f>(('2-year summary'!AH54-'2-year summary'!AF54)/'2-year summary'!AF54)*100</f>
        <v>-1.5986458529245815</v>
      </c>
      <c r="E59" s="719">
        <f>+'2-year distribution table'!AU54</f>
        <v>70.62308868501529</v>
      </c>
      <c r="F59" s="720" t="str">
        <f>IF('2-year distribution table'!BS54&lt;0.01,"*",'2-year distribution table'!BS54)</f>
        <v>*</v>
      </c>
      <c r="G59" s="719">
        <f>+'2-year distribution table'!BY54</f>
        <v>1.070336391437309</v>
      </c>
      <c r="H59" s="720">
        <f>+'2-year distribution table'!CE54</f>
        <v>8.8685015290519864</v>
      </c>
      <c r="I59" s="719">
        <f>+'2-year distribution table'!CK54</f>
        <v>3.1727828746177371</v>
      </c>
      <c r="J59" s="720">
        <f>+'2-year distribution table'!CQ54</f>
        <v>2.3700305810397553</v>
      </c>
      <c r="K59" s="719">
        <f>+'2-year distribution table'!CW54</f>
        <v>2.0068807339449539</v>
      </c>
      <c r="L59" s="721">
        <f>+'2-year distribution table'!DC54</f>
        <v>2.3318042813455655</v>
      </c>
      <c r="M59" s="708"/>
      <c r="N59" s="719" t="str">
        <f>IF('2-year distribution table'!DI54&lt;0.1,"*",'2-year distribution table'!DI54)</f>
        <v>*</v>
      </c>
      <c r="O59" s="720">
        <f>IF('2-year distribution table'!DO54&lt;0.1,"*",'2-year distribution table'!DO54)</f>
        <v>3.2110091743119265</v>
      </c>
      <c r="P59" s="739" t="str">
        <f>IF('2-year distribution table'!DU54&lt;0.1,"*",'2-year distribution table'!DU54)</f>
        <v>*</v>
      </c>
      <c r="Q59" s="720">
        <f>+'2-year distribution table'!EA54</f>
        <v>5.6001529051987768</v>
      </c>
      <c r="R59" s="719">
        <f>+'2-year distribution table'!EG54</f>
        <v>0.55428134556574926</v>
      </c>
      <c r="S59" s="719">
        <f>IF('2-year distribution table'!EM54&lt;0.01,"*",'2-year distribution table'!EM54)</f>
        <v>0.11467889908256881</v>
      </c>
      <c r="T59" s="717" t="s">
        <v>42</v>
      </c>
    </row>
    <row r="60" spans="1:20" s="742" customFormat="1" ht="12.75" customHeight="1" x14ac:dyDescent="0.2">
      <c r="A60" s="716" t="s">
        <v>49</v>
      </c>
      <c r="B60" s="716"/>
      <c r="C60" s="717">
        <f>+'2-year summary'!AH55</f>
        <v>1918</v>
      </c>
      <c r="D60" s="718">
        <f>(('2-year summary'!AH55-'2-year summary'!AF55)/'2-year summary'!AF55)*100</f>
        <v>13.760379596678529</v>
      </c>
      <c r="E60" s="719">
        <f>+'2-year distribution table'!AU55</f>
        <v>70.020855057351412</v>
      </c>
      <c r="F60" s="720" t="str">
        <f>IF('2-year distribution table'!BS55&lt;0.01,"*",'2-year distribution table'!BS55)</f>
        <v>*</v>
      </c>
      <c r="G60" s="719">
        <f>+'2-year distribution table'!BY55</f>
        <v>1.0427528675703859</v>
      </c>
      <c r="H60" s="720">
        <f>+'2-year distribution table'!CE55</f>
        <v>6.5693430656934311</v>
      </c>
      <c r="I60" s="719">
        <f>+'2-year distribution table'!CK55</f>
        <v>5.0573514077163715</v>
      </c>
      <c r="J60" s="720">
        <f>+'2-year distribution table'!CQ55</f>
        <v>2.5547445255474455</v>
      </c>
      <c r="K60" s="719">
        <f>+'2-year distribution table'!CW55</f>
        <v>1.5641293013555788</v>
      </c>
      <c r="L60" s="721">
        <f>+'2-year distribution table'!DC55</f>
        <v>2.1897810218978102</v>
      </c>
      <c r="M60" s="708"/>
      <c r="N60" s="719">
        <f>IF('2-year distribution table'!DI55&lt;0.1,"*",'2-year distribution table'!DI55)</f>
        <v>0.10427528675703858</v>
      </c>
      <c r="O60" s="720">
        <f>IF('2-year distribution table'!DO55&lt;0.1,"*",'2-year distribution table'!DO55)</f>
        <v>4.6402502606882168</v>
      </c>
      <c r="P60" s="739" t="str">
        <f>IF('2-year distribution table'!DU55&lt;0.01,"*",'2-year distribution table'!DU55)</f>
        <v>*</v>
      </c>
      <c r="Q60" s="720">
        <f>+'2-year distribution table'!EA55</f>
        <v>5.3701772679874864</v>
      </c>
      <c r="R60" s="719">
        <f>+'2-year distribution table'!EG55</f>
        <v>0.88633993743482797</v>
      </c>
      <c r="S60" s="719" t="str">
        <f>IF('2-year distribution table'!EM55&lt;0.01,"*",'2-year distribution table'!EM55)</f>
        <v>*</v>
      </c>
      <c r="T60" s="717" t="s">
        <v>49</v>
      </c>
    </row>
    <row r="61" spans="1:20" s="742" customFormat="1" ht="12.75" customHeight="1" x14ac:dyDescent="0.2">
      <c r="A61" s="716" t="s">
        <v>50</v>
      </c>
      <c r="B61" s="716"/>
      <c r="C61" s="717">
        <f>+'2-year summary'!AH56</f>
        <v>13289</v>
      </c>
      <c r="D61" s="718">
        <f>(('2-year summary'!AH56-'2-year summary'!AF56)/'2-year summary'!AF56)*100</f>
        <v>5.1677746122190564</v>
      </c>
      <c r="E61" s="719">
        <f>+'2-year distribution table'!AU56</f>
        <v>52.487019339303174</v>
      </c>
      <c r="F61" s="720" t="str">
        <f>IF('2-year distribution table'!BS56&lt;0.01,"*",'2-year distribution table'!BS56)</f>
        <v>*</v>
      </c>
      <c r="G61" s="719">
        <f>+'2-year distribution table'!BY56</f>
        <v>1.226578373090526</v>
      </c>
      <c r="H61" s="720">
        <f>+'2-year distribution table'!CE56</f>
        <v>13.514937166077205</v>
      </c>
      <c r="I61" s="719">
        <f>+'2-year distribution table'!CK56</f>
        <v>6.6220182105500784</v>
      </c>
      <c r="J61" s="720">
        <f>+'2-year distribution table'!CQ56</f>
        <v>1.9113552562269547</v>
      </c>
      <c r="K61" s="719">
        <f>+'2-year distribution table'!CW56</f>
        <v>2.7165324704642937</v>
      </c>
      <c r="L61" s="721">
        <f>+'2-year distribution table'!DC56</f>
        <v>3.2733840018060048</v>
      </c>
      <c r="M61" s="708"/>
      <c r="N61" s="719">
        <f>IF('2-year distribution table'!DI56&lt;0.1,"*",'2-year distribution table'!DI56)</f>
        <v>0.22575062081420724</v>
      </c>
      <c r="O61" s="720">
        <f>IF('2-year distribution table'!DO56&lt;0.1,"*",'2-year distribution table'!DO56)</f>
        <v>4.8912634509744901</v>
      </c>
      <c r="P61" s="719">
        <f>+'2-year distribution table'!DU56</f>
        <v>4.5150124162841448E-2</v>
      </c>
      <c r="Q61" s="720">
        <f>+'2-year distribution table'!EA56</f>
        <v>11.565956806381216</v>
      </c>
      <c r="R61" s="719">
        <f>+'2-year distribution table'!EG56</f>
        <v>0.94815260741967045</v>
      </c>
      <c r="S61" s="719">
        <f>IF('2-year distribution table'!EM56&lt;0.01,"*",'2-year distribution table'!EM56)</f>
        <v>0.57190157272932496</v>
      </c>
      <c r="T61" s="717" t="s">
        <v>50</v>
      </c>
    </row>
    <row r="62" spans="1:20" s="742" customFormat="1" ht="12.75" customHeight="1" x14ac:dyDescent="0.2">
      <c r="A62" s="716" t="s">
        <v>57</v>
      </c>
      <c r="B62" s="716"/>
      <c r="C62" s="717">
        <f>+'2-year summary'!AH57</f>
        <v>2673</v>
      </c>
      <c r="D62" s="718">
        <f>(('2-year summary'!AH57-'2-year summary'!AF57)/'2-year summary'!AF57)*100</f>
        <v>5.1534225019669551</v>
      </c>
      <c r="E62" s="719">
        <f>+'2-year distribution table'!AU57</f>
        <v>67.527123082678642</v>
      </c>
      <c r="F62" s="720" t="str">
        <f>IF('2-year distribution table'!BS57&lt;0.01,"*",'2-year distribution table'!BS57)</f>
        <v>*</v>
      </c>
      <c r="G62" s="719">
        <f>+'2-year distribution table'!BY57</f>
        <v>0.78563411896745228</v>
      </c>
      <c r="H62" s="720">
        <f>+'2-year distribution table'!CE57</f>
        <v>19.640852974186306</v>
      </c>
      <c r="I62" s="719">
        <f>+'2-year distribution table'!CK57</f>
        <v>1.3842124953236064</v>
      </c>
      <c r="J62" s="720">
        <f>+'2-year distribution table'!CQ57</f>
        <v>1.3468013468013467</v>
      </c>
      <c r="K62" s="719">
        <f>+'2-year distribution table'!CW57</f>
        <v>1.1597456041900487</v>
      </c>
      <c r="L62" s="721">
        <f>+'2-year distribution table'!DC57</f>
        <v>0</v>
      </c>
      <c r="M62" s="708"/>
      <c r="N62" s="719" t="str">
        <f>IF('2-year distribution table'!DI57&lt;0.1,"*",'2-year distribution table'!DI57)</f>
        <v>*</v>
      </c>
      <c r="O62" s="720">
        <f>IF('2-year distribution table'!DO57&lt;0.1,"*",'2-year distribution table'!DO57)</f>
        <v>3.179947624392069</v>
      </c>
      <c r="P62" s="739" t="str">
        <f>IF('2-year distribution table'!DU57&lt;0.01,"*",'2-year distribution table'!DU57)</f>
        <v>*</v>
      </c>
      <c r="Q62" s="720">
        <f>+'2-year distribution table'!EA57</f>
        <v>4.6389824167601947</v>
      </c>
      <c r="R62" s="719">
        <f>+'2-year distribution table'!EG57</f>
        <v>0.33670033670033667</v>
      </c>
      <c r="S62" s="719" t="str">
        <f>IF('2-year distribution table'!EM57&lt;0.01,"*",'2-year distribution table'!EM57)</f>
        <v>*</v>
      </c>
      <c r="T62" s="717" t="s">
        <v>57</v>
      </c>
    </row>
    <row r="63" spans="1:20" s="742" customFormat="1" ht="12.75" customHeight="1" x14ac:dyDescent="0.2">
      <c r="A63" s="722" t="s">
        <v>58</v>
      </c>
      <c r="B63" s="722"/>
      <c r="C63" s="662">
        <f>+'2-year summary'!AH58</f>
        <v>16731</v>
      </c>
      <c r="D63" s="723">
        <f>(('2-year summary'!AH58-'2-year summary'!AF58)/'2-year summary'!AF58)*100</f>
        <v>-5.6398398285488689</v>
      </c>
      <c r="E63" s="724">
        <f>+'2-year distribution table'!AU58</f>
        <v>57.569780646703727</v>
      </c>
      <c r="F63" s="725" t="str">
        <f>IF('2-year distribution table'!BS58&lt;0.01,"*",'2-year distribution table'!BS58)</f>
        <v>*</v>
      </c>
      <c r="G63" s="724">
        <f>+'2-year distribution table'!BY58</f>
        <v>1.1057318749626441</v>
      </c>
      <c r="H63" s="725">
        <f>+'2-year distribution table'!CE58</f>
        <v>9.3658478273862897</v>
      </c>
      <c r="I63" s="724">
        <f>+'2-year distribution table'!CK58</f>
        <v>4.5723507261968797</v>
      </c>
      <c r="J63" s="725">
        <f>+'2-year distribution table'!CQ58</f>
        <v>1.8648018648018649</v>
      </c>
      <c r="K63" s="724">
        <f>+'2-year distribution table'!CW58</f>
        <v>2.6178949255872332</v>
      </c>
      <c r="L63" s="726">
        <f>+'2-year distribution table'!DC58</f>
        <v>3.2514494052955594</v>
      </c>
      <c r="M63" s="708"/>
      <c r="N63" s="724">
        <f>IF('2-year distribution table'!DI58&lt;0.1,"*",'2-year distribution table'!DI58)</f>
        <v>0.27493873647719802</v>
      </c>
      <c r="O63" s="725">
        <f>IF('2-year distribution table'!DO58&lt;0.1,"*",'2-year distribution table'!DO58)</f>
        <v>5.6541748849441156</v>
      </c>
      <c r="P63" s="724">
        <f>+'2-year distribution table'!DU58</f>
        <v>0.19126172972326819</v>
      </c>
      <c r="Q63" s="725">
        <f>+'2-year distribution table'!EA58</f>
        <v>12.15109676648138</v>
      </c>
      <c r="R63" s="724">
        <f>+'2-year distribution table'!EG58</f>
        <v>1.1475703783396092</v>
      </c>
      <c r="S63" s="724">
        <f>IF('2-year distribution table'!EM58&lt;0.01,"*",'2-year distribution table'!EM58)</f>
        <v>0.23310023310023312</v>
      </c>
      <c r="T63" s="662" t="s">
        <v>58</v>
      </c>
    </row>
    <row r="64" spans="1:20" s="742" customFormat="1" ht="12.75" customHeight="1" x14ac:dyDescent="0.2">
      <c r="A64" s="722" t="s">
        <v>60</v>
      </c>
      <c r="B64" s="722"/>
      <c r="C64" s="662">
        <f>+'2-year summary'!AH59</f>
        <v>38824</v>
      </c>
      <c r="D64" s="723">
        <f>(('2-year summary'!AH59-'2-year summary'!AF59)/'2-year summary'!AF59)*100</f>
        <v>10.449204859036728</v>
      </c>
      <c r="E64" s="724">
        <f>+'2-year distribution table'!AU59</f>
        <v>50.005151452709661</v>
      </c>
      <c r="F64" s="725" t="str">
        <f>IF('2-year distribution table'!BS59&lt;0.01,"*",'2-year distribution table'!BS59)</f>
        <v>*</v>
      </c>
      <c r="G64" s="724">
        <f>+'2-year distribution table'!BY59</f>
        <v>0.89377704512672573</v>
      </c>
      <c r="H64" s="725">
        <f>+'2-year distribution table'!CE59</f>
        <v>10.060787141974036</v>
      </c>
      <c r="I64" s="724">
        <f>+'2-year distribution table'!CK59</f>
        <v>4.6826705130846902</v>
      </c>
      <c r="J64" s="725">
        <f>+'2-year distribution table'!CQ59</f>
        <v>1.6227076035441996</v>
      </c>
      <c r="K64" s="724">
        <f>+'2-year distribution table'!CW59</f>
        <v>3.827529363280445</v>
      </c>
      <c r="L64" s="726">
        <f>+'2-year distribution table'!DC59</f>
        <v>3.6420770657325363</v>
      </c>
      <c r="M64" s="708"/>
      <c r="N64" s="724">
        <f>IF('2-year distribution table'!DI59&lt;0.1,"*",'2-year distribution table'!DI59)</f>
        <v>0.54605398722439724</v>
      </c>
      <c r="O64" s="725">
        <f>IF('2-year distribution table'!DO59&lt;0.1,"*",'2-year distribution table'!DO59)</f>
        <v>6.6814341644343695</v>
      </c>
      <c r="P64" s="727" t="str">
        <f>IF('2-year distribution table'!DU59&lt;0.1, "*", '2-year distribution table'!DU59)</f>
        <v>*</v>
      </c>
      <c r="Q64" s="725">
        <f>+'2-year distribution table'!EA59</f>
        <v>15.832989903152688</v>
      </c>
      <c r="R64" s="724">
        <f>+'2-year distribution table'!EG59</f>
        <v>1.5943746136410466</v>
      </c>
      <c r="S64" s="724">
        <f>IF('2-year distribution table'!EM59&lt;0.01,"*",'2-year distribution table'!EM59)</f>
        <v>0.54090253451473314</v>
      </c>
      <c r="T64" s="662" t="s">
        <v>60</v>
      </c>
    </row>
    <row r="65" spans="1:20" s="742" customFormat="1" ht="12.75" customHeight="1" x14ac:dyDescent="0.2">
      <c r="A65" s="749" t="s">
        <v>64</v>
      </c>
      <c r="B65" s="749"/>
      <c r="C65" s="750">
        <f>+'2-year summary'!AH60</f>
        <v>16820</v>
      </c>
      <c r="D65" s="708">
        <f>(('2-year summary'!AH60-'2-year summary'!AF60)/'2-year summary'!AF60)*100</f>
        <v>8.1393853671081384</v>
      </c>
      <c r="E65" s="713">
        <f>+'2-year distribution table'!AU60</f>
        <v>63.049940546967889</v>
      </c>
      <c r="F65" s="714" t="str">
        <f>IF('2-year distribution table'!BS60&lt;0.01,"*",'2-year distribution table'!BS60)</f>
        <v>*</v>
      </c>
      <c r="G65" s="713">
        <f>+'2-year distribution table'!BY60</f>
        <v>0.8858501783590963</v>
      </c>
      <c r="H65" s="714">
        <f>+'2-year distribution table'!CE60</f>
        <v>4.9405469678953624</v>
      </c>
      <c r="I65" s="713">
        <f>+'2-year distribution table'!CK60</f>
        <v>5.7491082045184303</v>
      </c>
      <c r="J65" s="714">
        <f>+'2-year distribution table'!CQ60</f>
        <v>2.1284185493460166</v>
      </c>
      <c r="K65" s="713">
        <f>+'2-year distribution table'!CW60</f>
        <v>1.985731272294887</v>
      </c>
      <c r="L65" s="708">
        <f>+'2-year distribution table'!DC60</f>
        <v>3.0737217598097502</v>
      </c>
      <c r="M65" s="708"/>
      <c r="N65" s="713" t="str">
        <f>IF('2-year distribution table'!DI60&lt;0.1,"*",'2-year distribution table'!DI60)</f>
        <v>*</v>
      </c>
      <c r="O65" s="714">
        <f>IF('2-year distribution table'!DO60&lt;0.1,"*",'2-year distribution table'!DO60)</f>
        <v>5.5112960760998817</v>
      </c>
      <c r="P65" s="713">
        <f>+'2-year distribution table'!DU60</f>
        <v>0.15457788347205709</v>
      </c>
      <c r="Q65" s="714">
        <f>+'2-year distribution table'!EA60</f>
        <v>11.355529131985733</v>
      </c>
      <c r="R65" s="713">
        <f>+'2-year distribution table'!EG60</f>
        <v>1.0582639714625444</v>
      </c>
      <c r="S65" s="751" t="str">
        <f>IF('2-year distribution table'!EM60&lt;0.1,"*",'2-year distribution table'!EM60)</f>
        <v>*</v>
      </c>
      <c r="T65" s="750" t="s">
        <v>64</v>
      </c>
    </row>
    <row r="66" spans="1:20" s="742" customFormat="1" ht="12.75" customHeight="1" x14ac:dyDescent="0.2">
      <c r="A66" s="749" t="s">
        <v>65</v>
      </c>
      <c r="B66" s="749"/>
      <c r="C66" s="750">
        <f>+'2-year summary'!AH61</f>
        <v>1241</v>
      </c>
      <c r="D66" s="708">
        <f>(('2-year summary'!AH61-'2-year summary'!AF61)/'2-year summary'!AF61)*100</f>
        <v>1.638001638001638</v>
      </c>
      <c r="E66" s="713">
        <f>+'2-year distribution table'!AU61</f>
        <v>66.075745366639808</v>
      </c>
      <c r="F66" s="714" t="str">
        <f>IF('2-year distribution table'!BS61&lt;0.01,"*",'2-year distribution table'!BS61)</f>
        <v>*</v>
      </c>
      <c r="G66" s="751" t="str">
        <f>IF('2-year distribution table'!BY61&lt;0.01,"*",'2-year distribution table'!BY61)</f>
        <v>*</v>
      </c>
      <c r="H66" s="748" t="str">
        <f>IF('2-year distribution table'!CE61&lt;0.01,"*",'2-year distribution table'!CE61)</f>
        <v>*</v>
      </c>
      <c r="I66" s="713">
        <f>+'2-year distribution table'!CK61</f>
        <v>4.6736502820306205</v>
      </c>
      <c r="J66" s="714">
        <f>+'2-year distribution table'!CQ61</f>
        <v>10.07252215954875</v>
      </c>
      <c r="K66" s="713">
        <f>+'2-year distribution table'!CW61</f>
        <v>2.0145044319097503</v>
      </c>
      <c r="L66" s="708">
        <f>+'2-year distribution table'!DC61</f>
        <v>0.32232070910556004</v>
      </c>
      <c r="M66" s="708"/>
      <c r="N66" s="713" t="str">
        <f>IF('2-year distribution table'!DI61&lt;0.1,"*",'2-year distribution table'!DI61)</f>
        <v>*</v>
      </c>
      <c r="O66" s="714">
        <f>IF('2-year distribution table'!DO61&lt;0.1,"*",'2-year distribution table'!DO61)</f>
        <v>3.7872683319903304</v>
      </c>
      <c r="P66" s="713">
        <f>+'2-year distribution table'!DU61</f>
        <v>0</v>
      </c>
      <c r="Q66" s="714">
        <f>+'2-year distribution table'!EA61</f>
        <v>11.361804995970992</v>
      </c>
      <c r="R66" s="713">
        <f>+'2-year distribution table'!EG61</f>
        <v>1.6116035455277999</v>
      </c>
      <c r="S66" s="713" t="str">
        <f>IF('2-year distribution table'!EM61&lt;0.01,"*",'2-year distribution table'!EM61)</f>
        <v>*</v>
      </c>
      <c r="T66" s="750" t="s">
        <v>65</v>
      </c>
    </row>
    <row r="67" spans="1:20" s="742" customFormat="1" ht="12.75" customHeight="1" x14ac:dyDescent="0.2">
      <c r="A67" s="752" t="s">
        <v>68</v>
      </c>
      <c r="B67" s="752"/>
      <c r="C67" s="696">
        <f>+'2-year summary'!AH62</f>
        <v>1166</v>
      </c>
      <c r="D67" s="705">
        <f>(('2-year summary'!AH62-'2-year summary'!AF62)/'2-year summary'!AF62)*100</f>
        <v>31.011235955056183</v>
      </c>
      <c r="E67" s="706">
        <f>+'2-year distribution table'!AU62</f>
        <v>66.981132075471692</v>
      </c>
      <c r="F67" s="753" t="str">
        <f>IF('2-year distribution table'!BS62&lt;0.01,"*",'2-year distribution table'!BS62)</f>
        <v>*</v>
      </c>
      <c r="G67" s="706">
        <f>+'2-year distribution table'!BY62</f>
        <v>0.94339622641509435</v>
      </c>
      <c r="H67" s="753">
        <f>+'2-year distribution table'!CE62</f>
        <v>3.5162950257289882</v>
      </c>
      <c r="I67" s="706">
        <f>+'2-year distribution table'!CK62</f>
        <v>13.121783876500857</v>
      </c>
      <c r="J67" s="753">
        <f>+'2-year distribution table'!CQ62</f>
        <v>0.77186963979416812</v>
      </c>
      <c r="K67" s="706">
        <f>+'2-year distribution table'!CW62</f>
        <v>1.6295025728987995</v>
      </c>
      <c r="L67" s="705">
        <f>+'2-year distribution table'!DC62</f>
        <v>3.8593481989708405</v>
      </c>
      <c r="M67" s="708"/>
      <c r="N67" s="706" t="str">
        <f>IF('2-year distribution table'!DI62&lt;0.1,"*",'2-year distribution table'!DI62)</f>
        <v>*</v>
      </c>
      <c r="O67" s="753">
        <f>IF('2-year distribution table'!DO62&lt;0.1,"*",'2-year distribution table'!DO62)</f>
        <v>2.2298456260720414</v>
      </c>
      <c r="P67" s="754" t="str">
        <f>IF('2-year distribution table'!DU62&lt;0.01,"*",'2-year distribution table'!DU62)</f>
        <v>*</v>
      </c>
      <c r="Q67" s="753">
        <f>+'2-year distribution table'!EA62</f>
        <v>6.1749571183533449</v>
      </c>
      <c r="R67" s="706">
        <f>+'2-year distribution table'!EG62</f>
        <v>0.77186963979416823</v>
      </c>
      <c r="S67" s="754" t="str">
        <f>IF('2-year distribution table'!EM62&lt;0.01,"*",'2-year distribution table'!EM62)</f>
        <v>*</v>
      </c>
      <c r="T67" s="696" t="s">
        <v>68</v>
      </c>
    </row>
    <row r="68" spans="1:20" s="742" customFormat="1" ht="12.75" customHeight="1" x14ac:dyDescent="0.2">
      <c r="A68" s="755" t="s">
        <v>72</v>
      </c>
      <c r="B68" s="755"/>
      <c r="C68" s="756">
        <f>+'2-year summary'!AH63</f>
        <v>0</v>
      </c>
      <c r="D68" s="757" t="str">
        <f>IF(C68=0,"NA",(('2-year summary'!AH63-'2-year summary'!AF63)/'2-year summary'!AF63)*100)</f>
        <v>NA</v>
      </c>
      <c r="E68" s="758" t="str">
        <f>IF(C68=0,"NA",'2-year distribution table'!AU63)</f>
        <v>NA</v>
      </c>
      <c r="F68" s="759" t="str">
        <f>IF(C68=0,"NA",'2-year distribution table'!BS63)</f>
        <v>NA</v>
      </c>
      <c r="G68" s="758" t="str">
        <f>IF(C68=0,"NA",'2-year distribution table'!BY63)</f>
        <v>NA</v>
      </c>
      <c r="H68" s="760" t="str">
        <f>IF(C68=0,"NA",'2-year distribution table'!CE63)</f>
        <v>NA</v>
      </c>
      <c r="I68" s="758" t="str">
        <f>IF(C68=0,"NA",'2-year distribution table'!CK63)</f>
        <v>NA</v>
      </c>
      <c r="J68" s="760" t="str">
        <f>IF(C68=0,"NA",'2-year distribution table'!CQ63)</f>
        <v>NA</v>
      </c>
      <c r="K68" s="758" t="str">
        <f>IF(C68=0,"NA",'2-year distribution table'!CW63)</f>
        <v>NA</v>
      </c>
      <c r="L68" s="757" t="str">
        <f>IF(C68=0,"NA",'2-year distribution table'!DC63)</f>
        <v>NA</v>
      </c>
      <c r="M68" s="708"/>
      <c r="N68" s="758" t="str">
        <f>IF(C68=0,"NA",'2-year distribution table'!DI63)</f>
        <v>NA</v>
      </c>
      <c r="O68" s="760" t="str">
        <f>IF(C68=0,"NA",'2-year distribution table'!DO63)</f>
        <v>NA</v>
      </c>
      <c r="P68" s="761" t="str">
        <f>IF(C68=0,"NA",'2-year distribution table'!DU63)</f>
        <v>NA</v>
      </c>
      <c r="Q68" s="760" t="str">
        <f>IF(C68=0,"NA",'2-year distribution table'!EA63)</f>
        <v>NA</v>
      </c>
      <c r="R68" s="758" t="str">
        <f>IF(C68=0,"NA",'2-year distribution table'!EG63)</f>
        <v>NA</v>
      </c>
      <c r="S68" s="761" t="str">
        <f>IF(C68=0,"NA",'2-year distribution table'!EM63)</f>
        <v>NA</v>
      </c>
      <c r="T68" s="756" t="s">
        <v>72</v>
      </c>
    </row>
    <row r="69" spans="1:20" s="742" customFormat="1" ht="21.75" customHeight="1" x14ac:dyDescent="0.2">
      <c r="A69" s="762" t="s">
        <v>123</v>
      </c>
      <c r="B69" s="749"/>
      <c r="C69" s="750"/>
      <c r="D69" s="708"/>
      <c r="E69" s="708"/>
      <c r="F69" s="708"/>
      <c r="G69" s="708"/>
      <c r="H69" s="708"/>
      <c r="I69" s="708"/>
      <c r="J69" s="708"/>
      <c r="K69" s="708"/>
      <c r="L69" s="708"/>
      <c r="M69" s="708"/>
      <c r="N69" s="741"/>
      <c r="O69" s="741"/>
      <c r="P69" s="741"/>
      <c r="Q69" s="741"/>
      <c r="R69" s="741"/>
      <c r="S69" s="741"/>
      <c r="T69" s="741"/>
    </row>
    <row r="70" spans="1:20" s="764" customFormat="1" ht="23.25" customHeight="1" x14ac:dyDescent="0.2">
      <c r="A70" s="784" t="s">
        <v>124</v>
      </c>
      <c r="B70" s="784"/>
      <c r="C70" s="784"/>
      <c r="D70" s="784"/>
      <c r="E70" s="784"/>
      <c r="F70" s="784"/>
      <c r="G70" s="784"/>
      <c r="H70" s="784"/>
      <c r="I70" s="784"/>
      <c r="J70" s="784"/>
      <c r="K70" s="784"/>
      <c r="L70" s="784"/>
      <c r="M70" s="763"/>
      <c r="N70" s="763"/>
    </row>
    <row r="71" spans="1:20" s="742" customFormat="1" ht="39.75" customHeight="1" x14ac:dyDescent="0.2">
      <c r="A71" s="765" t="s">
        <v>117</v>
      </c>
      <c r="B71" s="785" t="s">
        <v>122</v>
      </c>
      <c r="C71" s="785"/>
      <c r="D71" s="785"/>
      <c r="E71" s="785"/>
      <c r="F71" s="785"/>
      <c r="G71" s="785"/>
      <c r="H71" s="785"/>
      <c r="I71" s="785"/>
      <c r="J71" s="785"/>
      <c r="K71" s="785"/>
      <c r="L71" s="763"/>
      <c r="M71" s="786"/>
      <c r="N71" s="787"/>
      <c r="O71" s="766"/>
      <c r="P71" s="766"/>
      <c r="Q71" s="766"/>
      <c r="R71" s="766"/>
      <c r="S71" s="766"/>
      <c r="T71" s="766"/>
    </row>
    <row r="72" spans="1:20" ht="15.75" customHeight="1" x14ac:dyDescent="0.2">
      <c r="A72" s="784" t="s">
        <v>120</v>
      </c>
      <c r="B72" s="784"/>
      <c r="C72" s="784"/>
      <c r="D72" s="784"/>
      <c r="E72" s="784"/>
      <c r="F72" s="784"/>
      <c r="G72" s="784"/>
      <c r="H72" s="784"/>
      <c r="I72" s="784"/>
      <c r="J72" s="784"/>
      <c r="K72" s="784"/>
      <c r="L72" s="784"/>
      <c r="N72" s="767"/>
    </row>
    <row r="73" spans="1:20" x14ac:dyDescent="0.2">
      <c r="L73" s="770"/>
    </row>
    <row r="74" spans="1:20" x14ac:dyDescent="0.2">
      <c r="A74" s="771" t="s">
        <v>76</v>
      </c>
      <c r="B74" s="790" t="s">
        <v>188</v>
      </c>
      <c r="C74" s="790"/>
      <c r="D74" s="790"/>
      <c r="E74" s="790"/>
      <c r="F74" s="790"/>
      <c r="G74" s="790"/>
      <c r="H74" s="790"/>
      <c r="I74" s="790"/>
      <c r="J74" s="790"/>
      <c r="K74" s="790"/>
      <c r="L74" s="790"/>
    </row>
    <row r="75" spans="1:20" x14ac:dyDescent="0.2">
      <c r="T75" s="770" t="s">
        <v>192</v>
      </c>
    </row>
  </sheetData>
  <mergeCells count="6">
    <mergeCell ref="A70:L70"/>
    <mergeCell ref="B71:K71"/>
    <mergeCell ref="M71:N71"/>
    <mergeCell ref="A2:L2"/>
    <mergeCell ref="B74:L74"/>
    <mergeCell ref="A72:L72"/>
  </mergeCells>
  <phoneticPr fontId="3" type="noConversion"/>
  <pageMargins left="0.75" right="0.75" top="1" bottom="1" header="0.5" footer="0.5"/>
  <pageSetup scale="59" orientation="portrait" r:id="rId1"/>
  <headerFooter alignWithMargins="0"/>
  <colBreaks count="1" manualBreakCount="1">
    <brk id="11" max="73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HW64"/>
  <sheetViews>
    <sheetView zoomScale="90" zoomScaleNormal="90" workbookViewId="0">
      <pane xSplit="1" ySplit="3" topLeftCell="AV4" activePane="bottomRight" state="frozen"/>
      <selection pane="topRight" activeCell="B1" sqref="B1"/>
      <selection pane="bottomLeft" activeCell="A5" sqref="A5"/>
      <selection pane="bottomRight" activeCell="FC13" sqref="FC13"/>
    </sheetView>
  </sheetViews>
  <sheetFormatPr defaultRowHeight="12.75" x14ac:dyDescent="0.2"/>
  <cols>
    <col min="1" max="1" width="23.42578125" style="392" bestFit="1" customWidth="1"/>
    <col min="2" max="2" width="8.28515625" style="393" customWidth="1"/>
    <col min="3" max="5" width="8.28515625" style="394" customWidth="1"/>
    <col min="6" max="12" width="8.28515625" style="8" customWidth="1"/>
    <col min="13" max="13" width="8.28515625" style="393" customWidth="1"/>
    <col min="14" max="16" width="8.28515625" style="394" customWidth="1"/>
    <col min="17" max="23" width="8.28515625" style="8" customWidth="1"/>
    <col min="24" max="24" width="8.28515625" style="393" customWidth="1"/>
    <col min="25" max="27" width="8.28515625" style="394" customWidth="1"/>
    <col min="28" max="34" width="8.28515625" style="8" customWidth="1"/>
    <col min="35" max="35" width="8.28515625" style="393" customWidth="1"/>
    <col min="36" max="38" width="8.28515625" style="394" customWidth="1"/>
    <col min="39" max="47" width="8.28515625" style="8" customWidth="1"/>
    <col min="48" max="48" width="8.28515625" style="393" customWidth="1"/>
    <col min="49" max="51" width="8.28515625" style="394" customWidth="1"/>
    <col min="52" max="58" width="8.28515625" style="8" customWidth="1"/>
    <col min="59" max="59" width="8.28515625" style="393" customWidth="1"/>
    <col min="60" max="62" width="8.28515625" style="394" customWidth="1"/>
    <col min="63" max="93" width="8.28515625" style="8" customWidth="1"/>
    <col min="94" max="165" width="8.28515625" style="393" customWidth="1"/>
    <col min="166" max="166" width="8.28515625" style="593" customWidth="1"/>
    <col min="167" max="169" width="8.28515625" style="594" customWidth="1"/>
    <col min="170" max="174" width="8.28515625" style="595" customWidth="1"/>
    <col min="175" max="175" width="8.28515625" style="593" customWidth="1"/>
    <col min="176" max="178" width="8.28515625" style="594" customWidth="1"/>
    <col min="179" max="183" width="8.28515625" style="595" customWidth="1"/>
    <col min="184" max="184" width="8.28515625" style="593" customWidth="1"/>
    <col min="185" max="187" width="8.28515625" style="594" customWidth="1"/>
    <col min="188" max="192" width="8.28515625" style="595" customWidth="1"/>
    <col min="193" max="193" width="8.28515625" style="593" customWidth="1"/>
    <col min="194" max="196" width="8.28515625" style="594" customWidth="1"/>
    <col min="197" max="201" width="8.28515625" style="595" customWidth="1"/>
    <col min="202" max="202" width="8.28515625" style="593" customWidth="1"/>
    <col min="203" max="205" width="8.28515625" style="594" customWidth="1"/>
    <col min="206" max="210" width="8.28515625" style="595" customWidth="1"/>
    <col min="211" max="211" width="8.28515625" style="593" customWidth="1"/>
    <col min="212" max="214" width="8.28515625" style="594" customWidth="1"/>
    <col min="215" max="219" width="8.28515625" style="595" customWidth="1"/>
    <col min="220" max="220" width="4.5703125" style="8" customWidth="1"/>
    <col min="221" max="221" width="7.42578125" style="393" customWidth="1"/>
    <col min="222" max="224" width="6.42578125" style="393" customWidth="1"/>
    <col min="225" max="225" width="7" style="393" customWidth="1"/>
    <col min="226" max="228" width="6.28515625" style="393" bestFit="1" customWidth="1"/>
    <col min="229" max="230" width="6.7109375" style="393" bestFit="1" customWidth="1"/>
    <col min="231" max="231" width="6.7109375" style="393" customWidth="1"/>
    <col min="232" max="16384" width="9.140625" style="393"/>
  </cols>
  <sheetData>
    <row r="1" spans="1:231" s="93" customFormat="1" ht="70.5" customHeight="1" x14ac:dyDescent="0.2">
      <c r="A1" s="146"/>
      <c r="B1" s="91" t="s">
        <v>87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 t="s">
        <v>20</v>
      </c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571" t="s">
        <v>81</v>
      </c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375" t="s">
        <v>116</v>
      </c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570" t="s">
        <v>146</v>
      </c>
      <c r="CQ1" s="642"/>
      <c r="CR1" s="91"/>
      <c r="CS1" s="91"/>
      <c r="CT1" s="91"/>
      <c r="CU1" s="91"/>
      <c r="CV1" s="611" t="s">
        <v>145</v>
      </c>
      <c r="CW1" s="643"/>
      <c r="CX1" s="612"/>
      <c r="CY1" s="612"/>
      <c r="CZ1" s="612"/>
      <c r="DA1" s="612"/>
      <c r="DB1" s="611" t="s">
        <v>129</v>
      </c>
      <c r="DC1" s="643"/>
      <c r="DD1" s="612"/>
      <c r="DE1" s="612"/>
      <c r="DF1" s="612"/>
      <c r="DG1" s="612"/>
      <c r="DH1" s="611" t="s">
        <v>144</v>
      </c>
      <c r="DI1" s="643"/>
      <c r="DJ1" s="612"/>
      <c r="DK1" s="612"/>
      <c r="DL1" s="612"/>
      <c r="DM1" s="612"/>
      <c r="DN1" s="611" t="s">
        <v>131</v>
      </c>
      <c r="DO1" s="643"/>
      <c r="DP1" s="612"/>
      <c r="DQ1" s="612"/>
      <c r="DR1" s="612"/>
      <c r="DS1" s="612"/>
      <c r="DT1" s="611" t="s">
        <v>132</v>
      </c>
      <c r="DU1" s="643"/>
      <c r="DV1" s="612"/>
      <c r="DW1" s="612"/>
      <c r="DX1" s="612"/>
      <c r="DY1" s="612"/>
      <c r="DZ1" s="611" t="s">
        <v>133</v>
      </c>
      <c r="EA1" s="643"/>
      <c r="EB1" s="612"/>
      <c r="EC1" s="612"/>
      <c r="ED1" s="612"/>
      <c r="EE1" s="612"/>
      <c r="EF1" s="611" t="s">
        <v>134</v>
      </c>
      <c r="EG1" s="643"/>
      <c r="EH1" s="612"/>
      <c r="EI1" s="612"/>
      <c r="EJ1" s="612"/>
      <c r="EK1" s="612"/>
      <c r="EL1" s="611" t="s">
        <v>135</v>
      </c>
      <c r="EM1" s="643"/>
      <c r="EN1" s="612"/>
      <c r="EO1" s="612"/>
      <c r="EP1" s="612"/>
      <c r="EQ1" s="612"/>
      <c r="ER1" s="611" t="s">
        <v>136</v>
      </c>
      <c r="ES1" s="643"/>
      <c r="ET1" s="612"/>
      <c r="EU1" s="612"/>
      <c r="EV1" s="612"/>
      <c r="EW1" s="612"/>
      <c r="EX1" s="611" t="s">
        <v>137</v>
      </c>
      <c r="EY1" s="643"/>
      <c r="EZ1" s="612"/>
      <c r="FA1" s="612"/>
      <c r="FB1" s="612"/>
      <c r="FC1" s="612"/>
      <c r="FD1" s="611" t="s">
        <v>138</v>
      </c>
      <c r="FE1" s="643"/>
      <c r="FF1" s="612"/>
      <c r="FG1" s="612"/>
      <c r="FH1" s="612"/>
      <c r="FI1" s="612"/>
      <c r="FJ1" s="573" t="s">
        <v>80</v>
      </c>
      <c r="FK1" s="574"/>
      <c r="FL1" s="574"/>
      <c r="FM1" s="574"/>
      <c r="FN1" s="574"/>
      <c r="FO1" s="574"/>
      <c r="FP1" s="574"/>
      <c r="FQ1" s="574"/>
      <c r="FR1" s="574"/>
      <c r="FS1" s="574"/>
      <c r="FT1" s="574"/>
      <c r="FU1" s="574"/>
      <c r="FV1" s="574"/>
      <c r="FW1" s="574"/>
      <c r="FX1" s="574"/>
      <c r="FY1" s="574"/>
      <c r="FZ1" s="574"/>
      <c r="GA1" s="574"/>
      <c r="GB1" s="574" t="s">
        <v>82</v>
      </c>
      <c r="GC1" s="574"/>
      <c r="GD1" s="574"/>
      <c r="GE1" s="574"/>
      <c r="GF1" s="574"/>
      <c r="GG1" s="574"/>
      <c r="GH1" s="574"/>
      <c r="GI1" s="574"/>
      <c r="GJ1" s="574"/>
      <c r="GK1" s="574"/>
      <c r="GL1" s="574"/>
      <c r="GM1" s="574"/>
      <c r="GN1" s="574"/>
      <c r="GO1" s="574"/>
      <c r="GP1" s="574"/>
      <c r="GQ1" s="574"/>
      <c r="GR1" s="574"/>
      <c r="GS1" s="574"/>
      <c r="GT1" s="574" t="s">
        <v>85</v>
      </c>
      <c r="GU1" s="574"/>
      <c r="GV1" s="574"/>
      <c r="GW1" s="574"/>
      <c r="GX1" s="574"/>
      <c r="GY1" s="574"/>
      <c r="GZ1" s="574"/>
      <c r="HA1" s="574"/>
      <c r="HB1" s="574"/>
      <c r="HC1" s="574"/>
      <c r="HD1" s="574"/>
      <c r="HE1" s="574"/>
      <c r="HF1" s="574"/>
      <c r="HG1" s="574"/>
      <c r="HH1" s="574"/>
      <c r="HI1" s="574"/>
      <c r="HJ1" s="574"/>
      <c r="HK1" s="574"/>
      <c r="HL1" s="92"/>
      <c r="HM1" s="92"/>
    </row>
    <row r="2" spans="1:231" s="96" customFormat="1" ht="13.5" customHeight="1" x14ac:dyDescent="0.2">
      <c r="A2" s="147"/>
      <c r="B2" s="94" t="s">
        <v>78</v>
      </c>
      <c r="C2" s="92"/>
      <c r="D2" s="92"/>
      <c r="E2" s="92"/>
      <c r="F2" s="91"/>
      <c r="G2" s="91"/>
      <c r="H2" s="97"/>
      <c r="I2" s="97"/>
      <c r="J2" s="97"/>
      <c r="K2" s="97"/>
      <c r="L2" s="97"/>
      <c r="M2" s="94" t="s">
        <v>79</v>
      </c>
      <c r="N2" s="92"/>
      <c r="O2" s="92"/>
      <c r="P2" s="92"/>
      <c r="Q2" s="91"/>
      <c r="R2" s="91"/>
      <c r="S2" s="97"/>
      <c r="T2" s="97"/>
      <c r="U2" s="97"/>
      <c r="V2" s="97"/>
      <c r="W2" s="97"/>
      <c r="X2" s="94" t="s">
        <v>78</v>
      </c>
      <c r="Y2" s="92"/>
      <c r="Z2" s="92"/>
      <c r="AA2" s="92"/>
      <c r="AB2" s="91"/>
      <c r="AC2" s="91"/>
      <c r="AD2" s="97"/>
      <c r="AE2" s="97"/>
      <c r="AF2" s="97"/>
      <c r="AG2" s="97"/>
      <c r="AH2" s="97"/>
      <c r="AI2" s="94" t="s">
        <v>79</v>
      </c>
      <c r="AJ2" s="92"/>
      <c r="AK2" s="92"/>
      <c r="AL2" s="92"/>
      <c r="AM2" s="91"/>
      <c r="AN2" s="91"/>
      <c r="AO2" s="97"/>
      <c r="AP2" s="97"/>
      <c r="AQ2" s="97"/>
      <c r="AR2" s="97"/>
      <c r="AS2" s="97"/>
      <c r="AT2" s="572" t="s">
        <v>166</v>
      </c>
      <c r="AU2" s="94"/>
      <c r="AV2" s="94" t="s">
        <v>78</v>
      </c>
      <c r="AW2" s="92"/>
      <c r="AX2" s="92"/>
      <c r="AY2" s="92"/>
      <c r="AZ2" s="91"/>
      <c r="BA2" s="91"/>
      <c r="BB2" s="97"/>
      <c r="BC2" s="97"/>
      <c r="BD2" s="97"/>
      <c r="BE2" s="97"/>
      <c r="BF2" s="97"/>
      <c r="BG2" s="94" t="s">
        <v>79</v>
      </c>
      <c r="BH2" s="92"/>
      <c r="BI2" s="92"/>
      <c r="BJ2" s="92"/>
      <c r="BK2" s="91"/>
      <c r="BL2" s="91"/>
      <c r="BM2" s="97"/>
      <c r="BN2" s="97"/>
      <c r="BO2" s="97"/>
      <c r="BP2" s="97"/>
      <c r="BQ2" s="97"/>
      <c r="BR2" s="572" t="s">
        <v>166</v>
      </c>
      <c r="BS2" s="94"/>
      <c r="BT2" s="377" t="s">
        <v>78</v>
      </c>
      <c r="BU2" s="378"/>
      <c r="BV2" s="378"/>
      <c r="BW2" s="378"/>
      <c r="BX2" s="376"/>
      <c r="BY2" s="376"/>
      <c r="BZ2" s="379"/>
      <c r="CA2" s="379"/>
      <c r="CB2" s="379"/>
      <c r="CC2" s="379"/>
      <c r="CD2" s="379"/>
      <c r="CE2" s="377" t="s">
        <v>79</v>
      </c>
      <c r="CF2" s="378"/>
      <c r="CG2" s="378"/>
      <c r="CH2" s="378"/>
      <c r="CI2" s="376"/>
      <c r="CJ2" s="376"/>
      <c r="CK2" s="379"/>
      <c r="CL2" s="379"/>
      <c r="CM2" s="379"/>
      <c r="CN2" s="379"/>
      <c r="CO2" s="379"/>
      <c r="CP2" s="94" t="s">
        <v>33</v>
      </c>
      <c r="CQ2" s="94"/>
      <c r="CR2" s="94" t="s">
        <v>34</v>
      </c>
      <c r="CS2" s="94"/>
      <c r="CT2" s="94" t="s">
        <v>166</v>
      </c>
      <c r="CU2" s="94"/>
      <c r="CV2" s="94" t="s">
        <v>33</v>
      </c>
      <c r="CW2" s="94"/>
      <c r="CX2" s="94" t="s">
        <v>34</v>
      </c>
      <c r="CY2" s="94"/>
      <c r="CZ2" s="94" t="s">
        <v>166</v>
      </c>
      <c r="DA2" s="94"/>
      <c r="DB2" s="94" t="s">
        <v>33</v>
      </c>
      <c r="DC2" s="94"/>
      <c r="DD2" s="94" t="s">
        <v>34</v>
      </c>
      <c r="DE2" s="94"/>
      <c r="DF2" s="94" t="s">
        <v>166</v>
      </c>
      <c r="DG2" s="94"/>
      <c r="DH2" s="94" t="s">
        <v>33</v>
      </c>
      <c r="DI2" s="94"/>
      <c r="DJ2" s="94" t="s">
        <v>34</v>
      </c>
      <c r="DK2" s="94"/>
      <c r="DL2" s="94" t="s">
        <v>166</v>
      </c>
      <c r="DM2" s="94"/>
      <c r="DN2" s="94" t="s">
        <v>33</v>
      </c>
      <c r="DO2" s="94"/>
      <c r="DP2" s="94" t="s">
        <v>34</v>
      </c>
      <c r="DQ2" s="94"/>
      <c r="DR2" s="94" t="s">
        <v>166</v>
      </c>
      <c r="DS2" s="94"/>
      <c r="DT2" s="94" t="s">
        <v>33</v>
      </c>
      <c r="DU2" s="94"/>
      <c r="DV2" s="94" t="s">
        <v>34</v>
      </c>
      <c r="DW2" s="94"/>
      <c r="DX2" s="94" t="s">
        <v>166</v>
      </c>
      <c r="DY2" s="94"/>
      <c r="DZ2" s="94" t="s">
        <v>33</v>
      </c>
      <c r="EA2" s="94"/>
      <c r="EB2" s="94" t="s">
        <v>34</v>
      </c>
      <c r="EC2" s="94"/>
      <c r="ED2" s="94" t="s">
        <v>166</v>
      </c>
      <c r="EE2" s="94"/>
      <c r="EF2" s="94" t="s">
        <v>33</v>
      </c>
      <c r="EG2" s="94"/>
      <c r="EH2" s="94" t="s">
        <v>34</v>
      </c>
      <c r="EI2" s="94"/>
      <c r="EJ2" s="94" t="s">
        <v>166</v>
      </c>
      <c r="EK2" s="94"/>
      <c r="EL2" s="94" t="s">
        <v>33</v>
      </c>
      <c r="EM2" s="94"/>
      <c r="EN2" s="94" t="s">
        <v>34</v>
      </c>
      <c r="EO2" s="94"/>
      <c r="EP2" s="94" t="s">
        <v>166</v>
      </c>
      <c r="EQ2" s="94"/>
      <c r="ER2" s="94" t="s">
        <v>33</v>
      </c>
      <c r="ES2" s="94"/>
      <c r="ET2" s="94" t="s">
        <v>34</v>
      </c>
      <c r="EU2" s="94"/>
      <c r="EV2" s="94" t="s">
        <v>166</v>
      </c>
      <c r="EW2" s="94"/>
      <c r="EX2" s="94" t="s">
        <v>33</v>
      </c>
      <c r="EY2" s="94"/>
      <c r="EZ2" s="94" t="s">
        <v>34</v>
      </c>
      <c r="FA2" s="94"/>
      <c r="FB2" s="94" t="s">
        <v>166</v>
      </c>
      <c r="FC2" s="94"/>
      <c r="FD2" s="94" t="s">
        <v>33</v>
      </c>
      <c r="FE2" s="94"/>
      <c r="FF2" s="94" t="s">
        <v>34</v>
      </c>
      <c r="FG2" s="94"/>
      <c r="FH2" s="94" t="s">
        <v>166</v>
      </c>
      <c r="FI2" s="94"/>
      <c r="FJ2" s="575" t="s">
        <v>78</v>
      </c>
      <c r="FK2" s="576"/>
      <c r="FL2" s="576"/>
      <c r="FM2" s="576"/>
      <c r="FN2" s="574"/>
      <c r="FO2" s="574"/>
      <c r="FP2" s="577"/>
      <c r="FQ2" s="577"/>
      <c r="FR2" s="577"/>
      <c r="FS2" s="575" t="s">
        <v>79</v>
      </c>
      <c r="FT2" s="576"/>
      <c r="FU2" s="576"/>
      <c r="FV2" s="576"/>
      <c r="FW2" s="574"/>
      <c r="FX2" s="574"/>
      <c r="FY2" s="577"/>
      <c r="FZ2" s="577"/>
      <c r="GA2" s="577"/>
      <c r="GB2" s="575" t="s">
        <v>78</v>
      </c>
      <c r="GC2" s="576"/>
      <c r="GD2" s="576"/>
      <c r="GE2" s="576"/>
      <c r="GF2" s="574"/>
      <c r="GG2" s="574"/>
      <c r="GH2" s="577"/>
      <c r="GI2" s="577"/>
      <c r="GJ2" s="577"/>
      <c r="GK2" s="575" t="s">
        <v>79</v>
      </c>
      <c r="GL2" s="576"/>
      <c r="GM2" s="576"/>
      <c r="GN2" s="576"/>
      <c r="GO2" s="574"/>
      <c r="GP2" s="574"/>
      <c r="GQ2" s="577"/>
      <c r="GR2" s="577"/>
      <c r="GS2" s="577"/>
      <c r="GT2" s="575" t="s">
        <v>78</v>
      </c>
      <c r="GU2" s="576"/>
      <c r="GV2" s="576"/>
      <c r="GW2" s="576"/>
      <c r="GX2" s="574"/>
      <c r="GY2" s="574"/>
      <c r="GZ2" s="577"/>
      <c r="HA2" s="577"/>
      <c r="HB2" s="577"/>
      <c r="HC2" s="575" t="s">
        <v>79</v>
      </c>
      <c r="HD2" s="576"/>
      <c r="HE2" s="576"/>
      <c r="HF2" s="576"/>
      <c r="HG2" s="574"/>
      <c r="HH2" s="574"/>
      <c r="HI2" s="577"/>
      <c r="HJ2" s="577"/>
      <c r="HK2" s="577"/>
      <c r="HL2" s="95"/>
      <c r="HM2" s="96" t="s">
        <v>74</v>
      </c>
    </row>
    <row r="3" spans="1:231" s="425" customFormat="1" ht="10.5" customHeight="1" x14ac:dyDescent="0.2">
      <c r="A3" s="417"/>
      <c r="B3" s="418" t="s">
        <v>84</v>
      </c>
      <c r="C3" s="419" t="s">
        <v>23</v>
      </c>
      <c r="D3" s="419" t="s">
        <v>86</v>
      </c>
      <c r="E3" s="419" t="s">
        <v>105</v>
      </c>
      <c r="F3" s="419" t="s">
        <v>1</v>
      </c>
      <c r="G3" s="419" t="s">
        <v>101</v>
      </c>
      <c r="H3" s="420" t="s">
        <v>104</v>
      </c>
      <c r="I3" s="420" t="s">
        <v>108</v>
      </c>
      <c r="J3" s="420" t="s">
        <v>118</v>
      </c>
      <c r="K3" s="420" t="s">
        <v>125</v>
      </c>
      <c r="L3" s="420" t="s">
        <v>189</v>
      </c>
      <c r="M3" s="418" t="s">
        <v>84</v>
      </c>
      <c r="N3" s="419" t="s">
        <v>23</v>
      </c>
      <c r="O3" s="419" t="s">
        <v>86</v>
      </c>
      <c r="P3" s="419" t="s">
        <v>105</v>
      </c>
      <c r="Q3" s="419" t="s">
        <v>1</v>
      </c>
      <c r="R3" s="419" t="s">
        <v>101</v>
      </c>
      <c r="S3" s="420" t="s">
        <v>104</v>
      </c>
      <c r="T3" s="420" t="s">
        <v>108</v>
      </c>
      <c r="U3" s="420" t="s">
        <v>118</v>
      </c>
      <c r="V3" s="420" t="s">
        <v>125</v>
      </c>
      <c r="W3" s="420" t="s">
        <v>189</v>
      </c>
      <c r="X3" s="418" t="s">
        <v>84</v>
      </c>
      <c r="Y3" s="419" t="s">
        <v>23</v>
      </c>
      <c r="Z3" s="419" t="s">
        <v>86</v>
      </c>
      <c r="AA3" s="419" t="s">
        <v>105</v>
      </c>
      <c r="AB3" s="419" t="s">
        <v>1</v>
      </c>
      <c r="AC3" s="419" t="s">
        <v>101</v>
      </c>
      <c r="AD3" s="420" t="s">
        <v>104</v>
      </c>
      <c r="AE3" s="420" t="s">
        <v>108</v>
      </c>
      <c r="AF3" s="420" t="s">
        <v>118</v>
      </c>
      <c r="AG3" s="420" t="s">
        <v>125</v>
      </c>
      <c r="AH3" s="420" t="s">
        <v>189</v>
      </c>
      <c r="AI3" s="418" t="s">
        <v>84</v>
      </c>
      <c r="AJ3" s="419" t="s">
        <v>23</v>
      </c>
      <c r="AK3" s="419" t="s">
        <v>86</v>
      </c>
      <c r="AL3" s="419" t="s">
        <v>105</v>
      </c>
      <c r="AM3" s="419" t="s">
        <v>1</v>
      </c>
      <c r="AN3" s="419" t="s">
        <v>101</v>
      </c>
      <c r="AO3" s="420" t="s">
        <v>104</v>
      </c>
      <c r="AP3" s="420" t="s">
        <v>108</v>
      </c>
      <c r="AQ3" s="420" t="s">
        <v>118</v>
      </c>
      <c r="AR3" s="420" t="s">
        <v>125</v>
      </c>
      <c r="AS3" s="420" t="s">
        <v>189</v>
      </c>
      <c r="AT3" s="604" t="s">
        <v>125</v>
      </c>
      <c r="AU3" s="418" t="s">
        <v>189</v>
      </c>
      <c r="AV3" s="418" t="s">
        <v>84</v>
      </c>
      <c r="AW3" s="419" t="s">
        <v>23</v>
      </c>
      <c r="AX3" s="419" t="s">
        <v>86</v>
      </c>
      <c r="AY3" s="419" t="s">
        <v>105</v>
      </c>
      <c r="AZ3" s="419" t="s">
        <v>1</v>
      </c>
      <c r="BA3" s="419" t="s">
        <v>101</v>
      </c>
      <c r="BB3" s="420" t="s">
        <v>104</v>
      </c>
      <c r="BC3" s="420" t="s">
        <v>108</v>
      </c>
      <c r="BD3" s="420" t="s">
        <v>118</v>
      </c>
      <c r="BE3" s="420" t="s">
        <v>125</v>
      </c>
      <c r="BF3" s="420" t="s">
        <v>189</v>
      </c>
      <c r="BG3" s="418" t="s">
        <v>84</v>
      </c>
      <c r="BH3" s="419" t="s">
        <v>23</v>
      </c>
      <c r="BI3" s="419" t="s">
        <v>86</v>
      </c>
      <c r="BJ3" s="419" t="s">
        <v>105</v>
      </c>
      <c r="BK3" s="419" t="s">
        <v>1</v>
      </c>
      <c r="BL3" s="419" t="s">
        <v>101</v>
      </c>
      <c r="BM3" s="420" t="s">
        <v>104</v>
      </c>
      <c r="BN3" s="420" t="s">
        <v>108</v>
      </c>
      <c r="BO3" s="420" t="s">
        <v>118</v>
      </c>
      <c r="BP3" s="420" t="s">
        <v>125</v>
      </c>
      <c r="BQ3" s="420" t="s">
        <v>189</v>
      </c>
      <c r="BR3" s="604" t="s">
        <v>125</v>
      </c>
      <c r="BS3" s="418" t="s">
        <v>189</v>
      </c>
      <c r="BT3" s="421" t="s">
        <v>84</v>
      </c>
      <c r="BU3" s="422" t="s">
        <v>23</v>
      </c>
      <c r="BV3" s="422" t="s">
        <v>86</v>
      </c>
      <c r="BW3" s="422" t="s">
        <v>105</v>
      </c>
      <c r="BX3" s="422" t="s">
        <v>1</v>
      </c>
      <c r="BY3" s="422" t="s">
        <v>101</v>
      </c>
      <c r="BZ3" s="422" t="s">
        <v>104</v>
      </c>
      <c r="CA3" s="422" t="s">
        <v>108</v>
      </c>
      <c r="CB3" s="422" t="s">
        <v>118</v>
      </c>
      <c r="CC3" s="422" t="s">
        <v>125</v>
      </c>
      <c r="CD3" s="422" t="s">
        <v>189</v>
      </c>
      <c r="CE3" s="421" t="s">
        <v>84</v>
      </c>
      <c r="CF3" s="422" t="s">
        <v>23</v>
      </c>
      <c r="CG3" s="422" t="s">
        <v>86</v>
      </c>
      <c r="CH3" s="422" t="s">
        <v>105</v>
      </c>
      <c r="CI3" s="422" t="s">
        <v>1</v>
      </c>
      <c r="CJ3" s="422" t="s">
        <v>101</v>
      </c>
      <c r="CK3" s="422" t="s">
        <v>104</v>
      </c>
      <c r="CL3" s="422" t="s">
        <v>108</v>
      </c>
      <c r="CM3" s="422" t="s">
        <v>118</v>
      </c>
      <c r="CN3" s="422" t="s">
        <v>125</v>
      </c>
      <c r="CO3" s="422" t="s">
        <v>189</v>
      </c>
      <c r="CP3" s="418" t="s">
        <v>125</v>
      </c>
      <c r="CQ3" s="418" t="s">
        <v>189</v>
      </c>
      <c r="CR3" s="418" t="s">
        <v>125</v>
      </c>
      <c r="CS3" s="418" t="s">
        <v>189</v>
      </c>
      <c r="CT3" s="418" t="s">
        <v>125</v>
      </c>
      <c r="CU3" s="418" t="s">
        <v>189</v>
      </c>
      <c r="CV3" s="418" t="s">
        <v>125</v>
      </c>
      <c r="CW3" s="418" t="s">
        <v>189</v>
      </c>
      <c r="CX3" s="418" t="s">
        <v>125</v>
      </c>
      <c r="CY3" s="418" t="s">
        <v>189</v>
      </c>
      <c r="CZ3" s="418" t="s">
        <v>125</v>
      </c>
      <c r="DA3" s="418" t="s">
        <v>189</v>
      </c>
      <c r="DB3" s="418" t="s">
        <v>125</v>
      </c>
      <c r="DC3" s="418" t="s">
        <v>189</v>
      </c>
      <c r="DD3" s="418" t="s">
        <v>125</v>
      </c>
      <c r="DE3" s="418" t="s">
        <v>189</v>
      </c>
      <c r="DF3" s="418" t="s">
        <v>125</v>
      </c>
      <c r="DG3" s="418" t="s">
        <v>189</v>
      </c>
      <c r="DH3" s="418" t="s">
        <v>125</v>
      </c>
      <c r="DI3" s="418" t="s">
        <v>189</v>
      </c>
      <c r="DJ3" s="418" t="s">
        <v>125</v>
      </c>
      <c r="DK3" s="418" t="s">
        <v>189</v>
      </c>
      <c r="DL3" s="418" t="s">
        <v>125</v>
      </c>
      <c r="DM3" s="418" t="s">
        <v>189</v>
      </c>
      <c r="DN3" s="418" t="s">
        <v>125</v>
      </c>
      <c r="DO3" s="418" t="s">
        <v>189</v>
      </c>
      <c r="DP3" s="418" t="s">
        <v>125</v>
      </c>
      <c r="DQ3" s="418" t="s">
        <v>189</v>
      </c>
      <c r="DR3" s="418" t="s">
        <v>125</v>
      </c>
      <c r="DS3" s="418" t="s">
        <v>189</v>
      </c>
      <c r="DT3" s="418" t="s">
        <v>125</v>
      </c>
      <c r="DU3" s="418" t="s">
        <v>189</v>
      </c>
      <c r="DV3" s="418" t="s">
        <v>125</v>
      </c>
      <c r="DW3" s="418" t="s">
        <v>189</v>
      </c>
      <c r="DX3" s="418" t="s">
        <v>125</v>
      </c>
      <c r="DY3" s="418" t="s">
        <v>189</v>
      </c>
      <c r="DZ3" s="418" t="s">
        <v>125</v>
      </c>
      <c r="EA3" s="418" t="s">
        <v>189</v>
      </c>
      <c r="EB3" s="418" t="s">
        <v>125</v>
      </c>
      <c r="EC3" s="418" t="s">
        <v>189</v>
      </c>
      <c r="ED3" s="418" t="s">
        <v>125</v>
      </c>
      <c r="EE3" s="418" t="s">
        <v>189</v>
      </c>
      <c r="EF3" s="418" t="s">
        <v>125</v>
      </c>
      <c r="EG3" s="418" t="s">
        <v>189</v>
      </c>
      <c r="EH3" s="418" t="s">
        <v>125</v>
      </c>
      <c r="EI3" s="418" t="s">
        <v>189</v>
      </c>
      <c r="EJ3" s="418" t="s">
        <v>125</v>
      </c>
      <c r="EK3" s="418" t="s">
        <v>189</v>
      </c>
      <c r="EL3" s="418" t="s">
        <v>125</v>
      </c>
      <c r="EM3" s="418" t="s">
        <v>189</v>
      </c>
      <c r="EN3" s="418" t="s">
        <v>125</v>
      </c>
      <c r="EO3" s="418" t="s">
        <v>189</v>
      </c>
      <c r="EP3" s="418" t="s">
        <v>125</v>
      </c>
      <c r="EQ3" s="418" t="s">
        <v>189</v>
      </c>
      <c r="ER3" s="418" t="s">
        <v>125</v>
      </c>
      <c r="ES3" s="418" t="s">
        <v>189</v>
      </c>
      <c r="ET3" s="418" t="s">
        <v>125</v>
      </c>
      <c r="EU3" s="418" t="s">
        <v>189</v>
      </c>
      <c r="EV3" s="418" t="s">
        <v>125</v>
      </c>
      <c r="EW3" s="418" t="s">
        <v>189</v>
      </c>
      <c r="EX3" s="418" t="s">
        <v>125</v>
      </c>
      <c r="EY3" s="418" t="s">
        <v>189</v>
      </c>
      <c r="EZ3" s="418" t="s">
        <v>125</v>
      </c>
      <c r="FA3" s="418" t="s">
        <v>189</v>
      </c>
      <c r="FB3" s="418" t="s">
        <v>125</v>
      </c>
      <c r="FC3" s="418" t="s">
        <v>189</v>
      </c>
      <c r="FD3" s="418" t="s">
        <v>125</v>
      </c>
      <c r="FE3" s="418" t="s">
        <v>189</v>
      </c>
      <c r="FF3" s="418" t="s">
        <v>125</v>
      </c>
      <c r="FG3" s="418" t="s">
        <v>189</v>
      </c>
      <c r="FH3" s="418" t="s">
        <v>125</v>
      </c>
      <c r="FI3" s="418" t="s">
        <v>189</v>
      </c>
      <c r="FJ3" s="561" t="s">
        <v>84</v>
      </c>
      <c r="FK3" s="559" t="s">
        <v>23</v>
      </c>
      <c r="FL3" s="559" t="s">
        <v>86</v>
      </c>
      <c r="FM3" s="559" t="s">
        <v>105</v>
      </c>
      <c r="FN3" s="559" t="s">
        <v>1</v>
      </c>
      <c r="FO3" s="559" t="s">
        <v>101</v>
      </c>
      <c r="FP3" s="578" t="s">
        <v>104</v>
      </c>
      <c r="FQ3" s="578" t="s">
        <v>108</v>
      </c>
      <c r="FR3" s="578" t="s">
        <v>118</v>
      </c>
      <c r="FS3" s="561" t="s">
        <v>84</v>
      </c>
      <c r="FT3" s="559" t="s">
        <v>23</v>
      </c>
      <c r="FU3" s="559" t="s">
        <v>86</v>
      </c>
      <c r="FV3" s="559" t="s">
        <v>105</v>
      </c>
      <c r="FW3" s="559" t="s">
        <v>1</v>
      </c>
      <c r="FX3" s="559" t="s">
        <v>101</v>
      </c>
      <c r="FY3" s="578" t="s">
        <v>104</v>
      </c>
      <c r="FZ3" s="578" t="s">
        <v>108</v>
      </c>
      <c r="GA3" s="578" t="s">
        <v>118</v>
      </c>
      <c r="GB3" s="561" t="s">
        <v>84</v>
      </c>
      <c r="GC3" s="559" t="s">
        <v>23</v>
      </c>
      <c r="GD3" s="559" t="s">
        <v>86</v>
      </c>
      <c r="GE3" s="559" t="s">
        <v>105</v>
      </c>
      <c r="GF3" s="559" t="s">
        <v>1</v>
      </c>
      <c r="GG3" s="559" t="s">
        <v>101</v>
      </c>
      <c r="GH3" s="578" t="s">
        <v>104</v>
      </c>
      <c r="GI3" s="578" t="s">
        <v>108</v>
      </c>
      <c r="GJ3" s="578" t="s">
        <v>118</v>
      </c>
      <c r="GK3" s="561" t="s">
        <v>84</v>
      </c>
      <c r="GL3" s="559" t="s">
        <v>23</v>
      </c>
      <c r="GM3" s="559" t="s">
        <v>86</v>
      </c>
      <c r="GN3" s="559" t="s">
        <v>105</v>
      </c>
      <c r="GO3" s="559" t="s">
        <v>1</v>
      </c>
      <c r="GP3" s="559" t="s">
        <v>101</v>
      </c>
      <c r="GQ3" s="578" t="s">
        <v>104</v>
      </c>
      <c r="GR3" s="578" t="s">
        <v>108</v>
      </c>
      <c r="GS3" s="578" t="s">
        <v>118</v>
      </c>
      <c r="GT3" s="561" t="s">
        <v>84</v>
      </c>
      <c r="GU3" s="559" t="s">
        <v>23</v>
      </c>
      <c r="GV3" s="559" t="s">
        <v>86</v>
      </c>
      <c r="GW3" s="559" t="s">
        <v>105</v>
      </c>
      <c r="GX3" s="559" t="s">
        <v>1</v>
      </c>
      <c r="GY3" s="559" t="s">
        <v>101</v>
      </c>
      <c r="GZ3" s="578" t="s">
        <v>104</v>
      </c>
      <c r="HA3" s="578" t="s">
        <v>108</v>
      </c>
      <c r="HB3" s="578" t="s">
        <v>118</v>
      </c>
      <c r="HC3" s="561" t="s">
        <v>84</v>
      </c>
      <c r="HD3" s="559" t="s">
        <v>23</v>
      </c>
      <c r="HE3" s="559" t="s">
        <v>86</v>
      </c>
      <c r="HF3" s="559" t="s">
        <v>105</v>
      </c>
      <c r="HG3" s="559" t="s">
        <v>1</v>
      </c>
      <c r="HH3" s="559" t="s">
        <v>101</v>
      </c>
      <c r="HI3" s="578" t="s">
        <v>104</v>
      </c>
      <c r="HJ3" s="578" t="s">
        <v>108</v>
      </c>
      <c r="HK3" s="578" t="s">
        <v>118</v>
      </c>
      <c r="HL3" s="423"/>
      <c r="HM3" s="424">
        <v>1991</v>
      </c>
      <c r="HN3" s="424">
        <v>1993</v>
      </c>
      <c r="HO3" s="424">
        <v>1995</v>
      </c>
      <c r="HP3" s="424">
        <v>1997</v>
      </c>
      <c r="HQ3" s="424">
        <v>2003</v>
      </c>
      <c r="HR3" s="424">
        <v>2005</v>
      </c>
      <c r="HS3" s="424">
        <v>2007</v>
      </c>
      <c r="HT3" s="424">
        <v>2009</v>
      </c>
      <c r="HU3" s="424">
        <v>2011</v>
      </c>
      <c r="HV3" s="596">
        <v>2013</v>
      </c>
      <c r="HW3" s="596">
        <v>2015</v>
      </c>
    </row>
    <row r="4" spans="1:231" s="74" customFormat="1" ht="12.75" customHeight="1" x14ac:dyDescent="0.2">
      <c r="A4" s="166" t="s">
        <v>112</v>
      </c>
      <c r="B4" s="179">
        <f>('4-year summary'!B4/'4-year summary'!X4)*100</f>
        <v>74.409653632875404</v>
      </c>
      <c r="C4" s="179">
        <f>('4-year summary'!C4/'4-year summary'!Y4)*100</f>
        <v>70.954018357886852</v>
      </c>
      <c r="D4" s="179">
        <f>('4-year summary'!D4/'4-year summary'!Z4)*100</f>
        <v>70.352770235821822</v>
      </c>
      <c r="E4" s="179">
        <f>('4-year summary'!E4/'4-year summary'!AA4)*100</f>
        <v>69.359633966605998</v>
      </c>
      <c r="F4" s="179">
        <f>('4-year summary'!F4/'4-year summary'!AB4)*100</f>
        <v>67.627471376705543</v>
      </c>
      <c r="G4" s="179">
        <f>('4-year summary'!G4/'4-year summary'!AC4)*100</f>
        <v>67.280918048771341</v>
      </c>
      <c r="H4" s="179">
        <f>('4-year summary'!H4/'4-year summary'!AD4)*100</f>
        <v>67.002855078489858</v>
      </c>
      <c r="I4" s="179">
        <f>('4-year summary'!I4/'4-year summary'!AE4)*100</f>
        <v>67.22172480140209</v>
      </c>
      <c r="J4" s="179">
        <f>('4-year summary'!J4/'4-year summary'!AF4)*100</f>
        <v>66.795201344505344</v>
      </c>
      <c r="K4" s="179">
        <f>('4-year summary'!K4/'4-year summary'!AG4)*100</f>
        <v>67.088511327153839</v>
      </c>
      <c r="L4" s="179">
        <f>('4-year summary'!L4/'4-year summary'!AH4)*100</f>
        <v>67.621495304975355</v>
      </c>
      <c r="M4" s="180">
        <f>('4-year summary'!M4/'4-year summary'!X4)*100</f>
        <v>25.590346367124607</v>
      </c>
      <c r="N4" s="179">
        <f>('4-year summary'!N4/'4-year summary'!Y4)*100</f>
        <v>29.045981642113144</v>
      </c>
      <c r="O4" s="179">
        <f>('4-year summary'!O4/'4-year summary'!Z4)*100</f>
        <v>29.647229764178185</v>
      </c>
      <c r="P4" s="179">
        <f>('4-year summary'!P4/'4-year summary'!AA4)*100</f>
        <v>30.640366033394006</v>
      </c>
      <c r="Q4" s="179">
        <f>('4-year summary'!Q4/'4-year summary'!AB4)*100</f>
        <v>32.372528623294464</v>
      </c>
      <c r="R4" s="179">
        <f>('4-year summary'!R4/'4-year summary'!AC4)*100</f>
        <v>32.719081951228659</v>
      </c>
      <c r="S4" s="179">
        <f>('4-year summary'!S4/'4-year summary'!AD4)*100</f>
        <v>32.997144921510127</v>
      </c>
      <c r="T4" s="179">
        <f>('4-year summary'!T4/'4-year summary'!AE4)*100</f>
        <v>32.778275198597903</v>
      </c>
      <c r="U4" s="179">
        <f>('4-year summary'!U4/'4-year summary'!AF4)*100</f>
        <v>33.204798655494656</v>
      </c>
      <c r="V4" s="179">
        <f>('4-year summary'!V4/'4-year summary'!AG4)*100</f>
        <v>32.911488672846154</v>
      </c>
      <c r="W4" s="179">
        <f>('4-year summary'!W4/'4-year summary'!AH4)*100</f>
        <v>32.378504695024645</v>
      </c>
      <c r="X4" s="180">
        <f>('4-year summary'!AI4/'4-year summary'!X4)*100</f>
        <v>21.977537084917923</v>
      </c>
      <c r="Y4" s="179">
        <f>('4-year summary'!AJ4/'4-year summary'!Y4)*100</f>
        <v>22.188353055830913</v>
      </c>
      <c r="Z4" s="179">
        <f>('4-year summary'!AK4/'4-year summary'!Z4)*100</f>
        <v>21.707463032781803</v>
      </c>
      <c r="AA4" s="179">
        <f>('4-year summary'!AL4/'4-year summary'!AA4)*100</f>
        <v>21.305052199779119</v>
      </c>
      <c r="AB4" s="179">
        <f>('4-year summary'!AM4/'4-year summary'!AB4)*100</f>
        <v>20.367755803775083</v>
      </c>
      <c r="AC4" s="179">
        <f>('4-year summary'!AN4/'4-year summary'!AC4)*100</f>
        <v>21.03968916205816</v>
      </c>
      <c r="AD4" s="179">
        <f>('4-year summary'!AO4/'4-year summary'!AD4)*100</f>
        <v>20.947180056361191</v>
      </c>
      <c r="AE4" s="179">
        <f>('4-year summary'!AP4/'4-year summary'!AE4)*100</f>
        <v>20.814775303373782</v>
      </c>
      <c r="AF4" s="179">
        <f>('4-year summary'!AQ4/'4-year summary'!AF4)*100</f>
        <v>21.360246558699188</v>
      </c>
      <c r="AG4" s="179">
        <f>('4-year summary'!AR4/'4-year summary'!AG4)*100</f>
        <v>21.704025480890238</v>
      </c>
      <c r="AH4" s="179">
        <f>('4-year summary'!AS4/'4-year summary'!AH4)*100</f>
        <v>21.973863652506616</v>
      </c>
      <c r="AI4" s="180">
        <f>('4-year summary'!AT4/'4-year summary'!X4)*100</f>
        <v>5.5181896897749754</v>
      </c>
      <c r="AJ4" s="179">
        <f>('4-year summary'!AU4/'4-year summary'!Y4)*100</f>
        <v>6.9856757664860742</v>
      </c>
      <c r="AK4" s="179">
        <f>('4-year summary'!AV4/'4-year summary'!Z4)*100</f>
        <v>6.6751612671989484</v>
      </c>
      <c r="AL4" s="179">
        <f>('4-year summary'!AW4/'4-year summary'!AA4)*100</f>
        <v>7.6625350660145379</v>
      </c>
      <c r="AM4" s="179">
        <f>('4-year summary'!AX4/'4-year summary'!AB4)*100</f>
        <v>8.6367634247774436</v>
      </c>
      <c r="AN4" s="179">
        <f>('4-year summary'!AY4/'4-year summary'!AC4)*100</f>
        <v>8.957953569854828</v>
      </c>
      <c r="AO4" s="179">
        <f>('4-year summary'!AZ4/'4-year summary'!AD4)*100</f>
        <v>8.9297388915367648</v>
      </c>
      <c r="AP4" s="179">
        <f>('4-year summary'!BA4/'4-year summary'!AE4)*100</f>
        <v>9.0492700614050126</v>
      </c>
      <c r="AQ4" s="179">
        <f>('4-year summary'!BB4/'4-year summary'!AF4)*100</f>
        <v>9.7297675539006576</v>
      </c>
      <c r="AR4" s="179">
        <f>('4-year summary'!BC4/'4-year summary'!AG4)*100</f>
        <v>9.8964793565314686</v>
      </c>
      <c r="AS4" s="179">
        <f>('4-year summary'!BD4/'4-year summary'!AH4)*100</f>
        <v>9.9593476685876094</v>
      </c>
      <c r="AT4" s="605">
        <f>AR4+AG4</f>
        <v>31.600504837421706</v>
      </c>
      <c r="AU4" s="605">
        <f>AS4+AH4</f>
        <v>31.933211321094227</v>
      </c>
      <c r="AV4" s="180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80">
        <f>('4-year summary'!DH4/'4-year summary'!X4)*100</f>
        <v>11.417089407725351</v>
      </c>
      <c r="BH4" s="179">
        <f>('4-year summary'!DI4/'4-year summary'!Y4)*100</f>
        <v>13.92772188018729</v>
      </c>
      <c r="BI4" s="179">
        <f>('4-year summary'!DJ4/'4-year summary'!Z4)*100</f>
        <v>14.007633864460647</v>
      </c>
      <c r="BJ4" s="179">
        <f>('4-year summary'!DK4/'4-year summary'!AA4)*100</f>
        <v>13.812758064702329</v>
      </c>
      <c r="BK4" s="179">
        <f>('4-year summary'!DL4/'4-year summary'!AB4)*100</f>
        <v>16.458542767103594</v>
      </c>
      <c r="BL4" s="179">
        <f>('4-year summary'!DM4/'4-year summary'!AC4)*100</f>
        <v>16.967508541748426</v>
      </c>
      <c r="BM4" s="179">
        <f>('4-year summary'!DN4/'4-year summary'!AD4)*100</f>
        <v>17.07335614840062</v>
      </c>
      <c r="BN4" s="179">
        <f>('4-year summary'!DO4/'4-year summary'!AE4)*100</f>
        <v>16.974009232977096</v>
      </c>
      <c r="BO4" s="179">
        <f>('4-year summary'!DP4/'4-year summary'!AF4)*100</f>
        <v>17.218981849301709</v>
      </c>
      <c r="BP4" s="179">
        <f>('4-year summary'!DQ4/'4-year summary'!AG4)*100</f>
        <v>16.72307156511069</v>
      </c>
      <c r="BQ4" s="179">
        <f>('4-year summary'!DR4/'4-year summary'!AH4)*100</f>
        <v>16.756183084652502</v>
      </c>
      <c r="BR4" s="605">
        <f>BP4+BE4</f>
        <v>16.72307156511069</v>
      </c>
      <c r="BS4" s="605">
        <f>BQ4+BF4</f>
        <v>16.756183084652502</v>
      </c>
      <c r="BT4" s="380">
        <f t="shared" ref="BT4:CO4" si="0">+AV4+X4</f>
        <v>21.977537084917923</v>
      </c>
      <c r="BU4" s="381">
        <f t="shared" si="0"/>
        <v>22.188353055830913</v>
      </c>
      <c r="BV4" s="381">
        <f t="shared" si="0"/>
        <v>21.707463032781803</v>
      </c>
      <c r="BW4" s="381">
        <f t="shared" si="0"/>
        <v>21.305052199779119</v>
      </c>
      <c r="BX4" s="381">
        <f t="shared" si="0"/>
        <v>20.367755803775083</v>
      </c>
      <c r="BY4" s="381">
        <f t="shared" si="0"/>
        <v>21.03968916205816</v>
      </c>
      <c r="BZ4" s="381">
        <f t="shared" si="0"/>
        <v>20.947180056361191</v>
      </c>
      <c r="CA4" s="381">
        <f t="shared" si="0"/>
        <v>20.814775303373782</v>
      </c>
      <c r="CB4" s="381">
        <f t="shared" si="0"/>
        <v>21.360246558699188</v>
      </c>
      <c r="CC4" s="381">
        <f t="shared" si="0"/>
        <v>21.704025480890238</v>
      </c>
      <c r="CD4" s="381">
        <f t="shared" si="0"/>
        <v>21.973863652506616</v>
      </c>
      <c r="CE4" s="380">
        <f t="shared" si="0"/>
        <v>16.935279097500327</v>
      </c>
      <c r="CF4" s="381">
        <f t="shared" si="0"/>
        <v>20.913397646673364</v>
      </c>
      <c r="CG4" s="381">
        <f t="shared" si="0"/>
        <v>20.682795131659596</v>
      </c>
      <c r="CH4" s="381">
        <f t="shared" si="0"/>
        <v>21.475293130716867</v>
      </c>
      <c r="CI4" s="381">
        <f t="shared" si="0"/>
        <v>25.095306191881036</v>
      </c>
      <c r="CJ4" s="381">
        <f t="shared" si="0"/>
        <v>25.925462111603252</v>
      </c>
      <c r="CK4" s="381">
        <f t="shared" si="0"/>
        <v>26.003095039937385</v>
      </c>
      <c r="CL4" s="381">
        <f t="shared" si="0"/>
        <v>26.023279294382107</v>
      </c>
      <c r="CM4" s="381">
        <f t="shared" si="0"/>
        <v>26.948749403202367</v>
      </c>
      <c r="CN4" s="381">
        <f t="shared" si="0"/>
        <v>26.619550921642158</v>
      </c>
      <c r="CO4" s="381">
        <f t="shared" si="0"/>
        <v>26.71553075324011</v>
      </c>
      <c r="CP4" s="180">
        <f>('4-year summary'!ED4/'4-year summary'!AG4)*100</f>
        <v>0.9740634040552375</v>
      </c>
      <c r="CQ4" s="180">
        <f>('4-year summary'!EE4/'4-year summary'!AH4)*100</f>
        <v>0.92888328021933797</v>
      </c>
      <c r="CR4" s="180">
        <f>('4-year summary'!EF4/'4-year summary'!AG4)*100</f>
        <v>8.4441362143591353E-2</v>
      </c>
      <c r="CS4" s="180">
        <f>('4-year summary'!EG4/'4-year summary'!AH4)*100</f>
        <v>7.1798599305808758E-2</v>
      </c>
      <c r="CT4" s="180">
        <f>CR4+CP4</f>
        <v>1.0585047661988289</v>
      </c>
      <c r="CU4" s="180">
        <f>CS4+CQ4</f>
        <v>1.0006818795251466</v>
      </c>
      <c r="CV4" s="180">
        <f>('4-year summary'!EJ4/'4-year summary'!AG4)*100</f>
        <v>2.2303021962600744</v>
      </c>
      <c r="CW4" s="180">
        <f>('4-year summary'!EK4/'4-year summary'!AH4)*100</f>
        <v>2.4622835387653246</v>
      </c>
      <c r="CX4" s="180">
        <f>('4-year summary'!EL4/'4-year summary'!AG4)*100</f>
        <v>0.74856452702274479</v>
      </c>
      <c r="CY4" s="180">
        <f>('4-year summary'!EM4/'4-year summary'!AH4)*100</f>
        <v>0.61487539125205393</v>
      </c>
      <c r="CZ4" s="180">
        <f>CX4+CV4</f>
        <v>2.9788667232828194</v>
      </c>
      <c r="DA4" s="180">
        <f>CY4+CW4</f>
        <v>3.0771589300173785</v>
      </c>
      <c r="DB4" s="180">
        <f>('4-year summary'!EP4/'4-year summary'!AG4)*100</f>
        <v>5.3058630311612172</v>
      </c>
      <c r="DC4" s="180">
        <f>('4-year summary'!EQ4/'4-year summary'!AH4)*100</f>
        <v>5.4693012155449594</v>
      </c>
      <c r="DD4" s="180">
        <f>('4-year summary'!ER4/'4-year summary'!AG4)*100</f>
        <v>0.17908328912082599</v>
      </c>
      <c r="DE4" s="180">
        <f>('4-year summary'!ES4/'4-year summary'!AH4)*100</f>
        <v>0.17206803642373131</v>
      </c>
      <c r="DF4" s="180">
        <f>DD4+DB4</f>
        <v>5.4849463202820434</v>
      </c>
      <c r="DG4" s="180">
        <f>DE4+DC4</f>
        <v>5.6413692519686904</v>
      </c>
      <c r="DH4" s="180">
        <f>('4-year summary'!EV4/'4-year summary'!AG4)*100</f>
        <v>5.2589645762751758</v>
      </c>
      <c r="DI4" s="180">
        <f>('4-year summary'!EW4/'4-year summary'!AH4)*100</f>
        <v>5.6348582495584356</v>
      </c>
      <c r="DJ4" s="180">
        <f>('4-year summary'!EX4/'4-year summary'!AG4)*100</f>
        <v>0.43403705159011113</v>
      </c>
      <c r="DK4" s="180">
        <f>('4-year summary'!EY4/'4-year summary'!AH4)*100</f>
        <v>0.42860153138776691</v>
      </c>
      <c r="DL4" s="180">
        <f>DJ4+DH4</f>
        <v>5.6930016278652866</v>
      </c>
      <c r="DM4" s="180">
        <f>DK4+DI4</f>
        <v>6.0634597809462027</v>
      </c>
      <c r="DN4" s="180">
        <f>('4-year summary'!FB4/'4-year summary'!AG4)*100</f>
        <v>6.7493938510512317</v>
      </c>
      <c r="DO4" s="180">
        <f>('4-year summary'!FC4/'4-year summary'!AH4)*100</f>
        <v>6.6785719359222657</v>
      </c>
      <c r="DP4" s="180">
        <f>('4-year summary'!FD4/'4-year summary'!AG4)*100</f>
        <v>0.67444444645639012</v>
      </c>
      <c r="DQ4" s="180">
        <f>('4-year summary'!FE4/'4-year summary'!AH4)*100</f>
        <v>0.6305017970366652</v>
      </c>
      <c r="DR4" s="180">
        <f>DP4+DN4</f>
        <v>7.423838297507622</v>
      </c>
      <c r="DS4" s="180">
        <f>DQ4+DO4</f>
        <v>7.3090737329589306</v>
      </c>
      <c r="DT4" s="180">
        <f>('4-year summary'!FH4/'4-year summary'!AG4)*100</f>
        <v>3.7015375088047775</v>
      </c>
      <c r="DU4" s="180">
        <f>('4-year summary'!FI4/'4-year summary'!AH4)*100</f>
        <v>3.9658515680861441</v>
      </c>
      <c r="DV4" s="180">
        <f>('4-year summary'!FJ4/'4-year summary'!AG4)*100</f>
        <v>0.54117316152926387</v>
      </c>
      <c r="DW4" s="180">
        <f>('4-year summary'!FK4/'4-year summary'!AH4)*100</f>
        <v>0.52111695654438606</v>
      </c>
      <c r="DX4" s="180">
        <f>DV4+DT4</f>
        <v>4.2427106703340414</v>
      </c>
      <c r="DY4" s="180">
        <f>DW4+DU4</f>
        <v>4.4869685246305302</v>
      </c>
      <c r="DZ4" s="180">
        <f>('4-year summary'!FN4/'4-year summary'!AG4)*100</f>
        <v>2.7524021123015796</v>
      </c>
      <c r="EA4" s="180">
        <f>('4-year summary'!FO4/'4-year summary'!AH4)*100</f>
        <v>2.6948447066734222</v>
      </c>
      <c r="EB4" s="180">
        <f>('4-year summary'!FP4/'4-year summary'!AG4)*100</f>
        <v>0.68681791267471481</v>
      </c>
      <c r="EC4" s="180">
        <f>('4-year summary'!FQ4/'4-year summary'!AH4)*100</f>
        <v>0.57409283979145853</v>
      </c>
      <c r="ED4" s="180">
        <f>EB4+DZ4</f>
        <v>3.4392200249762945</v>
      </c>
      <c r="EE4" s="180">
        <f>EC4+EA4</f>
        <v>3.2689375464648807</v>
      </c>
      <c r="EF4" s="180">
        <f>('4-year summary'!FT4/'4-year summary'!AG4)*100</f>
        <v>5.7234826056226238</v>
      </c>
      <c r="EG4" s="180">
        <f>('4-year summary'!FU4/'4-year summary'!AH4)*100</f>
        <v>5.7463739635667981</v>
      </c>
      <c r="EH4" s="180">
        <f>('4-year summary'!FV4/'4-year summary'!AG4)*100</f>
        <v>0.86771195294944214</v>
      </c>
      <c r="EI4" s="180">
        <f>('4-year summary'!FW4/'4-year summary'!AH4)*100</f>
        <v>0.87472357835221926</v>
      </c>
      <c r="EJ4" s="180">
        <f>EH4+EF4</f>
        <v>6.5911945585720657</v>
      </c>
      <c r="EK4" s="180">
        <f>EI4+EG4</f>
        <v>6.621097541919017</v>
      </c>
      <c r="EL4" s="180">
        <f>('4-year summary'!FZ4/'4-year summary'!AG4)*100</f>
        <v>0.11963029290107081</v>
      </c>
      <c r="EM4" s="180">
        <f>('4-year summary'!GA4/'4-year summary'!AH4)*100</f>
        <v>0.10565581183913325</v>
      </c>
      <c r="EN4" s="180">
        <f>('4-year summary'!GB4/'4-year summary'!AG4)*100</f>
        <v>3.5188930757479461E-2</v>
      </c>
      <c r="EO4" s="180">
        <f>('4-year summary'!GC4/'4-year summary'!AH4)*100</f>
        <v>2.4801000089970215E-2</v>
      </c>
      <c r="EP4" s="180">
        <f>EN4+EL4</f>
        <v>0.15481922365855028</v>
      </c>
      <c r="EQ4" s="180">
        <f>EO4+EM4</f>
        <v>0.13045681192910347</v>
      </c>
      <c r="ER4" s="180">
        <f>('4-year summary'!GF4/'4-year summary'!AG4)*100</f>
        <v>9.4274948076710672</v>
      </c>
      <c r="ES4" s="180">
        <f>('4-year summary'!GG4/'4-year summary'!AH4)*100</f>
        <v>8.8716551204890592</v>
      </c>
      <c r="ET4" s="180">
        <f>('4-year summary'!GH4/'4-year summary'!AG4)*100</f>
        <v>1.8131051304012442</v>
      </c>
      <c r="EU4" s="180">
        <f>('4-year summary'!GI4/'4-year summary'!AH4)*100</f>
        <v>1.5390233969912066</v>
      </c>
      <c r="EV4" s="180">
        <f>ET4+ER4</f>
        <v>11.240599938072311</v>
      </c>
      <c r="EW4" s="180">
        <f>EU4+ES4</f>
        <v>10.410678517480266</v>
      </c>
      <c r="EX4" s="180">
        <f>('4-year summary'!GL4/'4-year summary'!AG4)*100</f>
        <v>2.5269635936408834</v>
      </c>
      <c r="EY4" s="180">
        <f>('4-year summary'!GM4/'4-year summary'!AH4)*100</f>
        <v>2.4927668682315169</v>
      </c>
      <c r="EZ4" s="180">
        <f>('4-year summary'!GN4/'4-year summary'!AG4)*100</f>
        <v>0.13514239445282419</v>
      </c>
      <c r="FA4" s="180">
        <f>('4-year summary'!GO4/'4-year summary'!AH4)*100</f>
        <v>0.12086788110672836</v>
      </c>
      <c r="FB4" s="180">
        <f>EZ4+EX4</f>
        <v>2.6621059880937077</v>
      </c>
      <c r="FC4" s="180">
        <f>FA4+EY4</f>
        <v>2.6136347493382455</v>
      </c>
      <c r="FD4" s="180">
        <f>('4-year summary'!GR4/'4-year summary'!AG4)*100</f>
        <v>0.61438786651866795</v>
      </c>
      <c r="FE4" s="180">
        <f>('4-year summary'!GS4/'4-year summary'!AH4)*100</f>
        <v>0.59658539357233842</v>
      </c>
      <c r="FF4" s="180">
        <f>('4-year summary'!GT4/'4-year summary'!AG4)*100</f>
        <v>9.2227592105366407E-2</v>
      </c>
      <c r="FG4" s="180">
        <f>('4-year summary'!GU4/'4-year summary'!AH4)*100</f>
        <v>9.0502933502540475E-2</v>
      </c>
      <c r="FH4" s="180">
        <f>FF4+FD4</f>
        <v>0.7066154586240343</v>
      </c>
      <c r="FI4" s="180">
        <f>FG4+FE4</f>
        <v>0.68708832707487888</v>
      </c>
      <c r="FJ4" s="579">
        <f>('4-year summary'!GX4/'4-year summary'!X4)*100</f>
        <v>4.497893849290902</v>
      </c>
      <c r="FK4" s="580">
        <f>('4-year summary'!GY4/'4-year summary'!Y4)*100</f>
        <v>4.3201714428041997</v>
      </c>
      <c r="FL4" s="580">
        <f>('4-year summary'!GZ4/'4-year summary'!Z4)*100</f>
        <v>4.1907322404723679</v>
      </c>
      <c r="FM4" s="580">
        <f>('4-year summary'!HA4/'4-year summary'!AA4)*100</f>
        <v>4.1746739678373936</v>
      </c>
      <c r="FN4" s="580">
        <f>('4-year summary'!HB4/'4-year summary'!AB4)*100</f>
        <v>4.1346505160191951</v>
      </c>
      <c r="FO4" s="580">
        <f>('4-year summary'!HC4/'4-year summary'!AC4)*100</f>
        <v>4.1313132260151324</v>
      </c>
      <c r="FP4" s="580">
        <f>('4-year summary'!HD4/'4-year summary'!AD4)*100</f>
        <v>4.2171737036628167</v>
      </c>
      <c r="FQ4" s="580">
        <f>('4-year summary'!HE4/'4-year summary'!AE4)*100</f>
        <v>4.1559192019253359</v>
      </c>
      <c r="FR4" s="580">
        <f>('4-year summary'!HF4/'4-year summary'!AF4)*100</f>
        <v>4.178790973137759</v>
      </c>
      <c r="FS4" s="579">
        <f>('4-year summary'!HG4/'4-year summary'!X4)*100</f>
        <v>0.12827727525649579</v>
      </c>
      <c r="FT4" s="580">
        <f>('4-year summary'!HH4/'4-year summary'!Y4)*100</f>
        <v>0.13322924624342003</v>
      </c>
      <c r="FU4" s="580">
        <f>('4-year summary'!HI4/'4-year summary'!Z4)*100</f>
        <v>0.14578280938776858</v>
      </c>
      <c r="FV4" s="580">
        <f>('4-year summary'!HJ4/'4-year summary'!AA4)*100</f>
        <v>0.14453547391550292</v>
      </c>
      <c r="FW4" s="580">
        <f>('4-year summary'!HK4/'4-year summary'!AB4)*100</f>
        <v>0.1542503732258238</v>
      </c>
      <c r="FX4" s="580">
        <f>('4-year summary'!HL4/'4-year summary'!AC4)*100</f>
        <v>0.1098942309881641</v>
      </c>
      <c r="FY4" s="580">
        <f>('4-year summary'!HM4/'4-year summary'!AD4)*100</f>
        <v>0.14384465834579965</v>
      </c>
      <c r="FZ4" s="580">
        <f>('4-year summary'!HN4/'4-year summary'!AE4)*100</f>
        <v>0.20898024498504564</v>
      </c>
      <c r="GA4" s="580">
        <f>('4-year summary'!HO4/'4-year summary'!AF4)*100</f>
        <v>0.13815362112963964</v>
      </c>
      <c r="GB4" s="579">
        <f>('4-year summary'!HY4/'4-year summary'!X4)*100</f>
        <v>21.439529963382356</v>
      </c>
      <c r="GC4" s="580">
        <f>('4-year summary'!HZ4/'4-year summary'!Y4)*100</f>
        <v>20.205794887139618</v>
      </c>
      <c r="GD4" s="580">
        <f>('4-year summary'!IA4/'4-year summary'!Z4)*100</f>
        <v>20.97790464193406</v>
      </c>
      <c r="GE4" s="580">
        <f>('4-year summary'!IB4/'4-year summary'!AA4)*100</f>
        <v>21.445970438724423</v>
      </c>
      <c r="GF4" s="580">
        <f>('4-year summary'!IC4/'4-year summary'!AB4)*100</f>
        <v>23.678759625803124</v>
      </c>
      <c r="GG4" s="580">
        <f>('4-year summary'!ID4/'4-year summary'!AC4)*100</f>
        <v>23.723559421237113</v>
      </c>
      <c r="GH4" s="580">
        <f>('4-year summary'!IE4/'4-year summary'!AD4)*100</f>
        <v>24.182428872584438</v>
      </c>
      <c r="GI4" s="580">
        <f>('4-year summary'!IF4/'4-year summary'!AE4)*100</f>
        <v>25.086392471377135</v>
      </c>
      <c r="GJ4" s="580">
        <f>('4-year summary'!IG4/'4-year summary'!AF4)*100</f>
        <v>24.987847311453745</v>
      </c>
      <c r="GK4" s="579">
        <f>('4-year summary'!IH4/'4-year summary'!X4)*100</f>
        <v>4.2903027016606048</v>
      </c>
      <c r="GL4" s="580">
        <f>('4-year summary'!II4/'4-year summary'!Y4)*100</f>
        <v>4.2044943557271024</v>
      </c>
      <c r="GM4" s="580">
        <f>('4-year summary'!IJ4/'4-year summary'!Z4)*100</f>
        <v>4.6841385887096454</v>
      </c>
      <c r="GN4" s="580">
        <f>('4-year summary'!IK4/'4-year summary'!AA4)*100</f>
        <v>4.510384158050079</v>
      </c>
      <c r="GO4" s="580">
        <f>('4-year summary'!IL4/'4-year summary'!AB4)*100</f>
        <v>3.8481555972696007</v>
      </c>
      <c r="GP4" s="580">
        <f>('4-year summary'!IM4/'4-year summary'!AC4)*100</f>
        <v>3.5652340459158318</v>
      </c>
      <c r="GQ4" s="580">
        <f>('4-year summary'!IN4/'4-year summary'!AD4)*100</f>
        <v>3.768254092069836</v>
      </c>
      <c r="GR4" s="580">
        <f>('4-year summary'!IO4/'4-year summary'!AE4)*100</f>
        <v>3.6478514595596874</v>
      </c>
      <c r="GS4" s="580">
        <f>('4-year summary'!IP4/'4-year summary'!AF4)*100</f>
        <v>3.3777972083184458</v>
      </c>
      <c r="GT4" s="579">
        <f>('4-year summary'!LB4/'4-year summary'!X4)*100</f>
        <v>26.494692735284218</v>
      </c>
      <c r="GU4" s="580">
        <f>('4-year summary'!LC4/'4-year summary'!Y4)*100</f>
        <v>24.239698972112127</v>
      </c>
      <c r="GV4" s="580">
        <f>('4-year summary'!LD4/'4-year summary'!Z4)*100</f>
        <v>23.476670320633584</v>
      </c>
      <c r="GW4" s="580">
        <f>('4-year summary'!LE4/'4-year summary'!AA4)*100</f>
        <v>22.433937360265059</v>
      </c>
      <c r="GX4" s="580">
        <f>('4-year summary'!LF4/'4-year summary'!AB4)*100</f>
        <v>19.446305431108136</v>
      </c>
      <c r="GY4" s="580">
        <f>('4-year summary'!LG4/'4-year summary'!AC4)*100</f>
        <v>18.386356239460934</v>
      </c>
      <c r="GZ4" s="580">
        <f>('4-year summary'!LH4/'4-year summary'!AD4)*100</f>
        <v>17.656072445881421</v>
      </c>
      <c r="HA4" s="580">
        <f>('4-year summary'!LI4/'4-year summary'!AE4)*100</f>
        <v>17.164637824725837</v>
      </c>
      <c r="HB4" s="580">
        <f>('4-year summary'!LJ4/'4-year summary'!AF4)*100</f>
        <v>16.268316501214649</v>
      </c>
      <c r="HC4" s="579">
        <f>('4-year summary'!LK4/'4-year summary'!X4)*100</f>
        <v>4.2364872927071806</v>
      </c>
      <c r="HD4" s="580">
        <f>('4-year summary'!LL4/'4-year summary'!Y4)*100</f>
        <v>3.7948603934692593</v>
      </c>
      <c r="HE4" s="580">
        <f>('4-year summary'!LM4/'4-year summary'!Z4)*100</f>
        <v>4.1345132344211732</v>
      </c>
      <c r="HF4" s="580">
        <f>('4-year summary'!LN4/'4-year summary'!AA4)*100</f>
        <v>4.5101532707115561</v>
      </c>
      <c r="HG4" s="580">
        <f>('4-year summary'!LO4/'4-year summary'!AB4)*100</f>
        <v>3.2748164609179993</v>
      </c>
      <c r="HH4" s="580">
        <f>('4-year summary'!LP4/'4-year summary'!AC4)*100</f>
        <v>3.1184915627214127</v>
      </c>
      <c r="HI4" s="580">
        <f>('4-year summary'!LQ4/'4-year summary'!AD4)*100</f>
        <v>3.0819511311571102</v>
      </c>
      <c r="HJ4" s="580">
        <f>('4-year summary'!LR4/'4-year summary'!AE4)*100</f>
        <v>2.8981641996710672</v>
      </c>
      <c r="HK4" s="580">
        <f>('4-year summary'!LS4/'4-year summary'!AF4)*100</f>
        <v>2.740098422844206</v>
      </c>
      <c r="HL4" s="37"/>
      <c r="HM4" s="24">
        <f t="shared" ref="HM4:HU5" si="1">SUM(X4,HC4,GT4,GK4,GB4,FS4,FJ4,BG4,AV4,AI4)</f>
        <v>100.00000000000001</v>
      </c>
      <c r="HN4" s="24">
        <f t="shared" si="1"/>
        <v>100</v>
      </c>
      <c r="HO4" s="24">
        <f t="shared" si="1"/>
        <v>100</v>
      </c>
      <c r="HP4" s="24">
        <f t="shared" si="1"/>
        <v>99.999999999999986</v>
      </c>
      <c r="HQ4" s="24">
        <f t="shared" si="1"/>
        <v>100</v>
      </c>
      <c r="HR4" s="24">
        <f t="shared" si="1"/>
        <v>100</v>
      </c>
      <c r="HS4" s="24">
        <f t="shared" si="1"/>
        <v>100</v>
      </c>
      <c r="HT4" s="24">
        <f t="shared" si="1"/>
        <v>99.999999999999986</v>
      </c>
      <c r="HU4" s="24">
        <f t="shared" si="1"/>
        <v>100.00000000000001</v>
      </c>
      <c r="HV4" s="597">
        <f>SUM(FF4,FD4,EZ4,EX4,ET4,ER4,EN4,EL4,EH4,EF4,EB4,DZ4,DV4,DT4,DP4,DN4,DJ4,DH4,DD4,DB4,CX4,CV4,CR4,CP4,BP4,BE4,AR4,AG4)</f>
        <v>100</v>
      </c>
      <c r="HW4" s="597">
        <f>SUM(FG4,FE4,FA4,EY4,EU4,ES4,EO4,EM4,EI4,EG4,EC4,EA4,DW4,DU4,DQ4,DO4,DK4,DI4,DE4,DC4,CY4,CW4,CS4,CQ4,BQ4,BF4,AS4,AH4)</f>
        <v>100</v>
      </c>
    </row>
    <row r="5" spans="1:231" s="74" customFormat="1" ht="12.75" customHeight="1" x14ac:dyDescent="0.2">
      <c r="A5" s="166" t="s">
        <v>3</v>
      </c>
      <c r="B5" s="179">
        <f>('4-year summary'!B5/'4-year summary'!X5)*100</f>
        <v>77.936925776814292</v>
      </c>
      <c r="C5" s="179">
        <f>('4-year summary'!C5/'4-year summary'!Y5)*100</f>
        <v>75.710602062844814</v>
      </c>
      <c r="D5" s="179">
        <f>('4-year summary'!D5/'4-year summary'!Z5)*100</f>
        <v>75.096106421490077</v>
      </c>
      <c r="E5" s="179">
        <f>('4-year summary'!E5/'4-year summary'!AA5)*100</f>
        <v>74.449302972841394</v>
      </c>
      <c r="F5" s="179">
        <f>('4-year summary'!F5/'4-year summary'!AB5)*100</f>
        <v>69.664265508003979</v>
      </c>
      <c r="G5" s="179">
        <f>('4-year summary'!G5/'4-year summary'!AC5)*100</f>
        <v>68.79031483924885</v>
      </c>
      <c r="H5" s="179">
        <f>('4-year summary'!H5/'4-year summary'!AD5)*100</f>
        <v>69.201322650387894</v>
      </c>
      <c r="I5" s="179">
        <f>('4-year summary'!I5/'4-year summary'!AE5)*100</f>
        <v>68.890722704328795</v>
      </c>
      <c r="J5" s="179">
        <f>('4-year summary'!J5/'4-year summary'!AF5)*100</f>
        <v>67.925107584929407</v>
      </c>
      <c r="K5" s="179">
        <f>('4-year summary'!K5/'4-year summary'!AG5)*100</f>
        <v>68.463125622442689</v>
      </c>
      <c r="L5" s="179">
        <f>('4-year summary'!L5/'4-year summary'!AH5)*100</f>
        <v>69.414990918421196</v>
      </c>
      <c r="M5" s="180">
        <f>('4-year summary'!M5/'4-year summary'!X5)*100</f>
        <v>22.063074223185712</v>
      </c>
      <c r="N5" s="179">
        <f>('4-year summary'!N5/'4-year summary'!Y5)*100</f>
        <v>24.289397937155194</v>
      </c>
      <c r="O5" s="179">
        <f>('4-year summary'!O5/'4-year summary'!Z5)*100</f>
        <v>24.903893578509919</v>
      </c>
      <c r="P5" s="179">
        <f>('4-year summary'!P5/'4-year summary'!AA5)*100</f>
        <v>25.550697027158602</v>
      </c>
      <c r="Q5" s="179">
        <f>('4-year summary'!Q5/'4-year summary'!AB5)*100</f>
        <v>30.335734491996032</v>
      </c>
      <c r="R5" s="179">
        <f>('4-year summary'!R5/'4-year summary'!AC5)*100</f>
        <v>31.209685160751157</v>
      </c>
      <c r="S5" s="179">
        <f>('4-year summary'!S5/'4-year summary'!AD5)*100</f>
        <v>30.79867734961211</v>
      </c>
      <c r="T5" s="179">
        <f>('4-year summary'!T5/'4-year summary'!AE5)*100</f>
        <v>31.109277295671202</v>
      </c>
      <c r="U5" s="179">
        <f>('4-year summary'!U5/'4-year summary'!AF5)*100</f>
        <v>32.074892415070586</v>
      </c>
      <c r="V5" s="179">
        <f>('4-year summary'!V5/'4-year summary'!AG5)*100</f>
        <v>31.536874377557318</v>
      </c>
      <c r="W5" s="179">
        <f>('4-year summary'!W5/'4-year summary'!AH5)*100</f>
        <v>30.5850090815788</v>
      </c>
      <c r="X5" s="180">
        <f>('4-year summary'!AI5/'4-year summary'!X5)*100</f>
        <v>22.687364509135953</v>
      </c>
      <c r="Y5" s="179">
        <f>('4-year summary'!AJ5/'4-year summary'!Y5)*100</f>
        <v>22.663058687135205</v>
      </c>
      <c r="Z5" s="179">
        <f>('4-year summary'!AK5/'4-year summary'!Z5)*100</f>
        <v>22.045833736480795</v>
      </c>
      <c r="AA5" s="179">
        <f>('4-year summary'!AL5/'4-year summary'!AA5)*100</f>
        <v>21.525034512347752</v>
      </c>
      <c r="AB5" s="179">
        <f>('4-year summary'!AM5/'4-year summary'!AB5)*100</f>
        <v>20.908834276622166</v>
      </c>
      <c r="AC5" s="179">
        <f>('4-year summary'!AN5/'4-year summary'!AC5)*100</f>
        <v>21.380722660257074</v>
      </c>
      <c r="AD5" s="179">
        <f>('4-year summary'!AO5/'4-year summary'!AD5)*100</f>
        <v>21.122799367744044</v>
      </c>
      <c r="AE5" s="179">
        <f>('4-year summary'!AP5/'4-year summary'!AE5)*100</f>
        <v>20.96278814701126</v>
      </c>
      <c r="AF5" s="179">
        <f>('4-year summary'!AQ5/'4-year summary'!AF5)*100</f>
        <v>20.931771624869302</v>
      </c>
      <c r="AG5" s="179">
        <f>('4-year summary'!AR5/'4-year summary'!AG5)*100</f>
        <v>21.564324203896845</v>
      </c>
      <c r="AH5" s="179">
        <f>('4-year summary'!AS5/'4-year summary'!AH5)*100</f>
        <v>21.876406349658591</v>
      </c>
      <c r="AI5" s="180">
        <f>('4-year summary'!AT5/'4-year summary'!X5)*100</f>
        <v>4.3119644884897284</v>
      </c>
      <c r="AJ5" s="179">
        <f>('4-year summary'!AU5/'4-year summary'!Y5)*100</f>
        <v>5.0799052530582873</v>
      </c>
      <c r="AK5" s="179">
        <f>('4-year summary'!AV5/'4-year summary'!Z5)*100</f>
        <v>4.8545247304418417</v>
      </c>
      <c r="AL5" s="179">
        <f>('4-year summary'!AW5/'4-year summary'!AA5)*100</f>
        <v>5.5582108265401624</v>
      </c>
      <c r="AM5" s="179">
        <f>('4-year summary'!AX5/'4-year summary'!AB5)*100</f>
        <v>6.7875339791259091</v>
      </c>
      <c r="AN5" s="179">
        <f>('4-year summary'!AY5/'4-year summary'!AC5)*100</f>
        <v>6.9615857342641547</v>
      </c>
      <c r="AO5" s="179">
        <f>('4-year summary'!AZ5/'4-year summary'!AD5)*100</f>
        <v>6.9936956087280384</v>
      </c>
      <c r="AP5" s="179">
        <f>('4-year summary'!BA5/'4-year summary'!AE5)*100</f>
        <v>7.1263002423089254</v>
      </c>
      <c r="AQ5" s="179">
        <f>('4-year summary'!BB5/'4-year summary'!AF5)*100</f>
        <v>7.5595149766067804</v>
      </c>
      <c r="AR5" s="179">
        <f>('4-year summary'!BC5/'4-year summary'!AG5)*100</f>
        <v>7.7075654115561942</v>
      </c>
      <c r="AS5" s="179">
        <f>('4-year summary'!BD5/'4-year summary'!AH5)*100</f>
        <v>7.7263029070765086</v>
      </c>
      <c r="AT5" s="605">
        <f>AR5+AG5</f>
        <v>29.271889615453041</v>
      </c>
      <c r="AU5" s="605">
        <f>AS5+AH5</f>
        <v>29.6027092567351</v>
      </c>
      <c r="AV5" s="180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80">
        <f>('4-year summary'!DH5/'4-year summary'!X5)*100</f>
        <v>10.246980489315577</v>
      </c>
      <c r="BH5" s="179">
        <f>('4-year summary'!DI5/'4-year summary'!Y5)*100</f>
        <v>12.612686895338609</v>
      </c>
      <c r="BI5" s="179">
        <f>('4-year summary'!DJ5/'4-year summary'!Z5)*100</f>
        <v>12.836136486457786</v>
      </c>
      <c r="BJ5" s="179">
        <f>('4-year summary'!DK5/'4-year summary'!AA5)*100</f>
        <v>12.193251363265524</v>
      </c>
      <c r="BK5" s="179">
        <f>('4-year summary'!DL5/'4-year summary'!AB5)*100</f>
        <v>16.419740169495874</v>
      </c>
      <c r="BL5" s="179">
        <f>('4-year summary'!DM5/'4-year summary'!AC5)*100</f>
        <v>17.451772770649384</v>
      </c>
      <c r="BM5" s="179">
        <f>('4-year summary'!DN5/'4-year summary'!AD5)*100</f>
        <v>17.535655238821967</v>
      </c>
      <c r="BN5" s="179">
        <f>('4-year summary'!DO5/'4-year summary'!AE5)*100</f>
        <v>17.953286763765441</v>
      </c>
      <c r="BO5" s="179">
        <f>('4-year summary'!DP5/'4-year summary'!AF5)*100</f>
        <v>18.301974650380963</v>
      </c>
      <c r="BP5" s="179">
        <f>('4-year summary'!DQ5/'4-year summary'!AG5)*100</f>
        <v>17.908559324710996</v>
      </c>
      <c r="BQ5" s="179">
        <f>('4-year summary'!DR5/'4-year summary'!AH5)*100</f>
        <v>17.607578666545795</v>
      </c>
      <c r="BR5" s="605">
        <f t="shared" ref="BR5:BS63" si="2">BP5+BE5</f>
        <v>17.908559324710996</v>
      </c>
      <c r="BS5" s="605">
        <f t="shared" si="2"/>
        <v>17.607578666545795</v>
      </c>
      <c r="BT5" s="380">
        <f t="shared" ref="BT5:BT63" si="3">+AV5+X5</f>
        <v>22.687364509135953</v>
      </c>
      <c r="BU5" s="381">
        <f t="shared" ref="BU5:BU63" si="4">+AW5+Y5</f>
        <v>22.663058687135205</v>
      </c>
      <c r="BV5" s="381">
        <f t="shared" ref="BV5:BV63" si="5">+AX5+Z5</f>
        <v>22.045833736480795</v>
      </c>
      <c r="BW5" s="381">
        <f t="shared" ref="BW5:BW63" si="6">+AY5+AA5</f>
        <v>21.525034512347752</v>
      </c>
      <c r="BX5" s="381">
        <f t="shared" ref="BX5:BX63" si="7">+AZ5+AB5</f>
        <v>20.908834276622166</v>
      </c>
      <c r="BY5" s="381">
        <f t="shared" ref="BY5:BY63" si="8">+BA5+AC5</f>
        <v>21.380722660257074</v>
      </c>
      <c r="BZ5" s="381">
        <f t="shared" ref="BZ5:BZ63" si="9">+BB5+AD5</f>
        <v>21.122799367744044</v>
      </c>
      <c r="CA5" s="381">
        <f>+BC5+AE5</f>
        <v>20.96278814701126</v>
      </c>
      <c r="CB5" s="381">
        <f>+BD5+AF5</f>
        <v>20.931771624869302</v>
      </c>
      <c r="CC5" s="381">
        <f>+BE5+AG5</f>
        <v>21.564324203896845</v>
      </c>
      <c r="CD5" s="381">
        <f>+BF5+AH5</f>
        <v>21.876406349658591</v>
      </c>
      <c r="CE5" s="380">
        <f t="shared" ref="CE5:CE63" si="10">+BG5+AI5</f>
        <v>14.558944977805305</v>
      </c>
      <c r="CF5" s="381">
        <f t="shared" ref="CF5:CF63" si="11">+BH5+AJ5</f>
        <v>17.692592148396898</v>
      </c>
      <c r="CG5" s="381">
        <f t="shared" ref="CG5:CG63" si="12">+BI5+AK5</f>
        <v>17.690661216899628</v>
      </c>
      <c r="CH5" s="381">
        <f t="shared" ref="CH5:CH63" si="13">+BJ5+AL5</f>
        <v>17.751462189805686</v>
      </c>
      <c r="CI5" s="381">
        <f t="shared" ref="CI5:CI63" si="14">+BK5+AM5</f>
        <v>23.207274148621785</v>
      </c>
      <c r="CJ5" s="381">
        <f t="shared" ref="CJ5:CJ63" si="15">+BL5+AN5</f>
        <v>24.413358504913539</v>
      </c>
      <c r="CK5" s="381">
        <f t="shared" ref="CK5:CK63" si="16">+BM5+AO5</f>
        <v>24.529350847550006</v>
      </c>
      <c r="CL5" s="381">
        <f>+BN5+AP5</f>
        <v>25.079587006074366</v>
      </c>
      <c r="CM5" s="381">
        <f>+BO5+AQ5</f>
        <v>25.861489626987744</v>
      </c>
      <c r="CN5" s="381">
        <f>+BP5+AR5</f>
        <v>25.616124736267189</v>
      </c>
      <c r="CO5" s="381">
        <f>+BQ5+AS5</f>
        <v>25.333881573622303</v>
      </c>
      <c r="CP5" s="180">
        <f>('4-year summary'!ED5/'4-year summary'!AG5)*100</f>
        <v>1.03315094411774</v>
      </c>
      <c r="CQ5" s="180">
        <f>('4-year summary'!EE5/'4-year summary'!AH5)*100</f>
        <v>0.97760524756610456</v>
      </c>
      <c r="CR5" s="180">
        <f>('4-year summary'!EF5/'4-year summary'!AG5)*100</f>
        <v>6.7169774931375437E-2</v>
      </c>
      <c r="CS5" s="180">
        <f>('4-year summary'!EG5/'4-year summary'!AH5)*100</f>
        <v>5.6658691281360585E-2</v>
      </c>
      <c r="CT5" s="180">
        <f t="shared" ref="CT5:CU63" si="17">CR5+CP5</f>
        <v>1.1003207190491153</v>
      </c>
      <c r="CU5" s="180">
        <f t="shared" si="17"/>
        <v>1.0342639388474653</v>
      </c>
      <c r="CV5" s="180">
        <f>('4-year summary'!EJ5/'4-year summary'!AG5)*100</f>
        <v>2.5052330907573395</v>
      </c>
      <c r="CW5" s="180">
        <f>('4-year summary'!EK5/'4-year summary'!AH5)*100</f>
        <v>2.6550262734445571</v>
      </c>
      <c r="CX5" s="180">
        <f>('4-year summary'!EL5/'4-year summary'!AG5)*100</f>
        <v>0.71076927681096524</v>
      </c>
      <c r="CY5" s="180">
        <f>('4-year summary'!EM5/'4-year summary'!AH5)*100</f>
        <v>0.55266506295590012</v>
      </c>
      <c r="CZ5" s="180">
        <f t="shared" ref="CZ5:DA63" si="18">CX5+CV5</f>
        <v>3.2160023675683047</v>
      </c>
      <c r="DA5" s="180">
        <f t="shared" si="18"/>
        <v>3.2076913364004573</v>
      </c>
      <c r="DB5" s="180">
        <f>('4-year summary'!EP5/'4-year summary'!AG5)*100</f>
        <v>6.0005553144759176</v>
      </c>
      <c r="DC5" s="180">
        <f>('4-year summary'!EQ5/'4-year summary'!AH5)*100</f>
        <v>6.0707359478351517</v>
      </c>
      <c r="DD5" s="180">
        <f>('4-year summary'!ER5/'4-year summary'!AG5)*100</f>
        <v>0.14980189904249819</v>
      </c>
      <c r="DE5" s="180">
        <f>('4-year summary'!ES5/'4-year summary'!AH5)*100</f>
        <v>0.14925518103261273</v>
      </c>
      <c r="DF5" s="180">
        <f>DD5+DB5</f>
        <v>6.1503572135184159</v>
      </c>
      <c r="DG5" s="180">
        <f>DE5+DC5</f>
        <v>6.2199911288677647</v>
      </c>
      <c r="DH5" s="180">
        <f>('4-year summary'!EV5/'4-year summary'!AG5)*100</f>
        <v>4.6887495614844514</v>
      </c>
      <c r="DI5" s="180">
        <f>('4-year summary'!EW5/'4-year summary'!AH5)*100</f>
        <v>5.0575166657493353</v>
      </c>
      <c r="DJ5" s="180">
        <f>('4-year summary'!EX5/'4-year summary'!AG5)*100</f>
        <v>0.34233308560322284</v>
      </c>
      <c r="DK5" s="180">
        <f>('4-year summary'!EY5/'4-year summary'!AH5)*100</f>
        <v>0.32554465190518894</v>
      </c>
      <c r="DL5" s="180">
        <f>DJ5+DH5</f>
        <v>5.0310826470876746</v>
      </c>
      <c r="DM5" s="180">
        <f>DK5+DI5</f>
        <v>5.3830613176545246</v>
      </c>
      <c r="DN5" s="180">
        <f>('4-year summary'!FB5/'4-year summary'!AG5)*100</f>
        <v>6.987319211054416</v>
      </c>
      <c r="DO5" s="180">
        <f>('4-year summary'!FC5/'4-year summary'!AH5)*100</f>
        <v>6.8497120119663153</v>
      </c>
      <c r="DP5" s="180">
        <f>('4-year summary'!FD5/'4-year summary'!AG5)*100</f>
        <v>0.65307642557040269</v>
      </c>
      <c r="DQ5" s="180">
        <f>('4-year summary'!FE5/'4-year summary'!AH5)*100</f>
        <v>0.5610829256605594</v>
      </c>
      <c r="DR5" s="180">
        <f t="shared" ref="DR5:DS63" si="19">DP5+DN5</f>
        <v>7.6403956366248185</v>
      </c>
      <c r="DS5" s="180">
        <f t="shared" si="19"/>
        <v>7.4107949376268749</v>
      </c>
      <c r="DT5" s="180">
        <f>('4-year summary'!FH5/'4-year summary'!AG5)*100</f>
        <v>3.7849503126553512</v>
      </c>
      <c r="DU5" s="180">
        <f>('4-year summary'!FI5/'4-year summary'!AH5)*100</f>
        <v>4.1241051973826925</v>
      </c>
      <c r="DV5" s="180">
        <f>('4-year summary'!FJ5/'4-year summary'!AG5)*100</f>
        <v>0.41698464239576627</v>
      </c>
      <c r="DW5" s="180">
        <f>('4-year summary'!FK5/'4-year summary'!AH5)*100</f>
        <v>0.37378548048189025</v>
      </c>
      <c r="DX5" s="180">
        <f t="shared" ref="DX5:DY63" si="20">DV5+DT5</f>
        <v>4.2019349550511178</v>
      </c>
      <c r="DY5" s="180">
        <f t="shared" si="20"/>
        <v>4.4978906778645831</v>
      </c>
      <c r="DZ5" s="180">
        <f>('4-year summary'!FN5/'4-year summary'!AG5)*100</f>
        <v>1.772350992001144</v>
      </c>
      <c r="EA5" s="180">
        <f>('4-year summary'!FO5/'4-year summary'!AH5)*100</f>
        <v>2.1951195822149985</v>
      </c>
      <c r="EB5" s="180">
        <f>('4-year summary'!FP5/'4-year summary'!AG5)*100</f>
        <v>0.20383699026204527</v>
      </c>
      <c r="EC5" s="180">
        <f>('4-year summary'!FQ5/'4-year summary'!AH5)*100</f>
        <v>0.34092343953870108</v>
      </c>
      <c r="ED5" s="180">
        <f t="shared" ref="ED5:EE63" si="21">EB5+DZ5</f>
        <v>1.9761879822631894</v>
      </c>
      <c r="EE5" s="180">
        <f t="shared" si="21"/>
        <v>2.5360430217536996</v>
      </c>
      <c r="EF5" s="180">
        <f>('4-year summary'!FT5/'4-year summary'!AG5)*100</f>
        <v>5.9814352052751545</v>
      </c>
      <c r="EG5" s="180">
        <f>('4-year summary'!FU5/'4-year summary'!AH5)*100</f>
        <v>5.9889855504149034</v>
      </c>
      <c r="EH5" s="180">
        <f>('4-year summary'!FV5/'4-year summary'!AG5)*100</f>
        <v>1.043126653265964</v>
      </c>
      <c r="EI5" s="180">
        <f>('4-year summary'!FW5/'4-year summary'!AH5)*100</f>
        <v>1.0281124237940602</v>
      </c>
      <c r="EJ5" s="180">
        <f t="shared" ref="EJ5:EK63" si="22">EH5+EF5</f>
        <v>7.0245618585411185</v>
      </c>
      <c r="EK5" s="180">
        <f t="shared" si="22"/>
        <v>7.0170979742089639</v>
      </c>
      <c r="EL5" s="180">
        <f>('4-year summary'!FZ5/'4-year summary'!AG5)*100</f>
        <v>0.12519514981021213</v>
      </c>
      <c r="EM5" s="180">
        <f>('4-year summary'!GA5/'4-year summary'!AH5)*100</f>
        <v>0.10247129023171786</v>
      </c>
      <c r="EN5" s="180">
        <f>('4-year summary'!GB5/'4-year summary'!AG5)*100</f>
        <v>3.5912552933606672E-2</v>
      </c>
      <c r="EO5" s="180">
        <f>('4-year summary'!GC5/'4-year summary'!AH5)*100</f>
        <v>2.9624401441397108E-2</v>
      </c>
      <c r="EP5" s="180">
        <f t="shared" ref="EP5:EQ63" si="23">EN5+EL5</f>
        <v>0.1611077027438188</v>
      </c>
      <c r="EQ5" s="180">
        <f t="shared" si="23"/>
        <v>0.13209569167311497</v>
      </c>
      <c r="ER5" s="180">
        <f>('4-year summary'!GF5/'4-year summary'!AG5)*100</f>
        <v>10.588882737201581</v>
      </c>
      <c r="ES5" s="180">
        <f>('4-year summary'!GG5/'4-year summary'!AH5)*100</f>
        <v>10.148542900342218</v>
      </c>
      <c r="ET5" s="180">
        <f>('4-year summary'!GH5/'4-year summary'!AG5)*100</f>
        <v>2.0092740842714658</v>
      </c>
      <c r="EU5" s="180">
        <f>('4-year summary'!GI5/'4-year summary'!AH5)*100</f>
        <v>1.5443540423547999</v>
      </c>
      <c r="EV5" s="180">
        <f t="shared" ref="EV5:EW63" si="24">ET5+ER5</f>
        <v>12.598156821473047</v>
      </c>
      <c r="EW5" s="180">
        <f t="shared" si="24"/>
        <v>11.692896942697018</v>
      </c>
      <c r="EX5" s="180">
        <f>('4-year summary'!GL5/'4-year summary'!AG5)*100</f>
        <v>2.8756644237947264</v>
      </c>
      <c r="EY5" s="180">
        <f>('4-year summary'!GM5/'4-year summary'!AH5)*100</f>
        <v>2.8594832079827239</v>
      </c>
      <c r="EZ5" s="180">
        <f>('4-year summary'!GN5/'4-year summary'!AG5)*100</f>
        <v>0.16243779729691535</v>
      </c>
      <c r="FA5" s="180">
        <f>('4-year summary'!GO5/'4-year summary'!AH5)*100</f>
        <v>0.16058691928888486</v>
      </c>
      <c r="FB5" s="180">
        <f t="shared" ref="FB5:FC63" si="25">EZ5+EX5</f>
        <v>3.0381022210916417</v>
      </c>
      <c r="FC5" s="180">
        <f t="shared" si="25"/>
        <v>3.0200701272716088</v>
      </c>
      <c r="FD5" s="180">
        <f>('4-year summary'!GR5/'4-year summary'!AG5)*100</f>
        <v>0.5553144759178068</v>
      </c>
      <c r="FE5" s="180">
        <f>('4-year summary'!GS5/'4-year summary'!AH5)*100</f>
        <v>0.50928069363188688</v>
      </c>
      <c r="FF5" s="180">
        <f>('4-year summary'!GT5/'4-year summary'!AG5)*100</f>
        <v>0.12602645890589748</v>
      </c>
      <c r="FG5" s="180">
        <f>('4-year summary'!GU5/'4-year summary'!AH5)*100</f>
        <v>0.12853428822114371</v>
      </c>
      <c r="FH5" s="180">
        <f t="shared" ref="FH5:FI63" si="26">FF5+FD5</f>
        <v>0.68134093482370428</v>
      </c>
      <c r="FI5" s="180">
        <f t="shared" si="26"/>
        <v>0.63781498185303054</v>
      </c>
      <c r="FJ5" s="579">
        <f>('4-year summary'!GX5/'4-year summary'!X5)*100</f>
        <v>5.10142458965624</v>
      </c>
      <c r="FK5" s="580">
        <f>('4-year summary'!GY5/'4-year summary'!Y5)*100</f>
        <v>4.9817102422643318</v>
      </c>
      <c r="FL5" s="580">
        <f>('4-year summary'!GZ5/'4-year summary'!Z5)*100</f>
        <v>4.9819586594894618</v>
      </c>
      <c r="FM5" s="580">
        <f>('4-year summary'!HA5/'4-year summary'!AA5)*100</f>
        <v>4.8181682779839008</v>
      </c>
      <c r="FN5" s="580">
        <f>('4-year summary'!HB5/'4-year summary'!AB5)*100</f>
        <v>4.5929315521723941</v>
      </c>
      <c r="FO5" s="580">
        <f>('4-year summary'!HC5/'4-year summary'!AC5)*100</f>
        <v>4.467453560881407</v>
      </c>
      <c r="FP5" s="580">
        <f>('4-year summary'!HD5/'4-year summary'!AD5)*100</f>
        <v>4.4910157882305919</v>
      </c>
      <c r="FQ5" s="580">
        <f>('4-year summary'!HE5/'4-year summary'!AE5)*100</f>
        <v>4.2879744340430905</v>
      </c>
      <c r="FR5" s="580">
        <f>('4-year summary'!HF5/'4-year summary'!AF5)*100</f>
        <v>4.1915054385183899</v>
      </c>
      <c r="FS5" s="579">
        <f>('4-year summary'!HG5/'4-year summary'!X5)*100</f>
        <v>0.10942500258077836</v>
      </c>
      <c r="FT5" s="580">
        <f>('4-year summary'!HH5/'4-year summary'!Y5)*100</f>
        <v>0.10793955384984409</v>
      </c>
      <c r="FU5" s="580">
        <f>('4-year summary'!HI5/'4-year summary'!Z5)*100</f>
        <v>0.13663749058994829</v>
      </c>
      <c r="FV5" s="580">
        <f>('4-year summary'!HJ5/'4-year summary'!AA5)*100</f>
        <v>0.15627813506610141</v>
      </c>
      <c r="FW5" s="580">
        <f>('4-year summary'!HK5/'4-year summary'!AB5)*100</f>
        <v>0.10502190259415944</v>
      </c>
      <c r="FX5" s="580">
        <f>('4-year summary'!HL5/'4-year summary'!AC5)*100</f>
        <v>9.279353720305597E-2</v>
      </c>
      <c r="FY5" s="580">
        <f>('4-year summary'!HM5/'4-year summary'!AD5)*100</f>
        <v>9.8653730855180699E-2</v>
      </c>
      <c r="FZ5" s="580">
        <f>('4-year summary'!HN5/'4-year summary'!AE5)*100</f>
        <v>8.0244025937392133E-2</v>
      </c>
      <c r="GA5" s="580">
        <f>('4-year summary'!HO5/'4-year summary'!AF5)*100</f>
        <v>7.9313503251853629E-2</v>
      </c>
      <c r="GB5" s="579">
        <f>('4-year summary'!HY5/'4-year summary'!X5)*100</f>
        <v>21.068184164343968</v>
      </c>
      <c r="GC5" s="580">
        <f>('4-year summary'!HZ5/'4-year summary'!Y5)*100</f>
        <v>20.981500359798513</v>
      </c>
      <c r="GD5" s="580">
        <f>('4-year summary'!IA5/'4-year summary'!Z5)*100</f>
        <v>21.922175627553102</v>
      </c>
      <c r="GE5" s="580">
        <f>('4-year summary'!IB5/'4-year summary'!AA5)*100</f>
        <v>22.896414050360239</v>
      </c>
      <c r="GF5" s="580">
        <f>('4-year summary'!IC5/'4-year summary'!AB5)*100</f>
        <v>23.545634188182667</v>
      </c>
      <c r="GG5" s="580">
        <f>('4-year summary'!ID5/'4-year summary'!AC5)*100</f>
        <v>23.370419377850389</v>
      </c>
      <c r="GH5" s="580">
        <f>('4-year summary'!IE5/'4-year summary'!AD5)*100</f>
        <v>24.499009829036535</v>
      </c>
      <c r="GI5" s="580">
        <f>('4-year summary'!IF5/'4-year summary'!AE5)*100</f>
        <v>25.192769627811391</v>
      </c>
      <c r="GJ5" s="580">
        <f>('4-year summary'!IG5/'4-year summary'!AF5)*100</f>
        <v>25.170694598665143</v>
      </c>
      <c r="GK5" s="579">
        <f>('4-year summary'!IH5/'4-year summary'!X5)*100</f>
        <v>3.2853308557861052</v>
      </c>
      <c r="GL5" s="580">
        <f>('4-year summary'!II5/'4-year summary'!Y5)*100</f>
        <v>3.0782761653474053</v>
      </c>
      <c r="GM5" s="580">
        <f>('4-year summary'!IJ5/'4-year summary'!Z5)*100</f>
        <v>3.2047273267901515</v>
      </c>
      <c r="GN5" s="580">
        <f>('4-year summary'!IK5/'4-year summary'!AA5)*100</f>
        <v>3.3598687530427549</v>
      </c>
      <c r="GO5" s="580">
        <f>('4-year summary'!IL5/'4-year summary'!AB5)*100</f>
        <v>2.9455485124200242</v>
      </c>
      <c r="GP5" s="580">
        <f>('4-year summary'!IM5/'4-year summary'!AC5)*100</f>
        <v>2.7073879089832804</v>
      </c>
      <c r="GQ5" s="580">
        <f>('4-year summary'!IN5/'4-year summary'!AD5)*100</f>
        <v>2.6036954270452934</v>
      </c>
      <c r="GR5" s="580">
        <f>('4-year summary'!IO5/'4-year summary'!AE5)*100</f>
        <v>2.678363372281471</v>
      </c>
      <c r="GS5" s="580">
        <f>('4-year summary'!IP5/'4-year summary'!AF5)*100</f>
        <v>2.7655680467216235</v>
      </c>
      <c r="GT5" s="579">
        <f>('4-year summary'!LB5/'4-year summary'!X5)*100</f>
        <v>29.079952513678126</v>
      </c>
      <c r="GU5" s="580">
        <f>('4-year summary'!LC5/'4-year summary'!Y5)*100</f>
        <v>27.084332773646757</v>
      </c>
      <c r="GV5" s="580">
        <f>('4-year summary'!LD5/'4-year summary'!Z5)*100</f>
        <v>26.146138397966723</v>
      </c>
      <c r="GW5" s="580">
        <f>('4-year summary'!LE5/'4-year summary'!AA5)*100</f>
        <v>25.2096861321495</v>
      </c>
      <c r="GX5" s="580">
        <f>('4-year summary'!LF5/'4-year summary'!AB5)*100</f>
        <v>20.616865491026747</v>
      </c>
      <c r="GY5" s="580">
        <f>('4-year summary'!LG5/'4-year summary'!AC5)*100</f>
        <v>19.57171924025997</v>
      </c>
      <c r="GZ5" s="580">
        <f>('4-year summary'!LH5/'4-year summary'!AD5)*100</f>
        <v>19.088497665376718</v>
      </c>
      <c r="HA5" s="580">
        <f>('4-year summary'!LI5/'4-year summary'!AE5)*100</f>
        <v>18.447190495463058</v>
      </c>
      <c r="HB5" s="580">
        <f>('4-year summary'!LJ5/'4-year summary'!AF5)*100</f>
        <v>17.631135922876574</v>
      </c>
      <c r="HC5" s="579">
        <f>('4-year summary'!LK5/'4-year summary'!X5)*100</f>
        <v>4.1093733870135232</v>
      </c>
      <c r="HD5" s="580">
        <f>('4-year summary'!LL5/'4-year summary'!Y5)*100</f>
        <v>3.4105900695610458</v>
      </c>
      <c r="HE5" s="580">
        <f>('4-year summary'!LM5/'4-year summary'!Z5)*100</f>
        <v>3.8718675442301933</v>
      </c>
      <c r="HF5" s="580">
        <f>('4-year summary'!LN5/'4-year summary'!AA5)*100</f>
        <v>4.283087949244063</v>
      </c>
      <c r="HG5" s="580">
        <f>('4-year summary'!LO5/'4-year summary'!AB5)*100</f>
        <v>4.0778899283600598</v>
      </c>
      <c r="HH5" s="580">
        <f>('4-year summary'!LP5/'4-year summary'!AC5)*100</f>
        <v>3.9961452096512806</v>
      </c>
      <c r="HI5" s="580">
        <f>('4-year summary'!LQ5/'4-year summary'!AD5)*100</f>
        <v>3.566977344161625</v>
      </c>
      <c r="HJ5" s="580">
        <f>('4-year summary'!LR5/'4-year summary'!AE5)*100</f>
        <v>3.2710828913779721</v>
      </c>
      <c r="HK5" s="580">
        <f>('4-year summary'!LS5/'4-year summary'!AF5)*100</f>
        <v>3.3685212381093703</v>
      </c>
      <c r="HL5" s="73"/>
      <c r="HM5" s="24">
        <f t="shared" si="1"/>
        <v>100</v>
      </c>
      <c r="HN5" s="24">
        <f t="shared" si="1"/>
        <v>100</v>
      </c>
      <c r="HO5" s="24">
        <f t="shared" si="1"/>
        <v>100</v>
      </c>
      <c r="HP5" s="24">
        <f t="shared" si="1"/>
        <v>99.999999999999986</v>
      </c>
      <c r="HQ5" s="24">
        <f t="shared" si="1"/>
        <v>99.999999999999986</v>
      </c>
      <c r="HR5" s="24">
        <f t="shared" si="1"/>
        <v>100</v>
      </c>
      <c r="HS5" s="24">
        <f t="shared" si="1"/>
        <v>99.999999999999986</v>
      </c>
      <c r="HT5" s="24">
        <f t="shared" si="1"/>
        <v>100</v>
      </c>
      <c r="HU5" s="24">
        <f t="shared" si="1"/>
        <v>100</v>
      </c>
      <c r="HV5" s="597">
        <f>SUM(FF5,FD5,EZ5,EX5,ET5,ER5,EN5,EL5,EH5,EF5,EB5,DZ5,DV5,DT5,DP5,DN5,DJ5,DH5,DD5,DB5,CX5,CV5,CR5,CP5,BP5,BE5,AR5,AG5)</f>
        <v>100</v>
      </c>
      <c r="HW5" s="597">
        <f>SUM(FG5,FE5,FA5,EY5,EU5,ES5,EO5,EM5,EI5,EG5,EC5,EA5,DW5,DU5,DQ5,DO5,DK5,DI5,DE5,DC5,CY5,CW5,CS5,CQ5,BQ5,BF5,AS5,AH5)</f>
        <v>100</v>
      </c>
    </row>
    <row r="6" spans="1:231" s="74" customFormat="1" ht="15.75" customHeight="1" x14ac:dyDescent="0.2">
      <c r="A6" s="151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8"/>
      <c r="N6" s="76"/>
      <c r="O6" s="76"/>
      <c r="P6" s="76"/>
      <c r="Q6" s="76"/>
      <c r="R6" s="76"/>
      <c r="S6" s="76"/>
      <c r="T6" s="76"/>
      <c r="U6" s="76"/>
      <c r="V6" s="76"/>
      <c r="W6" s="76"/>
      <c r="X6" s="78"/>
      <c r="Y6" s="75"/>
      <c r="Z6" s="75"/>
      <c r="AA6" s="75"/>
      <c r="AB6" s="76"/>
      <c r="AC6" s="76"/>
      <c r="AD6" s="76"/>
      <c r="AE6" s="76"/>
      <c r="AF6" s="76"/>
      <c r="AG6" s="76"/>
      <c r="AH6" s="76"/>
      <c r="AI6" s="78"/>
      <c r="AJ6" s="75"/>
      <c r="AK6" s="75"/>
      <c r="AL6" s="75"/>
      <c r="AM6" s="76"/>
      <c r="AN6" s="76"/>
      <c r="AO6" s="76"/>
      <c r="AP6" s="76"/>
      <c r="AQ6" s="76"/>
      <c r="AR6" s="76"/>
      <c r="AS6" s="76"/>
      <c r="AT6" s="606"/>
      <c r="AU6" s="606"/>
      <c r="AV6" s="78"/>
      <c r="AW6" s="75"/>
      <c r="AX6" s="75"/>
      <c r="AY6" s="75"/>
      <c r="AZ6" s="76"/>
      <c r="BA6" s="76"/>
      <c r="BB6" s="76"/>
      <c r="BC6" s="76"/>
      <c r="BD6" s="76"/>
      <c r="BE6" s="76"/>
      <c r="BF6" s="76"/>
      <c r="BG6" s="78"/>
      <c r="BH6" s="75"/>
      <c r="BI6" s="75"/>
      <c r="BJ6" s="75"/>
      <c r="BK6" s="76"/>
      <c r="BL6" s="76"/>
      <c r="BM6" s="76"/>
      <c r="BN6" s="76"/>
      <c r="BO6" s="76"/>
      <c r="BP6" s="76"/>
      <c r="BQ6" s="76"/>
      <c r="BR6" s="606"/>
      <c r="BS6" s="606"/>
      <c r="BT6" s="382"/>
      <c r="BU6" s="383"/>
      <c r="BV6" s="383"/>
      <c r="BW6" s="383"/>
      <c r="BX6" s="383"/>
      <c r="BY6" s="383"/>
      <c r="BZ6" s="383"/>
      <c r="CA6" s="383"/>
      <c r="CB6" s="383"/>
      <c r="CC6" s="383"/>
      <c r="CD6" s="383"/>
      <c r="CE6" s="382"/>
      <c r="CF6" s="383"/>
      <c r="CG6" s="383"/>
      <c r="CH6" s="383"/>
      <c r="CI6" s="383"/>
      <c r="CJ6" s="383"/>
      <c r="CK6" s="383"/>
      <c r="CL6" s="383"/>
      <c r="CM6" s="383"/>
      <c r="CN6" s="383"/>
      <c r="CO6" s="383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581"/>
      <c r="FK6" s="582"/>
      <c r="FL6" s="582"/>
      <c r="FM6" s="582"/>
      <c r="FN6" s="583"/>
      <c r="FO6" s="583"/>
      <c r="FP6" s="583"/>
      <c r="FQ6" s="583"/>
      <c r="FR6" s="583"/>
      <c r="FS6" s="581"/>
      <c r="FT6" s="582"/>
      <c r="FU6" s="582"/>
      <c r="FV6" s="582"/>
      <c r="FW6" s="583"/>
      <c r="FX6" s="583"/>
      <c r="FY6" s="583"/>
      <c r="FZ6" s="583"/>
      <c r="GA6" s="583"/>
      <c r="GB6" s="581"/>
      <c r="GC6" s="582"/>
      <c r="GD6" s="582"/>
      <c r="GE6" s="582"/>
      <c r="GF6" s="583"/>
      <c r="GG6" s="583"/>
      <c r="GH6" s="583"/>
      <c r="GI6" s="583"/>
      <c r="GJ6" s="583"/>
      <c r="GK6" s="581"/>
      <c r="GL6" s="582"/>
      <c r="GM6" s="582"/>
      <c r="GN6" s="582"/>
      <c r="GO6" s="583"/>
      <c r="GP6" s="583"/>
      <c r="GQ6" s="583"/>
      <c r="GR6" s="583"/>
      <c r="GS6" s="583"/>
      <c r="GT6" s="581"/>
      <c r="GU6" s="582"/>
      <c r="GV6" s="582"/>
      <c r="GW6" s="582"/>
      <c r="GX6" s="583"/>
      <c r="GY6" s="583"/>
      <c r="GZ6" s="583"/>
      <c r="HA6" s="583"/>
      <c r="HB6" s="583"/>
      <c r="HC6" s="581"/>
      <c r="HD6" s="582"/>
      <c r="HE6" s="582"/>
      <c r="HF6" s="582"/>
      <c r="HG6" s="583"/>
      <c r="HH6" s="583"/>
      <c r="HI6" s="583"/>
      <c r="HJ6" s="583"/>
      <c r="HK6" s="583"/>
      <c r="HL6" s="73"/>
      <c r="HM6" s="24"/>
      <c r="HN6" s="24"/>
      <c r="HO6" s="24"/>
      <c r="HP6" s="24"/>
      <c r="HQ6" s="24"/>
      <c r="HR6" s="24"/>
      <c r="HS6" s="24"/>
      <c r="HT6" s="24"/>
      <c r="HU6" s="24"/>
      <c r="HV6" s="597"/>
      <c r="HW6" s="597"/>
    </row>
    <row r="7" spans="1:231" s="74" customFormat="1" ht="12.75" customHeight="1" x14ac:dyDescent="0.2">
      <c r="A7" s="151" t="s">
        <v>4</v>
      </c>
      <c r="B7" s="76">
        <f>('4-year summary'!B7/'4-year summary'!X7)*100</f>
        <v>73.91726968355114</v>
      </c>
      <c r="C7" s="76">
        <f>('4-year summary'!C7/'4-year summary'!Y7)*100</f>
        <v>75.036564981195156</v>
      </c>
      <c r="D7" s="76">
        <f>('4-year summary'!D7/'4-year summary'!Z7)*100</f>
        <v>75.364103101424988</v>
      </c>
      <c r="E7" s="76">
        <f>('4-year summary'!E7/'4-year summary'!AA7)*100</f>
        <v>73.606925787833902</v>
      </c>
      <c r="F7" s="76">
        <f>('4-year summary'!F7/'4-year summary'!AB7)*100</f>
        <v>69.050718533833617</v>
      </c>
      <c r="G7" s="76">
        <f>('4-year summary'!G7/'4-year summary'!AC7)*100</f>
        <v>69.380195900897192</v>
      </c>
      <c r="H7" s="76">
        <f>('4-year summary'!H7/'4-year summary'!AD7)*100</f>
        <v>69.659191887512421</v>
      </c>
      <c r="I7" s="76">
        <f>('4-year summary'!I7/'4-year summary'!AE7)*100</f>
        <v>68.162833995873797</v>
      </c>
      <c r="J7" s="76">
        <f>('4-year summary'!J7/'4-year summary'!AF7)*100</f>
        <v>68.239936070322642</v>
      </c>
      <c r="K7" s="76">
        <f>('4-year summary'!K7/'4-year summary'!AG7)*100</f>
        <v>67.765540871267746</v>
      </c>
      <c r="L7" s="76">
        <f>('4-year summary'!L7/'4-year summary'!AH7)*100</f>
        <v>68.880057803468205</v>
      </c>
      <c r="M7" s="78">
        <f>('4-year summary'!M7/'4-year summary'!X7)*100</f>
        <v>26.08273031644886</v>
      </c>
      <c r="N7" s="76">
        <f>('4-year summary'!N7/'4-year summary'!Y7)*100</f>
        <v>24.963435018804848</v>
      </c>
      <c r="O7" s="76">
        <f>('4-year summary'!O7/'4-year summary'!Z7)*100</f>
        <v>24.635896898575023</v>
      </c>
      <c r="P7" s="76">
        <f>('4-year summary'!P7/'4-year summary'!AA7)*100</f>
        <v>26.393074212166095</v>
      </c>
      <c r="Q7" s="76">
        <f>('4-year summary'!Q7/'4-year summary'!AB7)*100</f>
        <v>30.949281466166372</v>
      </c>
      <c r="R7" s="76">
        <f>('4-year summary'!R7/'4-year summary'!AC7)*100</f>
        <v>30.619804099102804</v>
      </c>
      <c r="S7" s="76">
        <f>('4-year summary'!S7/'4-year summary'!AD7)*100</f>
        <v>30.34080811248759</v>
      </c>
      <c r="T7" s="76">
        <f>('4-year summary'!T7/'4-year summary'!AE7)*100</f>
        <v>31.8371660041262</v>
      </c>
      <c r="U7" s="76">
        <f>('4-year summary'!U7/'4-year summary'!AF7)*100</f>
        <v>31.760063929677358</v>
      </c>
      <c r="V7" s="76">
        <f>('4-year summary'!V7/'4-year summary'!AG7)*100</f>
        <v>32.234459128732254</v>
      </c>
      <c r="W7" s="76">
        <f>('4-year summary'!W7/'4-year summary'!AH7)*100</f>
        <v>31.119942196531792</v>
      </c>
      <c r="X7" s="78">
        <f>('4-year summary'!AI7/'4-year summary'!X7)*100</f>
        <v>16.778269791554163</v>
      </c>
      <c r="Y7" s="75">
        <f>('4-year summary'!AJ7/'4-year summary'!Y7)*100</f>
        <v>16.835562055996654</v>
      </c>
      <c r="Z7" s="75">
        <f>('4-year summary'!AK7/'4-year summary'!Z7)*100</f>
        <v>16.905909471919532</v>
      </c>
      <c r="AA7" s="75">
        <f>('4-year summary'!AL7/'4-year summary'!AA7)*100</f>
        <v>16.213800500536287</v>
      </c>
      <c r="AB7" s="76">
        <f>('4-year summary'!AM7/'4-year summary'!AB7)*100</f>
        <v>17.752763100798937</v>
      </c>
      <c r="AC7" s="76">
        <f>('4-year summary'!AN7/'4-year summary'!AC7)*100</f>
        <v>19.381567755919555</v>
      </c>
      <c r="AD7" s="76">
        <f>('4-year summary'!AO7/'4-year summary'!AD7)*100</f>
        <v>19.165229209137003</v>
      </c>
      <c r="AE7" s="76">
        <f>('4-year summary'!AP7/'4-year summary'!AE7)*100</f>
        <v>18.910079001660545</v>
      </c>
      <c r="AF7" s="76">
        <f>('4-year summary'!AQ7/'4-year summary'!AF7)*100</f>
        <v>19.19138947158126</v>
      </c>
      <c r="AG7" s="76">
        <f>('4-year summary'!AR7/'4-year summary'!AG7)*100</f>
        <v>20.110132158590307</v>
      </c>
      <c r="AH7" s="76">
        <f>('4-year summary'!AS7/'4-year summary'!AH7)*100</f>
        <v>19.884393063583815</v>
      </c>
      <c r="AI7" s="78">
        <f>('4-year summary'!AT7/'4-year summary'!X7)*100</f>
        <v>2.8404795334269357</v>
      </c>
      <c r="AJ7" s="75">
        <f>('4-year summary'!AU7/'4-year summary'!Y7)*100</f>
        <v>3.4423318010865027</v>
      </c>
      <c r="AK7" s="75">
        <f>('4-year summary'!AV7/'4-year summary'!Z7)*100</f>
        <v>4.3954316848281643</v>
      </c>
      <c r="AL7" s="75">
        <f>('4-year summary'!AW7/'4-year summary'!AA7)*100</f>
        <v>4.8010623627355846</v>
      </c>
      <c r="AM7" s="76">
        <f>('4-year summary'!AX7/'4-year summary'!AB7)*100</f>
        <v>6.9045613497715497</v>
      </c>
      <c r="AN7" s="76">
        <f>('4-year summary'!AY7/'4-year summary'!AC7)*100</f>
        <v>7.3997859906165111</v>
      </c>
      <c r="AO7" s="76">
        <f>('4-year summary'!AZ7/'4-year summary'!AD7)*100</f>
        <v>7.8981757357168991</v>
      </c>
      <c r="AP7" s="76">
        <f>('4-year summary'!BA7/'4-year summary'!AE7)*100</f>
        <v>7.6208926684446237</v>
      </c>
      <c r="AQ7" s="76">
        <f>('4-year summary'!BB7/'4-year summary'!AF7)*100</f>
        <v>7.4293277394865642</v>
      </c>
      <c r="AR7" s="76">
        <f>('4-year summary'!BC7/'4-year summary'!AG7)*100</f>
        <v>7.8267254038179148</v>
      </c>
      <c r="AS7" s="76">
        <f>('4-year summary'!BD7/'4-year summary'!AH7)*100</f>
        <v>8.0154142581888248</v>
      </c>
      <c r="AT7" s="606">
        <f t="shared" ref="AT7:AU63" si="27">AR7+AG7</f>
        <v>27.936857562408221</v>
      </c>
      <c r="AU7" s="606">
        <f t="shared" si="27"/>
        <v>27.899807321772641</v>
      </c>
      <c r="AV7" s="78"/>
      <c r="AW7" s="75"/>
      <c r="AX7" s="75"/>
      <c r="AY7" s="75"/>
      <c r="AZ7" s="76"/>
      <c r="BA7" s="76"/>
      <c r="BB7" s="76"/>
      <c r="BC7" s="76"/>
      <c r="BD7" s="76"/>
      <c r="BE7" s="76"/>
      <c r="BF7" s="76"/>
      <c r="BG7" s="78">
        <f>('4-year summary'!DH7/'4-year summary'!X7)*100</f>
        <v>10.460092882600714</v>
      </c>
      <c r="BH7" s="75">
        <f>('4-year summary'!DI7/'4-year summary'!Y7)*100</f>
        <v>10.784057668198914</v>
      </c>
      <c r="BI7" s="75">
        <f>('4-year summary'!DJ7/'4-year summary'!Z7)*100</f>
        <v>8.7856244761106463</v>
      </c>
      <c r="BJ7" s="75">
        <f>('4-year summary'!DK7/'4-year summary'!AA7)*100</f>
        <v>8.9458092854589104</v>
      </c>
      <c r="BK7" s="76">
        <f>('4-year summary'!DL7/'4-year summary'!AB7)*100</f>
        <v>10.549557138116752</v>
      </c>
      <c r="BL7" s="76">
        <f>('4-year summary'!DM7/'4-year summary'!AC7)*100</f>
        <v>11.114769391170741</v>
      </c>
      <c r="BM7" s="76">
        <f>('4-year summary'!DN7/'4-year summary'!AD7)*100</f>
        <v>11.93089749621034</v>
      </c>
      <c r="BN7" s="76">
        <f>('4-year summary'!DO7/'4-year summary'!AE7)*100</f>
        <v>12.403763900769889</v>
      </c>
      <c r="BO7" s="76">
        <f>('4-year summary'!DP7/'4-year summary'!AF7)*100</f>
        <v>13.000699230846068</v>
      </c>
      <c r="BP7" s="76">
        <f>('4-year summary'!DQ7/'4-year summary'!AG7)*100</f>
        <v>12.508565834557023</v>
      </c>
      <c r="BQ7" s="76">
        <f>('4-year summary'!DR7/'4-year summary'!AH7)*100</f>
        <v>12.430154142581888</v>
      </c>
      <c r="BR7" s="606">
        <f t="shared" si="2"/>
        <v>12.508565834557023</v>
      </c>
      <c r="BS7" s="606">
        <f t="shared" si="2"/>
        <v>12.430154142581888</v>
      </c>
      <c r="BT7" s="382">
        <f t="shared" si="3"/>
        <v>16.778269791554163</v>
      </c>
      <c r="BU7" s="383">
        <f t="shared" si="4"/>
        <v>16.835562055996654</v>
      </c>
      <c r="BV7" s="383">
        <f t="shared" si="5"/>
        <v>16.905909471919532</v>
      </c>
      <c r="BW7" s="383">
        <f t="shared" si="6"/>
        <v>16.213800500536287</v>
      </c>
      <c r="BX7" s="383">
        <f t="shared" si="7"/>
        <v>17.752763100798937</v>
      </c>
      <c r="BY7" s="383">
        <f t="shared" si="8"/>
        <v>19.381567755919555</v>
      </c>
      <c r="BZ7" s="383">
        <f t="shared" si="9"/>
        <v>19.165229209137003</v>
      </c>
      <c r="CA7" s="383">
        <f t="shared" ref="CA7:CA23" si="28">+BC7+AE7</f>
        <v>18.910079001660545</v>
      </c>
      <c r="CB7" s="383">
        <f t="shared" ref="CB7:CB23" si="29">+BD7+AF7</f>
        <v>19.19138947158126</v>
      </c>
      <c r="CC7" s="383">
        <f t="shared" ref="CC7:CC23" si="30">+BE7+AG7</f>
        <v>20.110132158590307</v>
      </c>
      <c r="CD7" s="383">
        <f t="shared" ref="CD7:CD23" si="31">+BF7+AH7</f>
        <v>19.884393063583815</v>
      </c>
      <c r="CE7" s="382">
        <f t="shared" si="10"/>
        <v>13.300572416027649</v>
      </c>
      <c r="CF7" s="383">
        <f t="shared" si="11"/>
        <v>14.226389469285417</v>
      </c>
      <c r="CG7" s="383">
        <f t="shared" si="12"/>
        <v>13.181056160938811</v>
      </c>
      <c r="CH7" s="383">
        <f t="shared" si="13"/>
        <v>13.746871648194496</v>
      </c>
      <c r="CI7" s="383">
        <f t="shared" si="14"/>
        <v>17.454118487888302</v>
      </c>
      <c r="CJ7" s="383">
        <f t="shared" si="15"/>
        <v>18.514555381787254</v>
      </c>
      <c r="CK7" s="383">
        <f t="shared" si="16"/>
        <v>19.829073231927239</v>
      </c>
      <c r="CL7" s="383">
        <f t="shared" ref="CL7:CL23" si="32">+BN7+AP7</f>
        <v>20.024656569214514</v>
      </c>
      <c r="CM7" s="383">
        <f t="shared" ref="CM7:CM23" si="33">+BO7+AQ7</f>
        <v>20.430026970332634</v>
      </c>
      <c r="CN7" s="383">
        <f t="shared" ref="CN7:CN23" si="34">+BP7+AR7</f>
        <v>20.335291238374939</v>
      </c>
      <c r="CO7" s="383">
        <f t="shared" ref="CO7:CO23" si="35">+BQ7+AS7</f>
        <v>20.445568400770711</v>
      </c>
      <c r="CP7" s="78">
        <f>('4-year summary'!ED7/'4-year summary'!AG7)*100</f>
        <v>1.0034263338228095</v>
      </c>
      <c r="CQ7" s="78">
        <f>('4-year summary'!EE7/'4-year summary'!AH7)*100</f>
        <v>0.79720616570327552</v>
      </c>
      <c r="CR7" s="78">
        <f>('4-year summary'!EF7/'4-year summary'!AG7)*100</f>
        <v>7.586882036221243E-2</v>
      </c>
      <c r="CS7" s="78">
        <f>('4-year summary'!EG7/'4-year summary'!AH7)*100</f>
        <v>5.2986512524084775E-2</v>
      </c>
      <c r="CT7" s="78">
        <f t="shared" si="17"/>
        <v>1.079295154185022</v>
      </c>
      <c r="CU7" s="78">
        <f t="shared" si="17"/>
        <v>0.85019267822736033</v>
      </c>
      <c r="CV7" s="78">
        <f>('4-year summary'!EJ7/'4-year summary'!AG7)*100</f>
        <v>1.7033773861967694</v>
      </c>
      <c r="CW7" s="78">
        <f>('4-year summary'!EK7/'4-year summary'!AH7)*100</f>
        <v>1.4113680154142583</v>
      </c>
      <c r="CX7" s="78">
        <f>('4-year summary'!EL7/'4-year summary'!AG7)*100</f>
        <v>1.9383259911894273</v>
      </c>
      <c r="CY7" s="78">
        <f>('4-year summary'!EM7/'4-year summary'!AH7)*100</f>
        <v>2.0014450867052025</v>
      </c>
      <c r="CZ7" s="78">
        <f t="shared" si="18"/>
        <v>3.6417033773861966</v>
      </c>
      <c r="DA7" s="78">
        <f t="shared" si="18"/>
        <v>3.4128131021194608</v>
      </c>
      <c r="DB7" s="78">
        <f>('4-year summary'!EP7/'4-year summary'!AG7)*100</f>
        <v>5.1933431228585416</v>
      </c>
      <c r="DC7" s="78">
        <f>('4-year summary'!EQ7/'4-year summary'!AH7)*100</f>
        <v>5.5708092485549132</v>
      </c>
      <c r="DD7" s="78">
        <f>('4-year summary'!ER7/'4-year summary'!AG7)*100</f>
        <v>6.3631913852178174E-2</v>
      </c>
      <c r="DE7" s="78">
        <f>('4-year summary'!ES7/'4-year summary'!AH7)*100</f>
        <v>6.0211946050096332E-2</v>
      </c>
      <c r="DF7" s="78">
        <f t="shared" ref="DF7:DG63" si="36">DD7+DB7</f>
        <v>5.2569750367107195</v>
      </c>
      <c r="DG7" s="78">
        <f t="shared" si="36"/>
        <v>5.6310211946050099</v>
      </c>
      <c r="DH7" s="78">
        <f>('4-year summary'!EV7/'4-year summary'!AG7)*100</f>
        <v>4.9192364170337743</v>
      </c>
      <c r="DI7" s="78">
        <f>('4-year summary'!EW7/'4-year summary'!AH7)*100</f>
        <v>5.2432562620423893</v>
      </c>
      <c r="DJ7" s="78">
        <f>('4-year summary'!EX7/'4-year summary'!AG7)*100</f>
        <v>0.9862946647087617</v>
      </c>
      <c r="DK7" s="78">
        <f>('4-year summary'!EY7/'4-year summary'!AH7)*100</f>
        <v>0.8574181117533719</v>
      </c>
      <c r="DL7" s="78">
        <f t="shared" ref="DL7:DM63" si="37">DJ7+DH7</f>
        <v>5.9055310817425362</v>
      </c>
      <c r="DM7" s="78">
        <f t="shared" si="37"/>
        <v>6.1006743737957612</v>
      </c>
      <c r="DN7" s="78">
        <f>('4-year summary'!FB7/'4-year summary'!AG7)*100</f>
        <v>7.9711209006363193</v>
      </c>
      <c r="DO7" s="78">
        <f>('4-year summary'!FC7/'4-year summary'!AH7)*100</f>
        <v>8.0009633911368017</v>
      </c>
      <c r="DP7" s="78">
        <f>('4-year summary'!FD7/'4-year summary'!AG7)*100</f>
        <v>0.98139990210474803</v>
      </c>
      <c r="DQ7" s="78">
        <f>('4-year summary'!FE7/'4-year summary'!AH7)*100</f>
        <v>0.75144508670520227</v>
      </c>
      <c r="DR7" s="78">
        <f t="shared" si="19"/>
        <v>8.9525208027410681</v>
      </c>
      <c r="DS7" s="78">
        <f t="shared" si="19"/>
        <v>8.7524084778420033</v>
      </c>
      <c r="DT7" s="78">
        <f>('4-year summary'!FH7/'4-year summary'!AG7)*100</f>
        <v>4.5741556534508083</v>
      </c>
      <c r="DU7" s="78">
        <f>('4-year summary'!FI7/'4-year summary'!AH7)*100</f>
        <v>5.127649325626205</v>
      </c>
      <c r="DV7" s="78">
        <f>('4-year summary'!FJ7/'4-year summary'!AG7)*100</f>
        <v>0.49926578560939799</v>
      </c>
      <c r="DW7" s="78">
        <f>('4-year summary'!FK7/'4-year summary'!AH7)*100</f>
        <v>0.4238921001926782</v>
      </c>
      <c r="DX7" s="78">
        <f t="shared" si="20"/>
        <v>5.0734214390602066</v>
      </c>
      <c r="DY7" s="78">
        <f t="shared" si="20"/>
        <v>5.5515414258188835</v>
      </c>
      <c r="DZ7" s="78">
        <f>('4-year summary'!FN7/'4-year summary'!AG7)*100</f>
        <v>2.3152227116984827</v>
      </c>
      <c r="EA7" s="78">
        <f>('4-year summary'!FO7/'4-year summary'!AH7)*100</f>
        <v>2.418111753371869</v>
      </c>
      <c r="EB7" s="78">
        <f>('4-year summary'!FP7/'4-year summary'!AG7)*100</f>
        <v>0.46744982868330887</v>
      </c>
      <c r="EC7" s="78">
        <f>('4-year summary'!FQ7/'4-year summary'!AH7)*100</f>
        <v>0.66233140655105971</v>
      </c>
      <c r="ED7" s="78">
        <f t="shared" si="21"/>
        <v>2.7826725403817916</v>
      </c>
      <c r="EE7" s="78">
        <f t="shared" si="21"/>
        <v>3.0804431599229289</v>
      </c>
      <c r="EF7" s="78">
        <f>('4-year summary'!FT7/'4-year summary'!AG7)*100</f>
        <v>5.516397454723446</v>
      </c>
      <c r="EG7" s="78">
        <f>('4-year summary'!FU7/'4-year summary'!AH7)*100</f>
        <v>6.1319845857418116</v>
      </c>
      <c r="EH7" s="78">
        <f>('4-year summary'!FV7/'4-year summary'!AG7)*100</f>
        <v>2.0851688693098382</v>
      </c>
      <c r="EI7" s="78">
        <f>('4-year summary'!FW7/'4-year summary'!AH7)*100</f>
        <v>2.1700385356454719</v>
      </c>
      <c r="EJ7" s="78">
        <f t="shared" si="22"/>
        <v>7.6015663240332838</v>
      </c>
      <c r="EK7" s="78">
        <f t="shared" si="22"/>
        <v>8.3020231213872826</v>
      </c>
      <c r="EL7" s="78">
        <f>('4-year summary'!FZ7/'4-year summary'!AG7)*100</f>
        <v>0.26676456191874692</v>
      </c>
      <c r="EM7" s="78">
        <f>('4-year summary'!GA7/'4-year summary'!AH7)*100</f>
        <v>0.23843930635838151</v>
      </c>
      <c r="EN7" s="78">
        <f>('4-year summary'!GB7/'4-year summary'!AG7)*100</f>
        <v>7.586882036221243E-2</v>
      </c>
      <c r="EO7" s="78">
        <f>('4-year summary'!GC7/'4-year summary'!AH7)*100</f>
        <v>6.5028901734104042E-2</v>
      </c>
      <c r="EP7" s="78">
        <f t="shared" si="23"/>
        <v>0.34263338228095935</v>
      </c>
      <c r="EQ7" s="78">
        <f t="shared" si="23"/>
        <v>0.30346820809248554</v>
      </c>
      <c r="ER7" s="78">
        <f>('4-year summary'!GF7/'4-year summary'!AG7)*100</f>
        <v>11.113558492413118</v>
      </c>
      <c r="ES7" s="78">
        <f>('4-year summary'!GG7/'4-year summary'!AH7)*100</f>
        <v>10.871868978805395</v>
      </c>
      <c r="ET7" s="78">
        <f>('4-year summary'!GH7/'4-year summary'!AG7)*100</f>
        <v>4.4003915810083214</v>
      </c>
      <c r="EU7" s="78">
        <f>('4-year summary'!GI7/'4-year summary'!AH7)*100</f>
        <v>3.2851637764932566</v>
      </c>
      <c r="EV7" s="78">
        <f t="shared" si="24"/>
        <v>15.513950073421439</v>
      </c>
      <c r="EW7" s="78">
        <f t="shared" si="24"/>
        <v>14.157032755298651</v>
      </c>
      <c r="EX7" s="78">
        <f>('4-year summary'!GL7/'4-year summary'!AG7)*100</f>
        <v>2.3788546255506611</v>
      </c>
      <c r="EY7" s="78">
        <f>('4-year summary'!GM7/'4-year summary'!AH7)*100</f>
        <v>2.4518304431599232</v>
      </c>
      <c r="EZ7" s="78">
        <f>('4-year summary'!GN7/'4-year summary'!AG7)*100</f>
        <v>0.17376407244248654</v>
      </c>
      <c r="FA7" s="78">
        <f>('4-year summary'!GO7/'4-year summary'!AH7)*100</f>
        <v>0.20231213872832368</v>
      </c>
      <c r="FB7" s="78">
        <f t="shared" si="25"/>
        <v>2.5526186979931476</v>
      </c>
      <c r="FC7" s="78">
        <f t="shared" si="25"/>
        <v>2.6541425818882467</v>
      </c>
      <c r="FD7" s="78">
        <f>('4-year summary'!GR7/'4-year summary'!AG7)*100</f>
        <v>0.69995105237395994</v>
      </c>
      <c r="FE7" s="78">
        <f>('4-year summary'!GS7/'4-year summary'!AH7)*100</f>
        <v>0.73217726396917149</v>
      </c>
      <c r="FF7" s="78">
        <f>('4-year summary'!GT7/'4-year summary'!AG7)*100</f>
        <v>0.15173764072442486</v>
      </c>
      <c r="FG7" s="78">
        <f>('4-year summary'!GU7/'4-year summary'!AH7)*100</f>
        <v>0.14210019267822735</v>
      </c>
      <c r="FH7" s="78">
        <f t="shared" si="26"/>
        <v>0.8516886930983848</v>
      </c>
      <c r="FI7" s="78">
        <f t="shared" si="26"/>
        <v>0.87427745664739887</v>
      </c>
      <c r="FJ7" s="581">
        <f>('4-year summary'!GX7/'4-year summary'!X7)*100</f>
        <v>3.4452964683011125</v>
      </c>
      <c r="FK7" s="582">
        <f>('4-year summary'!GY7/'4-year summary'!Y7)*100</f>
        <v>3.2151065608023401</v>
      </c>
      <c r="FL7" s="582">
        <f>('4-year summary'!GZ7/'4-year summary'!Z7)*100</f>
        <v>3.3817057837384743</v>
      </c>
      <c r="FM7" s="582">
        <f>('4-year summary'!HA7/'4-year summary'!AA7)*100</f>
        <v>3.1309055620818227</v>
      </c>
      <c r="FN7" s="583">
        <f>('4-year summary'!HB7/'4-year summary'!AB7)*100</f>
        <v>3.5173698853919388</v>
      </c>
      <c r="FO7" s="583">
        <f>('4-year summary'!HC7/'4-year summary'!AC7)*100</f>
        <v>3.4982303070211538</v>
      </c>
      <c r="FP7" s="583">
        <f>('4-year summary'!HD7/'4-year summary'!AD7)*100</f>
        <v>3.826250588050808</v>
      </c>
      <c r="FQ7" s="583">
        <f>('4-year summary'!HE7/'4-year summary'!AE7)*100</f>
        <v>3.9400191214210234</v>
      </c>
      <c r="FR7" s="583">
        <f>('4-year summary'!HF7/'4-year summary'!AF7)*100</f>
        <v>4.1878933173509134</v>
      </c>
      <c r="FS7" s="581">
        <f>('4-year summary'!HG7/'4-year summary'!X7)*100</f>
        <v>2.1600604816934876E-2</v>
      </c>
      <c r="FT7" s="582">
        <f>('4-year summary'!HH7/'4-year summary'!Y7)*100</f>
        <v>1.8282490597576265E-2</v>
      </c>
      <c r="FU7" s="582">
        <f>('4-year summary'!HI7/'4-year summary'!Z7)*100</f>
        <v>4.1911148365465216E-2</v>
      </c>
      <c r="FV7" s="582">
        <f>('4-year summary'!HJ7/'4-year summary'!AA7)*100</f>
        <v>2.5537565759231828E-2</v>
      </c>
      <c r="FW7" s="583">
        <f>('4-year summary'!HK7/'4-year summary'!AB7)*100</f>
        <v>6.1260433417566436E-2</v>
      </c>
      <c r="FX7" s="583">
        <f>('4-year summary'!HL7/'4-year summary'!AC7)*100</f>
        <v>4.6643070760282054E-2</v>
      </c>
      <c r="FY7" s="583">
        <f>('4-year summary'!HM7/'4-year summary'!AD7)*100</f>
        <v>6.7952537765929646E-2</v>
      </c>
      <c r="FZ7" s="583">
        <f>('4-year summary'!HN7/'4-year summary'!AE7)*100</f>
        <v>5.5351481910129327E-2</v>
      </c>
      <c r="GA7" s="583">
        <f>('4-year summary'!HO7/'4-year summary'!AF7)*100</f>
        <v>0.11737089201877934</v>
      </c>
      <c r="GB7" s="581">
        <f>('4-year summary'!HY7/'4-year summary'!X7)*100</f>
        <v>26.431040069121934</v>
      </c>
      <c r="GC7" s="582">
        <f>('4-year summary'!HZ7/'4-year summary'!Y7)*100</f>
        <v>26.645424153781867</v>
      </c>
      <c r="GD7" s="582">
        <f>('4-year summary'!IA7/'4-year summary'!Z7)*100</f>
        <v>27.090318524727579</v>
      </c>
      <c r="GE7" s="582">
        <f>('4-year summary'!IB7/'4-year summary'!AA7)*100</f>
        <v>28.009602124725468</v>
      </c>
      <c r="GF7" s="583">
        <f>('4-year summary'!IC7/'4-year summary'!AB7)*100</f>
        <v>25.660464047783137</v>
      </c>
      <c r="GG7" s="583">
        <f>('4-year summary'!ID7/'4-year summary'!AC7)*100</f>
        <v>25.346393393146212</v>
      </c>
      <c r="GH7" s="583">
        <f>('4-year summary'!IE7/'4-year summary'!AD7)*100</f>
        <v>25.970937222309342</v>
      </c>
      <c r="GI7" s="583">
        <f>('4-year summary'!IF7/'4-year summary'!AE7)*100</f>
        <v>25.854174004931313</v>
      </c>
      <c r="GJ7" s="583">
        <f>('4-year summary'!IG7/'4-year summary'!AF7)*100</f>
        <v>26.263610028968138</v>
      </c>
      <c r="GK7" s="581">
        <f>('4-year summary'!IH7/'4-year summary'!X7)*100</f>
        <v>6.9580948266551461</v>
      </c>
      <c r="GL7" s="582">
        <f>('4-year summary'!II7/'4-year summary'!Y7)*100</f>
        <v>4.7638946928541577</v>
      </c>
      <c r="GM7" s="582">
        <f>('4-year summary'!IJ7/'4-year summary'!Z7)*100</f>
        <v>4.8119237217099746</v>
      </c>
      <c r="GN7" s="582">
        <f>('4-year summary'!IK7/'4-year summary'!AA7)*100</f>
        <v>4.6452832116042693</v>
      </c>
      <c r="GO7" s="583">
        <f>('4-year summary'!IL7/'4-year summary'!AB7)*100</f>
        <v>5.7023253439518085</v>
      </c>
      <c r="GP7" s="583">
        <f>('4-year summary'!IM7/'4-year summary'!AC7)*100</f>
        <v>4.5024281833895792</v>
      </c>
      <c r="GQ7" s="583">
        <f>('4-year summary'!IN7/'4-year summary'!AD7)*100</f>
        <v>3.7034133082431655</v>
      </c>
      <c r="GR7" s="583">
        <f>('4-year summary'!IO7/'4-year summary'!AE7)*100</f>
        <v>5.0420168067226889</v>
      </c>
      <c r="GS7" s="583">
        <f>('4-year summary'!IP7/'4-year summary'!AF7)*100</f>
        <v>5.5838577564678848</v>
      </c>
      <c r="GT7" s="581">
        <f>('4-year summary'!LB7/'4-year summary'!X7)*100</f>
        <v>27.262663354573931</v>
      </c>
      <c r="GU7" s="582">
        <f>('4-year summary'!LC7/'4-year summary'!Y7)*100</f>
        <v>28.340472210614294</v>
      </c>
      <c r="GV7" s="582">
        <f>('4-year summary'!LD7/'4-year summary'!Z7)*100</f>
        <v>27.986169321039394</v>
      </c>
      <c r="GW7" s="582">
        <f>('4-year summary'!LE7/'4-year summary'!AA7)*100</f>
        <v>26.252617600490318</v>
      </c>
      <c r="GX7" s="583">
        <f>('4-year summary'!LF7/'4-year summary'!AB7)*100</f>
        <v>22.120121499859611</v>
      </c>
      <c r="GY7" s="583">
        <f>('4-year summary'!LG7/'4-year summary'!AC7)*100</f>
        <v>21.154004444810273</v>
      </c>
      <c r="GZ7" s="583">
        <f>('4-year summary'!LH7/'4-year summary'!AD7)*100</f>
        <v>20.696774868015265</v>
      </c>
      <c r="HA7" s="583">
        <f>('4-year summary'!LI7/'4-year summary'!AE7)*100</f>
        <v>19.458561867860915</v>
      </c>
      <c r="HB7" s="583">
        <f>('4-year summary'!LJ7/'4-year summary'!AF7)*100</f>
        <v>18.597043252422335</v>
      </c>
      <c r="HC7" s="581">
        <f>('4-year summary'!LK7/'4-year summary'!X7)*100</f>
        <v>5.8024624689491304</v>
      </c>
      <c r="HD7" s="582">
        <f>('4-year summary'!LL7/'4-year summary'!Y7)*100</f>
        <v>5.9548683660676973</v>
      </c>
      <c r="HE7" s="582">
        <f>('4-year summary'!LM7/'4-year summary'!Z7)*100</f>
        <v>6.6010058675607706</v>
      </c>
      <c r="HF7" s="582">
        <f>('4-year summary'!LN7/'4-year summary'!AA7)*100</f>
        <v>7.9753817866081</v>
      </c>
      <c r="HG7" s="583">
        <f>('4-year summary'!LO7/'4-year summary'!AB7)*100</f>
        <v>7.7315772009086956</v>
      </c>
      <c r="HH7" s="583">
        <f>('4-year summary'!LP7/'4-year summary'!AC7)*100</f>
        <v>7.5561774631656933</v>
      </c>
      <c r="HI7" s="583">
        <f>('4-year summary'!LQ7/'4-year summary'!AD7)*100</f>
        <v>6.7403690345512519</v>
      </c>
      <c r="HJ7" s="583">
        <f>('4-year summary'!LR7/'4-year summary'!AE7)*100</f>
        <v>6.7151411462788708</v>
      </c>
      <c r="HK7" s="583">
        <f>('4-year summary'!LS7/'4-year summary'!AF7)*100</f>
        <v>5.628808310858056</v>
      </c>
      <c r="HL7" s="73"/>
      <c r="HM7" s="24">
        <f t="shared" ref="HM7:HM23" si="38">SUM(X7,HC7,GT7,GK7,GB7,FS7,FJ7,BG7,AV7,AI7)</f>
        <v>100</v>
      </c>
      <c r="HN7" s="24">
        <f t="shared" ref="HN7:HN23" si="39">SUM(Y7,HD7,GU7,GL7,GC7,FT7,FK7,BH7,AW7,AJ7)</f>
        <v>99.999999999999986</v>
      </c>
      <c r="HO7" s="24">
        <f t="shared" ref="HO7:HO23" si="40">SUM(Z7,HE7,GV7,GM7,GD7,FU7,FL7,BI7,AX7,AK7)</f>
        <v>100</v>
      </c>
      <c r="HP7" s="24">
        <f t="shared" ref="HP7:HP23" si="41">SUM(AA7,HF7,GW7,GN7,GE7,FV7,FM7,BJ7,AY7,AL7)</f>
        <v>99.999999999999986</v>
      </c>
      <c r="HQ7" s="24">
        <f t="shared" ref="HQ7:HQ23" si="42">SUM(AB7,HG7,GX7,GO7,GF7,FW7,FN7,BK7,AZ7,AM7)</f>
        <v>100.00000000000001</v>
      </c>
      <c r="HR7" s="24">
        <f t="shared" ref="HR7:HR23" si="43">SUM(AC7,HH7,GY7,GP7,GG7,FX7,FO7,BL7,BA7,AN7)</f>
        <v>100</v>
      </c>
      <c r="HS7" s="24">
        <f t="shared" ref="HS7:HS23" si="44">SUM(AD7,HI7,GZ7,GQ7,GH7,FY7,FP7,BM7,BB7,AO7)</f>
        <v>100</v>
      </c>
      <c r="HT7" s="24">
        <f t="shared" ref="HT7:HT23" si="45">SUM(AE7,HJ7,HA7,GR7,GI7,FZ7,FQ7,BN7,BC7,AP7)</f>
        <v>99.999999999999986</v>
      </c>
      <c r="HU7" s="24">
        <f t="shared" ref="HU7:HU23" si="46">SUM(AF7,HK7,HB7,GS7,GJ7,GA7,FR7,BO7,BD7,AQ7)</f>
        <v>100</v>
      </c>
      <c r="HV7" s="597">
        <f t="shared" ref="HV7:HV23" si="47">SUM(FF7,FD7,EZ7,EX7,ET7,ER7,EN7,EL7,EH7,EF7,EB7,DZ7,DV7,DT7,DP7,DN7,DJ7,DH7,DD7,DB7,CX7,CV7,CR7,CP7,BP7,BE7,AR7,AG7)</f>
        <v>100</v>
      </c>
      <c r="HW7" s="597">
        <f t="shared" ref="HW7:HW23" si="48">SUM(FG7,FE7,FA7,EY7,EU7,ES7,EO7,EM7,EI7,EG7,EC7,EA7,DW7,DU7,DQ7,DO7,DK7,DI7,DE7,DC7,CY7,CW7,CS7,CQ7,BQ7,BF7,AS7,AH7)</f>
        <v>100</v>
      </c>
    </row>
    <row r="8" spans="1:231" s="74" customFormat="1" ht="12.75" customHeight="1" x14ac:dyDescent="0.2">
      <c r="A8" s="151" t="s">
        <v>5</v>
      </c>
      <c r="B8" s="76">
        <f>('4-year summary'!B8/'4-year summary'!X8)*100</f>
        <v>85.894179894179885</v>
      </c>
      <c r="C8" s="76">
        <f>('4-year summary'!C8/'4-year summary'!Y8)*100</f>
        <v>84.095904095904089</v>
      </c>
      <c r="D8" s="76">
        <f>('4-year summary'!D8/'4-year summary'!Z8)*100</f>
        <v>81.023923444976077</v>
      </c>
      <c r="E8" s="76">
        <f>('4-year summary'!E8/'4-year summary'!AA8)*100</f>
        <v>77.332089552238799</v>
      </c>
      <c r="F8" s="76">
        <f>('4-year summary'!F8/'4-year summary'!AB8)*100</f>
        <v>74.331079094383995</v>
      </c>
      <c r="G8" s="76">
        <f>('4-year summary'!G8/'4-year summary'!AC8)*100</f>
        <v>75.493082131292326</v>
      </c>
      <c r="H8" s="76">
        <f>('4-year summary'!H8/'4-year summary'!AD8)*100</f>
        <v>73.029831563282144</v>
      </c>
      <c r="I8" s="76">
        <f>('4-year summary'!I8/'4-year summary'!AE8)*100</f>
        <v>74.489731834453309</v>
      </c>
      <c r="J8" s="76">
        <f>('4-year summary'!J8/'4-year summary'!AF8)*100</f>
        <v>74.289208193213085</v>
      </c>
      <c r="K8" s="76">
        <f>('4-year summary'!K8/'4-year summary'!AG8)*100</f>
        <v>73.950573489417053</v>
      </c>
      <c r="L8" s="76">
        <f>('4-year summary'!L8/'4-year summary'!AH8)*100</f>
        <v>73.995160243168272</v>
      </c>
      <c r="M8" s="78">
        <f>('4-year summary'!M8/'4-year summary'!X8)*100</f>
        <v>14.105820105820104</v>
      </c>
      <c r="N8" s="76">
        <f>('4-year summary'!N8/'4-year summary'!Y8)*100</f>
        <v>15.904095904095906</v>
      </c>
      <c r="O8" s="76">
        <f>('4-year summary'!O8/'4-year summary'!Z8)*100</f>
        <v>18.976076555023923</v>
      </c>
      <c r="P8" s="76">
        <f>('4-year summary'!P8/'4-year summary'!AA8)*100</f>
        <v>22.667910447761194</v>
      </c>
      <c r="Q8" s="76">
        <f>('4-year summary'!Q8/'4-year summary'!AB8)*100</f>
        <v>25.668920905615995</v>
      </c>
      <c r="R8" s="76">
        <f>('4-year summary'!R8/'4-year summary'!AC8)*100</f>
        <v>24.506917868707685</v>
      </c>
      <c r="S8" s="76">
        <f>('4-year summary'!S8/'4-year summary'!AD8)*100</f>
        <v>26.970168436717852</v>
      </c>
      <c r="T8" s="76">
        <f>('4-year summary'!T8/'4-year summary'!AE8)*100</f>
        <v>25.510268165546695</v>
      </c>
      <c r="U8" s="76">
        <f>('4-year summary'!U8/'4-year summary'!AF8)*100</f>
        <v>25.710791806786915</v>
      </c>
      <c r="V8" s="76">
        <f>('4-year summary'!V8/'4-year summary'!AG8)*100</f>
        <v>26.049426510582951</v>
      </c>
      <c r="W8" s="76">
        <f>('4-year summary'!W8/'4-year summary'!AH8)*100</f>
        <v>26.004839756831732</v>
      </c>
      <c r="X8" s="78">
        <f>('4-year summary'!AI8/'4-year summary'!X8)*100</f>
        <v>29.671957671957671</v>
      </c>
      <c r="Y8" s="75">
        <f>('4-year summary'!AJ8/'4-year summary'!Y8)*100</f>
        <v>28.201798201798201</v>
      </c>
      <c r="Z8" s="75">
        <f>('4-year summary'!AK8/'4-year summary'!Z8)*100</f>
        <v>27.626794258373206</v>
      </c>
      <c r="AA8" s="75">
        <f>('4-year summary'!AL8/'4-year summary'!AA8)*100</f>
        <v>27.677238805970148</v>
      </c>
      <c r="AB8" s="76">
        <f>('4-year summary'!AM8/'4-year summary'!AB8)*100</f>
        <v>24.720670391061454</v>
      </c>
      <c r="AC8" s="76">
        <f>('4-year summary'!AN8/'4-year summary'!AC8)*100</f>
        <v>24.094789520164852</v>
      </c>
      <c r="AD8" s="76">
        <f>('4-year summary'!AO8/'4-year summary'!AD8)*100</f>
        <v>22.843807075695054</v>
      </c>
      <c r="AE8" s="76">
        <f>('4-year summary'!AP8/'4-year summary'!AE8)*100</f>
        <v>23.450354832632041</v>
      </c>
      <c r="AF8" s="76">
        <f>('4-year summary'!AQ8/'4-year summary'!AF8)*100</f>
        <v>23.411800672577193</v>
      </c>
      <c r="AG8" s="76">
        <f>('4-year summary'!AR8/'4-year summary'!AG8)*100</f>
        <v>23.300224665957195</v>
      </c>
      <c r="AH8" s="76">
        <f>('4-year summary'!AS8/'4-year summary'!AH8)*100</f>
        <v>23.88597060733046</v>
      </c>
      <c r="AI8" s="78">
        <f>('4-year summary'!AT8/'4-year summary'!X8)*100</f>
        <v>7.3862433862433869</v>
      </c>
      <c r="AJ8" s="75">
        <f>('4-year summary'!AU8/'4-year summary'!Y8)*100</f>
        <v>8.1918081918081924</v>
      </c>
      <c r="AK8" s="75">
        <f>('4-year summary'!AV8/'4-year summary'!Z8)*100</f>
        <v>7.741626794258373</v>
      </c>
      <c r="AL8" s="75">
        <f>('4-year summary'!AW8/'4-year summary'!AA8)*100</f>
        <v>8.1623134328358216</v>
      </c>
      <c r="AM8" s="76">
        <f>('4-year summary'!AX8/'4-year summary'!AB8)*100</f>
        <v>9.0047044986768601</v>
      </c>
      <c r="AN8" s="76">
        <f>('4-year summary'!AY8/'4-year summary'!AC8)*100</f>
        <v>7.8304386223138067</v>
      </c>
      <c r="AO8" s="76">
        <f>('4-year summary'!AZ8/'4-year summary'!AD8)*100</f>
        <v>10.018264222417642</v>
      </c>
      <c r="AP8" s="76">
        <f>('4-year summary'!BA8/'4-year summary'!AE8)*100</f>
        <v>8.7985932299189855</v>
      </c>
      <c r="AQ8" s="76">
        <f>('4-year summary'!BB8/'4-year summary'!AF8)*100</f>
        <v>9.0859064506267195</v>
      </c>
      <c r="AR8" s="76">
        <f>('4-year summary'!BC8/'4-year summary'!AG8)*100</f>
        <v>9.1521816246896073</v>
      </c>
      <c r="AS8" s="76">
        <f>('4-year summary'!BD8/'4-year summary'!AH8)*100</f>
        <v>8.7587794369356065</v>
      </c>
      <c r="AT8" s="606">
        <f t="shared" si="27"/>
        <v>32.452406290646806</v>
      </c>
      <c r="AU8" s="606">
        <f t="shared" si="27"/>
        <v>32.644750044266068</v>
      </c>
      <c r="AV8" s="78"/>
      <c r="AW8" s="75"/>
      <c r="AX8" s="75"/>
      <c r="AY8" s="75"/>
      <c r="AZ8" s="76"/>
      <c r="BA8" s="76"/>
      <c r="BB8" s="76"/>
      <c r="BC8" s="76"/>
      <c r="BD8" s="76"/>
      <c r="BE8" s="76"/>
      <c r="BF8" s="76"/>
      <c r="BG8" s="78">
        <f>('4-year summary'!DH8/'4-year summary'!X8)*100</f>
        <v>0.19047619047619047</v>
      </c>
      <c r="BH8" s="75">
        <f>('4-year summary'!DI8/'4-year summary'!Y8)*100</f>
        <v>0.3096903096903097</v>
      </c>
      <c r="BI8" s="75">
        <f>('4-year summary'!DJ8/'4-year summary'!Z8)*100</f>
        <v>2.2488038277511961</v>
      </c>
      <c r="BJ8" s="75">
        <f>('4-year summary'!DK8/'4-year summary'!AA8)*100</f>
        <v>10.942164179104477</v>
      </c>
      <c r="BK8" s="76">
        <f>('4-year summary'!DL8/'4-year summary'!AB8)*100</f>
        <v>13.378418112319906</v>
      </c>
      <c r="BL8" s="76">
        <f>('4-year summary'!DM8/'4-year summary'!AC8)*100</f>
        <v>15.035325287017956</v>
      </c>
      <c r="BM8" s="76">
        <f>('4-year summary'!DN8/'4-year summary'!AD8)*100</f>
        <v>14.225799905296624</v>
      </c>
      <c r="BN8" s="76">
        <f>('4-year summary'!DO8/'4-year summary'!AE8)*100</f>
        <v>13.98605790366137</v>
      </c>
      <c r="BO8" s="76">
        <f>('4-year summary'!DP8/'4-year summary'!AF8)*100</f>
        <v>13.775603790889637</v>
      </c>
      <c r="BP8" s="76">
        <f>('4-year summary'!DQ8/'4-year summary'!AG8)*100</f>
        <v>15.058531394111387</v>
      </c>
      <c r="BQ8" s="76">
        <f>('4-year summary'!DR8/'4-year summary'!AH8)*100</f>
        <v>15.392787581892225</v>
      </c>
      <c r="BR8" s="606">
        <f t="shared" si="2"/>
        <v>15.058531394111387</v>
      </c>
      <c r="BS8" s="606">
        <f t="shared" si="2"/>
        <v>15.392787581892225</v>
      </c>
      <c r="BT8" s="382">
        <f t="shared" si="3"/>
        <v>29.671957671957671</v>
      </c>
      <c r="BU8" s="383">
        <f t="shared" si="4"/>
        <v>28.201798201798201</v>
      </c>
      <c r="BV8" s="383">
        <f t="shared" si="5"/>
        <v>27.626794258373206</v>
      </c>
      <c r="BW8" s="383">
        <f t="shared" si="6"/>
        <v>27.677238805970148</v>
      </c>
      <c r="BX8" s="383">
        <f t="shared" si="7"/>
        <v>24.720670391061454</v>
      </c>
      <c r="BY8" s="383">
        <f t="shared" si="8"/>
        <v>24.094789520164852</v>
      </c>
      <c r="BZ8" s="383">
        <f t="shared" si="9"/>
        <v>22.843807075695054</v>
      </c>
      <c r="CA8" s="383">
        <f t="shared" si="28"/>
        <v>23.450354832632041</v>
      </c>
      <c r="CB8" s="383">
        <f t="shared" si="29"/>
        <v>23.411800672577193</v>
      </c>
      <c r="CC8" s="383">
        <f t="shared" si="30"/>
        <v>23.300224665957195</v>
      </c>
      <c r="CD8" s="383">
        <f t="shared" si="31"/>
        <v>23.88597060733046</v>
      </c>
      <c r="CE8" s="382">
        <f t="shared" si="10"/>
        <v>7.5767195767195776</v>
      </c>
      <c r="CF8" s="383">
        <f t="shared" si="11"/>
        <v>8.5014985014985029</v>
      </c>
      <c r="CG8" s="383">
        <f t="shared" si="12"/>
        <v>9.9904306220095691</v>
      </c>
      <c r="CH8" s="383">
        <f t="shared" si="13"/>
        <v>19.104477611940297</v>
      </c>
      <c r="CI8" s="383">
        <f t="shared" si="14"/>
        <v>22.383122610996764</v>
      </c>
      <c r="CJ8" s="383">
        <f t="shared" si="15"/>
        <v>22.865763909331761</v>
      </c>
      <c r="CK8" s="383">
        <f t="shared" si="16"/>
        <v>24.244064127714267</v>
      </c>
      <c r="CL8" s="383">
        <f t="shared" si="32"/>
        <v>22.784651133580354</v>
      </c>
      <c r="CM8" s="383">
        <f t="shared" si="33"/>
        <v>22.861510241516356</v>
      </c>
      <c r="CN8" s="383">
        <f t="shared" si="34"/>
        <v>24.210713018800995</v>
      </c>
      <c r="CO8" s="383">
        <f t="shared" si="35"/>
        <v>24.151567018827834</v>
      </c>
      <c r="CP8" s="78">
        <f>('4-year summary'!ED8/'4-year summary'!AG8)*100</f>
        <v>1.2652240747309922</v>
      </c>
      <c r="CQ8" s="78">
        <f>('4-year summary'!EE8/'4-year summary'!AH8)*100</f>
        <v>1.1686242105884437</v>
      </c>
      <c r="CR8" s="78">
        <f>('4-year summary'!EF8/'4-year summary'!AG8)*100</f>
        <v>2.9561310157266169E-2</v>
      </c>
      <c r="CS8" s="78">
        <f>('4-year summary'!EG8/'4-year summary'!AH8)*100</f>
        <v>3.5412854866316477E-2</v>
      </c>
      <c r="CT8" s="78">
        <f t="shared" si="17"/>
        <v>1.2947853848882585</v>
      </c>
      <c r="CU8" s="78">
        <f t="shared" si="17"/>
        <v>1.2040370654547601</v>
      </c>
      <c r="CV8" s="78">
        <f>('4-year summary'!EJ8/'4-year summary'!AG8)*100</f>
        <v>4.9367387962634508</v>
      </c>
      <c r="CW8" s="78">
        <f>('4-year summary'!EK8/'4-year summary'!AH8)*100</f>
        <v>4.7925396919081624</v>
      </c>
      <c r="CX8" s="78">
        <f>('4-year summary'!EL8/'4-year summary'!AG8)*100</f>
        <v>0.20101690906940994</v>
      </c>
      <c r="CY8" s="78">
        <f>('4-year summary'!EM8/'4-year summary'!AH8)*100</f>
        <v>0.28330283893053182</v>
      </c>
      <c r="CZ8" s="78">
        <f t="shared" si="18"/>
        <v>5.1377557053328609</v>
      </c>
      <c r="DA8" s="78">
        <f t="shared" si="18"/>
        <v>5.0758425308386945</v>
      </c>
      <c r="DB8" s="78">
        <f>('4-year summary'!EP8/'4-year summary'!AG8)*100</f>
        <v>6.6453825233534349</v>
      </c>
      <c r="DC8" s="78">
        <f>('4-year summary'!EQ8/'4-year summary'!AH8)*100</f>
        <v>6.7697574219441652</v>
      </c>
      <c r="DD8" s="78">
        <f>('4-year summary'!ER8/'4-year summary'!AG8)*100</f>
        <v>2.9561310157266169E-2</v>
      </c>
      <c r="DE8" s="78">
        <f>('4-year summary'!ES8/'4-year summary'!AH8)*100</f>
        <v>2.9510712388597062E-2</v>
      </c>
      <c r="DF8" s="78">
        <f t="shared" si="36"/>
        <v>6.6749438335107012</v>
      </c>
      <c r="DG8" s="78">
        <f t="shared" si="36"/>
        <v>6.7992681343327623</v>
      </c>
      <c r="DH8" s="78">
        <f>('4-year summary'!EV8/'4-year summary'!AG8)*100</f>
        <v>4.6293011706278824</v>
      </c>
      <c r="DI8" s="78">
        <f>('4-year summary'!EW8/'4-year summary'!AH8)*100</f>
        <v>4.8574632591630769</v>
      </c>
      <c r="DJ8" s="78">
        <f>('4-year summary'!EX8/'4-year summary'!AG8)*100</f>
        <v>5.3210358283079101E-2</v>
      </c>
      <c r="DK8" s="78">
        <f>('4-year summary'!EY8/'4-year summary'!AH8)*100</f>
        <v>4.1314997344035882E-2</v>
      </c>
      <c r="DL8" s="78">
        <f t="shared" si="37"/>
        <v>4.6825115289109611</v>
      </c>
      <c r="DM8" s="78">
        <f t="shared" si="37"/>
        <v>4.8987782565071125</v>
      </c>
      <c r="DN8" s="78">
        <f>('4-year summary'!FB8/'4-year summary'!AG8)*100</f>
        <v>6.5507863308501832</v>
      </c>
      <c r="DO8" s="78">
        <f>('4-year summary'!FC8/'4-year summary'!AH8)*100</f>
        <v>6.232662456471699</v>
      </c>
      <c r="DP8" s="78">
        <f>('4-year summary'!FD8/'4-year summary'!AG8)*100</f>
        <v>0.13598202672342438</v>
      </c>
      <c r="DQ8" s="78">
        <f>('4-year summary'!FE8/'4-year summary'!AH8)*100</f>
        <v>0.12984713450982707</v>
      </c>
      <c r="DR8" s="78">
        <f t="shared" si="19"/>
        <v>6.6867683575736079</v>
      </c>
      <c r="DS8" s="78">
        <f t="shared" si="19"/>
        <v>6.3625095909815261</v>
      </c>
      <c r="DT8" s="78">
        <f>('4-year summary'!FH8/'4-year summary'!AG8)*100</f>
        <v>4.0380749674825589</v>
      </c>
      <c r="DU8" s="78">
        <f>('4-year summary'!FI8/'4-year summary'!AH8)*100</f>
        <v>4.7099096972200911</v>
      </c>
      <c r="DV8" s="78">
        <f>('4-year summary'!FJ8/'4-year summary'!AG8)*100</f>
        <v>0.23057821922667612</v>
      </c>
      <c r="DW8" s="78">
        <f>('4-year summary'!FK8/'4-year summary'!AH8)*100</f>
        <v>0.24198784158649592</v>
      </c>
      <c r="DX8" s="78">
        <f t="shared" si="20"/>
        <v>4.2686531867092352</v>
      </c>
      <c r="DY8" s="78">
        <f t="shared" si="20"/>
        <v>4.9518975388065867</v>
      </c>
      <c r="DZ8" s="78">
        <f>('4-year summary'!FN8/'4-year summary'!AG8)*100</f>
        <v>0.44933191439044579</v>
      </c>
      <c r="EA8" s="78">
        <f>('4-year summary'!FO8/'4-year summary'!AH8)*100</f>
        <v>0.47807354069527236</v>
      </c>
      <c r="EB8" s="78">
        <f>('4-year summary'!FP8/'4-year summary'!AG8)*100</f>
        <v>3.5473572188719403E-2</v>
      </c>
      <c r="EC8" s="78">
        <f>('4-year summary'!FQ8/'4-year summary'!AH8)*100</f>
        <v>2.9510712388597062E-2</v>
      </c>
      <c r="ED8" s="78">
        <f t="shared" si="21"/>
        <v>0.48480548657916517</v>
      </c>
      <c r="EE8" s="78">
        <f t="shared" si="21"/>
        <v>0.50758425308386945</v>
      </c>
      <c r="EF8" s="78">
        <f>('4-year summary'!FT8/'4-year summary'!AG8)*100</f>
        <v>5.7348941705096372</v>
      </c>
      <c r="EG8" s="78">
        <f>('4-year summary'!FU8/'4-year summary'!AH8)*100</f>
        <v>5.1525703830490466</v>
      </c>
      <c r="EH8" s="78">
        <f>('4-year summary'!FV8/'4-year summary'!AG8)*100</f>
        <v>0.18919238500650348</v>
      </c>
      <c r="EI8" s="78">
        <f>('4-year summary'!FW8/'4-year summary'!AH8)*100</f>
        <v>8.8532137165791183E-2</v>
      </c>
      <c r="EJ8" s="78">
        <f t="shared" si="22"/>
        <v>5.9240865555161406</v>
      </c>
      <c r="EK8" s="78">
        <f t="shared" si="22"/>
        <v>5.241102520214838</v>
      </c>
      <c r="EL8" s="78">
        <f>('4-year summary'!FZ8/'4-year summary'!AG8)*100</f>
        <v>9.4596192503251741E-2</v>
      </c>
      <c r="EM8" s="78">
        <f>('4-year summary'!GA8/'4-year summary'!AH8)*100</f>
        <v>0.11804284955438825</v>
      </c>
      <c r="EN8" s="78">
        <f>('4-year summary'!GB8/'4-year summary'!AG8)*100</f>
        <v>5.9122620314532338E-3</v>
      </c>
      <c r="EO8" s="78">
        <f>('4-year summary'!GC8/'4-year summary'!AH8)*100</f>
        <v>0</v>
      </c>
      <c r="EP8" s="78">
        <f t="shared" si="23"/>
        <v>0.10050845453470497</v>
      </c>
      <c r="EQ8" s="78">
        <f t="shared" si="23"/>
        <v>0.11804284955438825</v>
      </c>
      <c r="ER8" s="78">
        <f>('4-year summary'!GF8/'4-year summary'!AG8)*100</f>
        <v>11.416577982736195</v>
      </c>
      <c r="ES8" s="78">
        <f>('4-year summary'!GG8/'4-year summary'!AH8)*100</f>
        <v>11.320309272265833</v>
      </c>
      <c r="ET8" s="78">
        <f>('4-year summary'!GH8/'4-year summary'!AG8)*100</f>
        <v>0.76268180205746716</v>
      </c>
      <c r="EU8" s="78">
        <f>('4-year summary'!GI8/'4-year summary'!AH8)*100</f>
        <v>0.74366995219264598</v>
      </c>
      <c r="EV8" s="78">
        <f t="shared" si="24"/>
        <v>12.179259784793661</v>
      </c>
      <c r="EW8" s="78">
        <f t="shared" si="24"/>
        <v>12.063979224458478</v>
      </c>
      <c r="EX8" s="78">
        <f>('4-year summary'!GL8/'4-year summary'!AG8)*100</f>
        <v>4.2450041385834218</v>
      </c>
      <c r="EY8" s="78">
        <f>('4-year summary'!GM8/'4-year summary'!AH8)*100</f>
        <v>3.9485333175942867</v>
      </c>
      <c r="EZ8" s="78">
        <f>('4-year summary'!GN8/'4-year summary'!AG8)*100</f>
        <v>0.12415750266051792</v>
      </c>
      <c r="FA8" s="78">
        <f>('4-year summary'!GO8/'4-year summary'!AH8)*100</f>
        <v>0.20067284424246001</v>
      </c>
      <c r="FB8" s="78">
        <f t="shared" si="25"/>
        <v>4.3691616412439398</v>
      </c>
      <c r="FC8" s="78">
        <f t="shared" si="25"/>
        <v>4.1492061618367471</v>
      </c>
      <c r="FD8" s="78">
        <f>('4-year summary'!GR8/'4-year summary'!AG8)*100</f>
        <v>0.64443656142840255</v>
      </c>
      <c r="FE8" s="78">
        <f>('4-year summary'!GS8/'4-year summary'!AH8)*100</f>
        <v>0.56070353538334416</v>
      </c>
      <c r="FF8" s="78">
        <f>('4-year summary'!GT8/'4-year summary'!AG8)*100</f>
        <v>4.138583422017264E-2</v>
      </c>
      <c r="FG8" s="78">
        <f>('4-year summary'!GU8/'4-year summary'!AH8)*100</f>
        <v>2.9510712388597062E-2</v>
      </c>
      <c r="FH8" s="78">
        <f t="shared" si="26"/>
        <v>0.68582239564857517</v>
      </c>
      <c r="FI8" s="78">
        <f t="shared" si="26"/>
        <v>0.5902142477719412</v>
      </c>
      <c r="FJ8" s="581">
        <f>('4-year summary'!GX8/'4-year summary'!X8)*100</f>
        <v>4.7513227513227516</v>
      </c>
      <c r="FK8" s="582">
        <f>('4-year summary'!GY8/'4-year summary'!Y8)*100</f>
        <v>4.7352647352647352</v>
      </c>
      <c r="FL8" s="582">
        <f>('4-year summary'!GZ8/'4-year summary'!Z8)*100</f>
        <v>4.4784688995215305</v>
      </c>
      <c r="FM8" s="582">
        <f>('4-year summary'!HA8/'4-year summary'!AA8)*100</f>
        <v>4.1977611940298507</v>
      </c>
      <c r="FN8" s="583">
        <f>('4-year summary'!HB8/'4-year summary'!AB8)*100</f>
        <v>4.3075566009997059</v>
      </c>
      <c r="FO8" s="583">
        <f>('4-year summary'!HC8/'4-year summary'!AC8)*100</f>
        <v>4.4083014424492202</v>
      </c>
      <c r="FP8" s="583">
        <f>('4-year summary'!HD8/'4-year summary'!AD8)*100</f>
        <v>4.2075356828789818</v>
      </c>
      <c r="FQ8" s="583">
        <f>('4-year summary'!HE8/'4-year summary'!AE8)*100</f>
        <v>4.4149971738993914</v>
      </c>
      <c r="FR8" s="583">
        <f>('4-year summary'!HF8/'4-year summary'!AF8)*100</f>
        <v>4.3962091103638032</v>
      </c>
      <c r="FS8" s="581">
        <f>('4-year summary'!HG8/'4-year summary'!X8)*100</f>
        <v>4.2328042328042333E-2</v>
      </c>
      <c r="FT8" s="582">
        <f>('4-year summary'!HH8/'4-year summary'!Y8)*100</f>
        <v>4.9950049950049952E-2</v>
      </c>
      <c r="FU8" s="582">
        <f>('4-year summary'!HI8/'4-year summary'!Z8)*100</f>
        <v>2.8708133971291867E-2</v>
      </c>
      <c r="FV8" s="582">
        <f>('4-year summary'!HJ8/'4-year summary'!AA8)*100</f>
        <v>7.4626865671641798E-2</v>
      </c>
      <c r="FW8" s="583">
        <f>('4-year summary'!HK8/'4-year summary'!AB8)*100</f>
        <v>4.4104675095560132E-2</v>
      </c>
      <c r="FX8" s="583">
        <f>('4-year summary'!HL8/'4-year summary'!AC8)*100</f>
        <v>5.8875478363261707E-2</v>
      </c>
      <c r="FY8" s="583">
        <f>('4-year summary'!HM8/'4-year summary'!AD8)*100</f>
        <v>4.7351687749441922E-2</v>
      </c>
      <c r="FZ8" s="583">
        <f>('4-year summary'!HN8/'4-year summary'!AE8)*100</f>
        <v>3.140111787979652E-2</v>
      </c>
      <c r="GA8" s="583">
        <f>('4-year summary'!HO8/'4-year summary'!AF8)*100</f>
        <v>1.834301436869459E-2</v>
      </c>
      <c r="GB8" s="581">
        <f>('4-year summary'!HY8/'4-year summary'!X8)*100</f>
        <v>20.68783068783069</v>
      </c>
      <c r="GC8" s="582">
        <f>('4-year summary'!HZ8/'4-year summary'!Y8)*100</f>
        <v>21.208791208791208</v>
      </c>
      <c r="GD8" s="582">
        <f>('4-year summary'!IA8/'4-year summary'!Z8)*100</f>
        <v>21.789473684210524</v>
      </c>
      <c r="GE8" s="582">
        <f>('4-year summary'!IB8/'4-year summary'!AA8)*100</f>
        <v>21.09141791044776</v>
      </c>
      <c r="GF8" s="583">
        <f>('4-year summary'!IC8/'4-year summary'!AB8)*100</f>
        <v>25.294031167303732</v>
      </c>
      <c r="GG8" s="583">
        <f>('4-year summary'!ID8/'4-year summary'!AC8)*100</f>
        <v>26.339417132764204</v>
      </c>
      <c r="GH8" s="583">
        <f>('4-year summary'!IE8/'4-year summary'!AD8)*100</f>
        <v>26.922816748968408</v>
      </c>
      <c r="GI8" s="583">
        <f>('4-year summary'!IF8/'4-year summary'!AE8)*100</f>
        <v>27.632983734220939</v>
      </c>
      <c r="GJ8" s="583">
        <f>('4-year summary'!IG8/'4-year summary'!AF8)*100</f>
        <v>27.172118618159587</v>
      </c>
      <c r="GK8" s="581">
        <f>('4-year summary'!IH8/'4-year summary'!X8)*100</f>
        <v>4.0740740740740744</v>
      </c>
      <c r="GL8" s="582">
        <f>('4-year summary'!II8/'4-year summary'!Y8)*100</f>
        <v>4.5154845154845153</v>
      </c>
      <c r="GM8" s="582">
        <f>('4-year summary'!IJ8/'4-year summary'!Z8)*100</f>
        <v>6.4210526315789469</v>
      </c>
      <c r="GN8" s="582">
        <f>('4-year summary'!IK8/'4-year summary'!AA8)*100</f>
        <v>2.5466417910447761</v>
      </c>
      <c r="GO8" s="583">
        <f>('4-year summary'!IL8/'4-year summary'!AB8)*100</f>
        <v>1.6833284328138785</v>
      </c>
      <c r="GP8" s="583">
        <f>('4-year summary'!IM8/'4-year summary'!AC8)*100</f>
        <v>0.62555195760965565</v>
      </c>
      <c r="GQ8" s="583">
        <f>('4-year summary'!IN8/'4-year summary'!AD8)*100</f>
        <v>1.0552661841304201</v>
      </c>
      <c r="GR8" s="583">
        <f>('4-year summary'!IO8/'4-year summary'!AE8)*100</f>
        <v>1.2120831501601457</v>
      </c>
      <c r="GS8" s="583">
        <f>('4-year summary'!IP8/'4-year summary'!AF8)*100</f>
        <v>1.4613268113726687</v>
      </c>
      <c r="GT8" s="581">
        <f>('4-year summary'!LB8/'4-year summary'!X8)*100</f>
        <v>30.783068783068785</v>
      </c>
      <c r="GU8" s="582">
        <f>('4-year summary'!LC8/'4-year summary'!Y8)*100</f>
        <v>29.950049950049952</v>
      </c>
      <c r="GV8" s="582">
        <f>('4-year summary'!LD8/'4-year summary'!Z8)*100</f>
        <v>27.129186602870814</v>
      </c>
      <c r="GW8" s="582">
        <f>('4-year summary'!LE8/'4-year summary'!AA8)*100</f>
        <v>24.365671641791046</v>
      </c>
      <c r="GX8" s="583">
        <f>('4-year summary'!LF8/'4-year summary'!AB8)*100</f>
        <v>20.008820935019113</v>
      </c>
      <c r="GY8" s="583">
        <f>('4-year summary'!LG8/'4-year summary'!AC8)*100</f>
        <v>20.65057403591404</v>
      </c>
      <c r="GZ8" s="583">
        <f>('4-year summary'!LH8/'4-year summary'!AD8)*100</f>
        <v>19.055672055739699</v>
      </c>
      <c r="HA8" s="583">
        <f>('4-year summary'!LI8/'4-year summary'!AE8)*100</f>
        <v>18.991396093700935</v>
      </c>
      <c r="HB8" s="583">
        <f>('4-year summary'!LJ8/'4-year summary'!AF8)*100</f>
        <v>19.309079792112506</v>
      </c>
      <c r="HC8" s="581">
        <f>('4-year summary'!LK8/'4-year summary'!X8)*100</f>
        <v>2.412698412698413</v>
      </c>
      <c r="HD8" s="582">
        <f>('4-year summary'!LL8/'4-year summary'!Y8)*100</f>
        <v>2.8371628371628375</v>
      </c>
      <c r="HE8" s="582">
        <f>('4-year summary'!LM8/'4-year summary'!Z8)*100</f>
        <v>2.5358851674641145</v>
      </c>
      <c r="HF8" s="582">
        <f>('4-year summary'!LN8/'4-year summary'!AA8)*100</f>
        <v>0.94216417910447758</v>
      </c>
      <c r="HG8" s="583">
        <f>('4-year summary'!LO8/'4-year summary'!AB8)*100</f>
        <v>1.5583651867097914</v>
      </c>
      <c r="HH8" s="583">
        <f>('4-year summary'!LP8/'4-year summary'!AC8)*100</f>
        <v>0.95672652340300268</v>
      </c>
      <c r="HI8" s="583">
        <f>('4-year summary'!LQ8/'4-year summary'!AD8)*100</f>
        <v>1.6234864371237234</v>
      </c>
      <c r="HJ8" s="583">
        <f>('4-year summary'!LR8/'4-year summary'!AE8)*100</f>
        <v>1.4821327639263959</v>
      </c>
      <c r="HK8" s="583">
        <f>('4-year summary'!LS8/'4-year summary'!AF8)*100</f>
        <v>1.369611739529196</v>
      </c>
      <c r="HL8" s="73"/>
      <c r="HM8" s="24">
        <f t="shared" si="38"/>
        <v>99.999999999999986</v>
      </c>
      <c r="HN8" s="24">
        <f t="shared" si="39"/>
        <v>100.00000000000001</v>
      </c>
      <c r="HO8" s="24">
        <f t="shared" si="40"/>
        <v>100</v>
      </c>
      <c r="HP8" s="24">
        <f t="shared" si="41"/>
        <v>100</v>
      </c>
      <c r="HQ8" s="24">
        <f t="shared" si="42"/>
        <v>99.999999999999986</v>
      </c>
      <c r="HR8" s="24">
        <f t="shared" si="43"/>
        <v>99.999999999999986</v>
      </c>
      <c r="HS8" s="24">
        <f t="shared" si="44"/>
        <v>99.999999999999986</v>
      </c>
      <c r="HT8" s="24">
        <f t="shared" si="45"/>
        <v>100</v>
      </c>
      <c r="HU8" s="24">
        <f t="shared" si="46"/>
        <v>100</v>
      </c>
      <c r="HV8" s="597">
        <f t="shared" si="47"/>
        <v>100</v>
      </c>
      <c r="HW8" s="597">
        <f t="shared" si="48"/>
        <v>100</v>
      </c>
    </row>
    <row r="9" spans="1:231" s="74" customFormat="1" ht="12.75" customHeight="1" x14ac:dyDescent="0.2">
      <c r="A9" s="151" t="s">
        <v>6</v>
      </c>
      <c r="B9" s="76">
        <f>('4-year summary'!B9/'4-year summary'!X9)*100</f>
        <v>75.830632090761753</v>
      </c>
      <c r="C9" s="76">
        <f>('4-year summary'!C9/'4-year summary'!Y9)*100</f>
        <v>71.850998463901689</v>
      </c>
      <c r="D9" s="76">
        <f>('4-year summary'!D9/'4-year summary'!Z9)*100</f>
        <v>72.552316890881912</v>
      </c>
      <c r="E9" s="76">
        <f>('4-year summary'!E9/'4-year summary'!AA9)*100</f>
        <v>71.284088856781651</v>
      </c>
      <c r="F9" s="76">
        <f>('4-year summary'!F9/'4-year summary'!AB9)*100</f>
        <v>70.573566084788027</v>
      </c>
      <c r="G9" s="76">
        <f>('4-year summary'!G9/'4-year summary'!AC9)*100</f>
        <v>70.006412311638343</v>
      </c>
      <c r="H9" s="76">
        <f>('4-year summary'!H9/'4-year summary'!AD9)*100</f>
        <v>70.060813971620149</v>
      </c>
      <c r="I9" s="76">
        <f>('4-year summary'!I9/'4-year summary'!AE9)*100</f>
        <v>69.088406240440506</v>
      </c>
      <c r="J9" s="76">
        <f>('4-year summary'!J9/'4-year summary'!AF9)*100</f>
        <v>69.479274229237348</v>
      </c>
      <c r="K9" s="76">
        <f>('4-year summary'!K9/'4-year summary'!AG9)*100</f>
        <v>69.969401136529214</v>
      </c>
      <c r="L9" s="76">
        <f>('4-year summary'!L9/'4-year summary'!AH9)*100</f>
        <v>71.132834962622198</v>
      </c>
      <c r="M9" s="78">
        <f>('4-year summary'!M9/'4-year summary'!X9)*100</f>
        <v>24.169367909238247</v>
      </c>
      <c r="N9" s="76">
        <f>('4-year summary'!N9/'4-year summary'!Y9)*100</f>
        <v>28.149001536098311</v>
      </c>
      <c r="O9" s="76">
        <f>('4-year summary'!O9/'4-year summary'!Z9)*100</f>
        <v>27.447683109118088</v>
      </c>
      <c r="P9" s="76">
        <f>('4-year summary'!P9/'4-year summary'!AA9)*100</f>
        <v>28.715911143218349</v>
      </c>
      <c r="Q9" s="76">
        <f>('4-year summary'!Q9/'4-year summary'!AB9)*100</f>
        <v>29.42643391521197</v>
      </c>
      <c r="R9" s="76">
        <f>('4-year summary'!R9/'4-year summary'!AC9)*100</f>
        <v>29.993587688361657</v>
      </c>
      <c r="S9" s="76">
        <f>('4-year summary'!S9/'4-year summary'!AD9)*100</f>
        <v>29.939186028379854</v>
      </c>
      <c r="T9" s="76">
        <f>('4-year summary'!T9/'4-year summary'!AE9)*100</f>
        <v>30.911593759559498</v>
      </c>
      <c r="U9" s="76">
        <f>('4-year summary'!U9/'4-year summary'!AF9)*100</f>
        <v>30.520725770762645</v>
      </c>
      <c r="V9" s="76">
        <f>('4-year summary'!V9/'4-year summary'!AG9)*100</f>
        <v>30.030598863470786</v>
      </c>
      <c r="W9" s="76">
        <f>('4-year summary'!W9/'4-year summary'!AH9)*100</f>
        <v>28.867165037377802</v>
      </c>
      <c r="X9" s="78">
        <f>('4-year summary'!AI9/'4-year summary'!X9)*100</f>
        <v>20.117504051863857</v>
      </c>
      <c r="Y9" s="75">
        <f>('4-year summary'!AJ9/'4-year summary'!Y9)*100</f>
        <v>18.586789554531492</v>
      </c>
      <c r="Z9" s="75">
        <f>('4-year summary'!AK9/'4-year summary'!Z9)*100</f>
        <v>20.235426008968609</v>
      </c>
      <c r="AA9" s="75">
        <f>('4-year summary'!AL9/'4-year summary'!AA9)*100</f>
        <v>20.028896514357957</v>
      </c>
      <c r="AB9" s="76">
        <f>('4-year summary'!AM9/'4-year summary'!AB9)*100</f>
        <v>20.980881130507065</v>
      </c>
      <c r="AC9" s="76">
        <f>('4-year summary'!AN9/'4-year summary'!AC9)*100</f>
        <v>20.182750881692851</v>
      </c>
      <c r="AD9" s="76">
        <f>('4-year summary'!AO9/'4-year summary'!AD9)*100</f>
        <v>20.66115702479339</v>
      </c>
      <c r="AE9" s="76">
        <f>('4-year summary'!AP9/'4-year summary'!AE9)*100</f>
        <v>19.914346895074946</v>
      </c>
      <c r="AF9" s="76">
        <f>('4-year summary'!AQ9/'4-year summary'!AF9)*100</f>
        <v>19.796430151939816</v>
      </c>
      <c r="AG9" s="76">
        <f>('4-year summary'!AR9/'4-year summary'!AG9)*100</f>
        <v>19.699839720238963</v>
      </c>
      <c r="AH9" s="76">
        <f>('4-year summary'!AS9/'4-year summary'!AH9)*100</f>
        <v>19.882116158711906</v>
      </c>
      <c r="AI9" s="78">
        <f>('4-year summary'!AT9/'4-year summary'!X9)*100</f>
        <v>1.4384116693679092</v>
      </c>
      <c r="AJ9" s="75">
        <f>('4-year summary'!AU9/'4-year summary'!Y9)*100</f>
        <v>1.4016897081413209</v>
      </c>
      <c r="AK9" s="75">
        <f>('4-year summary'!AV9/'4-year summary'!Z9)*100</f>
        <v>0.80343796711509707</v>
      </c>
      <c r="AL9" s="75">
        <f>('4-year summary'!AW9/'4-year summary'!AA9)*100</f>
        <v>0.61405093010655598</v>
      </c>
      <c r="AM9" s="76">
        <f>('4-year summary'!AX9/'4-year summary'!AB9)*100</f>
        <v>0.46550290939318367</v>
      </c>
      <c r="AN9" s="76">
        <f>('4-year summary'!AY9/'4-year summary'!AC9)*100</f>
        <v>0.54504648925937804</v>
      </c>
      <c r="AO9" s="76">
        <f>('4-year summary'!AZ9/'4-year summary'!AD9)*100</f>
        <v>1.5749259317012316</v>
      </c>
      <c r="AP9" s="76">
        <f>('4-year summary'!BA9/'4-year summary'!AE9)*100</f>
        <v>1.6824717038849801</v>
      </c>
      <c r="AQ9" s="76">
        <f>('4-year summary'!BB9/'4-year summary'!AF9)*100</f>
        <v>2.7585189555981708</v>
      </c>
      <c r="AR9" s="76">
        <f>('4-year summary'!BC9/'4-year summary'!AG9)*100</f>
        <v>2.5790470639661955</v>
      </c>
      <c r="AS9" s="76">
        <f>('4-year summary'!BD9/'4-year summary'!AH9)*100</f>
        <v>2.6020701552616448</v>
      </c>
      <c r="AT9" s="606">
        <f t="shared" si="27"/>
        <v>22.278886784205159</v>
      </c>
      <c r="AU9" s="606">
        <f t="shared" si="27"/>
        <v>22.484186313973552</v>
      </c>
      <c r="AV9" s="78"/>
      <c r="AW9" s="75"/>
      <c r="AX9" s="75"/>
      <c r="AY9" s="75"/>
      <c r="AZ9" s="76"/>
      <c r="BA9" s="76"/>
      <c r="BB9" s="76"/>
      <c r="BC9" s="76"/>
      <c r="BD9" s="76"/>
      <c r="BE9" s="76"/>
      <c r="BF9" s="76"/>
      <c r="BG9" s="78">
        <f>('4-year summary'!DH9/'4-year summary'!X9)*100</f>
        <v>17.868719611021071</v>
      </c>
      <c r="BH9" s="75">
        <f>('4-year summary'!DI9/'4-year summary'!Y9)*100</f>
        <v>21.870199692780336</v>
      </c>
      <c r="BI9" s="75">
        <f>('4-year summary'!DJ9/'4-year summary'!Z9)*100</f>
        <v>21.16965620328849</v>
      </c>
      <c r="BJ9" s="75">
        <f>('4-year summary'!DK9/'4-year summary'!AA9)*100</f>
        <v>23.713202094997289</v>
      </c>
      <c r="BK9" s="76">
        <f>('4-year summary'!DL9/'4-year summary'!AB9)*100</f>
        <v>25.369908561928511</v>
      </c>
      <c r="BL9" s="76">
        <f>('4-year summary'!DM9/'4-year summary'!AC9)*100</f>
        <v>25.985892914395642</v>
      </c>
      <c r="BM9" s="76">
        <f>('4-year summary'!DN9/'4-year summary'!AD9)*100</f>
        <v>25.120848276937469</v>
      </c>
      <c r="BN9" s="76">
        <f>('4-year summary'!DO9/'4-year summary'!AE9)*100</f>
        <v>25.910064239828696</v>
      </c>
      <c r="BO9" s="76">
        <f>('4-year summary'!DP9/'4-year summary'!AF9)*100</f>
        <v>24.546393273344151</v>
      </c>
      <c r="BP9" s="76">
        <f>('4-year summary'!DQ9/'4-year summary'!AG9)*100</f>
        <v>24.041964155617077</v>
      </c>
      <c r="BQ9" s="76">
        <f>('4-year summary'!DR9/'4-year summary'!AH9)*100</f>
        <v>23.51926394479586</v>
      </c>
      <c r="BR9" s="606">
        <f t="shared" si="2"/>
        <v>24.041964155617077</v>
      </c>
      <c r="BS9" s="606">
        <f t="shared" si="2"/>
        <v>23.51926394479586</v>
      </c>
      <c r="BT9" s="382">
        <f t="shared" si="3"/>
        <v>20.117504051863857</v>
      </c>
      <c r="BU9" s="383">
        <f t="shared" si="4"/>
        <v>18.586789554531492</v>
      </c>
      <c r="BV9" s="383">
        <f t="shared" si="5"/>
        <v>20.235426008968609</v>
      </c>
      <c r="BW9" s="383">
        <f t="shared" si="6"/>
        <v>20.028896514357957</v>
      </c>
      <c r="BX9" s="383">
        <f t="shared" si="7"/>
        <v>20.980881130507065</v>
      </c>
      <c r="BY9" s="383">
        <f t="shared" si="8"/>
        <v>20.182750881692851</v>
      </c>
      <c r="BZ9" s="383">
        <f t="shared" si="9"/>
        <v>20.66115702479339</v>
      </c>
      <c r="CA9" s="383">
        <f t="shared" si="28"/>
        <v>19.914346895074946</v>
      </c>
      <c r="CB9" s="383">
        <f t="shared" si="29"/>
        <v>19.796430151939816</v>
      </c>
      <c r="CC9" s="383">
        <f t="shared" si="30"/>
        <v>19.699839720238963</v>
      </c>
      <c r="CD9" s="383">
        <f t="shared" si="31"/>
        <v>19.882116158711906</v>
      </c>
      <c r="CE9" s="382">
        <f t="shared" si="10"/>
        <v>19.30713128038898</v>
      </c>
      <c r="CF9" s="383">
        <f t="shared" si="11"/>
        <v>23.271889400921658</v>
      </c>
      <c r="CG9" s="383">
        <f t="shared" si="12"/>
        <v>21.973094170403588</v>
      </c>
      <c r="CH9" s="383">
        <f t="shared" si="13"/>
        <v>24.327253025103843</v>
      </c>
      <c r="CI9" s="383">
        <f t="shared" si="14"/>
        <v>25.835411471321695</v>
      </c>
      <c r="CJ9" s="383">
        <f t="shared" si="15"/>
        <v>26.530939403655019</v>
      </c>
      <c r="CK9" s="383">
        <f t="shared" si="16"/>
        <v>26.695774208638699</v>
      </c>
      <c r="CL9" s="383">
        <f t="shared" si="32"/>
        <v>27.592535943713678</v>
      </c>
      <c r="CM9" s="383">
        <f t="shared" si="33"/>
        <v>27.304912228942321</v>
      </c>
      <c r="CN9" s="383">
        <f t="shared" si="34"/>
        <v>26.621011219583274</v>
      </c>
      <c r="CO9" s="383">
        <f t="shared" si="35"/>
        <v>26.121334100057503</v>
      </c>
      <c r="CP9" s="78">
        <f>('4-year summary'!ED9/'4-year summary'!AG9)*100</f>
        <v>1.763077371411919</v>
      </c>
      <c r="CQ9" s="78">
        <f>('4-year summary'!EE9/'4-year summary'!AH9)*100</f>
        <v>1.6532489936745256</v>
      </c>
      <c r="CR9" s="78">
        <f>('4-year summary'!EF9/'4-year summary'!AG9)*100</f>
        <v>8.7425324202243915E-2</v>
      </c>
      <c r="CS9" s="78">
        <f>('4-year summary'!EG9/'4-year summary'!AH9)*100</f>
        <v>0.1006325474410581</v>
      </c>
      <c r="CT9" s="78">
        <f t="shared" si="17"/>
        <v>1.8505026956141628</v>
      </c>
      <c r="CU9" s="78">
        <f t="shared" si="17"/>
        <v>1.7538815411155837</v>
      </c>
      <c r="CV9" s="78">
        <f>('4-year summary'!EJ9/'4-year summary'!AG9)*100</f>
        <v>3.5407256301908787</v>
      </c>
      <c r="CW9" s="78">
        <f>('4-year summary'!EK9/'4-year summary'!AH9)*100</f>
        <v>3.2777458309373202</v>
      </c>
      <c r="CX9" s="78">
        <f>('4-year summary'!EL9/'4-year summary'!AG9)*100</f>
        <v>0.62654815678274811</v>
      </c>
      <c r="CY9" s="78">
        <f>('4-year summary'!EM9/'4-year summary'!AH9)*100</f>
        <v>0.20126509488211619</v>
      </c>
      <c r="CZ9" s="78">
        <f t="shared" si="18"/>
        <v>4.1672737869736265</v>
      </c>
      <c r="DA9" s="78">
        <f t="shared" si="18"/>
        <v>3.4790109258194364</v>
      </c>
      <c r="DB9" s="78">
        <f>('4-year summary'!EP9/'4-year summary'!AG9)*100</f>
        <v>7.9411336150371561</v>
      </c>
      <c r="DC9" s="78">
        <f>('4-year summary'!EQ9/'4-year summary'!AH9)*100</f>
        <v>7.7774583093732028</v>
      </c>
      <c r="DD9" s="78">
        <f>('4-year summary'!ER9/'4-year summary'!AG9)*100</f>
        <v>0.16027976103744718</v>
      </c>
      <c r="DE9" s="78">
        <f>('4-year summary'!ES9/'4-year summary'!AH9)*100</f>
        <v>0.14376078205865442</v>
      </c>
      <c r="DF9" s="78">
        <f t="shared" si="36"/>
        <v>8.1014133760746034</v>
      </c>
      <c r="DG9" s="78">
        <f t="shared" si="36"/>
        <v>7.9212190914318574</v>
      </c>
      <c r="DH9" s="78">
        <f>('4-year summary'!EV9/'4-year summary'!AG9)*100</f>
        <v>5.0269561416290252</v>
      </c>
      <c r="DI9" s="78">
        <f>('4-year summary'!EW9/'4-year summary'!AH9)*100</f>
        <v>6.2823461759631964</v>
      </c>
      <c r="DJ9" s="78">
        <f>('4-year summary'!EX9/'4-year summary'!AG9)*100</f>
        <v>0.17485064840448783</v>
      </c>
      <c r="DK9" s="78">
        <f>('4-year summary'!EY9/'4-year summary'!AH9)*100</f>
        <v>0.17251293847038526</v>
      </c>
      <c r="DL9" s="78">
        <f t="shared" si="37"/>
        <v>5.2018067900335128</v>
      </c>
      <c r="DM9" s="78">
        <f t="shared" si="37"/>
        <v>6.4548591144335816</v>
      </c>
      <c r="DN9" s="78">
        <f>('4-year summary'!FB9/'4-year summary'!AG9)*100</f>
        <v>7.0814512603817574</v>
      </c>
      <c r="DO9" s="78">
        <f>('4-year summary'!FC9/'4-year summary'!AH9)*100</f>
        <v>7.4611845888441639</v>
      </c>
      <c r="DP9" s="78">
        <f>('4-year summary'!FD9/'4-year summary'!AG9)*100</f>
        <v>0.61197726941570751</v>
      </c>
      <c r="DQ9" s="78">
        <f>('4-year summary'!FE9/'4-year summary'!AH9)*100</f>
        <v>0.46003450258769407</v>
      </c>
      <c r="DR9" s="78">
        <f t="shared" si="19"/>
        <v>7.6934285297974654</v>
      </c>
      <c r="DS9" s="78">
        <f t="shared" si="19"/>
        <v>7.9212190914318583</v>
      </c>
      <c r="DT9" s="78">
        <f>('4-year summary'!FH9/'4-year summary'!AG9)*100</f>
        <v>4.3858370974792367</v>
      </c>
      <c r="DU9" s="78">
        <f>('4-year summary'!FI9/'4-year summary'!AH9)*100</f>
        <v>5.4054054054054053</v>
      </c>
      <c r="DV9" s="78">
        <f>('4-year summary'!FJ9/'4-year summary'!AG9)*100</f>
        <v>0.23313419787265047</v>
      </c>
      <c r="DW9" s="78">
        <f>('4-year summary'!FK9/'4-year summary'!AH9)*100</f>
        <v>0.47441058079355952</v>
      </c>
      <c r="DX9" s="78">
        <f t="shared" si="20"/>
        <v>4.6189712953518871</v>
      </c>
      <c r="DY9" s="78">
        <f t="shared" si="20"/>
        <v>5.8798159861989649</v>
      </c>
      <c r="DZ9" s="78">
        <f>('4-year summary'!FN9/'4-year summary'!AG9)*100</f>
        <v>0.56826460731458539</v>
      </c>
      <c r="EA9" s="78">
        <f>('4-year summary'!FO9/'4-year summary'!AH9)*100</f>
        <v>0.70442783208740656</v>
      </c>
      <c r="EB9" s="78">
        <f>('4-year summary'!FP9/'4-year summary'!AG9)*100</f>
        <v>0.39341395891009762</v>
      </c>
      <c r="EC9" s="78">
        <f>('4-year summary'!FQ9/'4-year summary'!AH9)*100</f>
        <v>0.40253018976423238</v>
      </c>
      <c r="ED9" s="78">
        <f t="shared" si="21"/>
        <v>0.96167856622468295</v>
      </c>
      <c r="EE9" s="78">
        <f t="shared" si="21"/>
        <v>1.1069580218516388</v>
      </c>
      <c r="EF9" s="78">
        <f>('4-year summary'!FT9/'4-year summary'!AG9)*100</f>
        <v>6.6443246393705371</v>
      </c>
      <c r="EG9" s="78">
        <f>('4-year summary'!FU9/'4-year summary'!AH9)*100</f>
        <v>6.3542265669925238</v>
      </c>
      <c r="EH9" s="78">
        <f>('4-year summary'!FV9/'4-year summary'!AG9)*100</f>
        <v>0.29141774734081305</v>
      </c>
      <c r="EI9" s="78">
        <f>('4-year summary'!FW9/'4-year summary'!AH9)*100</f>
        <v>0.11500862564692352</v>
      </c>
      <c r="EJ9" s="78">
        <f t="shared" si="22"/>
        <v>6.9357423867113503</v>
      </c>
      <c r="EK9" s="78">
        <f t="shared" si="22"/>
        <v>6.4692351926394469</v>
      </c>
      <c r="EL9" s="78">
        <f>('4-year summary'!FZ9/'4-year summary'!AG9)*100</f>
        <v>0</v>
      </c>
      <c r="EM9" s="78">
        <f>('4-year summary'!GA9/'4-year summary'!AH9)*100</f>
        <v>0</v>
      </c>
      <c r="EN9" s="78">
        <f>('4-year summary'!GB9/'4-year summary'!AG9)*100</f>
        <v>0</v>
      </c>
      <c r="EO9" s="78">
        <f>('4-year summary'!GC9/'4-year summary'!AH9)*100</f>
        <v>0</v>
      </c>
      <c r="EP9" s="78">
        <f t="shared" si="23"/>
        <v>0</v>
      </c>
      <c r="EQ9" s="78">
        <f t="shared" si="23"/>
        <v>0</v>
      </c>
      <c r="ER9" s="78">
        <f>('4-year summary'!GF9/'4-year summary'!AG9)*100</f>
        <v>9.5439312254116278</v>
      </c>
      <c r="ES9" s="78">
        <f>('4-year summary'!GG9/'4-year summary'!AH9)*100</f>
        <v>8.6400230017251296</v>
      </c>
      <c r="ET9" s="78">
        <f>('4-year summary'!GH9/'4-year summary'!AG9)*100</f>
        <v>0.78682791782019523</v>
      </c>
      <c r="EU9" s="78">
        <f>('4-year summary'!GI9/'4-year summary'!AH9)*100</f>
        <v>0.61817136285221386</v>
      </c>
      <c r="EV9" s="78">
        <f t="shared" si="24"/>
        <v>10.330759143231823</v>
      </c>
      <c r="EW9" s="78">
        <f t="shared" si="24"/>
        <v>9.2581943645773439</v>
      </c>
      <c r="EX9" s="78">
        <f>('4-year summary'!GL9/'4-year summary'!AG9)*100</f>
        <v>2.8558939239399681</v>
      </c>
      <c r="EY9" s="78">
        <f>('4-year summary'!GM9/'4-year summary'!AH9)*100</f>
        <v>2.6308223116733758</v>
      </c>
      <c r="EZ9" s="78">
        <f>('4-year summary'!GN9/'4-year summary'!AG9)*100</f>
        <v>1.4570887367040654E-2</v>
      </c>
      <c r="FA9" s="78">
        <f>('4-year summary'!GO9/'4-year summary'!AH9)*100</f>
        <v>0</v>
      </c>
      <c r="FB9" s="78">
        <f t="shared" si="25"/>
        <v>2.8704648113070088</v>
      </c>
      <c r="FC9" s="78">
        <f t="shared" si="25"/>
        <v>2.6308223116733758</v>
      </c>
      <c r="FD9" s="78">
        <f>('4-year summary'!GR9/'4-year summary'!AG9)*100</f>
        <v>0.91796590412356116</v>
      </c>
      <c r="FE9" s="78">
        <f>('4-year summary'!GS9/'4-year summary'!AH9)*100</f>
        <v>1.0638297872340425</v>
      </c>
      <c r="FF9" s="78">
        <f>('4-year summary'!GT9/'4-year summary'!AG9)*100</f>
        <v>2.9141774734081308E-2</v>
      </c>
      <c r="FG9" s="78">
        <f>('4-year summary'!GU9/'4-year summary'!AH9)*100</f>
        <v>5.7504312823461759E-2</v>
      </c>
      <c r="FH9" s="78">
        <f t="shared" si="26"/>
        <v>0.94710767885764247</v>
      </c>
      <c r="FI9" s="78">
        <f t="shared" si="26"/>
        <v>1.1213341000575043</v>
      </c>
      <c r="FJ9" s="581">
        <f>('4-year summary'!GX9/'4-year summary'!X9)*100</f>
        <v>7.1110210696920584</v>
      </c>
      <c r="FK9" s="582">
        <f>('4-year summary'!GY9/'4-year summary'!Y9)*100</f>
        <v>6.5476190476190483</v>
      </c>
      <c r="FL9" s="582">
        <f>('4-year summary'!GZ9/'4-year summary'!Z9)*100</f>
        <v>7.7541106128550075</v>
      </c>
      <c r="FM9" s="582">
        <f>('4-year summary'!HA9/'4-year summary'!AA9)*100</f>
        <v>7.4589127686472816</v>
      </c>
      <c r="FN9" s="583">
        <f>('4-year summary'!HB9/'4-year summary'!AB9)*100</f>
        <v>6.8661679135494591</v>
      </c>
      <c r="FO9" s="583">
        <f>('4-year summary'!HC9/'4-year summary'!AC9)*100</f>
        <v>6.8611734530298172</v>
      </c>
      <c r="FP9" s="583">
        <f>('4-year summary'!HD9/'4-year summary'!AD9)*100</f>
        <v>6.6583502261032281</v>
      </c>
      <c r="FQ9" s="583">
        <f>('4-year summary'!HE9/'4-year summary'!AE9)*100</f>
        <v>6.8369531966962365</v>
      </c>
      <c r="FR9" s="583">
        <f>('4-year summary'!HF9/'4-year summary'!AF9)*100</f>
        <v>6.6824015341495793</v>
      </c>
      <c r="FS9" s="581">
        <f>('4-year summary'!HG9/'4-year summary'!X9)*100</f>
        <v>0.24311183144246357</v>
      </c>
      <c r="FT9" s="582">
        <f>('4-year summary'!HH9/'4-year summary'!Y9)*100</f>
        <v>0.26881720430107531</v>
      </c>
      <c r="FU9" s="582">
        <f>('4-year summary'!HI9/'4-year summary'!Z9)*100</f>
        <v>0.29895366218236175</v>
      </c>
      <c r="FV9" s="582">
        <f>('4-year summary'!HJ9/'4-year summary'!AA9)*100</f>
        <v>0.2709048221058335</v>
      </c>
      <c r="FW9" s="583">
        <f>('4-year summary'!HK9/'4-year summary'!AB9)*100</f>
        <v>0.18287614297589361</v>
      </c>
      <c r="FX9" s="583">
        <f>('4-year summary'!HL9/'4-year summary'!AC9)*100</f>
        <v>0.16030779095864059</v>
      </c>
      <c r="FY9" s="583">
        <f>('4-year summary'!HM9/'4-year summary'!AD9)*100</f>
        <v>0.1559332605644784</v>
      </c>
      <c r="FZ9" s="583">
        <f>('4-year summary'!HN9/'4-year summary'!AE9)*100</f>
        <v>0.16824717038849801</v>
      </c>
      <c r="GA9" s="583">
        <f>('4-year summary'!HO9/'4-year summary'!AF9)*100</f>
        <v>8.8508629591385155E-2</v>
      </c>
      <c r="GB9" s="581">
        <f>('4-year summary'!HY9/'4-year summary'!X9)*100</f>
        <v>16.41004862236629</v>
      </c>
      <c r="GC9" s="582">
        <f>('4-year summary'!HZ9/'4-year summary'!Y9)*100</f>
        <v>16.321044546850999</v>
      </c>
      <c r="GD9" s="582">
        <f>('4-year summary'!IA9/'4-year summary'!Z9)*100</f>
        <v>16.442451420029897</v>
      </c>
      <c r="GE9" s="582">
        <f>('4-year summary'!IB9/'4-year summary'!AA9)*100</f>
        <v>17.699115044247787</v>
      </c>
      <c r="GF9" s="583">
        <f>('4-year summary'!IC9/'4-year summary'!AB9)*100</f>
        <v>20.64837905236908</v>
      </c>
      <c r="GG9" s="583">
        <f>('4-year summary'!ID9/'4-year summary'!AC9)*100</f>
        <v>21.320936197499201</v>
      </c>
      <c r="GH9" s="583">
        <f>('4-year summary'!IE9/'4-year summary'!AD9)*100</f>
        <v>22.189302978325276</v>
      </c>
      <c r="GI9" s="583">
        <f>('4-year summary'!IF9/'4-year summary'!AE9)*100</f>
        <v>22.346283267054147</v>
      </c>
      <c r="GJ9" s="583">
        <f>('4-year summary'!IG9/'4-year summary'!AF9)*100</f>
        <v>23.6613069774303</v>
      </c>
      <c r="GK9" s="581">
        <f>('4-year summary'!IH9/'4-year summary'!X9)*100</f>
        <v>2.4918962722852513</v>
      </c>
      <c r="GL9" s="582">
        <f>('4-year summary'!II9/'4-year summary'!Y9)*100</f>
        <v>2.5153609831029189</v>
      </c>
      <c r="GM9" s="582">
        <f>('4-year summary'!IJ9/'4-year summary'!Z9)*100</f>
        <v>3.0642750373692076</v>
      </c>
      <c r="GN9" s="582">
        <f>('4-year summary'!IK9/'4-year summary'!AA9)*100</f>
        <v>2.474264041899946</v>
      </c>
      <c r="GO9" s="583">
        <f>('4-year summary'!IL9/'4-year summary'!AB9)*100</f>
        <v>1.99501246882793</v>
      </c>
      <c r="GP9" s="583">
        <f>('4-year summary'!IM9/'4-year summary'!AC9)*100</f>
        <v>2.084001282462328</v>
      </c>
      <c r="GQ9" s="583">
        <f>('4-year summary'!IN9/'4-year summary'!AD9)*100</f>
        <v>1.8711991267737409</v>
      </c>
      <c r="GR9" s="583">
        <f>('4-year summary'!IO9/'4-year summary'!AE9)*100</f>
        <v>2.126032425818293</v>
      </c>
      <c r="GS9" s="583">
        <f>('4-year summary'!IP9/'4-year summary'!AF9)*100</f>
        <v>2.079952795397551</v>
      </c>
      <c r="GT9" s="581">
        <f>('4-year summary'!LB9/'4-year summary'!X9)*100</f>
        <v>32.192058346839545</v>
      </c>
      <c r="GU9" s="582">
        <f>('4-year summary'!LC9/'4-year summary'!Y9)*100</f>
        <v>30.395545314900151</v>
      </c>
      <c r="GV9" s="582">
        <f>('4-year summary'!LD9/'4-year summary'!Z9)*100</f>
        <v>28.120328849028404</v>
      </c>
      <c r="GW9" s="582">
        <f>('4-year summary'!LE9/'4-year summary'!AA9)*100</f>
        <v>26.097164529528627</v>
      </c>
      <c r="GX9" s="583">
        <f>('4-year summary'!LF9/'4-year summary'!AB9)*100</f>
        <v>22.078137988362428</v>
      </c>
      <c r="GY9" s="583">
        <f>('4-year summary'!LG9/'4-year summary'!AC9)*100</f>
        <v>21.641551779416478</v>
      </c>
      <c r="GZ9" s="583">
        <f>('4-year summary'!LH9/'4-year summary'!AD9)*100</f>
        <v>20.552003742398252</v>
      </c>
      <c r="HA9" s="583">
        <f>('4-year summary'!LI9/'4-year summary'!AE9)*100</f>
        <v>19.990822881615173</v>
      </c>
      <c r="HB9" s="583">
        <f>('4-year summary'!LJ9/'4-year summary'!AF9)*100</f>
        <v>19.339135565717658</v>
      </c>
      <c r="HC9" s="581">
        <f>('4-year summary'!LK9/'4-year summary'!X9)*100</f>
        <v>2.1272285251215561</v>
      </c>
      <c r="HD9" s="582">
        <f>('4-year summary'!LL9/'4-year summary'!Y9)*100</f>
        <v>2.0929339477726576</v>
      </c>
      <c r="HE9" s="582">
        <f>('4-year summary'!LM9/'4-year summary'!Z9)*100</f>
        <v>2.1113602391629298</v>
      </c>
      <c r="HF9" s="582">
        <f>('4-year summary'!LN9/'4-year summary'!AA9)*100</f>
        <v>1.6434892541087229</v>
      </c>
      <c r="HG9" s="583">
        <f>('4-year summary'!LO9/'4-year summary'!AB9)*100</f>
        <v>1.4131338320864506</v>
      </c>
      <c r="HH9" s="583">
        <f>('4-year summary'!LP9/'4-year summary'!AC9)*100</f>
        <v>1.2183392112856686</v>
      </c>
      <c r="HI9" s="583">
        <f>('4-year summary'!LQ9/'4-year summary'!AD9)*100</f>
        <v>1.2162794324029316</v>
      </c>
      <c r="HJ9" s="583">
        <f>('4-year summary'!LR9/'4-year summary'!AE9)*100</f>
        <v>1.0247782196390334</v>
      </c>
      <c r="HK9" s="583">
        <f>('4-year summary'!LS9/'4-year summary'!AF9)*100</f>
        <v>1.0473521168313911</v>
      </c>
      <c r="HL9" s="73"/>
      <c r="HM9" s="24">
        <f t="shared" si="38"/>
        <v>99.999999999999986</v>
      </c>
      <c r="HN9" s="24">
        <f t="shared" si="39"/>
        <v>100</v>
      </c>
      <c r="HO9" s="24">
        <f t="shared" si="40"/>
        <v>99.999999999999986</v>
      </c>
      <c r="HP9" s="24">
        <f t="shared" si="41"/>
        <v>100</v>
      </c>
      <c r="HQ9" s="24">
        <f t="shared" si="42"/>
        <v>100</v>
      </c>
      <c r="HR9" s="24">
        <f t="shared" si="43"/>
        <v>99.999999999999986</v>
      </c>
      <c r="HS9" s="24">
        <f t="shared" si="44"/>
        <v>99.999999999999986</v>
      </c>
      <c r="HT9" s="24">
        <f t="shared" si="45"/>
        <v>100.00000000000001</v>
      </c>
      <c r="HU9" s="24">
        <f t="shared" si="46"/>
        <v>100.00000000000001</v>
      </c>
      <c r="HV9" s="597">
        <f t="shared" si="47"/>
        <v>100</v>
      </c>
      <c r="HW9" s="597">
        <f t="shared" si="48"/>
        <v>100.00000000000001</v>
      </c>
    </row>
    <row r="10" spans="1:231" s="74" customFormat="1" ht="12.75" customHeight="1" x14ac:dyDescent="0.2">
      <c r="A10" s="151" t="s">
        <v>7</v>
      </c>
      <c r="B10" s="76">
        <f>('4-year summary'!B10/'4-year summary'!X10)*100</f>
        <v>79.639982438167706</v>
      </c>
      <c r="C10" s="76">
        <f>('4-year summary'!C10/'4-year summary'!Y10)*100</f>
        <v>75.712555510698422</v>
      </c>
      <c r="D10" s="76">
        <f>('4-year summary'!D10/'4-year summary'!Z10)*100</f>
        <v>77.453854075893219</v>
      </c>
      <c r="E10" s="76">
        <f>('4-year summary'!E10/'4-year summary'!AA10)*100</f>
        <v>81.003700402452523</v>
      </c>
      <c r="F10" s="76">
        <f>('4-year summary'!F10/'4-year summary'!AB10)*100</f>
        <v>70.227842154713443</v>
      </c>
      <c r="G10" s="76">
        <f>('4-year summary'!G10/'4-year summary'!AC10)*100</f>
        <v>69.247011667024552</v>
      </c>
      <c r="H10" s="76">
        <f>('4-year summary'!H10/'4-year summary'!AD10)*100</f>
        <v>69.614079366974195</v>
      </c>
      <c r="I10" s="76">
        <f>('4-year summary'!I10/'4-year summary'!AE10)*100</f>
        <v>68.308646815183479</v>
      </c>
      <c r="J10" s="76">
        <f>('4-year summary'!J10/'4-year summary'!AF10)*100</f>
        <v>68.06248359149383</v>
      </c>
      <c r="K10" s="76">
        <f>('4-year summary'!K10/'4-year summary'!AG10)*100</f>
        <v>69.122222571419584</v>
      </c>
      <c r="L10" s="76">
        <f>('4-year summary'!L10/'4-year summary'!AH10)*100</f>
        <v>69.848624337825811</v>
      </c>
      <c r="M10" s="78">
        <f>('4-year summary'!M10/'4-year summary'!X10)*100</f>
        <v>20.360017561832283</v>
      </c>
      <c r="N10" s="76">
        <f>('4-year summary'!N10/'4-year summary'!Y10)*100</f>
        <v>24.287444489301574</v>
      </c>
      <c r="O10" s="76">
        <f>('4-year summary'!O10/'4-year summary'!Z10)*100</f>
        <v>22.546145924106789</v>
      </c>
      <c r="P10" s="76">
        <f>('4-year summary'!P10/'4-year summary'!AA10)*100</f>
        <v>18.99629959754747</v>
      </c>
      <c r="Q10" s="76">
        <f>('4-year summary'!Q10/'4-year summary'!AB10)*100</f>
        <v>29.772157845286561</v>
      </c>
      <c r="R10" s="76">
        <f>('4-year summary'!R10/'4-year summary'!AC10)*100</f>
        <v>30.752988332975452</v>
      </c>
      <c r="S10" s="76">
        <f>('4-year summary'!S10/'4-year summary'!AD10)*100</f>
        <v>30.385920633025805</v>
      </c>
      <c r="T10" s="76">
        <f>('4-year summary'!T10/'4-year summary'!AE10)*100</f>
        <v>31.691353184816514</v>
      </c>
      <c r="U10" s="76">
        <f>('4-year summary'!U10/'4-year summary'!AF10)*100</f>
        <v>31.937516408506166</v>
      </c>
      <c r="V10" s="76">
        <f>('4-year summary'!V10/'4-year summary'!AG10)*100</f>
        <v>30.877777428580405</v>
      </c>
      <c r="W10" s="76">
        <f>('4-year summary'!W10/'4-year summary'!AH10)*100</f>
        <v>30.151375662174196</v>
      </c>
      <c r="X10" s="78">
        <f>('4-year summary'!AI10/'4-year summary'!X10)*100</f>
        <v>24.317283769939994</v>
      </c>
      <c r="Y10" s="75">
        <f>('4-year summary'!AJ10/'4-year summary'!Y10)*100</f>
        <v>22.98748486071861</v>
      </c>
      <c r="Z10" s="75">
        <f>('4-year summary'!AK10/'4-year summary'!Z10)*100</f>
        <v>23.568089994454567</v>
      </c>
      <c r="AA10" s="75">
        <f>('4-year summary'!AL10/'4-year summary'!AA10)*100</f>
        <v>25.95143559409016</v>
      </c>
      <c r="AB10" s="76">
        <f>('4-year summary'!AM10/'4-year summary'!AB10)*100</f>
        <v>21.629345443156904</v>
      </c>
      <c r="AC10" s="76">
        <f>('4-year summary'!AN10/'4-year summary'!AC10)*100</f>
        <v>25.572614701882472</v>
      </c>
      <c r="AD10" s="76">
        <f>('4-year summary'!AO10/'4-year summary'!AD10)*100</f>
        <v>21.577789525742254</v>
      </c>
      <c r="AE10" s="76">
        <f>('4-year summary'!AP10/'4-year summary'!AE10)*100</f>
        <v>21.116773764679813</v>
      </c>
      <c r="AF10" s="76">
        <f>('4-year summary'!AQ10/'4-year summary'!AF10)*100</f>
        <v>20.843725387240745</v>
      </c>
      <c r="AG10" s="76">
        <f>('4-year summary'!AR10/'4-year summary'!AG10)*100</f>
        <v>21.347308212074548</v>
      </c>
      <c r="AH10" s="76">
        <f>('4-year summary'!AS10/'4-year summary'!AH10)*100</f>
        <v>21.388792465929157</v>
      </c>
      <c r="AI10" s="78">
        <f>('4-year summary'!AT10/'4-year summary'!X10)*100</f>
        <v>2.7776964729986831</v>
      </c>
      <c r="AJ10" s="75">
        <f>('4-year summary'!AU10/'4-year summary'!Y10)*100</f>
        <v>4.3170501951285152</v>
      </c>
      <c r="AK10" s="75">
        <f>('4-year summary'!AV10/'4-year summary'!Z10)*100</f>
        <v>4.27790541075814</v>
      </c>
      <c r="AL10" s="75">
        <f>('4-year summary'!AW10/'4-year summary'!AA10)*100</f>
        <v>3.9110823001917727</v>
      </c>
      <c r="AM10" s="76">
        <f>('4-year summary'!AX10/'4-year summary'!AB10)*100</f>
        <v>6.5710147196993418</v>
      </c>
      <c r="AN10" s="76">
        <f>('4-year summary'!AY10/'4-year summary'!AC10)*100</f>
        <v>6.9071648414573046</v>
      </c>
      <c r="AO10" s="76">
        <f>('4-year summary'!AZ10/'4-year summary'!AD10)*100</f>
        <v>6.2859189276761196</v>
      </c>
      <c r="AP10" s="76">
        <f>('4-year summary'!BA10/'4-year summary'!AE10)*100</f>
        <v>7.6275375411205246</v>
      </c>
      <c r="AQ10" s="76">
        <f>('4-year summary'!BB10/'4-year summary'!AF10)*100</f>
        <v>8.0614990811236549</v>
      </c>
      <c r="AR10" s="76">
        <f>('4-year summary'!BC10/'4-year summary'!AG10)*100</f>
        <v>8.3990697382067303</v>
      </c>
      <c r="AS10" s="76">
        <f>('4-year summary'!BD10/'4-year summary'!AH10)*100</f>
        <v>8.4501728067130504</v>
      </c>
      <c r="AT10" s="606">
        <f t="shared" si="27"/>
        <v>29.746377950281278</v>
      </c>
      <c r="AU10" s="606">
        <f t="shared" si="27"/>
        <v>29.838965272642206</v>
      </c>
      <c r="AV10" s="78"/>
      <c r="AW10" s="75"/>
      <c r="AX10" s="75"/>
      <c r="AY10" s="75"/>
      <c r="AZ10" s="76"/>
      <c r="BA10" s="76"/>
      <c r="BB10" s="76"/>
      <c r="BC10" s="76"/>
      <c r="BD10" s="76"/>
      <c r="BE10" s="76"/>
      <c r="BF10" s="76"/>
      <c r="BG10" s="78">
        <f>('4-year summary'!DH10/'4-year summary'!X10)*100</f>
        <v>15.4924630469779</v>
      </c>
      <c r="BH10" s="75">
        <f>('4-year summary'!DI10/'4-year summary'!Y10)*100</f>
        <v>18.08101197685372</v>
      </c>
      <c r="BI10" s="75">
        <f>('4-year summary'!DJ10/'4-year summary'!Z10)*100</f>
        <v>15.265784678760991</v>
      </c>
      <c r="BJ10" s="75">
        <f>('4-year summary'!DK10/'4-year summary'!AA10)*100</f>
        <v>13.421386705561408</v>
      </c>
      <c r="BK10" s="76">
        <f>('4-year summary'!DL10/'4-year summary'!AB10)*100</f>
        <v>20.883573441904165</v>
      </c>
      <c r="BL10" s="76">
        <f>('4-year summary'!DM10/'4-year summary'!AC10)*100</f>
        <v>22.525230835301695</v>
      </c>
      <c r="BM10" s="76">
        <f>('4-year summary'!DN10/'4-year summary'!AD10)*100</f>
        <v>22.902846228619179</v>
      </c>
      <c r="BN10" s="76">
        <f>('4-year summary'!DO10/'4-year summary'!AE10)*100</f>
        <v>22.572397688728287</v>
      </c>
      <c r="BO10" s="76">
        <f>('4-year summary'!DP10/'4-year summary'!AF10)*100</f>
        <v>22.738907849829353</v>
      </c>
      <c r="BP10" s="76">
        <f>('4-year summary'!DQ10/'4-year summary'!AG10)*100</f>
        <v>21.08488638863572</v>
      </c>
      <c r="BQ10" s="76">
        <f>('4-year summary'!DR10/'4-year summary'!AH10)*100</f>
        <v>20.344406042952656</v>
      </c>
      <c r="BR10" s="606">
        <f t="shared" si="2"/>
        <v>21.08488638863572</v>
      </c>
      <c r="BS10" s="606">
        <f t="shared" si="2"/>
        <v>20.344406042952656</v>
      </c>
      <c r="BT10" s="382">
        <f t="shared" si="3"/>
        <v>24.317283769939994</v>
      </c>
      <c r="BU10" s="383">
        <f t="shared" si="4"/>
        <v>22.98748486071861</v>
      </c>
      <c r="BV10" s="383">
        <f t="shared" si="5"/>
        <v>23.568089994454567</v>
      </c>
      <c r="BW10" s="383">
        <f t="shared" si="6"/>
        <v>25.95143559409016</v>
      </c>
      <c r="BX10" s="383">
        <f t="shared" si="7"/>
        <v>21.629345443156904</v>
      </c>
      <c r="BY10" s="383">
        <f t="shared" si="8"/>
        <v>25.572614701882472</v>
      </c>
      <c r="BZ10" s="383">
        <f t="shared" si="9"/>
        <v>21.577789525742254</v>
      </c>
      <c r="CA10" s="383">
        <f t="shared" si="28"/>
        <v>21.116773764679813</v>
      </c>
      <c r="CB10" s="383">
        <f t="shared" si="29"/>
        <v>20.843725387240745</v>
      </c>
      <c r="CC10" s="383">
        <f t="shared" si="30"/>
        <v>21.347308212074548</v>
      </c>
      <c r="CD10" s="383">
        <f t="shared" si="31"/>
        <v>21.388792465929157</v>
      </c>
      <c r="CE10" s="382">
        <f t="shared" si="10"/>
        <v>18.270159519976584</v>
      </c>
      <c r="CF10" s="383">
        <f t="shared" si="11"/>
        <v>22.398062171982236</v>
      </c>
      <c r="CG10" s="383">
        <f t="shared" si="12"/>
        <v>19.543690089519131</v>
      </c>
      <c r="CH10" s="383">
        <f t="shared" si="13"/>
        <v>17.332469005753183</v>
      </c>
      <c r="CI10" s="383">
        <f t="shared" si="14"/>
        <v>27.454588161603507</v>
      </c>
      <c r="CJ10" s="383">
        <f t="shared" si="15"/>
        <v>29.432395676759</v>
      </c>
      <c r="CK10" s="383">
        <f t="shared" si="16"/>
        <v>29.188765156295297</v>
      </c>
      <c r="CL10" s="383">
        <f t="shared" si="32"/>
        <v>30.199935229848812</v>
      </c>
      <c r="CM10" s="383">
        <f t="shared" si="33"/>
        <v>30.80040693095301</v>
      </c>
      <c r="CN10" s="383">
        <f t="shared" si="34"/>
        <v>29.48395612684245</v>
      </c>
      <c r="CO10" s="383">
        <f t="shared" si="35"/>
        <v>28.794578849665704</v>
      </c>
      <c r="CP10" s="78">
        <f>('4-year summary'!ED10/'4-year summary'!AG10)*100</f>
        <v>1.2131116628429555</v>
      </c>
      <c r="CQ10" s="78">
        <f>('4-year summary'!EE10/'4-year summary'!AH10)*100</f>
        <v>1.2058739190147754</v>
      </c>
      <c r="CR10" s="78">
        <f>('4-year summary'!EF10/'4-year summary'!AG10)*100</f>
        <v>3.4570539614695625E-2</v>
      </c>
      <c r="CS10" s="78">
        <f>('4-year summary'!EG10/'4-year summary'!AH10)*100</f>
        <v>2.2638434024057109E-2</v>
      </c>
      <c r="CT10" s="78">
        <f t="shared" si="17"/>
        <v>1.247682202457651</v>
      </c>
      <c r="CU10" s="78">
        <f t="shared" si="17"/>
        <v>1.2285123530388324</v>
      </c>
      <c r="CV10" s="78">
        <f>('4-year summary'!EJ10/'4-year summary'!AG10)*100</f>
        <v>2.9793519595210411</v>
      </c>
      <c r="CW10" s="78">
        <f>('4-year summary'!EK10/'4-year summary'!AH10)*100</f>
        <v>3.2463514390497896</v>
      </c>
      <c r="CX10" s="78">
        <f>('4-year summary'!EL10/'4-year summary'!AG10)*100</f>
        <v>0.11942550048713034</v>
      </c>
      <c r="CY10" s="78">
        <f>('4-year summary'!EM10/'4-year summary'!AH10)*100</f>
        <v>0.1116829411853484</v>
      </c>
      <c r="CZ10" s="78">
        <f t="shared" si="18"/>
        <v>3.0987774600081717</v>
      </c>
      <c r="DA10" s="78">
        <f t="shared" si="18"/>
        <v>3.358034380235138</v>
      </c>
      <c r="DB10" s="78">
        <f>('4-year summary'!EP10/'4-year summary'!AG10)*100</f>
        <v>6.6988277444294297</v>
      </c>
      <c r="DC10" s="78">
        <f>('4-year summary'!EQ10/'4-year summary'!AH10)*100</f>
        <v>7.2805203821367668</v>
      </c>
      <c r="DD10" s="78">
        <f>('4-year summary'!ER10/'4-year summary'!AG10)*100</f>
        <v>0.24513655363147804</v>
      </c>
      <c r="DE10" s="78">
        <f>('4-year summary'!ES10/'4-year summary'!AH10)*100</f>
        <v>0.24147662958994248</v>
      </c>
      <c r="DF10" s="78">
        <f t="shared" si="36"/>
        <v>6.9439642980609078</v>
      </c>
      <c r="DG10" s="78">
        <f t="shared" si="36"/>
        <v>7.5219970117267092</v>
      </c>
      <c r="DH10" s="78">
        <f>('4-year summary'!EV10/'4-year summary'!AG10)*100</f>
        <v>5.4668594236148209</v>
      </c>
      <c r="DI10" s="78">
        <f>('4-year summary'!EW10/'4-year summary'!AH10)*100</f>
        <v>5.7939298812236828</v>
      </c>
      <c r="DJ10" s="78">
        <f>('4-year summary'!EX10/'4-year summary'!AG10)*100</f>
        <v>0.20899462585247808</v>
      </c>
      <c r="DK10" s="78">
        <f>('4-year summary'!EY10/'4-year summary'!AH10)*100</f>
        <v>0.26109660574412535</v>
      </c>
      <c r="DL10" s="78">
        <f t="shared" si="37"/>
        <v>5.6758540494672989</v>
      </c>
      <c r="DM10" s="78">
        <f t="shared" si="37"/>
        <v>6.0550264869678081</v>
      </c>
      <c r="DN10" s="78">
        <f>('4-year summary'!FB10/'4-year summary'!AG10)*100</f>
        <v>7.0005342719758641</v>
      </c>
      <c r="DO10" s="78">
        <f>('4-year summary'!FC10/'4-year summary'!AH10)*100</f>
        <v>7.0511175840263212</v>
      </c>
      <c r="DP10" s="78">
        <f>('4-year summary'!FD10/'4-year summary'!AG10)*100</f>
        <v>0.21999434300260848</v>
      </c>
      <c r="DQ10" s="78">
        <f>('4-year summary'!FE10/'4-year summary'!AH10)*100</f>
        <v>0.18110747219245688</v>
      </c>
      <c r="DR10" s="78">
        <f t="shared" si="19"/>
        <v>7.2205286149784724</v>
      </c>
      <c r="DS10" s="78">
        <f t="shared" si="19"/>
        <v>7.2322250562187778</v>
      </c>
      <c r="DT10" s="78">
        <f>('4-year summary'!FH10/'4-year summary'!AG10)*100</f>
        <v>3.6581916465005184</v>
      </c>
      <c r="DU10" s="78">
        <f>('4-year summary'!FI10/'4-year summary'!AH10)*100</f>
        <v>3.8274045790005888</v>
      </c>
      <c r="DV10" s="78">
        <f>('4-year summary'!FJ10/'4-year summary'!AG10)*100</f>
        <v>8.6426349036739056E-2</v>
      </c>
      <c r="DW10" s="78">
        <f>('4-year summary'!FK10/'4-year summary'!AH10)*100</f>
        <v>6.6406073137234192E-2</v>
      </c>
      <c r="DX10" s="78">
        <f t="shared" si="20"/>
        <v>3.7446179955372574</v>
      </c>
      <c r="DY10" s="78">
        <f t="shared" si="20"/>
        <v>3.8938106521378231</v>
      </c>
      <c r="DZ10" s="78">
        <f>('4-year summary'!FN10/'4-year summary'!AG10)*100</f>
        <v>2.6525032213457367</v>
      </c>
      <c r="EA10" s="78">
        <f>('4-year summary'!FO10/'4-year summary'!AH10)*100</f>
        <v>2.5837999366123845</v>
      </c>
      <c r="EB10" s="78">
        <f>('4-year summary'!FP10/'4-year summary'!AG10)*100</f>
        <v>0.11156855966560861</v>
      </c>
      <c r="EC10" s="78">
        <f>('4-year summary'!FQ10/'4-year summary'!AH10)*100</f>
        <v>0.13130291733953123</v>
      </c>
      <c r="ED10" s="78">
        <f t="shared" si="21"/>
        <v>2.7640717810113453</v>
      </c>
      <c r="EE10" s="78">
        <f t="shared" si="21"/>
        <v>2.7151028539519158</v>
      </c>
      <c r="EF10" s="78">
        <f>('4-year summary'!FT10/'4-year summary'!AG10)*100</f>
        <v>5.2704359030767787</v>
      </c>
      <c r="EG10" s="78">
        <f>('4-year summary'!FU10/'4-year summary'!AH10)*100</f>
        <v>5.1268506919814669</v>
      </c>
      <c r="EH10" s="78">
        <f>('4-year summary'!FV10/'4-year summary'!AG10)*100</f>
        <v>5.3427197586347779E-2</v>
      </c>
      <c r="EI10" s="78">
        <f>('4-year summary'!FW10/'4-year summary'!AH10)*100</f>
        <v>4.6786096983051362E-2</v>
      </c>
      <c r="EJ10" s="78">
        <f t="shared" si="22"/>
        <v>5.3238631006631261</v>
      </c>
      <c r="EK10" s="78">
        <f t="shared" si="22"/>
        <v>5.1736367889645187</v>
      </c>
      <c r="EL10" s="78">
        <f>('4-year summary'!FZ10/'4-year summary'!AG10)*100</f>
        <v>4.085609227191301E-2</v>
      </c>
      <c r="EM10" s="78">
        <f>('4-year summary'!GA10/'4-year summary'!AH10)*100</f>
        <v>3.9239952308365654E-2</v>
      </c>
      <c r="EN10" s="78">
        <f>('4-year summary'!GB10/'4-year summary'!AG10)*100</f>
        <v>0</v>
      </c>
      <c r="EO10" s="78">
        <f>('4-year summary'!GC10/'4-year summary'!AH10)*100</f>
        <v>0</v>
      </c>
      <c r="EP10" s="78">
        <f t="shared" si="23"/>
        <v>4.085609227191301E-2</v>
      </c>
      <c r="EQ10" s="78">
        <f t="shared" si="23"/>
        <v>3.9239952308365654E-2</v>
      </c>
      <c r="ER10" s="78">
        <f>('4-year summary'!GF10/'4-year summary'!AG10)*100</f>
        <v>10.061598416040731</v>
      </c>
      <c r="ES10" s="78">
        <f>('4-year summary'!GG10/'4-year summary'!AH10)*100</f>
        <v>9.6937774491012547</v>
      </c>
      <c r="ET10" s="78">
        <f>('4-year summary'!GH10/'4-year summary'!AG10)*100</f>
        <v>0.28756403406769543</v>
      </c>
      <c r="EU10" s="78">
        <f>('4-year summary'!GI10/'4-year summary'!AH10)*100</f>
        <v>0.26864275041881103</v>
      </c>
      <c r="EV10" s="78">
        <f t="shared" si="24"/>
        <v>10.349162450108427</v>
      </c>
      <c r="EW10" s="78">
        <f t="shared" si="24"/>
        <v>9.9624201995200661</v>
      </c>
      <c r="EX10" s="78">
        <f>('4-year summary'!GL10/'4-year summary'!AG10)*100</f>
        <v>2.4356516546717373</v>
      </c>
      <c r="EY10" s="78">
        <f>('4-year summary'!GM10/'4-year summary'!AH10)*100</f>
        <v>2.3483602227621905</v>
      </c>
      <c r="EZ10" s="78">
        <f>('4-year summary'!GN10/'4-year summary'!AG10)*100</f>
        <v>2.0428046135956505E-2</v>
      </c>
      <c r="FA10" s="78">
        <f>('4-year summary'!GO10/'4-year summary'!AH10)*100</f>
        <v>1.3583060414434266E-2</v>
      </c>
      <c r="FB10" s="78">
        <f t="shared" si="25"/>
        <v>2.456079700807694</v>
      </c>
      <c r="FC10" s="78">
        <f t="shared" si="25"/>
        <v>2.3619432831766249</v>
      </c>
      <c r="FD10" s="78">
        <f>('4-year summary'!GR10/'4-year summary'!AG10)*100</f>
        <v>0.2969923630535215</v>
      </c>
      <c r="FE10" s="78">
        <f>('4-year summary'!GS10/'4-year summary'!AH10)*100</f>
        <v>0.26260583467906246</v>
      </c>
      <c r="FF10" s="78">
        <f>('4-year summary'!GT10/'4-year summary'!AG10)*100</f>
        <v>6.2855526572173854E-3</v>
      </c>
      <c r="FG10" s="78">
        <f>('4-year summary'!GU10/'4-year summary'!AH10)*100</f>
        <v>1.2073831479497126E-2</v>
      </c>
      <c r="FH10" s="78">
        <f t="shared" si="26"/>
        <v>0.30327791571073887</v>
      </c>
      <c r="FI10" s="78">
        <f t="shared" si="26"/>
        <v>0.2746796661585596</v>
      </c>
      <c r="FJ10" s="581">
        <f>('4-year summary'!GX10/'4-year summary'!X10)*100</f>
        <v>5.6607639397043759</v>
      </c>
      <c r="FK10" s="582">
        <f>('4-year summary'!GY10/'4-year summary'!Y10)*100</f>
        <v>5.6250841071188269</v>
      </c>
      <c r="FL10" s="582">
        <f>('4-year summary'!GZ10/'4-year summary'!Z10)*100</f>
        <v>5.8332673162745259</v>
      </c>
      <c r="FM10" s="582">
        <f>('4-year summary'!HA10/'4-year summary'!AA10)*100</f>
        <v>5.9692623504308129</v>
      </c>
      <c r="FN10" s="583">
        <f>('4-year summary'!HB10/'4-year summary'!AB10)*100</f>
        <v>6.8293924209207644</v>
      </c>
      <c r="FO10" s="583">
        <f>('4-year summary'!HC10/'4-year summary'!AC10)*100</f>
        <v>5.9265621644835731</v>
      </c>
      <c r="FP10" s="583">
        <f>('4-year summary'!HD10/'4-year summary'!AD10)*100</f>
        <v>5.6941625880386777</v>
      </c>
      <c r="FQ10" s="583">
        <f>('4-year summary'!HE10/'4-year summary'!AE10)*100</f>
        <v>6.042373314697711</v>
      </c>
      <c r="FR10" s="583">
        <f>('4-year summary'!HF10/'4-year summary'!AF10)*100</f>
        <v>6.612627986348123</v>
      </c>
      <c r="FS10" s="581">
        <f>('4-year summary'!HG10/'4-year summary'!X10)*100</f>
        <v>8.7809161422508414E-2</v>
      </c>
      <c r="FT10" s="582">
        <f>('4-year summary'!HH10/'4-year summary'!Y10)*100</f>
        <v>0.10765711209796798</v>
      </c>
      <c r="FU10" s="582">
        <f>('4-year summary'!HI10/'4-year summary'!Z10)*100</f>
        <v>0.13995616467295149</v>
      </c>
      <c r="FV10" s="582">
        <f>('4-year summary'!HJ10/'4-year summary'!AA10)*100</f>
        <v>0.16746346865462011</v>
      </c>
      <c r="FW10" s="583">
        <f>('4-year summary'!HK10/'4-year summary'!AB10)*100</f>
        <v>0.15659254619480112</v>
      </c>
      <c r="FX10" s="583">
        <f>('4-year summary'!HL10/'4-year summary'!AC10)*100</f>
        <v>8.4102784338987907E-2</v>
      </c>
      <c r="FY10" s="583">
        <f>('4-year summary'!HM10/'4-year summary'!AD10)*100</f>
        <v>7.6740735687852793E-2</v>
      </c>
      <c r="FZ10" s="583">
        <f>('4-year summary'!HN10/'4-year summary'!AE10)*100</f>
        <v>8.6928360803831664E-2</v>
      </c>
      <c r="GA10" s="583">
        <f>('4-year summary'!HO10/'4-year summary'!AF10)*100</f>
        <v>0.11650039380414806</v>
      </c>
      <c r="GB10" s="581">
        <f>('4-year summary'!HY10/'4-year summary'!X10)*100</f>
        <v>21.328845309527296</v>
      </c>
      <c r="GC10" s="582">
        <f>('4-year summary'!HZ10/'4-year summary'!Y10)*100</f>
        <v>22.936347732472075</v>
      </c>
      <c r="GD10" s="582">
        <f>('4-year summary'!IA10/'4-year summary'!Z10)*100</f>
        <v>24.801288652987932</v>
      </c>
      <c r="GE10" s="582">
        <f>('4-year summary'!IB10/'4-year summary'!AA10)*100</f>
        <v>23.228803716608596</v>
      </c>
      <c r="GF10" s="583">
        <f>('4-year summary'!IC10/'4-year summary'!AB10)*100</f>
        <v>22.717663639210773</v>
      </c>
      <c r="GG10" s="583">
        <f>('4-year summary'!ID10/'4-year summary'!AC10)*100</f>
        <v>20.129196192112232</v>
      </c>
      <c r="GH10" s="583">
        <f>('4-year summary'!IE10/'4-year summary'!AD10)*100</f>
        <v>25.10786336738348</v>
      </c>
      <c r="GI10" s="583">
        <f>('4-year summary'!IF10/'4-year summary'!AE10)*100</f>
        <v>24.421755952888237</v>
      </c>
      <c r="GJ10" s="583">
        <f>('4-year summary'!IG10/'4-year summary'!AF10)*100</f>
        <v>24.486413756891572</v>
      </c>
      <c r="GK10" s="581">
        <f>('4-year summary'!IH10/'4-year summary'!X10)*100</f>
        <v>0.86052978194058238</v>
      </c>
      <c r="GL10" s="582">
        <f>('4-year summary'!II10/'4-year summary'!Y10)*100</f>
        <v>0.96353115327681338</v>
      </c>
      <c r="GM10" s="582">
        <f>('4-year summary'!IJ10/'4-year summary'!Z10)*100</f>
        <v>1.0906018115080935</v>
      </c>
      <c r="GN10" s="582">
        <f>('4-year summary'!IK10/'4-year summary'!AA10)*100</f>
        <v>0.73467844312994623</v>
      </c>
      <c r="GO10" s="583">
        <f>('4-year summary'!IL10/'4-year summary'!AB10)*100</f>
        <v>1.6540087691825869</v>
      </c>
      <c r="GP10" s="583">
        <f>('4-year summary'!IM10/'4-year summary'!AC10)*100</f>
        <v>0.60482427886335977</v>
      </c>
      <c r="GQ10" s="583">
        <f>('4-year summary'!IN10/'4-year summary'!AD10)*100</f>
        <v>0.76058595815071883</v>
      </c>
      <c r="GR10" s="583">
        <f>('4-year summary'!IO10/'4-year summary'!AE10)*100</f>
        <v>0.80451345685114795</v>
      </c>
      <c r="GS10" s="583">
        <f>('4-year summary'!IP10/'4-year summary'!AF10)*100</f>
        <v>0.64813599369913355</v>
      </c>
      <c r="GT10" s="581">
        <f>('4-year summary'!LB10/'4-year summary'!X10)*100</f>
        <v>28.33308941899605</v>
      </c>
      <c r="GU10" s="582">
        <f>('4-year summary'!LC10/'4-year summary'!Y10)*100</f>
        <v>24.163638810388914</v>
      </c>
      <c r="GV10" s="582">
        <f>('4-year summary'!LD10/'4-year summary'!Z10)*100</f>
        <v>23.251208112176187</v>
      </c>
      <c r="GW10" s="582">
        <f>('4-year summary'!LE10/'4-year summary'!AA10)*100</f>
        <v>25.854198741322961</v>
      </c>
      <c r="GX10" s="583">
        <f>('4-year summary'!LF10/'4-year summary'!AB10)*100</f>
        <v>19.051440651424993</v>
      </c>
      <c r="GY10" s="583">
        <f>('4-year summary'!LG10/'4-year summary'!AC10)*100</f>
        <v>17.618638608546274</v>
      </c>
      <c r="GZ10" s="583">
        <f>('4-year summary'!LH10/'4-year summary'!AD10)*100</f>
        <v>17.234263885809785</v>
      </c>
      <c r="HA10" s="583">
        <f>('4-year summary'!LI10/'4-year summary'!AE10)*100</f>
        <v>16.727743782917727</v>
      </c>
      <c r="HB10" s="583">
        <f>('4-year summary'!LJ10/'4-year summary'!AF10)*100</f>
        <v>16.11971646101339</v>
      </c>
      <c r="HC10" s="581">
        <f>('4-year summary'!LK10/'4-year summary'!X10)*100</f>
        <v>1.1415190984926094</v>
      </c>
      <c r="HD10" s="582">
        <f>('4-year summary'!LL10/'4-year summary'!Y10)*100</f>
        <v>0.81819405194455652</v>
      </c>
      <c r="HE10" s="582">
        <f>('4-year summary'!LM10/'4-year summary'!Z10)*100</f>
        <v>1.7718978584066121</v>
      </c>
      <c r="HF10" s="582">
        <f>('4-year summary'!LN10/'4-year summary'!AA10)*100</f>
        <v>0.76168868000972367</v>
      </c>
      <c r="HG10" s="583">
        <f>('4-year summary'!LO10/'4-year summary'!AB10)*100</f>
        <v>0.50696836830566872</v>
      </c>
      <c r="HH10" s="583">
        <f>('4-year summary'!LP10/'4-year summary'!AC10)*100</f>
        <v>0.63166559301410063</v>
      </c>
      <c r="HI10" s="583">
        <f>('4-year summary'!LQ10/'4-year summary'!AD10)*100</f>
        <v>0.35982878289193199</v>
      </c>
      <c r="HJ10" s="583">
        <f>('4-year summary'!LR10/'4-year summary'!AE10)*100</f>
        <v>0.59997613731272059</v>
      </c>
      <c r="HK10" s="583">
        <f>('4-year summary'!LS10/'4-year summary'!AF10)*100</f>
        <v>0.37247309004988188</v>
      </c>
      <c r="HL10" s="73"/>
      <c r="HM10" s="24">
        <f t="shared" si="38"/>
        <v>100.00000000000001</v>
      </c>
      <c r="HN10" s="24">
        <f t="shared" si="39"/>
        <v>99.999999999999986</v>
      </c>
      <c r="HO10" s="24">
        <f t="shared" si="40"/>
        <v>100</v>
      </c>
      <c r="HP10" s="24">
        <f t="shared" si="41"/>
        <v>100</v>
      </c>
      <c r="HQ10" s="24">
        <f t="shared" si="42"/>
        <v>100</v>
      </c>
      <c r="HR10" s="24">
        <f t="shared" si="43"/>
        <v>100</v>
      </c>
      <c r="HS10" s="24">
        <f t="shared" si="44"/>
        <v>100</v>
      </c>
      <c r="HT10" s="24">
        <f t="shared" si="45"/>
        <v>100</v>
      </c>
      <c r="HU10" s="24">
        <f t="shared" si="46"/>
        <v>100</v>
      </c>
      <c r="HV10" s="597">
        <f t="shared" si="47"/>
        <v>100.00000000000001</v>
      </c>
      <c r="HW10" s="597">
        <f t="shared" si="48"/>
        <v>100</v>
      </c>
    </row>
    <row r="11" spans="1:231" s="74" customFormat="1" ht="12.75" customHeight="1" x14ac:dyDescent="0.2">
      <c r="A11" s="151" t="s">
        <v>8</v>
      </c>
      <c r="B11" s="76">
        <f>('4-year summary'!B11/'4-year summary'!X11)*100</f>
        <v>78.534807337979657</v>
      </c>
      <c r="C11" s="76">
        <f>('4-year summary'!C11/'4-year summary'!Y11)*100</f>
        <v>78.685223780423186</v>
      </c>
      <c r="D11" s="76">
        <f>('4-year summary'!D11/'4-year summary'!Z11)*100</f>
        <v>78.616765876278492</v>
      </c>
      <c r="E11" s="76">
        <f>('4-year summary'!E11/'4-year summary'!AA11)*100</f>
        <v>78.309260617711786</v>
      </c>
      <c r="F11" s="76">
        <f>('4-year summary'!F11/'4-year summary'!AB11)*100</f>
        <v>68.574225920939909</v>
      </c>
      <c r="G11" s="76">
        <f>('4-year summary'!G11/'4-year summary'!AC11)*100</f>
        <v>67.890201870999505</v>
      </c>
      <c r="H11" s="76">
        <f>('4-year summary'!H11/'4-year summary'!AD11)*100</f>
        <v>70.180561639168744</v>
      </c>
      <c r="I11" s="76">
        <f>('4-year summary'!I11/'4-year summary'!AE11)*100</f>
        <v>68.285808653528562</v>
      </c>
      <c r="J11" s="76">
        <f>('4-year summary'!J11/'4-year summary'!AF11)*100</f>
        <v>67.963046974883497</v>
      </c>
      <c r="K11" s="76">
        <f>('4-year summary'!K11/'4-year summary'!AG11)*100</f>
        <v>69.159122108884901</v>
      </c>
      <c r="L11" s="76">
        <f>('4-year summary'!L11/'4-year summary'!AH11)*100</f>
        <v>71.718093532612443</v>
      </c>
      <c r="M11" s="78">
        <f>('4-year summary'!M11/'4-year summary'!X11)*100</f>
        <v>21.465192662020346</v>
      </c>
      <c r="N11" s="76">
        <f>('4-year summary'!N11/'4-year summary'!Y11)*100</f>
        <v>21.314776219576814</v>
      </c>
      <c r="O11" s="76">
        <f>('4-year summary'!O11/'4-year summary'!Z11)*100</f>
        <v>21.383234123721511</v>
      </c>
      <c r="P11" s="76">
        <f>('4-year summary'!P11/'4-year summary'!AA11)*100</f>
        <v>21.690739382288214</v>
      </c>
      <c r="Q11" s="76">
        <f>('4-year summary'!Q11/'4-year summary'!AB11)*100</f>
        <v>31.425774079060094</v>
      </c>
      <c r="R11" s="76">
        <f>('4-year summary'!R11/'4-year summary'!AC11)*100</f>
        <v>32.109798129000495</v>
      </c>
      <c r="S11" s="76">
        <f>('4-year summary'!S11/'4-year summary'!AD11)*100</f>
        <v>29.819438360831263</v>
      </c>
      <c r="T11" s="76">
        <f>('4-year summary'!T11/'4-year summary'!AE11)*100</f>
        <v>31.714191346471431</v>
      </c>
      <c r="U11" s="76">
        <f>('4-year summary'!U11/'4-year summary'!AF11)*100</f>
        <v>32.03695302511651</v>
      </c>
      <c r="V11" s="76">
        <f>('4-year summary'!V11/'4-year summary'!AG11)*100</f>
        <v>30.840877891115088</v>
      </c>
      <c r="W11" s="76">
        <f>('4-year summary'!W11/'4-year summary'!AH11)*100</f>
        <v>28.281906467387564</v>
      </c>
      <c r="X11" s="78">
        <f>('4-year summary'!AI11/'4-year summary'!X11)*100</f>
        <v>21.565328847232234</v>
      </c>
      <c r="Y11" s="75">
        <f>('4-year summary'!AJ11/'4-year summary'!Y11)*100</f>
        <v>22.812533116676676</v>
      </c>
      <c r="Z11" s="75">
        <f>('4-year summary'!AK11/'4-year summary'!Z11)*100</f>
        <v>21.725260630775807</v>
      </c>
      <c r="AA11" s="75">
        <f>('4-year summary'!AL11/'4-year summary'!AA11)*100</f>
        <v>20.269142235600636</v>
      </c>
      <c r="AB11" s="76">
        <f>('4-year summary'!AM11/'4-year summary'!AB11)*100</f>
        <v>20.151756210990087</v>
      </c>
      <c r="AC11" s="76">
        <f>('4-year summary'!AN11/'4-year summary'!AC11)*100</f>
        <v>20.182176267848352</v>
      </c>
      <c r="AD11" s="76">
        <f>('4-year summary'!AO11/'4-year summary'!AD11)*100</f>
        <v>20.891127658538959</v>
      </c>
      <c r="AE11" s="76">
        <f>('4-year summary'!AP11/'4-year summary'!AE11)*100</f>
        <v>19.652097324672464</v>
      </c>
      <c r="AF11" s="76">
        <f>('4-year summary'!AQ11/'4-year summary'!AF11)*100</f>
        <v>19.765331793623954</v>
      </c>
      <c r="AG11" s="76">
        <f>('4-year summary'!AR11/'4-year summary'!AG11)*100</f>
        <v>19.279892957061186</v>
      </c>
      <c r="AH11" s="76">
        <f>('4-year summary'!AS11/'4-year summary'!AH11)*100</f>
        <v>20.5334389420759</v>
      </c>
      <c r="AI11" s="78">
        <f>('4-year summary'!AT11/'4-year summary'!X11)*100</f>
        <v>3.5408155090923654</v>
      </c>
      <c r="AJ11" s="75">
        <f>('4-year summary'!AU11/'4-year summary'!Y11)*100</f>
        <v>5.4823554346674204</v>
      </c>
      <c r="AK11" s="75">
        <f>('4-year summary'!AV11/'4-year summary'!Z11)*100</f>
        <v>4.735751636136416</v>
      </c>
      <c r="AL11" s="75">
        <f>('4-year summary'!AW11/'4-year summary'!AA11)*100</f>
        <v>5.0944780310120663</v>
      </c>
      <c r="AM11" s="76">
        <f>('4-year summary'!AX11/'4-year summary'!AB11)*100</f>
        <v>7.2328968302533356</v>
      </c>
      <c r="AN11" s="76">
        <f>('4-year summary'!AY11/'4-year summary'!AC11)*100</f>
        <v>6.5681930083702618</v>
      </c>
      <c r="AO11" s="76">
        <f>('4-year summary'!AZ11/'4-year summary'!AD11)*100</f>
        <v>7.1543290991385611</v>
      </c>
      <c r="AP11" s="76">
        <f>('4-year summary'!BA11/'4-year summary'!AE11)*100</f>
        <v>7.0175052295497089</v>
      </c>
      <c r="AQ11" s="76">
        <f>('4-year summary'!BB11/'4-year summary'!AF11)*100</f>
        <v>7.1926423887491238</v>
      </c>
      <c r="AR11" s="76">
        <f>('4-year summary'!BC11/'4-year summary'!AG11)*100</f>
        <v>6.2383790640693695</v>
      </c>
      <c r="AS11" s="76">
        <f>('4-year summary'!BD11/'4-year summary'!AH11)*100</f>
        <v>6.5362628280184589</v>
      </c>
      <c r="AT11" s="606">
        <f t="shared" si="27"/>
        <v>25.518272021130556</v>
      </c>
      <c r="AU11" s="606">
        <f t="shared" si="27"/>
        <v>27.069701770094358</v>
      </c>
      <c r="AV11" s="78"/>
      <c r="AW11" s="75"/>
      <c r="AX11" s="75"/>
      <c r="AY11" s="75"/>
      <c r="AZ11" s="76"/>
      <c r="BA11" s="76"/>
      <c r="BB11" s="76"/>
      <c r="BC11" s="76"/>
      <c r="BD11" s="76"/>
      <c r="BE11" s="76"/>
      <c r="BF11" s="76"/>
      <c r="BG11" s="78">
        <f>('4-year summary'!DH11/'4-year summary'!X11)*100</f>
        <v>8.7959625090122557</v>
      </c>
      <c r="BH11" s="75">
        <f>('4-year summary'!DI11/'4-year summary'!Y11)*100</f>
        <v>7.9162103924546967</v>
      </c>
      <c r="BI11" s="75">
        <f>('4-year summary'!DJ11/'4-year summary'!Z11)*100</f>
        <v>7.5574703193343638</v>
      </c>
      <c r="BJ11" s="75">
        <f>('4-year summary'!DK11/'4-year summary'!AA11)*100</f>
        <v>5.4410239546707819</v>
      </c>
      <c r="BK11" s="76">
        <f>('4-year summary'!DL11/'4-year summary'!AB11)*100</f>
        <v>20.396524293232162</v>
      </c>
      <c r="BL11" s="76">
        <f>('4-year summary'!DM11/'4-year summary'!AC11)*100</f>
        <v>21.634662727720336</v>
      </c>
      <c r="BM11" s="76">
        <f>('4-year summary'!DN11/'4-year summary'!AD11)*100</f>
        <v>19.075777485764345</v>
      </c>
      <c r="BN11" s="76">
        <f>('4-year summary'!DO11/'4-year summary'!AE11)*100</f>
        <v>20.66718044698888</v>
      </c>
      <c r="BO11" s="76">
        <f>('4-year summary'!DP11/'4-year summary'!AF11)*100</f>
        <v>20.866498948323503</v>
      </c>
      <c r="BP11" s="76">
        <f>('4-year summary'!DQ11/'4-year summary'!AG11)*100</f>
        <v>18.390185413661879</v>
      </c>
      <c r="BQ11" s="76">
        <f>('4-year summary'!DR11/'4-year summary'!AH11)*100</f>
        <v>17.754321922997452</v>
      </c>
      <c r="BR11" s="606">
        <f t="shared" si="2"/>
        <v>18.390185413661879</v>
      </c>
      <c r="BS11" s="606">
        <f t="shared" si="2"/>
        <v>17.754321922997452</v>
      </c>
      <c r="BT11" s="382">
        <f t="shared" si="3"/>
        <v>21.565328847232234</v>
      </c>
      <c r="BU11" s="383">
        <f t="shared" si="4"/>
        <v>22.812533116676676</v>
      </c>
      <c r="BV11" s="383">
        <f t="shared" si="5"/>
        <v>21.725260630775807</v>
      </c>
      <c r="BW11" s="383">
        <f t="shared" si="6"/>
        <v>20.269142235600636</v>
      </c>
      <c r="BX11" s="383">
        <f t="shared" si="7"/>
        <v>20.151756210990087</v>
      </c>
      <c r="BY11" s="383">
        <f t="shared" si="8"/>
        <v>20.182176267848352</v>
      </c>
      <c r="BZ11" s="383">
        <f t="shared" si="9"/>
        <v>20.891127658538959</v>
      </c>
      <c r="CA11" s="383">
        <f t="shared" si="28"/>
        <v>19.652097324672464</v>
      </c>
      <c r="CB11" s="383">
        <f t="shared" si="29"/>
        <v>19.765331793623954</v>
      </c>
      <c r="CC11" s="383">
        <f t="shared" si="30"/>
        <v>19.279892957061186</v>
      </c>
      <c r="CD11" s="383">
        <f t="shared" si="31"/>
        <v>20.5334389420759</v>
      </c>
      <c r="CE11" s="382">
        <f t="shared" si="10"/>
        <v>12.336778018104621</v>
      </c>
      <c r="CF11" s="383">
        <f t="shared" si="11"/>
        <v>13.398565827122116</v>
      </c>
      <c r="CG11" s="383">
        <f t="shared" si="12"/>
        <v>12.293221955470781</v>
      </c>
      <c r="CH11" s="383">
        <f t="shared" si="13"/>
        <v>10.535501985682849</v>
      </c>
      <c r="CI11" s="383">
        <f t="shared" si="14"/>
        <v>27.629421123485496</v>
      </c>
      <c r="CJ11" s="383">
        <f t="shared" si="15"/>
        <v>28.202855736090598</v>
      </c>
      <c r="CK11" s="383">
        <f t="shared" si="16"/>
        <v>26.230106584902906</v>
      </c>
      <c r="CL11" s="383">
        <f t="shared" si="32"/>
        <v>27.684685676538589</v>
      </c>
      <c r="CM11" s="383">
        <f t="shared" si="33"/>
        <v>28.059141337072628</v>
      </c>
      <c r="CN11" s="383">
        <f t="shared" si="34"/>
        <v>24.628564477731249</v>
      </c>
      <c r="CO11" s="383">
        <f t="shared" si="35"/>
        <v>24.29058475101591</v>
      </c>
      <c r="CP11" s="78">
        <f>('4-year summary'!ED11/'4-year summary'!AG11)*100</f>
        <v>0.76111700001737714</v>
      </c>
      <c r="CQ11" s="78">
        <f>('4-year summary'!EE11/'4-year summary'!AH11)*100</f>
        <v>0.70424960396721537</v>
      </c>
      <c r="CR11" s="78">
        <f>('4-year summary'!EF11/'4-year summary'!AG11)*100</f>
        <v>3.4754200914035478E-2</v>
      </c>
      <c r="CS11" s="78">
        <f>('4-year summary'!EG11/'4-year summary'!AH11)*100</f>
        <v>2.5828225084372203E-2</v>
      </c>
      <c r="CT11" s="78">
        <f t="shared" si="17"/>
        <v>0.79587120093141261</v>
      </c>
      <c r="CU11" s="78">
        <f t="shared" si="17"/>
        <v>0.73007782905158758</v>
      </c>
      <c r="CV11" s="78">
        <f>('4-year summary'!EJ11/'4-year summary'!AG11)*100</f>
        <v>3.5501416233687246</v>
      </c>
      <c r="CW11" s="78">
        <f>('4-year summary'!EK11/'4-year summary'!AH11)*100</f>
        <v>3.6899924237206423</v>
      </c>
      <c r="CX11" s="78">
        <f>('4-year summary'!EL11/'4-year summary'!AG11)*100</f>
        <v>1.6577753835994926</v>
      </c>
      <c r="CY11" s="78">
        <f>('4-year summary'!EM11/'4-year summary'!AH11)*100</f>
        <v>0.75246229079137683</v>
      </c>
      <c r="CZ11" s="78">
        <f t="shared" si="18"/>
        <v>5.2079170069682172</v>
      </c>
      <c r="DA11" s="78">
        <f t="shared" si="18"/>
        <v>4.442454714512019</v>
      </c>
      <c r="DB11" s="78">
        <f>('4-year summary'!EP11/'4-year summary'!AG11)*100</f>
        <v>8.2019914157123743</v>
      </c>
      <c r="DC11" s="78">
        <f>('4-year summary'!EQ11/'4-year summary'!AH11)*100</f>
        <v>8.5594737929609472</v>
      </c>
      <c r="DD11" s="78">
        <f>('4-year summary'!ER11/'4-year summary'!AG11)*100</f>
        <v>0.14249222374754547</v>
      </c>
      <c r="DE11" s="78">
        <f>('4-year summary'!ES11/'4-year summary'!AH11)*100</f>
        <v>0.11708795371582065</v>
      </c>
      <c r="DF11" s="78">
        <f t="shared" si="36"/>
        <v>8.34448363945992</v>
      </c>
      <c r="DG11" s="78">
        <f t="shared" si="36"/>
        <v>8.6765617466767679</v>
      </c>
      <c r="DH11" s="78">
        <f>('4-year summary'!EV11/'4-year summary'!AG11)*100</f>
        <v>3.3068622169704764</v>
      </c>
      <c r="DI11" s="78">
        <f>('4-year summary'!EW11/'4-year summary'!AH11)*100</f>
        <v>3.5074729664577449</v>
      </c>
      <c r="DJ11" s="78">
        <f>('4-year summary'!EX11/'4-year summary'!AG11)*100</f>
        <v>9.7311762559299353E-2</v>
      </c>
      <c r="DK11" s="78">
        <f>('4-year summary'!EY11/'4-year summary'!AH11)*100</f>
        <v>7.9206556925408081E-2</v>
      </c>
      <c r="DL11" s="78">
        <f t="shared" si="37"/>
        <v>3.4041739795297756</v>
      </c>
      <c r="DM11" s="78">
        <f t="shared" si="37"/>
        <v>3.586679523383153</v>
      </c>
      <c r="DN11" s="78">
        <f>('4-year summary'!FB11/'4-year summary'!AG11)*100</f>
        <v>8.7041896189201875</v>
      </c>
      <c r="DO11" s="78">
        <f>('4-year summary'!FC11/'4-year summary'!AH11)*100</f>
        <v>9.2551139885667055</v>
      </c>
      <c r="DP11" s="78">
        <f>('4-year summary'!FD11/'4-year summary'!AG11)*100</f>
        <v>0.73505134933185046</v>
      </c>
      <c r="DQ11" s="78">
        <f>('4-year summary'!FE11/'4-year summary'!AH11)*100</f>
        <v>0.61643363868034995</v>
      </c>
      <c r="DR11" s="78">
        <f t="shared" si="19"/>
        <v>9.4392409682520384</v>
      </c>
      <c r="DS11" s="78">
        <f t="shared" si="19"/>
        <v>9.8715476272470557</v>
      </c>
      <c r="DT11" s="78">
        <f>('4-year summary'!FH11/'4-year summary'!AG11)*100</f>
        <v>2.3320068813317807</v>
      </c>
      <c r="DU11" s="78">
        <f>('4-year summary'!FI11/'4-year summary'!AH11)*100</f>
        <v>2.5535505200082653</v>
      </c>
      <c r="DV11" s="78">
        <f>('4-year summary'!FJ11/'4-year summary'!AG11)*100</f>
        <v>0.14075451370184369</v>
      </c>
      <c r="DW11" s="78">
        <f>('4-year summary'!FK11/'4-year summary'!AH11)*100</f>
        <v>0.18596322060747986</v>
      </c>
      <c r="DX11" s="78">
        <f t="shared" si="20"/>
        <v>2.4727613950336242</v>
      </c>
      <c r="DY11" s="78">
        <f t="shared" si="20"/>
        <v>2.7395137406157453</v>
      </c>
      <c r="DZ11" s="78">
        <f>('4-year summary'!FN11/'4-year summary'!AG11)*100</f>
        <v>2.8985003562305591</v>
      </c>
      <c r="EA11" s="78">
        <f>('4-year summary'!FO11/'4-year summary'!AH11)*100</f>
        <v>2.904814381155727</v>
      </c>
      <c r="EB11" s="78">
        <f>('4-year summary'!FP11/'4-year summary'!AG11)*100</f>
        <v>0.21373833562131822</v>
      </c>
      <c r="EC11" s="78">
        <f>('4-year summary'!FQ11/'4-year summary'!AH11)*100</f>
        <v>0.17907569391831393</v>
      </c>
      <c r="ED11" s="78">
        <f t="shared" si="21"/>
        <v>3.1122386918518772</v>
      </c>
      <c r="EE11" s="78">
        <f t="shared" si="21"/>
        <v>3.083890075074041</v>
      </c>
      <c r="EF11" s="78">
        <f>('4-year summary'!FT11/'4-year summary'!AG11)*100</f>
        <v>7.8127443654751776</v>
      </c>
      <c r="EG11" s="78">
        <f>('4-year summary'!FU11/'4-year summary'!AH11)*100</f>
        <v>8.0670156346855837</v>
      </c>
      <c r="EH11" s="78">
        <f>('4-year summary'!FV11/'4-year summary'!AG11)*100</f>
        <v>1.0130849566441344</v>
      </c>
      <c r="EI11" s="78">
        <f>('4-year summary'!FW11/'4-year summary'!AH11)*100</f>
        <v>0.45974240650182524</v>
      </c>
      <c r="EJ11" s="78">
        <f t="shared" si="22"/>
        <v>8.8258293221193114</v>
      </c>
      <c r="EK11" s="78">
        <f t="shared" si="22"/>
        <v>8.5267580411874082</v>
      </c>
      <c r="EL11" s="78">
        <f>('4-year summary'!FZ11/'4-year summary'!AG11)*100</f>
        <v>0.17724642466158097</v>
      </c>
      <c r="EM11" s="78">
        <f>('4-year summary'!GA11/'4-year summary'!AH11)*100</f>
        <v>7.74846752531166E-2</v>
      </c>
      <c r="EN11" s="78">
        <f>('4-year summary'!GB11/'4-year summary'!AG11)*100</f>
        <v>1.9114810502719518E-2</v>
      </c>
      <c r="EO11" s="78">
        <f>('4-year summary'!GC11/'4-year summary'!AH11)*100</f>
        <v>1.3775053378331842E-2</v>
      </c>
      <c r="EP11" s="78">
        <f t="shared" si="23"/>
        <v>0.19636123516430048</v>
      </c>
      <c r="EQ11" s="78">
        <f t="shared" si="23"/>
        <v>9.1259728631448447E-2</v>
      </c>
      <c r="ER11" s="78">
        <f>('4-year summary'!GF11/'4-year summary'!AG11)*100</f>
        <v>9.5695692216796697</v>
      </c>
      <c r="ES11" s="78">
        <f>('4-year summary'!GG11/'4-year summary'!AH11)*100</f>
        <v>9.3084923204077423</v>
      </c>
      <c r="ET11" s="78">
        <f>('4-year summary'!GH11/'4-year summary'!AG11)*100</f>
        <v>2.0696126644308128</v>
      </c>
      <c r="EU11" s="78">
        <f>('4-year summary'!GI11/'4-year summary'!AH11)*100</f>
        <v>1.5049245815827537</v>
      </c>
      <c r="EV11" s="78">
        <f t="shared" si="24"/>
        <v>11.639181886110482</v>
      </c>
      <c r="EW11" s="78">
        <f t="shared" si="24"/>
        <v>10.813416901990497</v>
      </c>
      <c r="EX11" s="78">
        <f>('4-year summary'!GL11/'4-year summary'!AG11)*100</f>
        <v>2.5579091872730118</v>
      </c>
      <c r="EY11" s="78">
        <f>('4-year summary'!GM11/'4-year summary'!AH11)*100</f>
        <v>2.5483848749913904</v>
      </c>
      <c r="EZ11" s="78">
        <f>('4-year summary'!GN11/'4-year summary'!AG11)*100</f>
        <v>8.8623212330790485E-2</v>
      </c>
      <c r="FA11" s="78">
        <f>('4-year summary'!GO11/'4-year summary'!AH11)*100</f>
        <v>5.6822095185618843E-2</v>
      </c>
      <c r="FB11" s="78">
        <f t="shared" si="25"/>
        <v>2.6465323996038022</v>
      </c>
      <c r="FC11" s="78">
        <f t="shared" si="25"/>
        <v>2.6052069701770093</v>
      </c>
      <c r="FD11" s="78">
        <f>('4-year summary'!GR11/'4-year summary'!AG11)*100</f>
        <v>6.9508401828070965E-3</v>
      </c>
      <c r="FE11" s="78">
        <f>('4-year summary'!GS11/'4-year summary'!AH11)*100</f>
        <v>8.6094083614574012E-3</v>
      </c>
      <c r="FF11" s="78">
        <f>('4-year summary'!GT11/'4-year summary'!AG11)*100</f>
        <v>0</v>
      </c>
      <c r="FG11" s="78">
        <f>('4-year summary'!GU11/'4-year summary'!AH11)*100</f>
        <v>0</v>
      </c>
      <c r="FH11" s="78">
        <f t="shared" si="26"/>
        <v>6.9508401828070965E-3</v>
      </c>
      <c r="FI11" s="78">
        <f t="shared" si="26"/>
        <v>8.6094083614574012E-3</v>
      </c>
      <c r="FJ11" s="581">
        <f>('4-year summary'!GX11/'4-year summary'!X11)*100</f>
        <v>8.0349275014019064</v>
      </c>
      <c r="FK11" s="582">
        <f>('4-year summary'!GY11/'4-year summary'!Y11)*100</f>
        <v>7.8561588187502212</v>
      </c>
      <c r="FL11" s="582">
        <f>('4-year summary'!GZ11/'4-year summary'!Z11)*100</f>
        <v>7.9323839905284963</v>
      </c>
      <c r="FM11" s="582">
        <f>('4-year summary'!HA11/'4-year summary'!AA11)*100</f>
        <v>7.17122404067488</v>
      </c>
      <c r="FN11" s="583">
        <f>('4-year summary'!HB11/'4-year summary'!AB11)*100</f>
        <v>3.5344511075755722</v>
      </c>
      <c r="FO11" s="583">
        <f>('4-year summary'!HC11/'4-year summary'!AC11)*100</f>
        <v>3.3136386016740524</v>
      </c>
      <c r="FP11" s="583">
        <f>('4-year summary'!HD11/'4-year summary'!AD11)*100</f>
        <v>3.6720689151700978</v>
      </c>
      <c r="FQ11" s="583">
        <f>('4-year summary'!HE11/'4-year summary'!AE11)*100</f>
        <v>3.6683915006055265</v>
      </c>
      <c r="FR11" s="583">
        <f>('4-year summary'!HF11/'4-year summary'!AF11)*100</f>
        <v>3.3839237843856971</v>
      </c>
      <c r="FS11" s="581">
        <f>('4-year summary'!HG11/'4-year summary'!X11)*100</f>
        <v>0.2122887126492029</v>
      </c>
      <c r="FT11" s="582">
        <f>('4-year summary'!HH11/'4-year summary'!Y11)*100</f>
        <v>0.27553074993818222</v>
      </c>
      <c r="FU11" s="582">
        <f>('4-year summary'!HI11/'4-year summary'!Z11)*100</f>
        <v>0.17430196994113198</v>
      </c>
      <c r="FV11" s="582">
        <f>('4-year summary'!HJ11/'4-year summary'!AA11)*100</f>
        <v>0.72850529937014641</v>
      </c>
      <c r="FW11" s="583">
        <f>('4-year summary'!HK11/'4-year summary'!AB11)*100</f>
        <v>6.1192020560518909E-2</v>
      </c>
      <c r="FX11" s="583">
        <f>('4-year summary'!HL11/'4-year summary'!AC11)*100</f>
        <v>5.4160512063023143E-2</v>
      </c>
      <c r="FY11" s="583">
        <f>('4-year summary'!HM11/'4-year summary'!AD11)*100</f>
        <v>4.6235460164500898E-2</v>
      </c>
      <c r="FZ11" s="583">
        <f>('4-year summary'!HN11/'4-year summary'!AE11)*100</f>
        <v>4.403831333259936E-2</v>
      </c>
      <c r="GA11" s="583">
        <f>('4-year summary'!HO11/'4-year summary'!AF11)*100</f>
        <v>4.7428547861591126E-2</v>
      </c>
      <c r="GB11" s="581">
        <f>('4-year summary'!HY11/'4-year summary'!X11)*100</f>
        <v>21.565328847232234</v>
      </c>
      <c r="GC11" s="582">
        <f>('4-year summary'!HZ11/'4-year summary'!Y11)*100</f>
        <v>21.441944258009819</v>
      </c>
      <c r="GD11" s="582">
        <f>('4-year summary'!IA11/'4-year summary'!Z11)*100</f>
        <v>22.438912092610256</v>
      </c>
      <c r="GE11" s="582">
        <f>('4-year summary'!IB11/'4-year summary'!AA11)*100</f>
        <v>25.608984898692235</v>
      </c>
      <c r="GF11" s="583">
        <f>('4-year summary'!IC11/'4-year summary'!AB11)*100</f>
        <v>25.157263492840531</v>
      </c>
      <c r="GG11" s="583">
        <f>('4-year summary'!ID11/'4-year summary'!AC11)*100</f>
        <v>25.573609059576562</v>
      </c>
      <c r="GH11" s="583">
        <f>('4-year summary'!IE11/'4-year summary'!AD11)*100</f>
        <v>27.137781671290213</v>
      </c>
      <c r="GI11" s="583">
        <f>('4-year summary'!IF11/'4-year summary'!AE11)*100</f>
        <v>27.019707145216337</v>
      </c>
      <c r="GJ11" s="583">
        <f>('4-year summary'!IG11/'4-year summary'!AF11)*100</f>
        <v>27.028085948777168</v>
      </c>
      <c r="GK11" s="581">
        <f>('4-year summary'!IH11/'4-year summary'!X11)*100</f>
        <v>3.3084995594007847</v>
      </c>
      <c r="GL11" s="582">
        <f>('4-year summary'!II11/'4-year summary'!Y11)*100</f>
        <v>3.2604472076018229</v>
      </c>
      <c r="GM11" s="582">
        <f>('4-year summary'!IJ11/'4-year summary'!Z11)*100</f>
        <v>3.213075936461999</v>
      </c>
      <c r="GN11" s="582">
        <f>('4-year summary'!IK11/'4-year summary'!AA11)*100</f>
        <v>5.3954923734601472</v>
      </c>
      <c r="GO11" s="583">
        <f>('4-year summary'!IL11/'4-year summary'!AB11)*100</f>
        <v>2.2175988251132055</v>
      </c>
      <c r="GP11" s="583">
        <f>('4-year summary'!IM11/'4-year summary'!AC11)*100</f>
        <v>2.2624322993599213</v>
      </c>
      <c r="GQ11" s="583">
        <f>('4-year summary'!IN11/'4-year summary'!AD11)*100</f>
        <v>2.2022679709933324</v>
      </c>
      <c r="GR11" s="583">
        <f>('4-year summary'!IO11/'4-year summary'!AE11)*100</f>
        <v>2.2899922932951666</v>
      </c>
      <c r="GS11" s="583">
        <f>('4-year summary'!IP11/'4-year summary'!AF11)*100</f>
        <v>2.0373654472718274</v>
      </c>
      <c r="GT11" s="581">
        <f>('4-year summary'!LB11/'4-year summary'!X11)*100</f>
        <v>27.369222142113276</v>
      </c>
      <c r="GU11" s="582">
        <f>('4-year summary'!LC11/'4-year summary'!Y11)*100</f>
        <v>26.574587586986471</v>
      </c>
      <c r="GV11" s="582">
        <f>('4-year summary'!LD11/'4-year summary'!Z11)*100</f>
        <v>26.520209162363926</v>
      </c>
      <c r="GW11" s="582">
        <f>('4-year summary'!LE11/'4-year summary'!AA11)*100</f>
        <v>25.259909442744039</v>
      </c>
      <c r="GX11" s="583">
        <f>('4-year summary'!LF11/'4-year summary'!AB11)*100</f>
        <v>19.730755109533717</v>
      </c>
      <c r="GY11" s="583">
        <f>('4-year summary'!LG11/'4-year summary'!AC11)*100</f>
        <v>18.820777941900541</v>
      </c>
      <c r="GZ11" s="583">
        <f>('4-year summary'!LH11/'4-year summary'!AD11)*100</f>
        <v>18.479583394169467</v>
      </c>
      <c r="HA11" s="583">
        <f>('4-year summary'!LI11/'4-year summary'!AE11)*100</f>
        <v>17.945612683034241</v>
      </c>
      <c r="HB11" s="583">
        <f>('4-year summary'!LJ11/'4-year summary'!AF11)*100</f>
        <v>17.785705448096671</v>
      </c>
      <c r="HC11" s="581">
        <f>('4-year summary'!LK11/'4-year summary'!X11)*100</f>
        <v>5.6076263718657371</v>
      </c>
      <c r="HD11" s="582">
        <f>('4-year summary'!LL11/'4-year summary'!Y11)*100</f>
        <v>4.3802324349146913</v>
      </c>
      <c r="HE11" s="582">
        <f>('4-year summary'!LM11/'4-year summary'!Z11)*100</f>
        <v>5.7026342618476011</v>
      </c>
      <c r="HF11" s="582">
        <f>('4-year summary'!LN11/'4-year summary'!AA11)*100</f>
        <v>5.0312397237750739</v>
      </c>
      <c r="HG11" s="583">
        <f>('4-year summary'!LO11/'4-year summary'!AB11)*100</f>
        <v>1.5175621099008689</v>
      </c>
      <c r="HH11" s="583">
        <f>('4-year summary'!LP11/'4-year summary'!AC11)*100</f>
        <v>1.5903495814869522</v>
      </c>
      <c r="HI11" s="583">
        <f>('4-year summary'!LQ11/'4-year summary'!AD11)*100</f>
        <v>1.3408283447705263</v>
      </c>
      <c r="HJ11" s="583">
        <f>('4-year summary'!LR11/'4-year summary'!AE11)*100</f>
        <v>1.6954750633050755</v>
      </c>
      <c r="HK11" s="583">
        <f>('4-year summary'!LS11/'4-year summary'!AF11)*100</f>
        <v>1.893017692910463</v>
      </c>
      <c r="HL11" s="73"/>
      <c r="HM11" s="24">
        <f t="shared" si="38"/>
        <v>100</v>
      </c>
      <c r="HN11" s="24">
        <f t="shared" si="39"/>
        <v>100.00000000000001</v>
      </c>
      <c r="HO11" s="24">
        <f t="shared" si="40"/>
        <v>99.999999999999986</v>
      </c>
      <c r="HP11" s="24">
        <f t="shared" si="41"/>
        <v>100</v>
      </c>
      <c r="HQ11" s="24">
        <f t="shared" si="42"/>
        <v>100.00000000000001</v>
      </c>
      <c r="HR11" s="24">
        <f t="shared" si="43"/>
        <v>100</v>
      </c>
      <c r="HS11" s="24">
        <f t="shared" si="44"/>
        <v>100</v>
      </c>
      <c r="HT11" s="24">
        <f t="shared" si="45"/>
        <v>99.999999999999986</v>
      </c>
      <c r="HU11" s="24">
        <f t="shared" si="46"/>
        <v>99.999999999999986</v>
      </c>
      <c r="HV11" s="597">
        <f t="shared" si="47"/>
        <v>100</v>
      </c>
      <c r="HW11" s="597">
        <f t="shared" si="48"/>
        <v>100</v>
      </c>
    </row>
    <row r="12" spans="1:231" s="74" customFormat="1" ht="12.75" customHeight="1" x14ac:dyDescent="0.2">
      <c r="A12" s="151" t="s">
        <v>9</v>
      </c>
      <c r="B12" s="76">
        <f>('4-year summary'!B12/'4-year summary'!X12)*100</f>
        <v>76.266607453462115</v>
      </c>
      <c r="C12" s="76">
        <f>('4-year summary'!C12/'4-year summary'!Y12)*100</f>
        <v>76.309756304661619</v>
      </c>
      <c r="D12" s="76">
        <f>('4-year summary'!D12/'4-year summary'!Z12)*100</f>
        <v>74.074520195936728</v>
      </c>
      <c r="E12" s="76">
        <f>('4-year summary'!E12/'4-year summary'!AA12)*100</f>
        <v>75.896729218173704</v>
      </c>
      <c r="F12" s="76">
        <f>('4-year summary'!F12/'4-year summary'!AB12)*100</f>
        <v>69.465020576131693</v>
      </c>
      <c r="G12" s="76">
        <f>('4-year summary'!G12/'4-year summary'!AC12)*100</f>
        <v>68.386132137183438</v>
      </c>
      <c r="H12" s="76">
        <f>('4-year summary'!H12/'4-year summary'!AD12)*100</f>
        <v>68.947554299841073</v>
      </c>
      <c r="I12" s="76">
        <f>('4-year summary'!I12/'4-year summary'!AE12)*100</f>
        <v>71.045155944842278</v>
      </c>
      <c r="J12" s="76">
        <f>('4-year summary'!J12/'4-year summary'!AF12)*100</f>
        <v>71.116188933560878</v>
      </c>
      <c r="K12" s="76">
        <f>('4-year summary'!K12/'4-year summary'!AG12)*100</f>
        <v>72.494060329012669</v>
      </c>
      <c r="L12" s="76">
        <f>('4-year summary'!L12/'4-year summary'!AH12)*100</f>
        <v>73.66861301018163</v>
      </c>
      <c r="M12" s="78">
        <f>('4-year summary'!M12/'4-year summary'!X12)*100</f>
        <v>23.733392546537878</v>
      </c>
      <c r="N12" s="76">
        <f>('4-year summary'!N12/'4-year summary'!Y12)*100</f>
        <v>23.690243695338374</v>
      </c>
      <c r="O12" s="76">
        <f>('4-year summary'!O12/'4-year summary'!Z12)*100</f>
        <v>25.925479804063279</v>
      </c>
      <c r="P12" s="76">
        <f>('4-year summary'!P12/'4-year summary'!AA12)*100</f>
        <v>24.103270781826289</v>
      </c>
      <c r="Q12" s="76">
        <f>('4-year summary'!Q12/'4-year summary'!AB12)*100</f>
        <v>30.534979423868315</v>
      </c>
      <c r="R12" s="76">
        <f>('4-year summary'!R12/'4-year summary'!AC12)*100</f>
        <v>31.613867862816559</v>
      </c>
      <c r="S12" s="76">
        <f>('4-year summary'!S12/'4-year summary'!AD12)*100</f>
        <v>31.052445700158927</v>
      </c>
      <c r="T12" s="76">
        <f>('4-year summary'!T12/'4-year summary'!AE12)*100</f>
        <v>28.954844055157718</v>
      </c>
      <c r="U12" s="76">
        <f>('4-year summary'!U12/'4-year summary'!AF12)*100</f>
        <v>28.883811066439129</v>
      </c>
      <c r="V12" s="76">
        <f>('4-year summary'!V12/'4-year summary'!AG12)*100</f>
        <v>27.505939670987338</v>
      </c>
      <c r="W12" s="76">
        <f>('4-year summary'!W12/'4-year summary'!AH12)*100</f>
        <v>26.331386989818373</v>
      </c>
      <c r="X12" s="78">
        <f>('4-year summary'!AI12/'4-year summary'!X12)*100</f>
        <v>19.318307982680139</v>
      </c>
      <c r="Y12" s="75">
        <f>('4-year summary'!AJ12/'4-year summary'!Y12)*100</f>
        <v>22.119385242421668</v>
      </c>
      <c r="Z12" s="75">
        <f>('4-year summary'!AK12/'4-year summary'!Z12)*100</f>
        <v>21.384405364169275</v>
      </c>
      <c r="AA12" s="75">
        <f>('4-year summary'!AL12/'4-year summary'!AA12)*100</f>
        <v>21.991650792364123</v>
      </c>
      <c r="AB12" s="76">
        <f>('4-year summary'!AM12/'4-year summary'!AB12)*100</f>
        <v>19.723456790123457</v>
      </c>
      <c r="AC12" s="76">
        <f>('4-year summary'!AN12/'4-year summary'!AC12)*100</f>
        <v>19.300376911815096</v>
      </c>
      <c r="AD12" s="76">
        <f>('4-year summary'!AO12/'4-year summary'!AD12)*100</f>
        <v>19.074106774972041</v>
      </c>
      <c r="AE12" s="76">
        <f>('4-year summary'!AP12/'4-year summary'!AE12)*100</f>
        <v>19.334793158548855</v>
      </c>
      <c r="AF12" s="76">
        <f>('4-year summary'!AQ12/'4-year summary'!AF12)*100</f>
        <v>19.729268504324185</v>
      </c>
      <c r="AG12" s="76">
        <f>('4-year summary'!AR12/'4-year summary'!AG12)*100</f>
        <v>20.594869327238278</v>
      </c>
      <c r="AH12" s="76">
        <f>('4-year summary'!AS12/'4-year summary'!AH12)*100</f>
        <v>20.917813444441187</v>
      </c>
      <c r="AI12" s="78">
        <f>('4-year summary'!AT12/'4-year summary'!X12)*100</f>
        <v>6.950149883424003</v>
      </c>
      <c r="AJ12" s="75">
        <f>('4-year summary'!AU12/'4-year summary'!Y12)*100</f>
        <v>8.070815997282839</v>
      </c>
      <c r="AK12" s="75">
        <f>('4-year summary'!AV12/'4-year summary'!Z12)*100</f>
        <v>8.2590540432024397</v>
      </c>
      <c r="AL12" s="75">
        <f>('4-year summary'!AW12/'4-year summary'!AA12)*100</f>
        <v>8.0128075223928992</v>
      </c>
      <c r="AM12" s="76">
        <f>('4-year summary'!AX12/'4-year summary'!AB12)*100</f>
        <v>8.5860082304526752</v>
      </c>
      <c r="AN12" s="76">
        <f>('4-year summary'!AY12/'4-year summary'!AC12)*100</f>
        <v>8.5443728000498389</v>
      </c>
      <c r="AO12" s="76">
        <f>('4-year summary'!AZ12/'4-year summary'!AD12)*100</f>
        <v>8.3554064394608272</v>
      </c>
      <c r="AP12" s="76">
        <f>('4-year summary'!BA12/'4-year summary'!AE12)*100</f>
        <v>8.32100372847251</v>
      </c>
      <c r="AQ12" s="76">
        <f>('4-year summary'!BB12/'4-year summary'!AF12)*100</f>
        <v>7.6707257108147981</v>
      </c>
      <c r="AR12" s="76">
        <f>('4-year summary'!BC12/'4-year summary'!AG12)*100</f>
        <v>7.0614417611500402</v>
      </c>
      <c r="AS12" s="76">
        <f>('4-year summary'!BD12/'4-year summary'!AH12)*100</f>
        <v>8.0426043836741865</v>
      </c>
      <c r="AT12" s="606">
        <f t="shared" si="27"/>
        <v>27.656311088388318</v>
      </c>
      <c r="AU12" s="606">
        <f t="shared" si="27"/>
        <v>28.960417828115375</v>
      </c>
      <c r="AV12" s="78"/>
      <c r="AW12" s="75"/>
      <c r="AX12" s="75"/>
      <c r="AY12" s="75"/>
      <c r="AZ12" s="76"/>
      <c r="BA12" s="76"/>
      <c r="BB12" s="76"/>
      <c r="BC12" s="76"/>
      <c r="BD12" s="76"/>
      <c r="BE12" s="76"/>
      <c r="BF12" s="76"/>
      <c r="BG12" s="78">
        <f>('4-year summary'!DH12/'4-year summary'!X12)*100</f>
        <v>6.3950260908182521</v>
      </c>
      <c r="BH12" s="75">
        <f>('4-year summary'!DI12/'4-year summary'!Y12)*100</f>
        <v>5.8631230364269333</v>
      </c>
      <c r="BI12" s="75">
        <f>('4-year summary'!DJ12/'4-year summary'!Z12)*100</f>
        <v>5.9222677266522128</v>
      </c>
      <c r="BJ12" s="75">
        <f>('4-year summary'!DK12/'4-year summary'!AA12)*100</f>
        <v>5.2972885340250482</v>
      </c>
      <c r="BK12" s="76">
        <f>('4-year summary'!DL12/'4-year summary'!AB12)*100</f>
        <v>13.728395061728396</v>
      </c>
      <c r="BL12" s="76">
        <f>('4-year summary'!DM12/'4-year summary'!AC12)*100</f>
        <v>13.836713079774476</v>
      </c>
      <c r="BM12" s="76">
        <f>('4-year summary'!DN12/'4-year summary'!AD12)*100</f>
        <v>12.646418270645713</v>
      </c>
      <c r="BN12" s="76">
        <f>('4-year summary'!DO12/'4-year summary'!AE12)*100</f>
        <v>12.567319642540095</v>
      </c>
      <c r="BO12" s="76">
        <f>('4-year summary'!DP12/'4-year summary'!AF12)*100</f>
        <v>13.238654441327046</v>
      </c>
      <c r="BP12" s="76">
        <f>('4-year summary'!DQ12/'4-year summary'!AG12)*100</f>
        <v>10.532014074764669</v>
      </c>
      <c r="BQ12" s="76">
        <f>('4-year summary'!DR12/'4-year summary'!AH12)*100</f>
        <v>10.727384759836859</v>
      </c>
      <c r="BR12" s="606">
        <f t="shared" si="2"/>
        <v>10.532014074764669</v>
      </c>
      <c r="BS12" s="606">
        <f t="shared" si="2"/>
        <v>10.727384759836859</v>
      </c>
      <c r="BT12" s="382">
        <f t="shared" si="3"/>
        <v>19.318307982680139</v>
      </c>
      <c r="BU12" s="383">
        <f t="shared" si="4"/>
        <v>22.119385242421668</v>
      </c>
      <c r="BV12" s="383">
        <f t="shared" si="5"/>
        <v>21.384405364169275</v>
      </c>
      <c r="BW12" s="383">
        <f t="shared" si="6"/>
        <v>21.991650792364123</v>
      </c>
      <c r="BX12" s="383">
        <f t="shared" si="7"/>
        <v>19.723456790123457</v>
      </c>
      <c r="BY12" s="383">
        <f t="shared" si="8"/>
        <v>19.300376911815096</v>
      </c>
      <c r="BZ12" s="383">
        <f t="shared" si="9"/>
        <v>19.074106774972041</v>
      </c>
      <c r="CA12" s="383">
        <f t="shared" si="28"/>
        <v>19.334793158548855</v>
      </c>
      <c r="CB12" s="383">
        <f t="shared" si="29"/>
        <v>19.729268504324185</v>
      </c>
      <c r="CC12" s="383">
        <f t="shared" si="30"/>
        <v>20.594869327238278</v>
      </c>
      <c r="CD12" s="383">
        <f t="shared" si="31"/>
        <v>20.917813444441187</v>
      </c>
      <c r="CE12" s="382">
        <f t="shared" si="10"/>
        <v>13.345175974242256</v>
      </c>
      <c r="CF12" s="383">
        <f t="shared" si="11"/>
        <v>13.933939033709773</v>
      </c>
      <c r="CG12" s="383">
        <f t="shared" si="12"/>
        <v>14.181321769854652</v>
      </c>
      <c r="CH12" s="383">
        <f t="shared" si="13"/>
        <v>13.310096056417947</v>
      </c>
      <c r="CI12" s="383">
        <f t="shared" si="14"/>
        <v>22.314403292181069</v>
      </c>
      <c r="CJ12" s="383">
        <f t="shared" si="15"/>
        <v>22.381085879824315</v>
      </c>
      <c r="CK12" s="383">
        <f t="shared" si="16"/>
        <v>21.00182471010654</v>
      </c>
      <c r="CL12" s="383">
        <f t="shared" si="32"/>
        <v>20.888323371012604</v>
      </c>
      <c r="CM12" s="383">
        <f t="shared" si="33"/>
        <v>20.909380152141843</v>
      </c>
      <c r="CN12" s="383">
        <f t="shared" si="34"/>
        <v>17.59345583591471</v>
      </c>
      <c r="CO12" s="383">
        <f t="shared" si="35"/>
        <v>18.769989143511047</v>
      </c>
      <c r="CP12" s="78">
        <f>('4-year summary'!ED12/'4-year summary'!AG12)*100</f>
        <v>1.0165107816306276</v>
      </c>
      <c r="CQ12" s="78">
        <f>('4-year summary'!EE12/'4-year summary'!AH12)*100</f>
        <v>1.0064258677855697</v>
      </c>
      <c r="CR12" s="78">
        <f>('4-year summary'!EF12/'4-year summary'!AG12)*100</f>
        <v>0.11728970557276473</v>
      </c>
      <c r="CS12" s="78">
        <f>('4-year summary'!EG12/'4-year summary'!AH12)*100</f>
        <v>0.1114990757313459</v>
      </c>
      <c r="CT12" s="78">
        <f t="shared" si="17"/>
        <v>1.1338004872033922</v>
      </c>
      <c r="CU12" s="78">
        <f t="shared" si="17"/>
        <v>1.1179249435169156</v>
      </c>
      <c r="CV12" s="78">
        <f>('4-year summary'!EJ12/'4-year summary'!AG12)*100</f>
        <v>1.3142461880845688</v>
      </c>
      <c r="CW12" s="78">
        <f>('4-year summary'!EK12/'4-year summary'!AH12)*100</f>
        <v>1.5903289222734076</v>
      </c>
      <c r="CX12" s="78">
        <f>('4-year summary'!EL12/'4-year summary'!AG12)*100</f>
        <v>2.6705963730414126</v>
      </c>
      <c r="CY12" s="78">
        <f>('4-year summary'!EM12/'4-year summary'!AH12)*100</f>
        <v>1.015228426395939</v>
      </c>
      <c r="CZ12" s="78">
        <f t="shared" si="18"/>
        <v>3.9848425611259817</v>
      </c>
      <c r="DA12" s="78">
        <f t="shared" si="18"/>
        <v>2.6055573486693469</v>
      </c>
      <c r="DB12" s="78">
        <f>('4-year summary'!EP12/'4-year summary'!AG12)*100</f>
        <v>4.7998556434392947</v>
      </c>
      <c r="DC12" s="78">
        <f>('4-year summary'!EQ12/'4-year summary'!AH12)*100</f>
        <v>4.8502097943135469</v>
      </c>
      <c r="DD12" s="78">
        <f>('4-year summary'!ER12/'4-year summary'!AG12)*100</f>
        <v>0.11127484887672552</v>
      </c>
      <c r="DE12" s="78">
        <f>('4-year summary'!ES12/'4-year summary'!AH12)*100</f>
        <v>0.13497256535899768</v>
      </c>
      <c r="DF12" s="78">
        <f t="shared" si="36"/>
        <v>4.9111304923160199</v>
      </c>
      <c r="DG12" s="78">
        <f t="shared" si="36"/>
        <v>4.9851823596725442</v>
      </c>
      <c r="DH12" s="78">
        <f>('4-year summary'!EV12/'4-year summary'!AG12)*100</f>
        <v>3.7653002917205498</v>
      </c>
      <c r="DI12" s="78">
        <f>('4-year summary'!EW12/'4-year summary'!AH12)*100</f>
        <v>4.1577418502978203</v>
      </c>
      <c r="DJ12" s="78">
        <f>('4-year summary'!EX12/'4-year summary'!AG12)*100</f>
        <v>0.51427024751135308</v>
      </c>
      <c r="DK12" s="78">
        <f>('4-year summary'!EY12/'4-year summary'!AH12)*100</f>
        <v>0.36970746163551538</v>
      </c>
      <c r="DL12" s="78">
        <f t="shared" si="37"/>
        <v>4.2795705392319032</v>
      </c>
      <c r="DM12" s="78">
        <f t="shared" si="37"/>
        <v>4.5274493119333359</v>
      </c>
      <c r="DN12" s="78">
        <f>('4-year summary'!FB12/'4-year summary'!AG12)*100</f>
        <v>8.6944753541246875</v>
      </c>
      <c r="DO12" s="78">
        <f>('4-year summary'!FC12/'4-year summary'!AH12)*100</f>
        <v>8.9228602447111296</v>
      </c>
      <c r="DP12" s="78">
        <f>('4-year summary'!FD12/'4-year summary'!AG12)*100</f>
        <v>0.38194340019849027</v>
      </c>
      <c r="DQ12" s="78">
        <f>('4-year summary'!FE12/'4-year summary'!AH12)*100</f>
        <v>0.40491769607699302</v>
      </c>
      <c r="DR12" s="78">
        <f t="shared" si="19"/>
        <v>9.0764187543231785</v>
      </c>
      <c r="DS12" s="78">
        <f t="shared" si="19"/>
        <v>9.3277779407881223</v>
      </c>
      <c r="DT12" s="78">
        <f>('4-year summary'!FH12/'4-year summary'!AG12)*100</f>
        <v>4.6043728008180205</v>
      </c>
      <c r="DU12" s="78">
        <f>('4-year summary'!FI12/'4-year summary'!AH12)*100</f>
        <v>4.7915260702444185</v>
      </c>
      <c r="DV12" s="78">
        <f>('4-year summary'!FJ12/'4-year summary'!AG12)*100</f>
        <v>1.1368079155514121</v>
      </c>
      <c r="DW12" s="78">
        <f>('4-year summary'!FK12/'4-year summary'!AH12)*100</f>
        <v>0.88612423344385427</v>
      </c>
      <c r="DX12" s="78">
        <f t="shared" si="20"/>
        <v>5.7411807163694331</v>
      </c>
      <c r="DY12" s="78">
        <f t="shared" si="20"/>
        <v>5.6776503036882726</v>
      </c>
      <c r="DZ12" s="78">
        <f>('4-year summary'!FN12/'4-year summary'!AG12)*100</f>
        <v>4.2675408258398244</v>
      </c>
      <c r="EA12" s="78">
        <f>('4-year summary'!FO12/'4-year summary'!AH12)*100</f>
        <v>4.7211056013614625</v>
      </c>
      <c r="EB12" s="78">
        <f>('4-year summary'!FP12/'4-year summary'!AG12)*100</f>
        <v>0.26465369462572552</v>
      </c>
      <c r="EC12" s="78">
        <f>('4-year summary'!FQ12/'4-year summary'!AH12)*100</f>
        <v>0.35210234441477656</v>
      </c>
      <c r="ED12" s="78">
        <f t="shared" si="21"/>
        <v>4.5321945204655503</v>
      </c>
      <c r="EE12" s="78">
        <f t="shared" si="21"/>
        <v>5.0732079457762387</v>
      </c>
      <c r="EF12" s="78">
        <f>('4-year summary'!FT12/'4-year summary'!AG12)*100</f>
        <v>7.5005262999609039</v>
      </c>
      <c r="EG12" s="78">
        <f>('4-year summary'!FU12/'4-year summary'!AH12)*100</f>
        <v>7.5672662187142397</v>
      </c>
      <c r="EH12" s="78">
        <f>('4-year summary'!FV12/'4-year summary'!AG12)*100</f>
        <v>0.33683197497819617</v>
      </c>
      <c r="EI12" s="78">
        <f>('4-year summary'!FW12/'4-year summary'!AH12)*100</f>
        <v>0.30808955136292948</v>
      </c>
      <c r="EJ12" s="78">
        <f t="shared" si="22"/>
        <v>7.8373582749391</v>
      </c>
      <c r="EK12" s="78">
        <f t="shared" si="22"/>
        <v>7.875355770077169</v>
      </c>
      <c r="EL12" s="78">
        <f>('4-year summary'!FZ12/'4-year summary'!AG12)*100</f>
        <v>0.10826742052870592</v>
      </c>
      <c r="EM12" s="78">
        <f>('4-year summary'!GA12/'4-year summary'!AH12)*100</f>
        <v>0.11736744813825885</v>
      </c>
      <c r="EN12" s="78">
        <f>('4-year summary'!GB12/'4-year summary'!AG12)*100</f>
        <v>3.6089140176235303E-2</v>
      </c>
      <c r="EO12" s="78">
        <f>('4-year summary'!GC12/'4-year summary'!AH12)*100</f>
        <v>2.3473489627651771E-2</v>
      </c>
      <c r="EP12" s="78">
        <f t="shared" si="23"/>
        <v>0.14435656070494121</v>
      </c>
      <c r="EQ12" s="78">
        <f t="shared" si="23"/>
        <v>0.14084093776591061</v>
      </c>
      <c r="ER12" s="78">
        <f>('4-year summary'!GF12/'4-year summary'!AG12)*100</f>
        <v>12.366545367056631</v>
      </c>
      <c r="ES12" s="78">
        <f>('4-year summary'!GG12/'4-year summary'!AH12)*100</f>
        <v>11.695666206977496</v>
      </c>
      <c r="ET12" s="78">
        <f>('4-year summary'!GH12/'4-year summary'!AG12)*100</f>
        <v>3.0224654897597065</v>
      </c>
      <c r="EU12" s="78">
        <f>('4-year summary'!GI12/'4-year summary'!AH12)*100</f>
        <v>2.8432264311493207</v>
      </c>
      <c r="EV12" s="78">
        <f t="shared" si="24"/>
        <v>15.389010856816338</v>
      </c>
      <c r="EW12" s="78">
        <f t="shared" si="24"/>
        <v>14.538892638126816</v>
      </c>
      <c r="EX12" s="78">
        <f>('4-year summary'!GL12/'4-year summary'!AG12)*100</f>
        <v>2.8751015007067457</v>
      </c>
      <c r="EY12" s="78">
        <f>('4-year summary'!GM12/'4-year summary'!AH12)*100</f>
        <v>2.7229247968076056</v>
      </c>
      <c r="EZ12" s="78">
        <f>('4-year summary'!GN12/'4-year summary'!AG12)*100</f>
        <v>1.1909416258157648</v>
      </c>
      <c r="FA12" s="78">
        <f>('4-year summary'!GO12/'4-year summary'!AH12)*100</f>
        <v>0.97708400575100496</v>
      </c>
      <c r="FB12" s="78">
        <f t="shared" si="25"/>
        <v>4.0660431265225103</v>
      </c>
      <c r="FC12" s="78">
        <f t="shared" si="25"/>
        <v>3.7000088025586106</v>
      </c>
      <c r="FD12" s="78">
        <f>('4-year summary'!GR12/'4-year summary'!AG12)*100</f>
        <v>0.58644852786382362</v>
      </c>
      <c r="FE12" s="78">
        <f>('4-year summary'!GS12/'4-year summary'!AH12)*100</f>
        <v>0.60737654411548958</v>
      </c>
      <c r="FF12" s="78">
        <f>('4-year summary'!GT12/'4-year summary'!AG12)*100</f>
        <v>0.12931941896484317</v>
      </c>
      <c r="FG12" s="78">
        <f>('4-year summary'!GU12/'4-year summary'!AH12)*100</f>
        <v>0.13497256535899768</v>
      </c>
      <c r="FH12" s="78">
        <f t="shared" si="26"/>
        <v>0.71576794682866685</v>
      </c>
      <c r="FI12" s="78">
        <f t="shared" si="26"/>
        <v>0.74234910947448729</v>
      </c>
      <c r="FJ12" s="581">
        <f>('4-year summary'!GX12/'4-year summary'!X12)*100</f>
        <v>3.882165722956219</v>
      </c>
      <c r="FK12" s="582">
        <f>('4-year summary'!GY12/'4-year summary'!Y12)*100</f>
        <v>4.2455633862613569</v>
      </c>
      <c r="FL12" s="582">
        <f>('4-year summary'!GZ12/'4-year summary'!Z12)*100</f>
        <v>3.8344174094595682</v>
      </c>
      <c r="FM12" s="582">
        <f>('4-year summary'!HA12/'4-year summary'!AA12)*100</f>
        <v>3.9760061605803911</v>
      </c>
      <c r="FN12" s="583">
        <f>('4-year summary'!HB12/'4-year summary'!AB12)*100</f>
        <v>3.674074074074074</v>
      </c>
      <c r="FO12" s="583">
        <f>('4-year summary'!HC12/'4-year summary'!AC12)*100</f>
        <v>3.504345388281469</v>
      </c>
      <c r="FP12" s="583">
        <f>('4-year summary'!HD12/'4-year summary'!AD12)*100</f>
        <v>3.1932426864441696</v>
      </c>
      <c r="FQ12" s="583">
        <f>('4-year summary'!HE12/'4-year summary'!AE12)*100</f>
        <v>3.4355210984198381</v>
      </c>
      <c r="FR12" s="583">
        <f>('4-year summary'!HF12/'4-year summary'!AF12)*100</f>
        <v>3.2915859196482806</v>
      </c>
      <c r="FS12" s="581">
        <f>('4-year summary'!HG12/'4-year summary'!X12)*100</f>
        <v>7.0315680396728475E-2</v>
      </c>
      <c r="FT12" s="582">
        <f>('4-year summary'!HH12/'4-year summary'!Y12)*100</f>
        <v>0.10189352127027256</v>
      </c>
      <c r="FU12" s="582">
        <f>('4-year summary'!HI12/'4-year summary'!Z12)*100</f>
        <v>8.4317032040472167E-2</v>
      </c>
      <c r="FV12" s="582">
        <f>('4-year summary'!HJ12/'4-year summary'!AA12)*100</f>
        <v>8.1060268309488107E-2</v>
      </c>
      <c r="FW12" s="583">
        <f>('4-year summary'!HK12/'4-year summary'!AB12)*100</f>
        <v>9.5473251028806577E-2</v>
      </c>
      <c r="FX12" s="583">
        <f>('4-year summary'!HL12/'4-year summary'!AC12)*100</f>
        <v>8.4104289318755257E-2</v>
      </c>
      <c r="FY12" s="583">
        <f>('4-year summary'!HM12/'4-year summary'!AD12)*100</f>
        <v>9.1235505326976274E-2</v>
      </c>
      <c r="FZ12" s="583">
        <f>('4-year summary'!HN12/'4-year summary'!AE12)*100</f>
        <v>7.3977629164940523E-2</v>
      </c>
      <c r="GA12" s="583">
        <f>('4-year summary'!HO12/'4-year summary'!AF12)*100</f>
        <v>0.10991235935556649</v>
      </c>
      <c r="GB12" s="581">
        <f>('4-year summary'!HY12/'4-year summary'!X12)*100</f>
        <v>22.959920062173865</v>
      </c>
      <c r="GC12" s="582">
        <f>('4-year summary'!HZ12/'4-year summary'!Y12)*100</f>
        <v>20.807506156066911</v>
      </c>
      <c r="GD12" s="582">
        <f>('4-year summary'!IA12/'4-year summary'!Z12)*100</f>
        <v>20.922669236328595</v>
      </c>
      <c r="GE12" s="582">
        <f>('4-year summary'!IB12/'4-year summary'!AA12)*100</f>
        <v>22.174036396060469</v>
      </c>
      <c r="GF12" s="583">
        <f>('4-year summary'!IC12/'4-year summary'!AB12)*100</f>
        <v>24.138271604938272</v>
      </c>
      <c r="GG12" s="583">
        <f>('4-year summary'!ID12/'4-year summary'!AC12)*100</f>
        <v>24.293679718406381</v>
      </c>
      <c r="GH12" s="583">
        <f>('4-year summary'!IE12/'4-year summary'!AD12)*100</f>
        <v>25.907940432044263</v>
      </c>
      <c r="GI12" s="583">
        <f>('4-year summary'!IF12/'4-year summary'!AE12)*100</f>
        <v>27.513759839024676</v>
      </c>
      <c r="GJ12" s="583">
        <f>('4-year summary'!IG12/'4-year summary'!AF12)*100</f>
        <v>27.883030110201602</v>
      </c>
      <c r="GK12" s="581">
        <f>('4-year summary'!IH12/'4-year summary'!X12)*100</f>
        <v>5.3513933607194408</v>
      </c>
      <c r="GL12" s="582">
        <f>('4-year summary'!II12/'4-year summary'!Y12)*100</f>
        <v>6.7377090939967728</v>
      </c>
      <c r="GM12" s="582">
        <f>('4-year summary'!IJ12/'4-year summary'!Z12)*100</f>
        <v>8.8412430739580827</v>
      </c>
      <c r="GN12" s="582">
        <f>('4-year summary'!IK12/'4-year summary'!AA12)*100</f>
        <v>7.530498925951445</v>
      </c>
      <c r="GO12" s="583">
        <f>('4-year summary'!IL12/'4-year summary'!AB12)*100</f>
        <v>5.1555555555555559</v>
      </c>
      <c r="GP12" s="583">
        <f>('4-year summary'!IM12/'4-year summary'!AC12)*100</f>
        <v>6.5352147774351304</v>
      </c>
      <c r="GQ12" s="583">
        <f>('4-year summary'!IN12/'4-year summary'!AD12)*100</f>
        <v>7.0545647183471658</v>
      </c>
      <c r="GR12" s="583">
        <f>('4-year summary'!IO12/'4-year summary'!AE12)*100</f>
        <v>6.1342250103568681</v>
      </c>
      <c r="GS12" s="583">
        <f>('4-year summary'!IP12/'4-year summary'!AF12)*100</f>
        <v>5.5823908830590341</v>
      </c>
      <c r="GT12" s="581">
        <f>('4-year summary'!LB12/'4-year summary'!X12)*100</f>
        <v>30.106213685651902</v>
      </c>
      <c r="GU12" s="582">
        <f>('4-year summary'!LC12/'4-year summary'!Y12)*100</f>
        <v>29.137301519911691</v>
      </c>
      <c r="GV12" s="582">
        <f>('4-year summary'!LD12/'4-year summary'!Z12)*100</f>
        <v>27.933028185979282</v>
      </c>
      <c r="GW12" s="582">
        <f>('4-year summary'!LE12/'4-year summary'!AA12)*100</f>
        <v>27.755035869168726</v>
      </c>
      <c r="GX12" s="583">
        <f>('4-year summary'!LF12/'4-year summary'!AB12)*100</f>
        <v>21.929218106995883</v>
      </c>
      <c r="GY12" s="583">
        <f>('4-year summary'!LG12/'4-year summary'!AC12)*100</f>
        <v>21.287730118680496</v>
      </c>
      <c r="GZ12" s="583">
        <f>('4-year summary'!LH12/'4-year summary'!AD12)*100</f>
        <v>20.7722644063806</v>
      </c>
      <c r="HA12" s="583">
        <f>('4-year summary'!LI12/'4-year summary'!AE12)*100</f>
        <v>20.76108184884891</v>
      </c>
      <c r="HB12" s="583">
        <f>('4-year summary'!LJ12/'4-year summary'!AF12)*100</f>
        <v>20.212304399386806</v>
      </c>
      <c r="HC12" s="581">
        <f>('4-year summary'!LK12/'4-year summary'!X12)*100</f>
        <v>4.9665075311794533</v>
      </c>
      <c r="HD12" s="582">
        <f>('4-year summary'!LL12/'4-year summary'!Y12)*100</f>
        <v>2.9167020463615523</v>
      </c>
      <c r="HE12" s="582">
        <f>('4-year summary'!LM12/'4-year summary'!Z12)*100</f>
        <v>2.8185979282100702</v>
      </c>
      <c r="HF12" s="582">
        <f>('4-year summary'!LN12/'4-year summary'!AA12)*100</f>
        <v>3.1816155311474081</v>
      </c>
      <c r="HG12" s="583">
        <f>('4-year summary'!LO12/'4-year summary'!AB12)*100</f>
        <v>2.9695473251028806</v>
      </c>
      <c r="HH12" s="583">
        <f>('4-year summary'!LP12/'4-year summary'!AC12)*100</f>
        <v>2.6134629162383578</v>
      </c>
      <c r="HI12" s="583">
        <f>('4-year summary'!LQ12/'4-year summary'!AD12)*100</f>
        <v>2.9048207663782448</v>
      </c>
      <c r="HJ12" s="583">
        <f>('4-year summary'!LR12/'4-year summary'!AE12)*100</f>
        <v>1.8583180446233059</v>
      </c>
      <c r="HK12" s="583">
        <f>('4-year summary'!LS12/'4-year summary'!AF12)*100</f>
        <v>2.2821276718826828</v>
      </c>
      <c r="HL12" s="73"/>
      <c r="HM12" s="24">
        <f t="shared" si="38"/>
        <v>100</v>
      </c>
      <c r="HN12" s="24">
        <f t="shared" si="39"/>
        <v>99.999999999999972</v>
      </c>
      <c r="HO12" s="24">
        <f t="shared" si="40"/>
        <v>100</v>
      </c>
      <c r="HP12" s="24">
        <f t="shared" si="41"/>
        <v>100</v>
      </c>
      <c r="HQ12" s="24">
        <f t="shared" si="42"/>
        <v>100</v>
      </c>
      <c r="HR12" s="24">
        <f t="shared" si="43"/>
        <v>100</v>
      </c>
      <c r="HS12" s="24">
        <f t="shared" si="44"/>
        <v>99.999999999999986</v>
      </c>
      <c r="HT12" s="24">
        <f t="shared" si="45"/>
        <v>100</v>
      </c>
      <c r="HU12" s="24">
        <f t="shared" si="46"/>
        <v>100</v>
      </c>
      <c r="HV12" s="597">
        <f t="shared" si="47"/>
        <v>100</v>
      </c>
      <c r="HW12" s="597">
        <f t="shared" si="48"/>
        <v>100</v>
      </c>
    </row>
    <row r="13" spans="1:231" s="74" customFormat="1" ht="12.75" customHeight="1" x14ac:dyDescent="0.2">
      <c r="A13" s="151" t="s">
        <v>10</v>
      </c>
      <c r="B13" s="76">
        <f>('4-year summary'!B13/'4-year summary'!X13)*100</f>
        <v>85.849733497334967</v>
      </c>
      <c r="C13" s="76">
        <f>('4-year summary'!C13/'4-year summary'!Y13)*100</f>
        <v>84.716969036476698</v>
      </c>
      <c r="D13" s="76">
        <f>('4-year summary'!D13/'4-year summary'!Z13)*100</f>
        <v>86.144666699271284</v>
      </c>
      <c r="E13" s="76">
        <f>('4-year summary'!E13/'4-year summary'!AA13)*100</f>
        <v>86.070767131299348</v>
      </c>
      <c r="F13" s="76">
        <f>('4-year summary'!F13/'4-year summary'!AB13)*100</f>
        <v>74.84336209953895</v>
      </c>
      <c r="G13" s="76">
        <f>('4-year summary'!G13/'4-year summary'!AC13)*100</f>
        <v>74.677043416426343</v>
      </c>
      <c r="H13" s="76">
        <f>('4-year summary'!H13/'4-year summary'!AD13)*100</f>
        <v>75.078563188670984</v>
      </c>
      <c r="I13" s="76">
        <f>('4-year summary'!I13/'4-year summary'!AE13)*100</f>
        <v>75.010175010175004</v>
      </c>
      <c r="J13" s="76">
        <f>('4-year summary'!J13/'4-year summary'!AF13)*100</f>
        <v>72.682048203104898</v>
      </c>
      <c r="K13" s="76">
        <f>('4-year summary'!K13/'4-year summary'!AG13)*100</f>
        <v>71.669818373719167</v>
      </c>
      <c r="L13" s="76">
        <f>('4-year summary'!L13/'4-year summary'!AH13)*100</f>
        <v>71.151542045706691</v>
      </c>
      <c r="M13" s="78">
        <f>('4-year summary'!M13/'4-year summary'!X13)*100</f>
        <v>14.150266502665026</v>
      </c>
      <c r="N13" s="76">
        <f>('4-year summary'!N13/'4-year summary'!Y13)*100</f>
        <v>15.283030963523302</v>
      </c>
      <c r="O13" s="76">
        <f>('4-year summary'!O13/'4-year summary'!Z13)*100</f>
        <v>13.855333300728715</v>
      </c>
      <c r="P13" s="76">
        <f>('4-year summary'!P13/'4-year summary'!AA13)*100</f>
        <v>13.929232868700653</v>
      </c>
      <c r="Q13" s="76">
        <f>('4-year summary'!Q13/'4-year summary'!AB13)*100</f>
        <v>25.15663790046105</v>
      </c>
      <c r="R13" s="76">
        <f>('4-year summary'!R13/'4-year summary'!AC13)*100</f>
        <v>25.322956583573657</v>
      </c>
      <c r="S13" s="76">
        <f>('4-year summary'!S13/'4-year summary'!AD13)*100</f>
        <v>24.921436811329013</v>
      </c>
      <c r="T13" s="76">
        <f>('4-year summary'!T13/'4-year summary'!AE13)*100</f>
        <v>24.989824989824992</v>
      </c>
      <c r="U13" s="76">
        <f>('4-year summary'!U13/'4-year summary'!AF13)*100</f>
        <v>27.317951796895102</v>
      </c>
      <c r="V13" s="76">
        <f>('4-year summary'!V13/'4-year summary'!AG13)*100</f>
        <v>28.330181626280837</v>
      </c>
      <c r="W13" s="76">
        <f>('4-year summary'!W13/'4-year summary'!AH13)*100</f>
        <v>28.848457954293323</v>
      </c>
      <c r="X13" s="78">
        <f>('4-year summary'!AI13/'4-year summary'!X13)*100</f>
        <v>28.741287412874129</v>
      </c>
      <c r="Y13" s="75">
        <f>('4-year summary'!AJ13/'4-year summary'!Y13)*100</f>
        <v>38.021668055644589</v>
      </c>
      <c r="Z13" s="75">
        <f>('4-year summary'!AK13/'4-year summary'!Z13)*100</f>
        <v>30.581503399031646</v>
      </c>
      <c r="AA13" s="75">
        <f>('4-year summary'!AL13/'4-year summary'!AA13)*100</f>
        <v>28.862462228287356</v>
      </c>
      <c r="AB13" s="76">
        <f>('4-year summary'!AM13/'4-year summary'!AB13)*100</f>
        <v>25.073885802104268</v>
      </c>
      <c r="AC13" s="76">
        <f>('4-year summary'!AN13/'4-year summary'!AC13)*100</f>
        <v>24.631612215067356</v>
      </c>
      <c r="AD13" s="76">
        <f>('4-year summary'!AO13/'4-year summary'!AD13)*100</f>
        <v>25.052706949361546</v>
      </c>
      <c r="AE13" s="76">
        <f>('4-year summary'!AP13/'4-year summary'!AE13)*100</f>
        <v>25.185185185185183</v>
      </c>
      <c r="AF13" s="76">
        <f>('4-year summary'!AQ13/'4-year summary'!AF13)*100</f>
        <v>24.676215798953599</v>
      </c>
      <c r="AG13" s="76">
        <f>('4-year summary'!AR13/'4-year summary'!AG13)*100</f>
        <v>24.249087470865032</v>
      </c>
      <c r="AH13" s="76">
        <f>('4-year summary'!AS13/'4-year summary'!AH13)*100</f>
        <v>24.828045262924338</v>
      </c>
      <c r="AI13" s="78">
        <f>('4-year summary'!AT13/'4-year summary'!X13)*100</f>
        <v>3.9206642066420669</v>
      </c>
      <c r="AJ13" s="75">
        <f>('4-year summary'!AU13/'4-year summary'!Y13)*100</f>
        <v>5.5580485928585164</v>
      </c>
      <c r="AK13" s="75">
        <f>('4-year summary'!AV13/'4-year summary'!Z13)*100</f>
        <v>3.4675013449405783</v>
      </c>
      <c r="AL13" s="75">
        <f>('4-year summary'!AW13/'4-year summary'!AA13)*100</f>
        <v>4.3912662052831664</v>
      </c>
      <c r="AM13" s="76">
        <f>('4-year summary'!AX13/'4-year summary'!AB13)*100</f>
        <v>6.4507230957165946</v>
      </c>
      <c r="AN13" s="76">
        <f>('4-year summary'!AY13/'4-year summary'!AC13)*100</f>
        <v>5.8902540196736854</v>
      </c>
      <c r="AO13" s="76">
        <f>('4-year summary'!AZ13/'4-year summary'!AD13)*100</f>
        <v>5.8832889136401603</v>
      </c>
      <c r="AP13" s="76">
        <f>('4-year summary'!BA13/'4-year summary'!AE13)*100</f>
        <v>4.395604395604396</v>
      </c>
      <c r="AQ13" s="76">
        <f>('4-year summary'!BB13/'4-year summary'!AF13)*100</f>
        <v>5.5193412814135003</v>
      </c>
      <c r="AR13" s="76">
        <f>('4-year summary'!BC13/'4-year summary'!AG13)*100</f>
        <v>6.2755618101059856</v>
      </c>
      <c r="AS13" s="76">
        <f>('4-year summary'!BD13/'4-year summary'!AH13)*100</f>
        <v>6.7051253605502552</v>
      </c>
      <c r="AT13" s="606">
        <f t="shared" si="27"/>
        <v>30.524649280971019</v>
      </c>
      <c r="AU13" s="606">
        <f t="shared" si="27"/>
        <v>31.533170623474593</v>
      </c>
      <c r="AV13" s="78"/>
      <c r="AW13" s="75"/>
      <c r="AX13" s="75"/>
      <c r="AY13" s="75"/>
      <c r="AZ13" s="76"/>
      <c r="BA13" s="76"/>
      <c r="BB13" s="76"/>
      <c r="BC13" s="76"/>
      <c r="BD13" s="76"/>
      <c r="BE13" s="76"/>
      <c r="BF13" s="76"/>
      <c r="BG13" s="78">
        <f>('4-year summary'!DH13/'4-year summary'!X13)*100</f>
        <v>6.4421894218942191</v>
      </c>
      <c r="BH13" s="75">
        <f>('4-year summary'!DI13/'4-year summary'!Y13)*100</f>
        <v>7.6735688185140063</v>
      </c>
      <c r="BI13" s="75">
        <f>('4-year summary'!DJ13/'4-year summary'!Z13)*100</f>
        <v>6.4850589328507846</v>
      </c>
      <c r="BJ13" s="75">
        <f>('4-year summary'!DK13/'4-year summary'!AA13)*100</f>
        <v>5.609708548591481</v>
      </c>
      <c r="BK13" s="76">
        <f>('4-year summary'!DL13/'4-year summary'!AB13)*100</f>
        <v>16.09331284233755</v>
      </c>
      <c r="BL13" s="76">
        <f>('4-year summary'!DM13/'4-year summary'!AC13)*100</f>
        <v>17.374471615375498</v>
      </c>
      <c r="BM13" s="76">
        <f>('4-year summary'!DN13/'4-year summary'!AD13)*100</f>
        <v>17.0134054656112</v>
      </c>
      <c r="BN13" s="76">
        <f>('4-year summary'!DO13/'4-year summary'!AE13)*100</f>
        <v>18.648758648758648</v>
      </c>
      <c r="BO13" s="76">
        <f>('4-year summary'!DP13/'4-year summary'!AF13)*100</f>
        <v>19.628613088601078</v>
      </c>
      <c r="BP13" s="76">
        <f>('4-year summary'!DQ13/'4-year summary'!AG13)*100</f>
        <v>19.785390738378997</v>
      </c>
      <c r="BQ13" s="76">
        <f>('4-year summary'!DR13/'4-year summary'!AH13)*100</f>
        <v>19.653871755047703</v>
      </c>
      <c r="BR13" s="606">
        <f t="shared" si="2"/>
        <v>19.785390738378997</v>
      </c>
      <c r="BS13" s="606">
        <f t="shared" si="2"/>
        <v>19.653871755047703</v>
      </c>
      <c r="BT13" s="382">
        <f t="shared" si="3"/>
        <v>28.741287412874129</v>
      </c>
      <c r="BU13" s="383">
        <f t="shared" si="4"/>
        <v>38.021668055644589</v>
      </c>
      <c r="BV13" s="383">
        <f t="shared" si="5"/>
        <v>30.581503399031646</v>
      </c>
      <c r="BW13" s="383">
        <f t="shared" si="6"/>
        <v>28.862462228287356</v>
      </c>
      <c r="BX13" s="383">
        <f t="shared" si="7"/>
        <v>25.073885802104268</v>
      </c>
      <c r="BY13" s="383">
        <f t="shared" si="8"/>
        <v>24.631612215067356</v>
      </c>
      <c r="BZ13" s="383">
        <f t="shared" si="9"/>
        <v>25.052706949361546</v>
      </c>
      <c r="CA13" s="383">
        <f t="shared" si="28"/>
        <v>25.185185185185183</v>
      </c>
      <c r="CB13" s="383">
        <f t="shared" si="29"/>
        <v>24.676215798953599</v>
      </c>
      <c r="CC13" s="383">
        <f t="shared" si="30"/>
        <v>24.249087470865032</v>
      </c>
      <c r="CD13" s="383">
        <f t="shared" si="31"/>
        <v>24.828045262924338</v>
      </c>
      <c r="CE13" s="382">
        <f t="shared" si="10"/>
        <v>10.362853628536286</v>
      </c>
      <c r="CF13" s="383">
        <f t="shared" si="11"/>
        <v>13.231617411372522</v>
      </c>
      <c r="CG13" s="383">
        <f t="shared" si="12"/>
        <v>9.9525602777913633</v>
      </c>
      <c r="CH13" s="383">
        <f t="shared" si="13"/>
        <v>10.000974753874647</v>
      </c>
      <c r="CI13" s="383">
        <f t="shared" si="14"/>
        <v>22.544035938054144</v>
      </c>
      <c r="CJ13" s="383">
        <f t="shared" si="15"/>
        <v>23.264725635049182</v>
      </c>
      <c r="CK13" s="383">
        <f t="shared" si="16"/>
        <v>22.896694379251361</v>
      </c>
      <c r="CL13" s="383">
        <f t="shared" si="32"/>
        <v>23.044363044363045</v>
      </c>
      <c r="CM13" s="383">
        <f t="shared" si="33"/>
        <v>25.147954370014578</v>
      </c>
      <c r="CN13" s="383">
        <f t="shared" si="34"/>
        <v>26.060952548484984</v>
      </c>
      <c r="CO13" s="383">
        <f t="shared" si="35"/>
        <v>26.358997115597958</v>
      </c>
      <c r="CP13" s="78">
        <f>('4-year summary'!ED13/'4-year summary'!AG13)*100</f>
        <v>1.2621487312546726</v>
      </c>
      <c r="CQ13" s="78">
        <f>('4-year summary'!EE13/'4-year summary'!AH13)*100</f>
        <v>1.1404481917017972</v>
      </c>
      <c r="CR13" s="78">
        <f>('4-year summary'!EF13/'4-year summary'!AG13)*100</f>
        <v>3.0784115396455425E-2</v>
      </c>
      <c r="CS13" s="78">
        <f>('4-year summary'!EG13/'4-year summary'!AH13)*100</f>
        <v>3.1062791213667625E-2</v>
      </c>
      <c r="CT13" s="78">
        <f t="shared" si="17"/>
        <v>1.2929328466511281</v>
      </c>
      <c r="CU13" s="78">
        <f t="shared" si="17"/>
        <v>1.1715109829154648</v>
      </c>
      <c r="CV13" s="78">
        <f>('4-year summary'!EJ13/'4-year summary'!AG13)*100</f>
        <v>2.6034566163859449</v>
      </c>
      <c r="CW13" s="78">
        <f>('4-year summary'!EK13/'4-year summary'!AH13)*100</f>
        <v>2.3740847570445975</v>
      </c>
      <c r="CX13" s="78">
        <f>('4-year summary'!EL13/'4-year summary'!AG13)*100</f>
        <v>0.57170500021988657</v>
      </c>
      <c r="CY13" s="78">
        <f>('4-year summary'!EM13/'4-year summary'!AH13)*100</f>
        <v>0.68781894830264034</v>
      </c>
      <c r="CZ13" s="78">
        <f t="shared" si="18"/>
        <v>3.1751616166058314</v>
      </c>
      <c r="DA13" s="78">
        <f t="shared" si="18"/>
        <v>3.061903705347238</v>
      </c>
      <c r="DB13" s="78">
        <f>('4-year summary'!EP13/'4-year summary'!AG13)*100</f>
        <v>6.3151413870442843</v>
      </c>
      <c r="DC13" s="78">
        <f>('4-year summary'!EQ13/'4-year summary'!AH13)*100</f>
        <v>5.489238961615265</v>
      </c>
      <c r="DD13" s="78">
        <f>('4-year summary'!ER13/'4-year summary'!AG13)*100</f>
        <v>7.4761423105677474E-2</v>
      </c>
      <c r="DE13" s="78">
        <f>('4-year summary'!ES13/'4-year summary'!AH13)*100</f>
        <v>8.8750832039050376E-2</v>
      </c>
      <c r="DF13" s="78">
        <f t="shared" si="36"/>
        <v>6.3899028101499615</v>
      </c>
      <c r="DG13" s="78">
        <f t="shared" si="36"/>
        <v>5.5779897936543152</v>
      </c>
      <c r="DH13" s="78">
        <f>('4-year summary'!EV13/'4-year summary'!AG13)*100</f>
        <v>3.5577641936760633</v>
      </c>
      <c r="DI13" s="78">
        <f>('4-year summary'!EW13/'4-year summary'!AH13)*100</f>
        <v>4.6993565564677171</v>
      </c>
      <c r="DJ13" s="78">
        <f>('4-year summary'!EX13/'4-year summary'!AG13)*100</f>
        <v>8.3556884647521881E-2</v>
      </c>
      <c r="DK13" s="78">
        <f>('4-year summary'!EY13/'4-year summary'!AH13)*100</f>
        <v>0.15087641446638564</v>
      </c>
      <c r="DL13" s="78">
        <f t="shared" si="37"/>
        <v>3.6413210783235854</v>
      </c>
      <c r="DM13" s="78">
        <f t="shared" si="37"/>
        <v>4.850232970934103</v>
      </c>
      <c r="DN13" s="78">
        <f>('4-year summary'!FB13/'4-year summary'!AG13)*100</f>
        <v>7.0759488104138262</v>
      </c>
      <c r="DO13" s="78">
        <f>('4-year summary'!FC13/'4-year summary'!AH13)*100</f>
        <v>6.3456844907921015</v>
      </c>
      <c r="DP13" s="78">
        <f>('4-year summary'!FD13/'4-year summary'!AG13)*100</f>
        <v>0.28145476933902108</v>
      </c>
      <c r="DQ13" s="78">
        <f>('4-year summary'!FE13/'4-year summary'!AH13)*100</f>
        <v>0.26181495451519859</v>
      </c>
      <c r="DR13" s="78">
        <f t="shared" si="19"/>
        <v>7.3574035797528472</v>
      </c>
      <c r="DS13" s="78">
        <f t="shared" si="19"/>
        <v>6.6074994453073002</v>
      </c>
      <c r="DT13" s="78">
        <f>('4-year summary'!FH13/'4-year summary'!AG13)*100</f>
        <v>4.0503100400193501</v>
      </c>
      <c r="DU13" s="78">
        <f>('4-year summary'!FI13/'4-year summary'!AH13)*100</f>
        <v>4.260039937874418</v>
      </c>
      <c r="DV13" s="78">
        <f>('4-year summary'!FJ13/'4-year summary'!AG13)*100</f>
        <v>0.18030696160781037</v>
      </c>
      <c r="DW13" s="78">
        <f>('4-year summary'!FK13/'4-year summary'!AH13)*100</f>
        <v>0.21300199689372085</v>
      </c>
      <c r="DX13" s="78">
        <f t="shared" si="20"/>
        <v>4.2306170016271603</v>
      </c>
      <c r="DY13" s="78">
        <f t="shared" si="20"/>
        <v>4.4730419347681387</v>
      </c>
      <c r="DZ13" s="78">
        <f>('4-year summary'!FN13/'4-year summary'!AG13)*100</f>
        <v>1.4116715774660276</v>
      </c>
      <c r="EA13" s="78">
        <f>('4-year summary'!FO13/'4-year summary'!AH13)*100</f>
        <v>1.7661415575771024</v>
      </c>
      <c r="EB13" s="78">
        <f>('4-year summary'!FP13/'4-year summary'!AG13)*100</f>
        <v>0.14512511544043274</v>
      </c>
      <c r="EC13" s="78">
        <f>('4-year summary'!FQ13/'4-year summary'!AH13)*100</f>
        <v>0.11093854004881294</v>
      </c>
      <c r="ED13" s="78">
        <f t="shared" si="21"/>
        <v>1.5567966929064603</v>
      </c>
      <c r="EE13" s="78">
        <f t="shared" si="21"/>
        <v>1.8770800976259154</v>
      </c>
      <c r="EF13" s="78">
        <f>('4-year summary'!FT13/'4-year summary'!AG13)*100</f>
        <v>6.6493689256343735</v>
      </c>
      <c r="EG13" s="78">
        <f>('4-year summary'!FU13/'4-year summary'!AH13)*100</f>
        <v>6.2125582427335253</v>
      </c>
      <c r="EH13" s="78">
        <f>('4-year summary'!FV13/'4-year summary'!AG13)*100</f>
        <v>0.57170500021988657</v>
      </c>
      <c r="EI13" s="78">
        <f>('4-year summary'!FW13/'4-year summary'!AH13)*100</f>
        <v>0.57688040825382736</v>
      </c>
      <c r="EJ13" s="78">
        <f t="shared" si="22"/>
        <v>7.2210739258542604</v>
      </c>
      <c r="EK13" s="78">
        <f t="shared" si="22"/>
        <v>6.7894386509873526</v>
      </c>
      <c r="EL13" s="78">
        <f>('4-year summary'!FZ13/'4-year summary'!AG13)*100</f>
        <v>3.0784115396455425E-2</v>
      </c>
      <c r="EM13" s="78">
        <f>('4-year summary'!GA13/'4-year summary'!AH13)*100</f>
        <v>6.2125582427335249E-2</v>
      </c>
      <c r="EN13" s="78">
        <f>('4-year summary'!GB13/'4-year summary'!AG13)*100</f>
        <v>3.5181846167377635E-2</v>
      </c>
      <c r="EO13" s="78">
        <f>('4-year summary'!GC13/'4-year summary'!AH13)*100</f>
        <v>4.4375416019525188E-3</v>
      </c>
      <c r="EP13" s="78">
        <f t="shared" si="23"/>
        <v>6.5965961563833053E-2</v>
      </c>
      <c r="EQ13" s="78">
        <f t="shared" si="23"/>
        <v>6.6563124029287768E-2</v>
      </c>
      <c r="ER13" s="78">
        <f>('4-year summary'!GF13/'4-year summary'!AG13)*100</f>
        <v>10.550156119442368</v>
      </c>
      <c r="ES13" s="78">
        <f>('4-year summary'!GG13/'4-year summary'!AH13)*100</f>
        <v>10.210783226092744</v>
      </c>
      <c r="ET13" s="78">
        <f>('4-year summary'!GH13/'4-year summary'!AG13)*100</f>
        <v>0.23307973085887682</v>
      </c>
      <c r="EU13" s="78">
        <f>('4-year summary'!GI13/'4-year summary'!AH13)*100</f>
        <v>0.28844020412691368</v>
      </c>
      <c r="EV13" s="78">
        <f t="shared" si="24"/>
        <v>10.783235850301246</v>
      </c>
      <c r="EW13" s="78">
        <f t="shared" si="24"/>
        <v>10.499223430219658</v>
      </c>
      <c r="EX13" s="78">
        <f>('4-year summary'!GL13/'4-year summary'!AG13)*100</f>
        <v>3.496195962883152</v>
      </c>
      <c r="EY13" s="78">
        <f>('4-year summary'!GM13/'4-year summary'!AH13)*100</f>
        <v>3.3237186598624362</v>
      </c>
      <c r="EZ13" s="78">
        <f>('4-year summary'!GN13/'4-year summary'!AG13)*100</f>
        <v>3.5181846167377635E-2</v>
      </c>
      <c r="FA13" s="78">
        <f>('4-year summary'!GO13/'4-year summary'!AH13)*100</f>
        <v>4.88129576214777E-2</v>
      </c>
      <c r="FB13" s="78">
        <f t="shared" si="25"/>
        <v>3.5313778090505297</v>
      </c>
      <c r="FC13" s="78">
        <f t="shared" si="25"/>
        <v>3.3725316174839137</v>
      </c>
      <c r="FD13" s="78">
        <f>('4-year summary'!GR13/'4-year summary'!AG13)*100</f>
        <v>0.41778442323760939</v>
      </c>
      <c r="FE13" s="78">
        <f>('4-year summary'!GS13/'4-year summary'!AH13)*100</f>
        <v>0.43931661859329935</v>
      </c>
      <c r="FF13" s="78">
        <f>('4-year summary'!GT13/'4-year summary'!AG13)*100</f>
        <v>2.6386384625533221E-2</v>
      </c>
      <c r="FG13" s="78">
        <f>('4-year summary'!GU13/'4-year summary'!AH13)*100</f>
        <v>2.6625249611715106E-2</v>
      </c>
      <c r="FH13" s="78">
        <f t="shared" si="26"/>
        <v>0.44417080786314261</v>
      </c>
      <c r="FI13" s="78">
        <f t="shared" si="26"/>
        <v>0.46594186820501443</v>
      </c>
      <c r="FJ13" s="581">
        <f>('4-year summary'!GX13/'4-year summary'!X13)*100</f>
        <v>8.0155801558015582</v>
      </c>
      <c r="FK13" s="582">
        <f>('4-year summary'!GY13/'4-year summary'!Y13)*100</f>
        <v>6.4683633566254244</v>
      </c>
      <c r="FL13" s="582">
        <f>('4-year summary'!GZ13/'4-year summary'!Z13)*100</f>
        <v>7.6196997114491127</v>
      </c>
      <c r="FM13" s="582">
        <f>('4-year summary'!HA13/'4-year summary'!AA13)*100</f>
        <v>7.5153523735256842</v>
      </c>
      <c r="FN13" s="583">
        <f>('4-year summary'!HB13/'4-year summary'!AB13)*100</f>
        <v>4.6025928990818459</v>
      </c>
      <c r="FO13" s="583">
        <f>('4-year summary'!HC13/'4-year summary'!AC13)*100</f>
        <v>4.6102793031248765</v>
      </c>
      <c r="FP13" s="583">
        <f>('4-year summary'!HD13/'4-year summary'!AD13)*100</f>
        <v>4.5109192887545246</v>
      </c>
      <c r="FQ13" s="583">
        <f>('4-year summary'!HE13/'4-year summary'!AE13)*100</f>
        <v>3.911273911273911</v>
      </c>
      <c r="FR13" s="583">
        <f>('4-year summary'!HF13/'4-year summary'!AF13)*100</f>
        <v>3.5165966206364181</v>
      </c>
      <c r="FS13" s="581">
        <f>('4-year summary'!HG13/'4-year summary'!X13)*100</f>
        <v>0.15887658876588764</v>
      </c>
      <c r="FT13" s="582">
        <f>('4-year summary'!HH13/'4-year summary'!Y13)*100</f>
        <v>5.7696006154240656E-2</v>
      </c>
      <c r="FU13" s="582">
        <f>('4-year summary'!HI13/'4-year summary'!Z13)*100</f>
        <v>0.82652711889274699</v>
      </c>
      <c r="FV13" s="582">
        <f>('4-year summary'!HJ13/'4-year summary'!AA13)*100</f>
        <v>0.13646554245053125</v>
      </c>
      <c r="FW13" s="583">
        <f>('4-year summary'!HK13/'4-year summary'!AB13)*100</f>
        <v>7.4870946132324534E-2</v>
      </c>
      <c r="FX13" s="583">
        <f>('4-year summary'!HL13/'4-year summary'!AC13)*100</f>
        <v>5.9258088729111522E-2</v>
      </c>
      <c r="FY13" s="583">
        <f>('4-year summary'!HM13/'4-year summary'!AD13)*100</f>
        <v>3.1823063765464024E-2</v>
      </c>
      <c r="FZ13" s="583">
        <f>('4-year summary'!HN13/'4-year summary'!AE13)*100</f>
        <v>2.8490028490028487E-2</v>
      </c>
      <c r="GA13" s="583">
        <f>('4-year summary'!HO13/'4-year summary'!AF13)*100</f>
        <v>8.5770649283815076E-3</v>
      </c>
      <c r="GB13" s="581">
        <f>('4-year summary'!HY13/'4-year summary'!X13)*100</f>
        <v>19.193316933169331</v>
      </c>
      <c r="GC13" s="582">
        <f>('4-year summary'!HZ13/'4-year summary'!Y13)*100</f>
        <v>15.033014936854928</v>
      </c>
      <c r="GD13" s="582">
        <f>('4-year summary'!IA13/'4-year summary'!Z13)*100</f>
        <v>19.587225509854747</v>
      </c>
      <c r="GE13" s="582">
        <f>('4-year summary'!IB13/'4-year summary'!AA13)*100</f>
        <v>21.610293400916269</v>
      </c>
      <c r="GF13" s="583">
        <f>('4-year summary'!IC13/'4-year summary'!AB13)*100</f>
        <v>23.879891240099301</v>
      </c>
      <c r="GG13" s="583">
        <f>('4-year summary'!ID13/'4-year summary'!AC13)*100</f>
        <v>25.141231778137719</v>
      </c>
      <c r="GH13" s="583">
        <f>('4-year summary'!IE13/'4-year summary'!AD13)*100</f>
        <v>25.800548947849954</v>
      </c>
      <c r="GI13" s="583">
        <f>('4-year summary'!IF13/'4-year summary'!AE13)*100</f>
        <v>27.081807081807082</v>
      </c>
      <c r="GJ13" s="583">
        <f>('4-year summary'!IG13/'4-year summary'!AF13)*100</f>
        <v>26.503130628698855</v>
      </c>
      <c r="GK13" s="581">
        <f>('4-year summary'!IH13/'4-year summary'!X13)*100</f>
        <v>1.6143911439114391</v>
      </c>
      <c r="GL13" s="582">
        <f>('4-year summary'!II13/'4-year summary'!Y13)*100</f>
        <v>1.2180267965895248</v>
      </c>
      <c r="GM13" s="582">
        <f>('4-year summary'!IJ13/'4-year summary'!Z13)*100</f>
        <v>2.298625715263853</v>
      </c>
      <c r="GN13" s="582">
        <f>('4-year summary'!IK13/'4-year summary'!AA13)*100</f>
        <v>2.3442830685251974</v>
      </c>
      <c r="GO13" s="583">
        <f>('4-year summary'!IL13/'4-year summary'!AB13)*100</f>
        <v>1.7299129132679196</v>
      </c>
      <c r="GP13" s="583">
        <f>('4-year summary'!IM13/'4-year summary'!AC13)*100</f>
        <v>1.536759767708292</v>
      </c>
      <c r="GQ13" s="583">
        <f>('4-year summary'!IN13/'4-year summary'!AD13)*100</f>
        <v>1.3962369227097338</v>
      </c>
      <c r="GR13" s="583">
        <f>('4-year summary'!IO13/'4-year summary'!AE13)*100</f>
        <v>1.3797313797313797</v>
      </c>
      <c r="GS13" s="583">
        <f>('4-year summary'!IP13/'4-year summary'!AF13)*100</f>
        <v>1.5310060897160991</v>
      </c>
      <c r="GT13" s="581">
        <f>('4-year summary'!LB13/'4-year summary'!X13)*100</f>
        <v>29.899548995489955</v>
      </c>
      <c r="GU13" s="582">
        <f>('4-year summary'!LC13/'4-year summary'!Y13)*100</f>
        <v>25.193922687351755</v>
      </c>
      <c r="GV13" s="582">
        <f>('4-year summary'!LD13/'4-year summary'!Z13)*100</f>
        <v>28.356238078935785</v>
      </c>
      <c r="GW13" s="582">
        <f>('4-year summary'!LE13/'4-year summary'!AA13)*100</f>
        <v>28.082659128570036</v>
      </c>
      <c r="GX13" s="583">
        <f>('4-year summary'!LF13/'4-year summary'!AB13)*100</f>
        <v>21.286992158253536</v>
      </c>
      <c r="GY13" s="583">
        <f>('4-year summary'!LG13/'4-year summary'!AC13)*100</f>
        <v>20.293920120096391</v>
      </c>
      <c r="GZ13" s="583">
        <f>('4-year summary'!LH13/'4-year summary'!AD13)*100</f>
        <v>19.714388002704961</v>
      </c>
      <c r="HA13" s="583">
        <f>('4-year summary'!LI13/'4-year summary'!AE13)*100</f>
        <v>18.83190883190883</v>
      </c>
      <c r="HB13" s="583">
        <f>('4-year summary'!LJ13/'4-year summary'!AF13)*100</f>
        <v>17.986105154816023</v>
      </c>
      <c r="HC13" s="581">
        <f>('4-year summary'!LK13/'4-year summary'!X13)*100</f>
        <v>2.0141451414514147</v>
      </c>
      <c r="HD13" s="582">
        <f>('4-year summary'!LL13/'4-year summary'!Y13)*100</f>
        <v>0.77569074940701321</v>
      </c>
      <c r="HE13" s="582">
        <f>('4-year summary'!LM13/'4-year summary'!Z13)*100</f>
        <v>0.77762018878075023</v>
      </c>
      <c r="HF13" s="582">
        <f>('4-year summary'!LN13/'4-year summary'!AA13)*100</f>
        <v>1.4475095038502777</v>
      </c>
      <c r="HG13" s="583">
        <f>('4-year summary'!LO13/'4-year summary'!AB13)*100</f>
        <v>0.80781810300665957</v>
      </c>
      <c r="HH13" s="583">
        <f>('4-year summary'!LP13/'4-year summary'!AC13)*100</f>
        <v>0.46221309208706984</v>
      </c>
      <c r="HI13" s="583">
        <f>('4-year summary'!LQ13/'4-year summary'!AD13)*100</f>
        <v>0.59668244560245032</v>
      </c>
      <c r="HJ13" s="583">
        <f>('4-year summary'!LR13/'4-year summary'!AE13)*100</f>
        <v>0.53724053724053722</v>
      </c>
      <c r="HK13" s="583">
        <f>('4-year summary'!LS13/'4-year summary'!AF13)*100</f>
        <v>0.63041427223604085</v>
      </c>
      <c r="HL13" s="73"/>
      <c r="HM13" s="24">
        <f t="shared" si="38"/>
        <v>100.00000000000001</v>
      </c>
      <c r="HN13" s="24">
        <f t="shared" si="39"/>
        <v>100</v>
      </c>
      <c r="HO13" s="24">
        <f t="shared" si="40"/>
        <v>100</v>
      </c>
      <c r="HP13" s="24">
        <f t="shared" si="41"/>
        <v>100</v>
      </c>
      <c r="HQ13" s="24">
        <f t="shared" si="42"/>
        <v>100</v>
      </c>
      <c r="HR13" s="24">
        <f t="shared" si="43"/>
        <v>100</v>
      </c>
      <c r="HS13" s="24">
        <f t="shared" si="44"/>
        <v>99.999999999999972</v>
      </c>
      <c r="HT13" s="24">
        <f t="shared" si="45"/>
        <v>99.999999999999986</v>
      </c>
      <c r="HU13" s="24">
        <f t="shared" si="46"/>
        <v>99.999999999999986</v>
      </c>
      <c r="HV13" s="597">
        <f t="shared" si="47"/>
        <v>100</v>
      </c>
      <c r="HW13" s="597">
        <f t="shared" si="48"/>
        <v>100.00000000000001</v>
      </c>
    </row>
    <row r="14" spans="1:231" s="74" customFormat="1" ht="12.75" customHeight="1" x14ac:dyDescent="0.2">
      <c r="A14" s="151" t="s">
        <v>11</v>
      </c>
      <c r="B14" s="76">
        <f>('4-year summary'!B14/'4-year summary'!X14)*100</f>
        <v>68.374501132563921</v>
      </c>
      <c r="C14" s="76">
        <f>('4-year summary'!C14/'4-year summary'!Y14)*100</f>
        <v>64.497816593886455</v>
      </c>
      <c r="D14" s="76">
        <f>('4-year summary'!D14/'4-year summary'!Z14)*100</f>
        <v>66.502989936311934</v>
      </c>
      <c r="E14" s="76">
        <f>('4-year summary'!E14/'4-year summary'!AA14)*100</f>
        <v>64.486810019951236</v>
      </c>
      <c r="F14" s="76">
        <f>('4-year summary'!F14/'4-year summary'!AB14)*100</f>
        <v>62.83370618941089</v>
      </c>
      <c r="G14" s="76">
        <f>('4-year summary'!G14/'4-year summary'!AC14)*100</f>
        <v>62.568740955137478</v>
      </c>
      <c r="H14" s="76">
        <f>('4-year summary'!H14/'4-year summary'!AD14)*100</f>
        <v>65.054560663092659</v>
      </c>
      <c r="I14" s="76">
        <f>('4-year summary'!I14/'4-year summary'!AE14)*100</f>
        <v>65.046558334854836</v>
      </c>
      <c r="J14" s="76">
        <f>('4-year summary'!J14/'4-year summary'!AF14)*100</f>
        <v>64.244114221171159</v>
      </c>
      <c r="K14" s="76">
        <f>('4-year summary'!K14/'4-year summary'!AG14)*100</f>
        <v>64.482437696046318</v>
      </c>
      <c r="L14" s="76">
        <f>('4-year summary'!L14/'4-year summary'!AH14)*100</f>
        <v>65.062747001317348</v>
      </c>
      <c r="M14" s="78">
        <f>('4-year summary'!M14/'4-year summary'!X14)*100</f>
        <v>31.625498867436093</v>
      </c>
      <c r="N14" s="76">
        <f>('4-year summary'!N14/'4-year summary'!Y14)*100</f>
        <v>35.502183406113538</v>
      </c>
      <c r="O14" s="76">
        <f>('4-year summary'!O14/'4-year summary'!Z14)*100</f>
        <v>33.497010063688073</v>
      </c>
      <c r="P14" s="76">
        <f>('4-year summary'!P14/'4-year summary'!AA14)*100</f>
        <v>35.513189980048772</v>
      </c>
      <c r="Q14" s="76">
        <f>('4-year summary'!Q14/'4-year summary'!AB14)*100</f>
        <v>37.16629381058911</v>
      </c>
      <c r="R14" s="76">
        <f>('4-year summary'!R14/'4-year summary'!AC14)*100</f>
        <v>37.431259044862522</v>
      </c>
      <c r="S14" s="76">
        <f>('4-year summary'!S14/'4-year summary'!AD14)*100</f>
        <v>34.945439336907341</v>
      </c>
      <c r="T14" s="76">
        <f>('4-year summary'!T14/'4-year summary'!AE14)*100</f>
        <v>34.953441665145149</v>
      </c>
      <c r="U14" s="76">
        <f>('4-year summary'!U14/'4-year summary'!AF14)*100</f>
        <v>35.755885778828841</v>
      </c>
      <c r="V14" s="76">
        <f>('4-year summary'!V14/'4-year summary'!AG14)*100</f>
        <v>35.517562303953667</v>
      </c>
      <c r="W14" s="76">
        <f>('4-year summary'!W14/'4-year summary'!AH14)*100</f>
        <v>34.937252998682659</v>
      </c>
      <c r="X14" s="78">
        <f>('4-year summary'!AI14/'4-year summary'!X14)*100</f>
        <v>24.312371912415056</v>
      </c>
      <c r="Y14" s="75">
        <f>('4-year summary'!AJ14/'4-year summary'!Y14)*100</f>
        <v>21.853469189713731</v>
      </c>
      <c r="Z14" s="75">
        <f>('4-year summary'!AK14/'4-year summary'!Z14)*100</f>
        <v>23.170790996159269</v>
      </c>
      <c r="AA14" s="75">
        <f>('4-year summary'!AL14/'4-year summary'!AA14)*100</f>
        <v>20.904455774772778</v>
      </c>
      <c r="AB14" s="76">
        <f>('4-year summary'!AM14/'4-year summary'!AB14)*100</f>
        <v>22.132736763609248</v>
      </c>
      <c r="AC14" s="76">
        <f>('4-year summary'!AN14/'4-year summary'!AC14)*100</f>
        <v>22.261215629522432</v>
      </c>
      <c r="AD14" s="76">
        <f>('4-year summary'!AO14/'4-year summary'!AD14)*100</f>
        <v>23.356526367818713</v>
      </c>
      <c r="AE14" s="76">
        <f>('4-year summary'!AP14/'4-year summary'!AE14)*100</f>
        <v>23.761183129450426</v>
      </c>
      <c r="AF14" s="76">
        <f>('4-year summary'!AQ14/'4-year summary'!AF14)*100</f>
        <v>23.846669725742121</v>
      </c>
      <c r="AG14" s="76">
        <f>('4-year summary'!AR14/'4-year summary'!AG14)*100</f>
        <v>23.132604874013303</v>
      </c>
      <c r="AH14" s="76">
        <f>('4-year summary'!AS14/'4-year summary'!AH14)*100</f>
        <v>23.878527352145877</v>
      </c>
      <c r="AI14" s="78">
        <f>('4-year summary'!AT14/'4-year summary'!X14)*100</f>
        <v>9.1360155323050378</v>
      </c>
      <c r="AJ14" s="75">
        <f>('4-year summary'!AU14/'4-year summary'!Y14)*100</f>
        <v>12.629791363415817</v>
      </c>
      <c r="AK14" s="75">
        <f>('4-year summary'!AV14/'4-year summary'!Z14)*100</f>
        <v>10.287325587048471</v>
      </c>
      <c r="AL14" s="75">
        <f>('4-year summary'!AW14/'4-year summary'!AA14)*100</f>
        <v>13.287519397029484</v>
      </c>
      <c r="AM14" s="76">
        <f>('4-year summary'!AX14/'4-year summary'!AB14)*100</f>
        <v>13.202833706189409</v>
      </c>
      <c r="AN14" s="76">
        <f>('4-year summary'!AY14/'4-year summary'!AC14)*100</f>
        <v>13.831403762662809</v>
      </c>
      <c r="AO14" s="76">
        <f>('4-year summary'!AZ14/'4-year summary'!AD14)*100</f>
        <v>10.912132618531615</v>
      </c>
      <c r="AP14" s="76">
        <f>('4-year summary'!BA14/'4-year summary'!AE14)*100</f>
        <v>11.396750045645426</v>
      </c>
      <c r="AQ14" s="76">
        <f>('4-year summary'!BB14/'4-year summary'!AF14)*100</f>
        <v>12.05393385337616</v>
      </c>
      <c r="AR14" s="76">
        <f>('4-year summary'!BC14/'4-year summary'!AG14)*100</f>
        <v>11.616283478680501</v>
      </c>
      <c r="AS14" s="76">
        <f>('4-year summary'!BD14/'4-year summary'!AH14)*100</f>
        <v>11.596061845663177</v>
      </c>
      <c r="AT14" s="606">
        <f t="shared" si="27"/>
        <v>34.748888352693804</v>
      </c>
      <c r="AU14" s="606">
        <f t="shared" si="27"/>
        <v>35.474589197809053</v>
      </c>
      <c r="AV14" s="78"/>
      <c r="AW14" s="75"/>
      <c r="AX14" s="75"/>
      <c r="AY14" s="75"/>
      <c r="AZ14" s="76"/>
      <c r="BA14" s="76"/>
      <c r="BB14" s="76"/>
      <c r="BC14" s="76"/>
      <c r="BD14" s="76"/>
      <c r="BE14" s="76"/>
      <c r="BF14" s="76"/>
      <c r="BG14" s="78">
        <f>('4-year summary'!DH14/'4-year summary'!X14)*100</f>
        <v>17.376766260381835</v>
      </c>
      <c r="BH14" s="75">
        <f>('4-year summary'!DI14/'4-year summary'!Y14)*100</f>
        <v>17.544881125667153</v>
      </c>
      <c r="BI14" s="75">
        <f>('4-year summary'!DJ14/'4-year summary'!Z14)*100</f>
        <v>17.584714862171229</v>
      </c>
      <c r="BJ14" s="75">
        <f>('4-year summary'!DK14/'4-year summary'!AA14)*100</f>
        <v>17.020616271336735</v>
      </c>
      <c r="BK14" s="76">
        <f>('4-year summary'!DL14/'4-year summary'!AB14)*100</f>
        <v>18.974645786726324</v>
      </c>
      <c r="BL14" s="76">
        <f>('4-year summary'!DM14/'4-year summary'!AC14)*100</f>
        <v>18.176555716353114</v>
      </c>
      <c r="BM14" s="76">
        <f>('4-year summary'!DN14/'4-year summary'!AD14)*100</f>
        <v>18.75974297555226</v>
      </c>
      <c r="BN14" s="76">
        <f>('4-year summary'!DO14/'4-year summary'!AE14)*100</f>
        <v>18.218002556143876</v>
      </c>
      <c r="BO14" s="76">
        <f>('4-year summary'!DP14/'4-year summary'!AF14)*100</f>
        <v>18.054428011718613</v>
      </c>
      <c r="BP14" s="76">
        <f>('4-year summary'!DQ14/'4-year summary'!AG14)*100</f>
        <v>17.948364413498329</v>
      </c>
      <c r="BQ14" s="76">
        <f>('4-year summary'!DR14/'4-year summary'!AH14)*100</f>
        <v>18.179296956250433</v>
      </c>
      <c r="BR14" s="606">
        <f t="shared" si="2"/>
        <v>17.948364413498329</v>
      </c>
      <c r="BS14" s="606">
        <f t="shared" si="2"/>
        <v>18.179296956250433</v>
      </c>
      <c r="BT14" s="382">
        <f t="shared" si="3"/>
        <v>24.312371912415056</v>
      </c>
      <c r="BU14" s="383">
        <f t="shared" si="4"/>
        <v>21.853469189713731</v>
      </c>
      <c r="BV14" s="383">
        <f t="shared" si="5"/>
        <v>23.170790996159269</v>
      </c>
      <c r="BW14" s="383">
        <f t="shared" si="6"/>
        <v>20.904455774772778</v>
      </c>
      <c r="BX14" s="383">
        <f t="shared" si="7"/>
        <v>22.132736763609248</v>
      </c>
      <c r="BY14" s="383">
        <f t="shared" si="8"/>
        <v>22.261215629522432</v>
      </c>
      <c r="BZ14" s="383">
        <f t="shared" si="9"/>
        <v>23.356526367818713</v>
      </c>
      <c r="CA14" s="383">
        <f t="shared" si="28"/>
        <v>23.761183129450426</v>
      </c>
      <c r="CB14" s="383">
        <f t="shared" si="29"/>
        <v>23.846669725742121</v>
      </c>
      <c r="CC14" s="383">
        <f t="shared" si="30"/>
        <v>23.132604874013303</v>
      </c>
      <c r="CD14" s="383">
        <f t="shared" si="31"/>
        <v>23.878527352145877</v>
      </c>
      <c r="CE14" s="382">
        <f t="shared" si="10"/>
        <v>26.512781792686873</v>
      </c>
      <c r="CF14" s="383">
        <f t="shared" si="11"/>
        <v>30.174672489082973</v>
      </c>
      <c r="CG14" s="383">
        <f t="shared" si="12"/>
        <v>27.8720404492197</v>
      </c>
      <c r="CH14" s="383">
        <f t="shared" si="13"/>
        <v>30.308135668366219</v>
      </c>
      <c r="CI14" s="383">
        <f t="shared" si="14"/>
        <v>32.177479492915737</v>
      </c>
      <c r="CJ14" s="383">
        <f t="shared" si="15"/>
        <v>32.007959479015923</v>
      </c>
      <c r="CK14" s="383">
        <f t="shared" si="16"/>
        <v>29.671875594083875</v>
      </c>
      <c r="CL14" s="383">
        <f t="shared" si="32"/>
        <v>29.614752601789302</v>
      </c>
      <c r="CM14" s="383">
        <f t="shared" si="33"/>
        <v>30.108361865094771</v>
      </c>
      <c r="CN14" s="383">
        <f t="shared" si="34"/>
        <v>29.564647892178829</v>
      </c>
      <c r="CO14" s="383">
        <f t="shared" si="35"/>
        <v>29.775358801913612</v>
      </c>
      <c r="CP14" s="78">
        <f>('4-year summary'!ED14/'4-year summary'!AG14)*100</f>
        <v>1.1271586639550515</v>
      </c>
      <c r="CQ14" s="78">
        <f>('4-year summary'!EE14/'4-year summary'!AH14)*100</f>
        <v>1.0192054357623241</v>
      </c>
      <c r="CR14" s="78">
        <f>('4-year summary'!EF14/'4-year summary'!AG14)*100</f>
        <v>0.16545448278239289</v>
      </c>
      <c r="CS14" s="78">
        <f>('4-year summary'!EG14/'4-year summary'!AH14)*100</f>
        <v>0.12826735075920404</v>
      </c>
      <c r="CT14" s="78">
        <f t="shared" si="17"/>
        <v>1.2926131467374444</v>
      </c>
      <c r="CU14" s="78">
        <f t="shared" si="17"/>
        <v>1.1474727865215282</v>
      </c>
      <c r="CV14" s="78">
        <f>('4-year summary'!EJ14/'4-year summary'!AG14)*100</f>
        <v>2.1646961497363071</v>
      </c>
      <c r="CW14" s="78">
        <f>('4-year summary'!EK14/'4-year summary'!AH14)*100</f>
        <v>2.159744851972544</v>
      </c>
      <c r="CX14" s="78">
        <f>('4-year summary'!EL14/'4-year summary'!AG14)*100</f>
        <v>0.28265140808658784</v>
      </c>
      <c r="CY14" s="78">
        <f>('4-year summary'!EM14/'4-year summary'!AH14)*100</f>
        <v>0.13866740622616652</v>
      </c>
      <c r="CZ14" s="78">
        <f t="shared" si="18"/>
        <v>2.4473475578228951</v>
      </c>
      <c r="DA14" s="78">
        <f t="shared" si="18"/>
        <v>2.2984122581987103</v>
      </c>
      <c r="DB14" s="78">
        <f>('4-year summary'!EP14/'4-year summary'!AG14)*100</f>
        <v>6.4113612078177242</v>
      </c>
      <c r="DC14" s="78">
        <f>('4-year summary'!EQ14/'4-year summary'!AH14)*100</f>
        <v>6.3925674270262771</v>
      </c>
      <c r="DD14" s="78">
        <f>('4-year summary'!ER14/'4-year summary'!AG14)*100</f>
        <v>0.22749991382579024</v>
      </c>
      <c r="DE14" s="78">
        <f>('4-year summary'!ES14/'4-year summary'!AH14)*100</f>
        <v>0.22186784996186645</v>
      </c>
      <c r="DF14" s="78">
        <f t="shared" si="36"/>
        <v>6.6388611216435143</v>
      </c>
      <c r="DG14" s="78">
        <f t="shared" si="36"/>
        <v>6.6144352769881438</v>
      </c>
      <c r="DH14" s="78">
        <f>('4-year summary'!EV14/'4-year summary'!AG14)*100</f>
        <v>8.8001103029885215</v>
      </c>
      <c r="DI14" s="78">
        <f>('4-year summary'!EW14/'4-year summary'!AH14)*100</f>
        <v>9.280316161686196</v>
      </c>
      <c r="DJ14" s="78">
        <f>('4-year summary'!EX14/'4-year summary'!AG14)*100</f>
        <v>0.86518906621626279</v>
      </c>
      <c r="DK14" s="78">
        <f>('4-year summary'!EY14/'4-year summary'!AH14)*100</f>
        <v>0.76613741939957014</v>
      </c>
      <c r="DL14" s="78">
        <f t="shared" si="37"/>
        <v>9.6652993692047851</v>
      </c>
      <c r="DM14" s="78">
        <f t="shared" si="37"/>
        <v>10.046453581085766</v>
      </c>
      <c r="DN14" s="78">
        <f>('4-year summary'!FB14/'4-year summary'!AG14)*100</f>
        <v>4.6085967391679024</v>
      </c>
      <c r="DO14" s="78">
        <f>('4-year summary'!FC14/'4-year summary'!AH14)*100</f>
        <v>4.6037578867087294</v>
      </c>
      <c r="DP14" s="78">
        <f>('4-year summary'!FD14/'4-year summary'!AG14)*100</f>
        <v>0.15511357760849331</v>
      </c>
      <c r="DQ14" s="78">
        <f>('4-year summary'!FE14/'4-year summary'!AH14)*100</f>
        <v>0.24960133120709976</v>
      </c>
      <c r="DR14" s="78">
        <f t="shared" si="19"/>
        <v>4.7637103167763959</v>
      </c>
      <c r="DS14" s="78">
        <f t="shared" si="19"/>
        <v>4.8533592179158296</v>
      </c>
      <c r="DT14" s="78">
        <f>('4-year summary'!FH14/'4-year summary'!AG14)*100</f>
        <v>3.1505291096480645</v>
      </c>
      <c r="DU14" s="78">
        <f>('4-year summary'!FI14/'4-year summary'!AH14)*100</f>
        <v>3.2690841017818757</v>
      </c>
      <c r="DV14" s="78">
        <f>('4-year summary'!FJ14/'4-year summary'!AG14)*100</f>
        <v>0.51359829030367787</v>
      </c>
      <c r="DW14" s="78">
        <f>('4-year summary'!FK14/'4-year summary'!AH14)*100</f>
        <v>0.38826873743326629</v>
      </c>
      <c r="DX14" s="78">
        <f t="shared" si="20"/>
        <v>3.6641273999517425</v>
      </c>
      <c r="DY14" s="78">
        <f t="shared" si="20"/>
        <v>3.6573528392151422</v>
      </c>
      <c r="DZ14" s="78">
        <f>('4-year summary'!FN14/'4-year summary'!AG14)*100</f>
        <v>0.42742408052118158</v>
      </c>
      <c r="EA14" s="78">
        <f>('4-year summary'!FO14/'4-year summary'!AH14)*100</f>
        <v>0.41946890383415381</v>
      </c>
      <c r="EB14" s="78">
        <f>('4-year summary'!FP14/'4-year summary'!AG14)*100</f>
        <v>0.18958326152149185</v>
      </c>
      <c r="EC14" s="78">
        <f>('4-year summary'!FQ14/'4-year summary'!AH14)*100</f>
        <v>0.22533453511752063</v>
      </c>
      <c r="ED14" s="78">
        <f t="shared" si="21"/>
        <v>0.61700734204267338</v>
      </c>
      <c r="EE14" s="78">
        <f t="shared" si="21"/>
        <v>0.64480343895167447</v>
      </c>
      <c r="EF14" s="78">
        <f>('4-year summary'!FT14/'4-year summary'!AG14)*100</f>
        <v>4.5534452449071043</v>
      </c>
      <c r="EG14" s="78">
        <f>('4-year summary'!FU14/'4-year summary'!AH14)*100</f>
        <v>4.6245579976426541</v>
      </c>
      <c r="EH14" s="78">
        <f>('4-year summary'!FV14/'4-year summary'!AG14)*100</f>
        <v>0.31712109199958638</v>
      </c>
      <c r="EI14" s="78">
        <f>('4-year summary'!FW14/'4-year summary'!AH14)*100</f>
        <v>0.27733481245233305</v>
      </c>
      <c r="EJ14" s="78">
        <f t="shared" si="22"/>
        <v>4.8705663369066912</v>
      </c>
      <c r="EK14" s="78">
        <f t="shared" si="22"/>
        <v>4.9018928100949868</v>
      </c>
      <c r="EL14" s="78">
        <f>('4-year summary'!FZ14/'4-year summary'!AG14)*100</f>
        <v>0.35159077591258492</v>
      </c>
      <c r="EM14" s="78">
        <f>('4-year summary'!GA14/'4-year summary'!AH14)*100</f>
        <v>0.1421340913818207</v>
      </c>
      <c r="EN14" s="78">
        <f>('4-year summary'!GB14/'4-year summary'!AG14)*100</f>
        <v>0.1068560201302954</v>
      </c>
      <c r="EO14" s="78">
        <f>('4-year summary'!GC14/'4-year summary'!AH14)*100</f>
        <v>8.320044373569993E-2</v>
      </c>
      <c r="EP14" s="78">
        <f t="shared" si="23"/>
        <v>0.4584467960428803</v>
      </c>
      <c r="EQ14" s="78">
        <f t="shared" si="23"/>
        <v>0.22533453511752063</v>
      </c>
      <c r="ER14" s="78">
        <f>('4-year summary'!GF14/'4-year summary'!AG14)*100</f>
        <v>6.1080279893833378</v>
      </c>
      <c r="ES14" s="78">
        <f>('4-year summary'!GG14/'4-year summary'!AH14)*100</f>
        <v>5.6784302849615198</v>
      </c>
      <c r="ET14" s="78">
        <f>('4-year summary'!GH14/'4-year summary'!AG14)*100</f>
        <v>3.0367791527351695</v>
      </c>
      <c r="EU14" s="78">
        <f>('4-year summary'!GI14/'4-year summary'!AH14)*100</f>
        <v>2.5861471261180062</v>
      </c>
      <c r="EV14" s="78">
        <f t="shared" si="24"/>
        <v>9.1448071421185073</v>
      </c>
      <c r="EW14" s="78">
        <f t="shared" si="24"/>
        <v>8.2645774110795251</v>
      </c>
      <c r="EX14" s="78">
        <f>('4-year summary'!GL14/'4-year summary'!AG14)*100</f>
        <v>2.9540519113439729</v>
      </c>
      <c r="EY14" s="78">
        <f>('4-year summary'!GM14/'4-year summary'!AH14)*100</f>
        <v>2.8426818276364139</v>
      </c>
      <c r="EZ14" s="78">
        <f>('4-year summary'!GN14/'4-year summary'!AG14)*100</f>
        <v>2.4128778739098963E-2</v>
      </c>
      <c r="FA14" s="78">
        <f>('4-year summary'!GO14/'4-year summary'!AH14)*100</f>
        <v>3.120016640088747E-2</v>
      </c>
      <c r="FB14" s="78">
        <f t="shared" si="25"/>
        <v>2.9781806900830721</v>
      </c>
      <c r="FC14" s="78">
        <f t="shared" si="25"/>
        <v>2.8738819940373013</v>
      </c>
      <c r="FD14" s="78">
        <f>('4-year summary'!GR14/'4-year summary'!AG14)*100</f>
        <v>0.69284064665127021</v>
      </c>
      <c r="FE14" s="78">
        <f>('4-year summary'!GS14/'4-year summary'!AH14)*100</f>
        <v>0.75227067877695353</v>
      </c>
      <c r="FF14" s="78">
        <f>('4-year summary'!GT14/'4-year summary'!AG14)*100</f>
        <v>6.8939367825997036E-2</v>
      </c>
      <c r="FG14" s="78">
        <f>('4-year summary'!GU14/'4-year summary'!AH14)*100</f>
        <v>6.5867017957429108E-2</v>
      </c>
      <c r="FH14" s="78">
        <f t="shared" si="26"/>
        <v>0.76178001447726729</v>
      </c>
      <c r="FI14" s="78">
        <f t="shared" si="26"/>
        <v>0.81813769673438264</v>
      </c>
      <c r="FJ14" s="581">
        <f>('4-year summary'!GX14/'4-year summary'!X14)*100</f>
        <v>4.4116060834861397</v>
      </c>
      <c r="FK14" s="582">
        <f>('4-year summary'!GY14/'4-year summary'!Y14)*100</f>
        <v>4.3182920912178551</v>
      </c>
      <c r="FL14" s="582">
        <f>('4-year summary'!GZ14/'4-year summary'!Z14)*100</f>
        <v>3.5782002041907726</v>
      </c>
      <c r="FM14" s="582">
        <f>('4-year summary'!HA14/'4-year summary'!AA14)*100</f>
        <v>3.8350698293061405</v>
      </c>
      <c r="FN14" s="583">
        <f>('4-year summary'!HB14/'4-year summary'!AB14)*100</f>
        <v>3.9783743475018647</v>
      </c>
      <c r="FO14" s="583">
        <f>('4-year summary'!HC14/'4-year summary'!AC14)*100</f>
        <v>3.9109985528219968</v>
      </c>
      <c r="FP14" s="583">
        <f>('4-year summary'!HD14/'4-year summary'!AD14)*100</f>
        <v>4.2127675753773621</v>
      </c>
      <c r="FQ14" s="583">
        <f>('4-year summary'!HE14/'4-year summary'!AE14)*100</f>
        <v>4.2395471973708236</v>
      </c>
      <c r="FR14" s="583">
        <f>('4-year summary'!HF14/'4-year summary'!AF14)*100</f>
        <v>4.0873954325650352</v>
      </c>
      <c r="FS14" s="581">
        <f>('4-year summary'!HG14/'4-year summary'!X14)*100</f>
        <v>4.8538453241290046E-2</v>
      </c>
      <c r="FT14" s="582">
        <f>('4-year summary'!HH14/'4-year summary'!Y14)*100</f>
        <v>0.13100436681222707</v>
      </c>
      <c r="FU14" s="582">
        <f>('4-year summary'!HI14/'4-year summary'!Z14)*100</f>
        <v>0.10209538626087802</v>
      </c>
      <c r="FV14" s="582">
        <f>('4-year summary'!HJ14/'4-year summary'!AA14)*100</f>
        <v>0.11527377521613834</v>
      </c>
      <c r="FW14" s="583">
        <f>('4-year summary'!HK14/'4-year summary'!AB14)*100</f>
        <v>0.13049962714392244</v>
      </c>
      <c r="FX14" s="583">
        <f>('4-year summary'!HL14/'4-year summary'!AC14)*100</f>
        <v>3.6179450072358899E-2</v>
      </c>
      <c r="FY14" s="583">
        <f>('4-year summary'!HM14/'4-year summary'!AD14)*100</f>
        <v>6.4636325614995618E-2</v>
      </c>
      <c r="FZ14" s="583">
        <f>('4-year summary'!HN14/'4-year summary'!AE14)*100</f>
        <v>7.3032682125251061E-2</v>
      </c>
      <c r="GA14" s="583">
        <f>('4-year summary'!HO14/'4-year summary'!AF14)*100</f>
        <v>9.8831668490346261E-2</v>
      </c>
      <c r="GB14" s="581">
        <f>('4-year summary'!HY14/'4-year summary'!X14)*100</f>
        <v>15.602416136339123</v>
      </c>
      <c r="GC14" s="582">
        <f>('4-year summary'!HZ14/'4-year summary'!Y14)*100</f>
        <v>16.210577389616692</v>
      </c>
      <c r="GD14" s="582">
        <f>('4-year summary'!IA14/'4-year summary'!Z14)*100</f>
        <v>17.905586076133989</v>
      </c>
      <c r="GE14" s="582">
        <f>('4-year summary'!IB14/'4-year summary'!AA14)*100</f>
        <v>19.179782753269787</v>
      </c>
      <c r="GF14" s="583">
        <f>('4-year summary'!IC14/'4-year summary'!AB14)*100</f>
        <v>20.484712900820284</v>
      </c>
      <c r="GG14" s="583">
        <f>('4-year summary'!ID14/'4-year summary'!AC14)*100</f>
        <v>21.215629522431261</v>
      </c>
      <c r="GH14" s="583">
        <f>('4-year summary'!IE14/'4-year summary'!AD14)*100</f>
        <v>22.394585757195543</v>
      </c>
      <c r="GI14" s="583">
        <f>('4-year summary'!IF14/'4-year summary'!AE14)*100</f>
        <v>22.453898119408436</v>
      </c>
      <c r="GJ14" s="583">
        <f>('4-year summary'!IG14/'4-year summary'!AF14)*100</f>
        <v>22.413610532632099</v>
      </c>
      <c r="GK14" s="581">
        <f>('4-year summary'!IH14/'4-year summary'!X14)*100</f>
        <v>1.9685039370078741</v>
      </c>
      <c r="GL14" s="582">
        <f>('4-year summary'!II14/'4-year summary'!Y14)*100</f>
        <v>2.5036390101892283</v>
      </c>
      <c r="GM14" s="582">
        <f>('4-year summary'!IJ14/'4-year summary'!Z14)*100</f>
        <v>2.8295007049443335</v>
      </c>
      <c r="GN14" s="582">
        <f>('4-year summary'!IK14/'4-year summary'!AA14)*100</f>
        <v>2.7045001108401685</v>
      </c>
      <c r="GO14" s="583">
        <f>('4-year summary'!IL14/'4-year summary'!AB14)*100</f>
        <v>2.3042505592841165</v>
      </c>
      <c r="GP14" s="583">
        <f>('4-year summary'!IM14/'4-year summary'!AC14)*100</f>
        <v>2.0622286541244574</v>
      </c>
      <c r="GQ14" s="583">
        <f>('4-year summary'!IN14/'4-year summary'!AD14)*100</f>
        <v>2.152009429299266</v>
      </c>
      <c r="GR14" s="583">
        <f>('4-year summary'!IO14/'4-year summary'!AE14)*100</f>
        <v>2.2822713164140951</v>
      </c>
      <c r="GS14" s="583">
        <f>('4-year summary'!IP14/'4-year summary'!AF14)*100</f>
        <v>2.3684303413222265</v>
      </c>
      <c r="GT14" s="581">
        <f>('4-year summary'!LB14/'4-year summary'!X14)*100</f>
        <v>24.04810700032359</v>
      </c>
      <c r="GU14" s="582">
        <f>('4-year summary'!LC14/'4-year summary'!Y14)*100</f>
        <v>22.115477923338187</v>
      </c>
      <c r="GV14" s="582">
        <f>('4-year summary'!LD14/'4-year summary'!Z14)*100</f>
        <v>21.848412659827897</v>
      </c>
      <c r="GW14" s="582">
        <f>('4-year summary'!LE14/'4-year summary'!AA14)*100</f>
        <v>20.567501662602528</v>
      </c>
      <c r="GX14" s="583">
        <f>('4-year summary'!LF14/'4-year summary'!AB14)*100</f>
        <v>16.237882177479491</v>
      </c>
      <c r="GY14" s="583">
        <f>('4-year summary'!LG14/'4-year summary'!AC14)*100</f>
        <v>15.180897250361793</v>
      </c>
      <c r="GZ14" s="583">
        <f>('4-year summary'!LH14/'4-year summary'!AD14)*100</f>
        <v>15.09068096270104</v>
      </c>
      <c r="HA14" s="583">
        <f>('4-year summary'!LI14/'4-year summary'!AE14)*100</f>
        <v>14.59192988862516</v>
      </c>
      <c r="HB14" s="583">
        <f>('4-year summary'!LJ14/'4-year summary'!AF14)*100</f>
        <v>13.896438530231903</v>
      </c>
      <c r="HC14" s="581">
        <f>('4-year summary'!LK14/'4-year summary'!X14)*100</f>
        <v>3.0956746845000538</v>
      </c>
      <c r="HD14" s="582">
        <f>('4-year summary'!LL14/'4-year summary'!Y14)*100</f>
        <v>2.6928675400291122</v>
      </c>
      <c r="HE14" s="582">
        <f>('4-year summary'!LM14/'4-year summary'!Z14)*100</f>
        <v>2.6933735232631628</v>
      </c>
      <c r="HF14" s="582">
        <f>('4-year summary'!LN14/'4-year summary'!AA14)*100</f>
        <v>2.385280425626247</v>
      </c>
      <c r="HG14" s="583">
        <f>('4-year summary'!LO14/'4-year summary'!AB14)*100</f>
        <v>2.5540641312453394</v>
      </c>
      <c r="HH14" s="583">
        <f>('4-year summary'!LP14/'4-year summary'!AC14)*100</f>
        <v>3.3248914616497829</v>
      </c>
      <c r="HI14" s="583">
        <f>('4-year summary'!LQ14/'4-year summary'!AD14)*100</f>
        <v>3.056917987909205</v>
      </c>
      <c r="HJ14" s="583">
        <f>('4-year summary'!LR14/'4-year summary'!AE14)*100</f>
        <v>2.9833850648165057</v>
      </c>
      <c r="HK14" s="583">
        <f>('4-year summary'!LS14/'4-year summary'!AF14)*100</f>
        <v>3.1802619039214997</v>
      </c>
      <c r="HL14" s="73"/>
      <c r="HM14" s="24">
        <f t="shared" si="38"/>
        <v>100</v>
      </c>
      <c r="HN14" s="24">
        <f t="shared" si="39"/>
        <v>100</v>
      </c>
      <c r="HO14" s="24">
        <f t="shared" si="40"/>
        <v>100.00000000000001</v>
      </c>
      <c r="HP14" s="24">
        <f t="shared" si="41"/>
        <v>100.00000000000001</v>
      </c>
      <c r="HQ14" s="24">
        <f t="shared" si="42"/>
        <v>100</v>
      </c>
      <c r="HR14" s="24">
        <f t="shared" si="43"/>
        <v>100</v>
      </c>
      <c r="HS14" s="24">
        <f t="shared" si="44"/>
        <v>100</v>
      </c>
      <c r="HT14" s="24">
        <f t="shared" si="45"/>
        <v>100</v>
      </c>
      <c r="HU14" s="24">
        <f t="shared" si="46"/>
        <v>100.00000000000001</v>
      </c>
      <c r="HV14" s="597">
        <f t="shared" si="47"/>
        <v>100</v>
      </c>
      <c r="HW14" s="597">
        <f t="shared" si="48"/>
        <v>100</v>
      </c>
    </row>
    <row r="15" spans="1:231" s="74" customFormat="1" ht="12.75" customHeight="1" x14ac:dyDescent="0.2">
      <c r="A15" s="151" t="s">
        <v>12</v>
      </c>
      <c r="B15" s="76">
        <f>('4-year summary'!B15/'4-year summary'!X15)*100</f>
        <v>78</v>
      </c>
      <c r="C15" s="76">
        <f>('4-year summary'!C15/'4-year summary'!Y15)*100</f>
        <v>76.697803584953292</v>
      </c>
      <c r="D15" s="76">
        <f>('4-year summary'!D15/'4-year summary'!Z15)*100</f>
        <v>86.078399741893847</v>
      </c>
      <c r="E15" s="76">
        <f>('4-year summary'!E15/'4-year summary'!AA15)*100</f>
        <v>81.854569713142098</v>
      </c>
      <c r="F15" s="76">
        <f>('4-year summary'!F15/'4-year summary'!AB15)*100</f>
        <v>72.811141144670344</v>
      </c>
      <c r="G15" s="76">
        <f>('4-year summary'!G15/'4-year summary'!AC15)*100</f>
        <v>70.678490169768395</v>
      </c>
      <c r="H15" s="76">
        <f>('4-year summary'!H15/'4-year summary'!AD15)*100</f>
        <v>76.125778700682289</v>
      </c>
      <c r="I15" s="76">
        <f>('4-year summary'!I15/'4-year summary'!AE15)*100</f>
        <v>75.210939773057888</v>
      </c>
      <c r="J15" s="76">
        <f>('4-year summary'!J15/'4-year summary'!AF15)*100</f>
        <v>72.855701311806257</v>
      </c>
      <c r="K15" s="76">
        <f>('4-year summary'!K15/'4-year summary'!AG15)*100</f>
        <v>70.813342472012792</v>
      </c>
      <c r="L15" s="76">
        <f>('4-year summary'!L15/'4-year summary'!AH15)*100</f>
        <v>75.393501805054157</v>
      </c>
      <c r="M15" s="78">
        <f>('4-year summary'!M15/'4-year summary'!X15)*100</f>
        <v>22</v>
      </c>
      <c r="N15" s="76">
        <f>('4-year summary'!N15/'4-year summary'!Y15)*100</f>
        <v>23.302196415046705</v>
      </c>
      <c r="O15" s="76">
        <f>('4-year summary'!O15/'4-year summary'!Z15)*100</f>
        <v>13.921600258106146</v>
      </c>
      <c r="P15" s="76">
        <f>('4-year summary'!P15/'4-year summary'!AA15)*100</f>
        <v>18.145430286857906</v>
      </c>
      <c r="Q15" s="76">
        <f>('4-year summary'!Q15/'4-year summary'!AB15)*100</f>
        <v>27.188858855329652</v>
      </c>
      <c r="R15" s="76">
        <f>('4-year summary'!R15/'4-year summary'!AC15)*100</f>
        <v>29.321509830231605</v>
      </c>
      <c r="S15" s="76">
        <f>('4-year summary'!S15/'4-year summary'!AD15)*100</f>
        <v>23.874221299317711</v>
      </c>
      <c r="T15" s="76">
        <f>('4-year summary'!T15/'4-year summary'!AE15)*100</f>
        <v>24.789060226942102</v>
      </c>
      <c r="U15" s="76">
        <f>('4-year summary'!U15/'4-year summary'!AF15)*100</f>
        <v>27.144298688193739</v>
      </c>
      <c r="V15" s="76">
        <f>('4-year summary'!V15/'4-year summary'!AG15)*100</f>
        <v>29.186657527987204</v>
      </c>
      <c r="W15" s="76">
        <f>('4-year summary'!W15/'4-year summary'!AH15)*100</f>
        <v>24.606498194945846</v>
      </c>
      <c r="X15" s="78">
        <f>('4-year summary'!AI15/'4-year summary'!X15)*100</f>
        <v>22.846473029045644</v>
      </c>
      <c r="Y15" s="75">
        <f>('4-year summary'!AJ15/'4-year summary'!Y15)*100</f>
        <v>23.394765631574518</v>
      </c>
      <c r="Z15" s="75">
        <f>('4-year summary'!AK15/'4-year summary'!Z15)*100</f>
        <v>23.826423616712372</v>
      </c>
      <c r="AA15" s="75">
        <f>('4-year summary'!AL15/'4-year summary'!AA15)*100</f>
        <v>21.985027055073754</v>
      </c>
      <c r="AB15" s="76">
        <f>('4-year summary'!AM15/'4-year summary'!AB15)*100</f>
        <v>19.250205664590432</v>
      </c>
      <c r="AC15" s="76">
        <f>('4-year summary'!AN15/'4-year summary'!AC15)*100</f>
        <v>19.421270637652412</v>
      </c>
      <c r="AD15" s="76">
        <f>('4-year summary'!AO15/'4-year summary'!AD15)*100</f>
        <v>20.468703648768908</v>
      </c>
      <c r="AE15" s="76">
        <f>('4-year summary'!AP15/'4-year summary'!AE15)*100</f>
        <v>21.210357870235672</v>
      </c>
      <c r="AF15" s="76">
        <f>('4-year summary'!AQ15/'4-year summary'!AF15)*100</f>
        <v>21.089808274470233</v>
      </c>
      <c r="AG15" s="76">
        <f>('4-year summary'!AR15/'4-year summary'!AG15)*100</f>
        <v>20.916152615946995</v>
      </c>
      <c r="AH15" s="76">
        <f>('4-year summary'!AS15/'4-year summary'!AH15)*100</f>
        <v>16.877256317689532</v>
      </c>
      <c r="AI15" s="78">
        <f>('4-year summary'!AT15/'4-year summary'!X15)*100</f>
        <v>2.6141078838174274</v>
      </c>
      <c r="AJ15" s="75">
        <f>('4-year summary'!AU15/'4-year summary'!Y15)*100</f>
        <v>3.0631995287385339</v>
      </c>
      <c r="AK15" s="75">
        <f>('4-year summary'!AV15/'4-year summary'!Z15)*100</f>
        <v>2.1051782545571869</v>
      </c>
      <c r="AL15" s="75">
        <f>('4-year summary'!AW15/'4-year summary'!AA15)*100</f>
        <v>2.1273441553628345</v>
      </c>
      <c r="AM15" s="76">
        <f>('4-year summary'!AX15/'4-year summary'!AB15)*100</f>
        <v>4.8419320719238454</v>
      </c>
      <c r="AN15" s="76">
        <f>('4-year summary'!AY15/'4-year summary'!AC15)*100</f>
        <v>4.6963421037279041</v>
      </c>
      <c r="AO15" s="76">
        <f>('4-year summary'!AZ15/'4-year summary'!AD15)*100</f>
        <v>4.7404331059032927</v>
      </c>
      <c r="AP15" s="76">
        <f>('4-year summary'!BA15/'4-year summary'!AE15)*100</f>
        <v>4.5213849287169046</v>
      </c>
      <c r="AQ15" s="76">
        <f>('4-year summary'!BB15/'4-year summary'!AF15)*100</f>
        <v>4.9088858550483767</v>
      </c>
      <c r="AR15" s="76">
        <f>('4-year summary'!BC15/'4-year summary'!AG15)*100</f>
        <v>5.648846241718072</v>
      </c>
      <c r="AS15" s="76">
        <f>('4-year summary'!BD15/'4-year summary'!AH15)*100</f>
        <v>4.4584837545126357</v>
      </c>
      <c r="AT15" s="606">
        <f t="shared" si="27"/>
        <v>26.564998857665067</v>
      </c>
      <c r="AU15" s="606">
        <f t="shared" si="27"/>
        <v>21.335740072202167</v>
      </c>
      <c r="AV15" s="78"/>
      <c r="AW15" s="75"/>
      <c r="AX15" s="75"/>
      <c r="AY15" s="75"/>
      <c r="AZ15" s="76"/>
      <c r="BA15" s="76"/>
      <c r="BB15" s="76"/>
      <c r="BC15" s="76"/>
      <c r="BD15" s="76"/>
      <c r="BE15" s="76"/>
      <c r="BF15" s="76"/>
      <c r="BG15" s="78">
        <f>('4-year summary'!DH15/'4-year summary'!X15)*100</f>
        <v>11.618257261410788</v>
      </c>
      <c r="BH15" s="75">
        <f>('4-year summary'!DI15/'4-year summary'!Y15)*100</f>
        <v>13.422536396532861</v>
      </c>
      <c r="BI15" s="75">
        <f>('4-year summary'!DJ15/'4-year summary'!Z15)*100</f>
        <v>6.0816260687207615</v>
      </c>
      <c r="BJ15" s="75">
        <f>('4-year summary'!DK15/'4-year summary'!AA15)*100</f>
        <v>7.3308131346823808</v>
      </c>
      <c r="BK15" s="76">
        <f>('4-year summary'!DL15/'4-year summary'!AB15)*100</f>
        <v>10.765072276413209</v>
      </c>
      <c r="BL15" s="76">
        <f>('4-year summary'!DM15/'4-year summary'!AC15)*100</f>
        <v>13.342278746864245</v>
      </c>
      <c r="BM15" s="76">
        <f>('4-year summary'!DN15/'4-year summary'!AD15)*100</f>
        <v>15.633343221595966</v>
      </c>
      <c r="BN15" s="76">
        <f>('4-year summary'!DO15/'4-year summary'!AE15)*100</f>
        <v>16.712249054407913</v>
      </c>
      <c r="BO15" s="76">
        <f>('4-year summary'!DP15/'4-year summary'!AF15)*100</f>
        <v>18.3059298391405</v>
      </c>
      <c r="BP15" s="76">
        <f>('4-year summary'!DQ15/'4-year summary'!AG15)*100</f>
        <v>18.722869545350697</v>
      </c>
      <c r="BQ15" s="76">
        <f>('4-year summary'!DR15/'4-year summary'!AH15)*100</f>
        <v>12.093862815884476</v>
      </c>
      <c r="BR15" s="606">
        <f t="shared" si="2"/>
        <v>18.722869545350697</v>
      </c>
      <c r="BS15" s="606">
        <f t="shared" si="2"/>
        <v>12.093862815884476</v>
      </c>
      <c r="BT15" s="382">
        <f t="shared" si="3"/>
        <v>22.846473029045644</v>
      </c>
      <c r="BU15" s="383">
        <f t="shared" si="4"/>
        <v>23.394765631574518</v>
      </c>
      <c r="BV15" s="383">
        <f t="shared" si="5"/>
        <v>23.826423616712372</v>
      </c>
      <c r="BW15" s="383">
        <f t="shared" si="6"/>
        <v>21.985027055073754</v>
      </c>
      <c r="BX15" s="383">
        <f t="shared" si="7"/>
        <v>19.250205664590432</v>
      </c>
      <c r="BY15" s="383">
        <f t="shared" si="8"/>
        <v>19.421270637652412</v>
      </c>
      <c r="BZ15" s="383">
        <f t="shared" si="9"/>
        <v>20.468703648768908</v>
      </c>
      <c r="CA15" s="383">
        <f t="shared" si="28"/>
        <v>21.210357870235672</v>
      </c>
      <c r="CB15" s="383">
        <f t="shared" si="29"/>
        <v>21.089808274470233</v>
      </c>
      <c r="CC15" s="383">
        <f t="shared" si="30"/>
        <v>20.916152615946995</v>
      </c>
      <c r="CD15" s="383">
        <f t="shared" si="31"/>
        <v>16.877256317689532</v>
      </c>
      <c r="CE15" s="382">
        <f t="shared" si="10"/>
        <v>14.232365145228215</v>
      </c>
      <c r="CF15" s="383">
        <f t="shared" si="11"/>
        <v>16.485735925271396</v>
      </c>
      <c r="CG15" s="383">
        <f t="shared" si="12"/>
        <v>8.1868043232779488</v>
      </c>
      <c r="CH15" s="383">
        <f t="shared" si="13"/>
        <v>9.4581572900452144</v>
      </c>
      <c r="CI15" s="383">
        <f t="shared" si="14"/>
        <v>15.607004348337053</v>
      </c>
      <c r="CJ15" s="383">
        <f t="shared" si="15"/>
        <v>18.038620850592149</v>
      </c>
      <c r="CK15" s="383">
        <f t="shared" si="16"/>
        <v>20.373776327499257</v>
      </c>
      <c r="CL15" s="383">
        <f t="shared" si="32"/>
        <v>21.233633983124818</v>
      </c>
      <c r="CM15" s="383">
        <f t="shared" si="33"/>
        <v>23.214815694188879</v>
      </c>
      <c r="CN15" s="383">
        <f t="shared" si="34"/>
        <v>24.371715787068769</v>
      </c>
      <c r="CO15" s="383">
        <f t="shared" si="35"/>
        <v>16.552346570397113</v>
      </c>
      <c r="CP15" s="78">
        <f>('4-year summary'!ED15/'4-year summary'!AG15)*100</f>
        <v>0.59972583961617543</v>
      </c>
      <c r="CQ15" s="78">
        <f>('4-year summary'!EE15/'4-year summary'!AH15)*100</f>
        <v>0.50541516245487361</v>
      </c>
      <c r="CR15" s="78">
        <f>('4-year summary'!EF15/'4-year summary'!AG15)*100</f>
        <v>2.8558373315055976E-2</v>
      </c>
      <c r="CS15" s="78">
        <f>('4-year summary'!EG15/'4-year summary'!AH15)*100</f>
        <v>6.4981949458483748E-2</v>
      </c>
      <c r="CT15" s="78">
        <f t="shared" si="17"/>
        <v>0.62828421293123138</v>
      </c>
      <c r="CU15" s="78">
        <f t="shared" si="17"/>
        <v>0.5703971119133574</v>
      </c>
      <c r="CV15" s="78">
        <f>('4-year summary'!EJ15/'4-year summary'!AG15)*100</f>
        <v>4.2437742746173175</v>
      </c>
      <c r="CW15" s="78">
        <f>('4-year summary'!EK15/'4-year summary'!AH15)*100</f>
        <v>3.0144404332129966</v>
      </c>
      <c r="CX15" s="78">
        <f>('4-year summary'!EL15/'4-year summary'!AG15)*100</f>
        <v>0.78249942883253376</v>
      </c>
      <c r="CY15" s="78">
        <f>('4-year summary'!EM15/'4-year summary'!AH15)*100</f>
        <v>0.77978339350180503</v>
      </c>
      <c r="CZ15" s="78">
        <f t="shared" si="18"/>
        <v>5.026273703449851</v>
      </c>
      <c r="DA15" s="78">
        <f t="shared" si="18"/>
        <v>3.7942238267148016</v>
      </c>
      <c r="DB15" s="78">
        <f>('4-year summary'!EP15/'4-year summary'!AG15)*100</f>
        <v>3.3870230751656383</v>
      </c>
      <c r="DC15" s="78">
        <f>('4-year summary'!EQ15/'4-year summary'!AH15)*100</f>
        <v>3.8989169675090252</v>
      </c>
      <c r="DD15" s="78">
        <f>('4-year summary'!ER15/'4-year summary'!AG15)*100</f>
        <v>8.5675119945167924E-2</v>
      </c>
      <c r="DE15" s="78">
        <f>('4-year summary'!ES15/'4-year summary'!AH15)*100</f>
        <v>0.10830324909747292</v>
      </c>
      <c r="DF15" s="78">
        <f t="shared" si="36"/>
        <v>3.472698195110806</v>
      </c>
      <c r="DG15" s="78">
        <f t="shared" si="36"/>
        <v>4.0072202166064983</v>
      </c>
      <c r="DH15" s="78">
        <f>('4-year summary'!EV15/'4-year summary'!AG15)*100</f>
        <v>6.9511080648846244</v>
      </c>
      <c r="DI15" s="78">
        <f>('4-year summary'!EW15/'4-year summary'!AH15)*100</f>
        <v>6.8375451263537901</v>
      </c>
      <c r="DJ15" s="78">
        <f>('4-year summary'!EX15/'4-year summary'!AG15)*100</f>
        <v>0.57116746630111948</v>
      </c>
      <c r="DK15" s="78">
        <f>('4-year summary'!EY15/'4-year summary'!AH15)*100</f>
        <v>0.80505415162454874</v>
      </c>
      <c r="DL15" s="78">
        <f t="shared" si="37"/>
        <v>7.5222755311857439</v>
      </c>
      <c r="DM15" s="78">
        <f t="shared" si="37"/>
        <v>7.6425992779783387</v>
      </c>
      <c r="DN15" s="78">
        <f>('4-year summary'!FB15/'4-year summary'!AG15)*100</f>
        <v>6.2771304546493027</v>
      </c>
      <c r="DO15" s="78">
        <f>('4-year summary'!FC15/'4-year summary'!AH15)*100</f>
        <v>5.5559566787003609</v>
      </c>
      <c r="DP15" s="78">
        <f>('4-year summary'!FD15/'4-year summary'!AG15)*100</f>
        <v>0.47406899702992916</v>
      </c>
      <c r="DQ15" s="78">
        <f>('4-year summary'!FE15/'4-year summary'!AH15)*100</f>
        <v>0.28158844765342961</v>
      </c>
      <c r="DR15" s="78">
        <f t="shared" si="19"/>
        <v>6.7511994516792315</v>
      </c>
      <c r="DS15" s="78">
        <f t="shared" si="19"/>
        <v>5.8375451263537901</v>
      </c>
      <c r="DT15" s="78">
        <f>('4-year summary'!FH15/'4-year summary'!AG15)*100</f>
        <v>4.1980808773132283</v>
      </c>
      <c r="DU15" s="78">
        <f>('4-year summary'!FI15/'4-year summary'!AH15)*100</f>
        <v>3.2021660649819497</v>
      </c>
      <c r="DV15" s="78">
        <f>('4-year summary'!FJ15/'4-year summary'!AG15)*100</f>
        <v>0.30843043180260449</v>
      </c>
      <c r="DW15" s="78">
        <f>('4-year summary'!FK15/'4-year summary'!AH15)*100</f>
        <v>0.31046931407942241</v>
      </c>
      <c r="DX15" s="78">
        <f t="shared" si="20"/>
        <v>4.5065113091158331</v>
      </c>
      <c r="DY15" s="78">
        <f t="shared" si="20"/>
        <v>3.512635379061372</v>
      </c>
      <c r="DZ15" s="78">
        <f>('4-year summary'!FN15/'4-year summary'!AG15)*100</f>
        <v>1.2222983778843959</v>
      </c>
      <c r="EA15" s="78">
        <f>('4-year summary'!FO15/'4-year summary'!AH15)*100</f>
        <v>13.368231046931408</v>
      </c>
      <c r="EB15" s="78">
        <f>('4-year summary'!FP15/'4-year summary'!AG15)*100</f>
        <v>0.2170436371944254</v>
      </c>
      <c r="EC15" s="78">
        <f>('4-year summary'!FQ15/'4-year summary'!AH15)*100</f>
        <v>3.1805054151624548</v>
      </c>
      <c r="ED15" s="78">
        <f t="shared" si="21"/>
        <v>1.4393420150788212</v>
      </c>
      <c r="EE15" s="78">
        <f t="shared" si="21"/>
        <v>16.548736462093864</v>
      </c>
      <c r="EF15" s="78">
        <f>('4-year summary'!FT15/'4-year summary'!AG15)*100</f>
        <v>6.4656157185286727</v>
      </c>
      <c r="EG15" s="78">
        <f>('4-year summary'!FU15/'4-year summary'!AH15)*100</f>
        <v>7.9566787003610111</v>
      </c>
      <c r="EH15" s="78">
        <f>('4-year summary'!FV15/'4-year summary'!AG15)*100</f>
        <v>0.8110578021475896</v>
      </c>
      <c r="EI15" s="78">
        <f>('4-year summary'!FW15/'4-year summary'!AH15)*100</f>
        <v>1.1335740072202167</v>
      </c>
      <c r="EJ15" s="78">
        <f t="shared" si="22"/>
        <v>7.2766735206762618</v>
      </c>
      <c r="EK15" s="78">
        <f t="shared" si="22"/>
        <v>9.0902527075812287</v>
      </c>
      <c r="EL15" s="78">
        <f>('4-year summary'!FZ15/'4-year summary'!AG15)*100</f>
        <v>7.4251770619145535E-2</v>
      </c>
      <c r="EM15" s="78">
        <f>('4-year summary'!GA15/'4-year summary'!AH15)*100</f>
        <v>4.3321299638989168E-2</v>
      </c>
      <c r="EN15" s="78">
        <f>('4-year summary'!GB15/'4-year summary'!AG15)*100</f>
        <v>1.7135023989033587E-2</v>
      </c>
      <c r="EO15" s="78">
        <f>('4-year summary'!GC15/'4-year summary'!AH15)*100</f>
        <v>7.2202166064981952E-3</v>
      </c>
      <c r="EP15" s="78">
        <f t="shared" si="23"/>
        <v>9.1386794608179125E-2</v>
      </c>
      <c r="EQ15" s="78">
        <f t="shared" si="23"/>
        <v>5.0541516245487361E-2</v>
      </c>
      <c r="ER15" s="78">
        <f>('4-year summary'!GF15/'4-year summary'!AG15)*100</f>
        <v>12.777016221156043</v>
      </c>
      <c r="ES15" s="78">
        <f>('4-year summary'!GG15/'4-year summary'!AH15)*100</f>
        <v>10.938628158844764</v>
      </c>
      <c r="ET15" s="78">
        <f>('4-year summary'!GH15/'4-year summary'!AG15)*100</f>
        <v>1.2908384738405301</v>
      </c>
      <c r="EU15" s="78">
        <f>('4-year summary'!GI15/'4-year summary'!AH15)*100</f>
        <v>1.1371841155234657</v>
      </c>
      <c r="EV15" s="78">
        <f t="shared" si="24"/>
        <v>14.067854694996573</v>
      </c>
      <c r="EW15" s="78">
        <f t="shared" si="24"/>
        <v>12.07581227436823</v>
      </c>
      <c r="EX15" s="78">
        <f>('4-year summary'!GL15/'4-year summary'!AG15)*100</f>
        <v>2.9300891021247431</v>
      </c>
      <c r="EY15" s="78">
        <f>('4-year summary'!GM15/'4-year summary'!AH15)*100</f>
        <v>2.6714801444043323</v>
      </c>
      <c r="EZ15" s="78">
        <f>('4-year summary'!GN15/'4-year summary'!AG15)*100</f>
        <v>5.7116746630111952E-2</v>
      </c>
      <c r="FA15" s="78">
        <f>('4-year summary'!GO15/'4-year summary'!AH15)*100</f>
        <v>8.6642599277978335E-2</v>
      </c>
      <c r="FB15" s="78">
        <f t="shared" si="25"/>
        <v>2.9872058487548552</v>
      </c>
      <c r="FC15" s="78">
        <f t="shared" si="25"/>
        <v>2.7581227436823106</v>
      </c>
      <c r="FD15" s="78">
        <f>('4-year summary'!GR15/'4-year summary'!AG15)*100</f>
        <v>0.77107607950651136</v>
      </c>
      <c r="FE15" s="78">
        <f>('4-year summary'!GS15/'4-year summary'!AH15)*100</f>
        <v>0.52346570397111913</v>
      </c>
      <c r="FF15" s="78">
        <f>('4-year summary'!GT15/'4-year summary'!AG15)*100</f>
        <v>0.17135023989033585</v>
      </c>
      <c r="FG15" s="78">
        <f>('4-year summary'!GU15/'4-year summary'!AH15)*100</f>
        <v>0.1588447653429603</v>
      </c>
      <c r="FH15" s="78">
        <f t="shared" si="26"/>
        <v>0.94242631939684718</v>
      </c>
      <c r="FI15" s="78">
        <f t="shared" si="26"/>
        <v>0.68231046931407946</v>
      </c>
      <c r="FJ15" s="581">
        <f>('4-year summary'!GX15/'4-year summary'!X15)*100</f>
        <v>4.5311203319502074</v>
      </c>
      <c r="FK15" s="582">
        <f>('4-year summary'!GY15/'4-year summary'!Y15)*100</f>
        <v>3.8963224774888499</v>
      </c>
      <c r="FL15" s="582">
        <f>('4-year summary'!GZ15/'4-year summary'!Z15)*100</f>
        <v>3.3957089853202129</v>
      </c>
      <c r="FM15" s="582">
        <f>('4-year summary'!HA15/'4-year summary'!AA15)*100</f>
        <v>3.2688458972648431</v>
      </c>
      <c r="FN15" s="583">
        <f>('4-year summary'!HB15/'4-year summary'!AB15)*100</f>
        <v>3.0320836761076508</v>
      </c>
      <c r="FO15" s="583">
        <f>('4-year summary'!HC15/'4-year summary'!AC15)*100</f>
        <v>3.2086809404352135</v>
      </c>
      <c r="FP15" s="583">
        <f>('4-year summary'!HD15/'4-year summary'!AD15)*100</f>
        <v>3.2749925838030256</v>
      </c>
      <c r="FQ15" s="583">
        <f>('4-year summary'!HE15/'4-year summary'!AE15)*100</f>
        <v>2.7000290951411112</v>
      </c>
      <c r="FR15" s="583">
        <f>('4-year summary'!HF15/'4-year summary'!AF15)*100</f>
        <v>2.6592271621060131</v>
      </c>
      <c r="FS15" s="581">
        <f>('4-year summary'!HG15/'4-year summary'!X15)*100</f>
        <v>0.1908713692946058</v>
      </c>
      <c r="FT15" s="582">
        <f>('4-year summary'!HH15/'4-year summary'!Y15)*100</f>
        <v>0.14306151645207438</v>
      </c>
      <c r="FU15" s="582">
        <f>('4-year summary'!HI15/'4-year summary'!Z15)*100</f>
        <v>8.0658170672689138E-3</v>
      </c>
      <c r="FV15" s="582">
        <f>('4-year summary'!HJ15/'4-year summary'!AA15)*100</f>
        <v>0</v>
      </c>
      <c r="FW15" s="583">
        <f>('4-year summary'!HK15/'4-year summary'!AB15)*100</f>
        <v>5.8761311552473848E-2</v>
      </c>
      <c r="FX15" s="583">
        <f>('4-year summary'!HL15/'4-year summary'!AC15)*100</f>
        <v>4.6671722769966742E-2</v>
      </c>
      <c r="FY15" s="583">
        <f>('4-year summary'!HM15/'4-year summary'!AD15)*100</f>
        <v>0.21358647285671908</v>
      </c>
      <c r="FZ15" s="583">
        <f>('4-year summary'!HN15/'4-year summary'!AE15)*100</f>
        <v>6.9828338667442535E-2</v>
      </c>
      <c r="GA15" s="583">
        <f>('4-year summary'!HO15/'4-year summary'!AF15)*100</f>
        <v>5.9357749154152081E-2</v>
      </c>
      <c r="GB15" s="581">
        <f>('4-year summary'!HY15/'4-year summary'!X15)*100</f>
        <v>18.107883817427386</v>
      </c>
      <c r="GC15" s="582">
        <f>('4-year summary'!HZ15/'4-year summary'!Y15)*100</f>
        <v>18.90936632163595</v>
      </c>
      <c r="GD15" s="582">
        <f>('4-year summary'!IA15/'4-year summary'!Z15)*100</f>
        <v>24.915308920793677</v>
      </c>
      <c r="GE15" s="582">
        <f>('4-year summary'!IB15/'4-year summary'!AA15)*100</f>
        <v>24.245793491957603</v>
      </c>
      <c r="GF15" s="583">
        <f>('4-year summary'!IC15/'4-year summary'!AB15)*100</f>
        <v>25.091080032906333</v>
      </c>
      <c r="GG15" s="583">
        <f>('4-year summary'!ID15/'4-year summary'!AC15)*100</f>
        <v>25.511930459133076</v>
      </c>
      <c r="GH15" s="583">
        <f>('4-year summary'!IE15/'4-year summary'!AD15)*100</f>
        <v>28.733313556808071</v>
      </c>
      <c r="GI15" s="583">
        <f>('4-year summary'!IF15/'4-year summary'!AE15)*100</f>
        <v>28.44340995053826</v>
      </c>
      <c r="GJ15" s="583">
        <f>('4-year summary'!IG15/'4-year summary'!AF15)*100</f>
        <v>28.402682970261768</v>
      </c>
      <c r="GK15" s="581">
        <f>('4-year summary'!IH15/'4-year summary'!X15)*100</f>
        <v>3.1784232365145231</v>
      </c>
      <c r="GL15" s="582">
        <f>('4-year summary'!II15/'4-year summary'!Y15)*100</f>
        <v>3.0463687620971136</v>
      </c>
      <c r="GM15" s="582">
        <f>('4-year summary'!IJ15/'4-year summary'!Z15)*100</f>
        <v>2.0487175350863045</v>
      </c>
      <c r="GN15" s="582">
        <f>('4-year summary'!IK15/'4-year summary'!AA15)*100</f>
        <v>1.9568601289748724</v>
      </c>
      <c r="GO15" s="583">
        <f>('4-year summary'!IL15/'4-year summary'!AB15)*100</f>
        <v>2.5326125279116232</v>
      </c>
      <c r="GP15" s="583">
        <f>('4-year summary'!IM15/'4-year summary'!AC15)*100</f>
        <v>1.8493670147599321</v>
      </c>
      <c r="GQ15" s="583">
        <f>('4-year summary'!IN15/'4-year summary'!AD15)*100</f>
        <v>1.7205576980124593</v>
      </c>
      <c r="GR15" s="583">
        <f>('4-year summary'!IO15/'4-year summary'!AE15)*100</f>
        <v>1.8388129182426536</v>
      </c>
      <c r="GS15" s="583">
        <f>('4-year summary'!IP15/'4-year summary'!AF15)*100</f>
        <v>2.2496586929423636</v>
      </c>
      <c r="GT15" s="581">
        <f>('4-year summary'!LB15/'4-year summary'!X15)*100</f>
        <v>32.514522821576762</v>
      </c>
      <c r="GU15" s="582">
        <f>('4-year summary'!LC15/'4-year summary'!Y15)*100</f>
        <v>30.497349154253978</v>
      </c>
      <c r="GV15" s="582">
        <f>('4-year summary'!LD15/'4-year summary'!Z15)*100</f>
        <v>33.940958219067589</v>
      </c>
      <c r="GW15" s="582">
        <f>('4-year summary'!LE15/'4-year summary'!AA15)*100</f>
        <v>32.354903268845895</v>
      </c>
      <c r="GX15" s="583">
        <f>('4-year summary'!LF15/'4-year summary'!AB15)*100</f>
        <v>25.437771771065933</v>
      </c>
      <c r="GY15" s="583">
        <f>('4-year summary'!LG15/'4-year summary'!AC15)*100</f>
        <v>22.536608132547691</v>
      </c>
      <c r="GZ15" s="583">
        <f>('4-year summary'!LH15/'4-year summary'!AD15)*100</f>
        <v>23.648768911302284</v>
      </c>
      <c r="HA15" s="583">
        <f>('4-year summary'!LI15/'4-year summary'!AE15)*100</f>
        <v>22.857142857142858</v>
      </c>
      <c r="HB15" s="583">
        <f>('4-year summary'!LJ15/'4-year summary'!AF15)*100</f>
        <v>20.703982904968242</v>
      </c>
      <c r="HC15" s="581">
        <f>('4-year summary'!LK15/'4-year summary'!X15)*100</f>
        <v>4.398340248962656</v>
      </c>
      <c r="HD15" s="582">
        <f>('4-year summary'!LL15/'4-year summary'!Y15)*100</f>
        <v>3.627030211226121</v>
      </c>
      <c r="HE15" s="582">
        <f>('4-year summary'!LM15/'4-year summary'!Z15)*100</f>
        <v>3.6780125826746253</v>
      </c>
      <c r="HF15" s="582">
        <f>('4-year summary'!LN15/'4-year summary'!AA15)*100</f>
        <v>6.7304128678378179</v>
      </c>
      <c r="HG15" s="583">
        <f>('4-year summary'!LO15/'4-year summary'!AB15)*100</f>
        <v>8.9904806675284998</v>
      </c>
      <c r="HH15" s="583">
        <f>('4-year summary'!LP15/'4-year summary'!AC15)*100</f>
        <v>9.3868502421095616</v>
      </c>
      <c r="HI15" s="583">
        <f>('4-year summary'!LQ15/'4-year summary'!AD15)*100</f>
        <v>1.5663008009492732</v>
      </c>
      <c r="HJ15" s="583">
        <f>('4-year summary'!LR15/'4-year summary'!AE15)*100</f>
        <v>1.6467849869071867</v>
      </c>
      <c r="HK15" s="583">
        <f>('4-year summary'!LS15/'4-year summary'!AF15)*100</f>
        <v>1.6204665519083516</v>
      </c>
      <c r="HL15" s="73"/>
      <c r="HM15" s="24">
        <f t="shared" si="38"/>
        <v>100.00000000000001</v>
      </c>
      <c r="HN15" s="24">
        <f t="shared" si="39"/>
        <v>100</v>
      </c>
      <c r="HO15" s="24">
        <f t="shared" si="40"/>
        <v>99.999999999999986</v>
      </c>
      <c r="HP15" s="24">
        <f t="shared" si="41"/>
        <v>100</v>
      </c>
      <c r="HQ15" s="24">
        <f t="shared" si="42"/>
        <v>100</v>
      </c>
      <c r="HR15" s="24">
        <f t="shared" si="43"/>
        <v>100.00000000000001</v>
      </c>
      <c r="HS15" s="24">
        <f t="shared" si="44"/>
        <v>100</v>
      </c>
      <c r="HT15" s="24">
        <f t="shared" si="45"/>
        <v>99.999999999999986</v>
      </c>
      <c r="HU15" s="24">
        <f t="shared" si="46"/>
        <v>99.999999999999986</v>
      </c>
      <c r="HV15" s="597">
        <f t="shared" si="47"/>
        <v>100</v>
      </c>
      <c r="HW15" s="597">
        <f t="shared" si="48"/>
        <v>100</v>
      </c>
    </row>
    <row r="16" spans="1:231" s="74" customFormat="1" ht="12.75" customHeight="1" x14ac:dyDescent="0.2">
      <c r="A16" s="151" t="s">
        <v>13</v>
      </c>
      <c r="B16" s="76">
        <f>('4-year summary'!B16/'4-year summary'!X16)*100</f>
        <v>76.160620137364987</v>
      </c>
      <c r="C16" s="76">
        <f>('4-year summary'!C16/'4-year summary'!Y16)*100</f>
        <v>74.190090207870313</v>
      </c>
      <c r="D16" s="76">
        <f>('4-year summary'!D16/'4-year summary'!Z16)*100</f>
        <v>75.346532097777555</v>
      </c>
      <c r="E16" s="76">
        <f>('4-year summary'!E16/'4-year summary'!AA16)*100</f>
        <v>77.457935308730512</v>
      </c>
      <c r="F16" s="76">
        <f>('4-year summary'!F16/'4-year summary'!AB16)*100</f>
        <v>77.114360805984234</v>
      </c>
      <c r="G16" s="76">
        <f>('4-year summary'!G16/'4-year summary'!AC16)*100</f>
        <v>75.211413212033492</v>
      </c>
      <c r="H16" s="76">
        <f>('4-year summary'!H16/'4-year summary'!AD16)*100</f>
        <v>76.601312219806445</v>
      </c>
      <c r="I16" s="76">
        <f>('4-year summary'!I16/'4-year summary'!AE16)*100</f>
        <v>74.196582258264868</v>
      </c>
      <c r="J16" s="76">
        <f>('4-year summary'!J16/'4-year summary'!AF16)*100</f>
        <v>73.599152895431189</v>
      </c>
      <c r="K16" s="76">
        <f>('4-year summary'!K16/'4-year summary'!AG16)*100</f>
        <v>73.186711146266816</v>
      </c>
      <c r="L16" s="76">
        <f>('4-year summary'!L16/'4-year summary'!AH16)*100</f>
        <v>73.226683287453042</v>
      </c>
      <c r="M16" s="78">
        <f>('4-year summary'!M16/'4-year summary'!X16)*100</f>
        <v>23.839379862635013</v>
      </c>
      <c r="N16" s="76">
        <f>('4-year summary'!N16/'4-year summary'!Y16)*100</f>
        <v>25.809909792129694</v>
      </c>
      <c r="O16" s="76">
        <f>('4-year summary'!O16/'4-year summary'!Z16)*100</f>
        <v>24.653467902222452</v>
      </c>
      <c r="P16" s="76">
        <f>('4-year summary'!P16/'4-year summary'!AA16)*100</f>
        <v>22.542064691269495</v>
      </c>
      <c r="Q16" s="76">
        <f>('4-year summary'!Q16/'4-year summary'!AB16)*100</f>
        <v>22.88563919401577</v>
      </c>
      <c r="R16" s="76">
        <f>('4-year summary'!R16/'4-year summary'!AC16)*100</f>
        <v>24.788586787966505</v>
      </c>
      <c r="S16" s="76">
        <f>('4-year summary'!S16/'4-year summary'!AD16)*100</f>
        <v>23.398687780193562</v>
      </c>
      <c r="T16" s="76">
        <f>('4-year summary'!T16/'4-year summary'!AE16)*100</f>
        <v>25.803417741735135</v>
      </c>
      <c r="U16" s="76">
        <f>('4-year summary'!U16/'4-year summary'!AF16)*100</f>
        <v>26.400847104568808</v>
      </c>
      <c r="V16" s="76">
        <f>('4-year summary'!V16/'4-year summary'!AG16)*100</f>
        <v>26.813288853733191</v>
      </c>
      <c r="W16" s="76">
        <f>('4-year summary'!W16/'4-year summary'!AH16)*100</f>
        <v>26.773316712546961</v>
      </c>
      <c r="X16" s="78">
        <f>('4-year summary'!AI16/'4-year summary'!X16)*100</f>
        <v>22.873265125822908</v>
      </c>
      <c r="Y16" s="75">
        <f>('4-year summary'!AJ16/'4-year summary'!Y16)*100</f>
        <v>21.540070597463721</v>
      </c>
      <c r="Z16" s="75">
        <f>('4-year summary'!AK16/'4-year summary'!Z16)*100</f>
        <v>22.03866704524922</v>
      </c>
      <c r="AA16" s="75">
        <f>('4-year summary'!AL16/'4-year summary'!AA16)*100</f>
        <v>22.488283350833608</v>
      </c>
      <c r="AB16" s="76">
        <f>('4-year summary'!AM16/'4-year summary'!AB16)*100</f>
        <v>21.807399420446121</v>
      </c>
      <c r="AC16" s="76">
        <f>('4-year summary'!AN16/'4-year summary'!AC16)*100</f>
        <v>21.635480202625864</v>
      </c>
      <c r="AD16" s="76">
        <f>('4-year summary'!AO16/'4-year summary'!AD16)*100</f>
        <v>22.344294152733148</v>
      </c>
      <c r="AE16" s="76">
        <f>('4-year summary'!AP16/'4-year summary'!AE16)*100</f>
        <v>21.72555143470623</v>
      </c>
      <c r="AF16" s="76">
        <f>('4-year summary'!AQ16/'4-year summary'!AF16)*100</f>
        <v>21.630676294959034</v>
      </c>
      <c r="AG16" s="76">
        <f>('4-year summary'!AR16/'4-year summary'!AG16)*100</f>
        <v>22.297692334147264</v>
      </c>
      <c r="AH16" s="76">
        <f>('4-year summary'!AS16/'4-year summary'!AH16)*100</f>
        <v>23.599785314842709</v>
      </c>
      <c r="AI16" s="78">
        <f>('4-year summary'!AT16/'4-year summary'!X16)*100</f>
        <v>0.68112513893242899</v>
      </c>
      <c r="AJ16" s="75">
        <f>('4-year summary'!AU16/'4-year summary'!Y16)*100</f>
        <v>0.77134265917113354</v>
      </c>
      <c r="AK16" s="75">
        <f>('4-year summary'!AV16/'4-year summary'!Z16)*100</f>
        <v>0.84664825378797659</v>
      </c>
      <c r="AL16" s="75">
        <f>('4-year summary'!AW16/'4-year summary'!AA16)*100</f>
        <v>1.0525776628166057</v>
      </c>
      <c r="AM16" s="76">
        <f>('4-year summary'!AX16/'4-year summary'!AB16)*100</f>
        <v>2.1048138913224159</v>
      </c>
      <c r="AN16" s="76">
        <f>('4-year summary'!AY16/'4-year summary'!AC16)*100</f>
        <v>2.2330197456838623</v>
      </c>
      <c r="AO16" s="76">
        <f>('4-year summary'!AZ16/'4-year summary'!AD16)*100</f>
        <v>1.7278202143420622</v>
      </c>
      <c r="AP16" s="76">
        <f>('4-year summary'!BA16/'4-year summary'!AE16)*100</f>
        <v>5.1638776995013576</v>
      </c>
      <c r="AQ16" s="76">
        <f>('4-year summary'!BB16/'4-year summary'!AF16)*100</f>
        <v>5.4801416469934727</v>
      </c>
      <c r="AR16" s="76">
        <f>('4-year summary'!BC16/'4-year summary'!AG16)*100</f>
        <v>5.7949582143962584</v>
      </c>
      <c r="AS16" s="76">
        <f>('4-year summary'!BD16/'4-year summary'!AH16)*100</f>
        <v>5.981751761630222</v>
      </c>
      <c r="AT16" s="606">
        <f t="shared" si="27"/>
        <v>28.092650548543524</v>
      </c>
      <c r="AU16" s="606">
        <f t="shared" si="27"/>
        <v>29.58153707647293</v>
      </c>
      <c r="AV16" s="78"/>
      <c r="AW16" s="75"/>
      <c r="AX16" s="75"/>
      <c r="AY16" s="75"/>
      <c r="AZ16" s="76"/>
      <c r="BA16" s="76"/>
      <c r="BB16" s="76"/>
      <c r="BC16" s="76"/>
      <c r="BD16" s="76"/>
      <c r="BE16" s="76"/>
      <c r="BF16" s="76"/>
      <c r="BG16" s="78">
        <f>('4-year summary'!DH16/'4-year summary'!X16)*100</f>
        <v>20.319758328820996</v>
      </c>
      <c r="BH16" s="75">
        <f>('4-year summary'!DI16/'4-year summary'!Y16)*100</f>
        <v>22.625179762060398</v>
      </c>
      <c r="BI16" s="75">
        <f>('4-year summary'!DJ16/'4-year summary'!Z16)*100</f>
        <v>21.372705918794043</v>
      </c>
      <c r="BJ16" s="75">
        <f>('4-year summary'!DK16/'4-year summary'!AA16)*100</f>
        <v>18.879811509206853</v>
      </c>
      <c r="BK16" s="76">
        <f>('4-year summary'!DL16/'4-year summary'!AB16)*100</f>
        <v>18.024574881505941</v>
      </c>
      <c r="BL16" s="76">
        <f>('4-year summary'!DM16/'4-year summary'!AC16)*100</f>
        <v>19.960715393362968</v>
      </c>
      <c r="BM16" s="76">
        <f>('4-year summary'!DN16/'4-year summary'!AD16)*100</f>
        <v>19.302330055990609</v>
      </c>
      <c r="BN16" s="76">
        <f>('4-year summary'!DO16/'4-year summary'!AE16)*100</f>
        <v>17.766578531755187</v>
      </c>
      <c r="BO16" s="76">
        <f>('4-year summary'!DP16/'4-year summary'!AF16)*100</f>
        <v>18.301277600333286</v>
      </c>
      <c r="BP16" s="76">
        <f>('4-year summary'!DQ16/'4-year summary'!AG16)*100</f>
        <v>19.180107989132303</v>
      </c>
      <c r="BQ16" s="76">
        <f>('4-year summary'!DR16/'4-year summary'!AH16)*100</f>
        <v>19.134680309562146</v>
      </c>
      <c r="BR16" s="606">
        <f t="shared" si="2"/>
        <v>19.180107989132303</v>
      </c>
      <c r="BS16" s="606">
        <f t="shared" si="2"/>
        <v>19.134680309562146</v>
      </c>
      <c r="BT16" s="382">
        <f t="shared" si="3"/>
        <v>22.873265125822908</v>
      </c>
      <c r="BU16" s="383">
        <f t="shared" si="4"/>
        <v>21.540070597463721</v>
      </c>
      <c r="BV16" s="383">
        <f t="shared" si="5"/>
        <v>22.03866704524922</v>
      </c>
      <c r="BW16" s="383">
        <f t="shared" si="6"/>
        <v>22.488283350833608</v>
      </c>
      <c r="BX16" s="383">
        <f t="shared" si="7"/>
        <v>21.807399420446121</v>
      </c>
      <c r="BY16" s="383">
        <f t="shared" si="8"/>
        <v>21.635480202625864</v>
      </c>
      <c r="BZ16" s="383">
        <f t="shared" si="9"/>
        <v>22.344294152733148</v>
      </c>
      <c r="CA16" s="383">
        <f t="shared" si="28"/>
        <v>21.72555143470623</v>
      </c>
      <c r="CB16" s="383">
        <f t="shared" si="29"/>
        <v>21.630676294959034</v>
      </c>
      <c r="CC16" s="383">
        <f t="shared" si="30"/>
        <v>22.297692334147264</v>
      </c>
      <c r="CD16" s="383">
        <f t="shared" si="31"/>
        <v>23.599785314842709</v>
      </c>
      <c r="CE16" s="382">
        <f t="shared" si="10"/>
        <v>21.000883467753425</v>
      </c>
      <c r="CF16" s="383">
        <f t="shared" si="11"/>
        <v>23.396522421231531</v>
      </c>
      <c r="CG16" s="383">
        <f t="shared" si="12"/>
        <v>22.219354172582019</v>
      </c>
      <c r="CH16" s="383">
        <f t="shared" si="13"/>
        <v>19.932389172023459</v>
      </c>
      <c r="CI16" s="383">
        <f t="shared" si="14"/>
        <v>20.129388772828356</v>
      </c>
      <c r="CJ16" s="383">
        <f t="shared" si="15"/>
        <v>22.193735139046829</v>
      </c>
      <c r="CK16" s="383">
        <f t="shared" si="16"/>
        <v>21.030150270332673</v>
      </c>
      <c r="CL16" s="383">
        <f t="shared" si="32"/>
        <v>22.930456231256542</v>
      </c>
      <c r="CM16" s="383">
        <f t="shared" si="33"/>
        <v>23.78141924732676</v>
      </c>
      <c r="CN16" s="383">
        <f t="shared" si="34"/>
        <v>24.975066203528563</v>
      </c>
      <c r="CO16" s="383">
        <f t="shared" si="35"/>
        <v>25.116432071192367</v>
      </c>
      <c r="CP16" s="78">
        <f>('4-year summary'!ED16/'4-year summary'!AG16)*100</f>
        <v>0.83915121917666879</v>
      </c>
      <c r="CQ16" s="78">
        <f>('4-year summary'!EE16/'4-year summary'!AH16)*100</f>
        <v>0.78083069305216501</v>
      </c>
      <c r="CR16" s="78">
        <f>('4-year summary'!EF16/'4-year summary'!AG16)*100</f>
        <v>3.4391443408879875E-2</v>
      </c>
      <c r="CS16" s="78">
        <f>('4-year summary'!EG16/'4-year summary'!AH16)*100</f>
        <v>2.4238646790976297E-2</v>
      </c>
      <c r="CT16" s="78">
        <f t="shared" si="17"/>
        <v>0.87354266258554869</v>
      </c>
      <c r="CU16" s="78">
        <f t="shared" si="17"/>
        <v>0.80506933984314133</v>
      </c>
      <c r="CV16" s="78">
        <f>('4-year summary'!EJ16/'4-year summary'!AG16)*100</f>
        <v>3.6093819857619427</v>
      </c>
      <c r="CW16" s="78">
        <f>('4-year summary'!EK16/'4-year summary'!AH16)*100</f>
        <v>3.7362142696376326</v>
      </c>
      <c r="CX16" s="78">
        <f>('4-year summary'!EL16/'4-year summary'!AG16)*100</f>
        <v>0.17367678921484334</v>
      </c>
      <c r="CY16" s="78">
        <f>('4-year summary'!EM16/'4-year summary'!AH16)*100</f>
        <v>0.11946190204124031</v>
      </c>
      <c r="CZ16" s="78">
        <f t="shared" si="18"/>
        <v>3.7830587749767859</v>
      </c>
      <c r="DA16" s="78">
        <f t="shared" si="18"/>
        <v>3.8556761716788728</v>
      </c>
      <c r="DB16" s="78">
        <f>('4-year summary'!EP16/'4-year summary'!AG16)*100</f>
        <v>3.2671871238435881</v>
      </c>
      <c r="DC16" s="78">
        <f>('4-year summary'!EQ16/'4-year summary'!AH16)*100</f>
        <v>3.1475614189996364</v>
      </c>
      <c r="DD16" s="78">
        <f>('4-year summary'!ER16/'4-year summary'!AG16)*100</f>
        <v>4.1269732090655847E-2</v>
      </c>
      <c r="DE16" s="78">
        <f>('4-year summary'!ES16/'4-year summary'!AH16)*100</f>
        <v>5.5402621236517256E-2</v>
      </c>
      <c r="DF16" s="78">
        <f t="shared" si="36"/>
        <v>3.308456855934244</v>
      </c>
      <c r="DG16" s="78">
        <f t="shared" si="36"/>
        <v>3.2029640402361537</v>
      </c>
      <c r="DH16" s="78">
        <f>('4-year summary'!EV16/'4-year summary'!AG16)*100</f>
        <v>4.3333218695188638</v>
      </c>
      <c r="DI16" s="78">
        <f>('4-year summary'!EW16/'4-year summary'!AH16)*100</f>
        <v>4.4772243286760505</v>
      </c>
      <c r="DJ16" s="78">
        <f>('4-year summary'!EX16/'4-year summary'!AG16)*100</f>
        <v>0.11177219107885956</v>
      </c>
      <c r="DK16" s="78">
        <f>('4-year summary'!EY16/'4-year summary'!AH16)*100</f>
        <v>0.10041725099118751</v>
      </c>
      <c r="DL16" s="78">
        <f t="shared" si="37"/>
        <v>4.4450940605977234</v>
      </c>
      <c r="DM16" s="78">
        <f t="shared" si="37"/>
        <v>4.5776415796672376</v>
      </c>
      <c r="DN16" s="78">
        <f>('4-year summary'!FB16/'4-year summary'!AG16)*100</f>
        <v>8.7680984970939235</v>
      </c>
      <c r="DO16" s="78">
        <f>('4-year summary'!FC16/'4-year summary'!AH16)*100</f>
        <v>8.3398258280094879</v>
      </c>
      <c r="DP16" s="78">
        <f>('4-year summary'!FD16/'4-year summary'!AG16)*100</f>
        <v>0.45052790865632625</v>
      </c>
      <c r="DQ16" s="78">
        <f>('4-year summary'!FE16/'4-year summary'!AH16)*100</f>
        <v>0.45880295711490848</v>
      </c>
      <c r="DR16" s="78">
        <f t="shared" si="19"/>
        <v>9.2186264057502498</v>
      </c>
      <c r="DS16" s="78">
        <f t="shared" si="19"/>
        <v>8.7986287851243965</v>
      </c>
      <c r="DT16" s="78">
        <f>('4-year summary'!FH16/'4-year summary'!AG16)*100</f>
        <v>3.4047528974791073</v>
      </c>
      <c r="DU16" s="78">
        <f>('4-year summary'!FI16/'4-year summary'!AH16)*100</f>
        <v>3.5717377378417217</v>
      </c>
      <c r="DV16" s="78">
        <f>('4-year summary'!FJ16/'4-year summary'!AG16)*100</f>
        <v>0.14788320665818344</v>
      </c>
      <c r="DW16" s="78">
        <f>('4-year summary'!FK16/'4-year summary'!AH16)*100</f>
        <v>0.11773057012759917</v>
      </c>
      <c r="DX16" s="78">
        <f t="shared" si="20"/>
        <v>3.5526361041372905</v>
      </c>
      <c r="DY16" s="78">
        <f t="shared" si="20"/>
        <v>3.6894683079693209</v>
      </c>
      <c r="DZ16" s="78">
        <f>('4-year summary'!FN16/'4-year summary'!AG16)*100</f>
        <v>1.877772810124841</v>
      </c>
      <c r="EA16" s="78">
        <f>('4-year summary'!FO16/'4-year summary'!AH16)*100</f>
        <v>1.7036306030229056</v>
      </c>
      <c r="EB16" s="78">
        <f>('4-year summary'!FP16/'4-year summary'!AG16)*100</f>
        <v>0.1616397840217354</v>
      </c>
      <c r="EC16" s="78">
        <f>('4-year summary'!FQ16/'4-year summary'!AH16)*100</f>
        <v>0.13158122543672848</v>
      </c>
      <c r="ED16" s="78">
        <f t="shared" si="21"/>
        <v>2.0394125941465764</v>
      </c>
      <c r="EE16" s="78">
        <f t="shared" si="21"/>
        <v>1.8352118284596342</v>
      </c>
      <c r="EF16" s="78">
        <f>('4-year summary'!FT16/'4-year summary'!AG16)*100</f>
        <v>7.2428379819101014</v>
      </c>
      <c r="EG16" s="78">
        <f>('4-year summary'!FU16/'4-year summary'!AH16)*100</f>
        <v>6.8041344206097758</v>
      </c>
      <c r="EH16" s="78">
        <f>('4-year summary'!FV16/'4-year summary'!AG16)*100</f>
        <v>0.1031743302266396</v>
      </c>
      <c r="EI16" s="78">
        <f>('4-year summary'!FW16/'4-year summary'!AH16)*100</f>
        <v>9.0029259509340528E-2</v>
      </c>
      <c r="EJ16" s="78">
        <f t="shared" si="22"/>
        <v>7.3460123121367413</v>
      </c>
      <c r="EK16" s="78">
        <f t="shared" si="22"/>
        <v>6.8941636801191164</v>
      </c>
      <c r="EL16" s="78">
        <f>('4-year summary'!FZ16/'4-year summary'!AG16)*100</f>
        <v>9.801561371530762E-2</v>
      </c>
      <c r="EM16" s="78">
        <f>('4-year summary'!GA16/'4-year summary'!AH16)*100</f>
        <v>0.105611246732111</v>
      </c>
      <c r="EN16" s="78">
        <f>('4-year summary'!GB16/'4-year summary'!AG16)*100</f>
        <v>3.439144340887987E-3</v>
      </c>
      <c r="EO16" s="78">
        <f>('4-year summary'!GC16/'4-year summary'!AH16)*100</f>
        <v>1.7313319136411643E-3</v>
      </c>
      <c r="EP16" s="78">
        <f t="shared" si="23"/>
        <v>0.10145475805619561</v>
      </c>
      <c r="EQ16" s="78">
        <f t="shared" si="23"/>
        <v>0.10734257864575217</v>
      </c>
      <c r="ER16" s="78">
        <f>('4-year summary'!GF16/'4-year summary'!AG16)*100</f>
        <v>12.919145716545724</v>
      </c>
      <c r="ES16" s="78">
        <f>('4-year summary'!GG16/'4-year summary'!AH16)*100</f>
        <v>12.127980055056355</v>
      </c>
      <c r="ET16" s="78">
        <f>('4-year summary'!GH16/'4-year summary'!AG16)*100</f>
        <v>0.57777624926918181</v>
      </c>
      <c r="EU16" s="78">
        <f>('4-year summary'!GI16/'4-year summary'!AH16)*100</f>
        <v>0.50901158261050228</v>
      </c>
      <c r="EV16" s="78">
        <f t="shared" si="24"/>
        <v>13.496921965814906</v>
      </c>
      <c r="EW16" s="78">
        <f t="shared" si="24"/>
        <v>12.636991637666858</v>
      </c>
      <c r="EX16" s="78">
        <f>('4-year summary'!GL16/'4-year summary'!AG16)*100</f>
        <v>4.071946899611377</v>
      </c>
      <c r="EY16" s="78">
        <f>('4-year summary'!GM16/'4-year summary'!AH16)*100</f>
        <v>4.5568655967035436</v>
      </c>
      <c r="EZ16" s="78">
        <f>('4-year summary'!GN16/'4-year summary'!AG16)*100</f>
        <v>2.5793582556659901E-2</v>
      </c>
      <c r="FA16" s="78">
        <f>('4-year summary'!GO16/'4-year summary'!AH16)*100</f>
        <v>3.6357970186464444E-2</v>
      </c>
      <c r="FB16" s="78">
        <f t="shared" si="25"/>
        <v>4.097740482168037</v>
      </c>
      <c r="FC16" s="78">
        <f t="shared" si="25"/>
        <v>4.5932235668900079</v>
      </c>
      <c r="FD16" s="78">
        <f>('4-year summary'!GR16/'4-year summary'!AG16)*100</f>
        <v>0.45740619733810223</v>
      </c>
      <c r="FE16" s="78">
        <f>('4-year summary'!GS16/'4-year summary'!AH16)*100</f>
        <v>0.27528177426894512</v>
      </c>
      <c r="FF16" s="78">
        <f>('4-year summary'!GT16/'4-year summary'!AG16)*100</f>
        <v>6.878288681775974E-3</v>
      </c>
      <c r="FG16" s="78">
        <f>('4-year summary'!GU16/'4-year summary'!AH16)*100</f>
        <v>1.2119323395488149E-2</v>
      </c>
      <c r="FH16" s="78">
        <f t="shared" si="26"/>
        <v>0.46428448601987821</v>
      </c>
      <c r="FI16" s="78">
        <f t="shared" si="26"/>
        <v>0.28740109766443328</v>
      </c>
      <c r="FJ16" s="581">
        <f>('4-year summary'!GX16/'4-year summary'!X16)*100</f>
        <v>4.8505229559121092</v>
      </c>
      <c r="FK16" s="582">
        <f>('4-year summary'!GY16/'4-year summary'!Y16)*100</f>
        <v>4.9967315989018175</v>
      </c>
      <c r="FL16" s="582">
        <f>('4-year summary'!GZ16/'4-year summary'!Z16)*100</f>
        <v>4.8140213210810252</v>
      </c>
      <c r="FM16" s="582">
        <f>('4-year summary'!HA16/'4-year summary'!AA16)*100</f>
        <v>5.0042256767485336</v>
      </c>
      <c r="FN16" s="583">
        <f>('4-year summary'!HB16/'4-year summary'!AB16)*100</f>
        <v>5.8898847631241997</v>
      </c>
      <c r="FO16" s="583">
        <f>('4-year summary'!HC16/'4-year summary'!AC16)*100</f>
        <v>5.8161893931562076</v>
      </c>
      <c r="FP16" s="583">
        <f>('4-year summary'!HD16/'4-year summary'!AD16)*100</f>
        <v>5.8915205972331792</v>
      </c>
      <c r="FQ16" s="583">
        <f>('4-year summary'!HE16/'4-year summary'!AE16)*100</f>
        <v>3.3254662573421112</v>
      </c>
      <c r="FR16" s="583">
        <f>('4-year summary'!HF16/'4-year summary'!AF16)*100</f>
        <v>3.056867101791418</v>
      </c>
      <c r="FS16" s="581">
        <f>('4-year summary'!HG16/'4-year summary'!X16)*100</f>
        <v>4.8448231639545154E-2</v>
      </c>
      <c r="FT16" s="582">
        <f>('4-year summary'!HH16/'4-year summary'!Y16)*100</f>
        <v>6.2753301085109167E-2</v>
      </c>
      <c r="FU16" s="582">
        <f>('4-year summary'!HI16/'4-year summary'!Z16)*100</f>
        <v>7.2274850933119958E-2</v>
      </c>
      <c r="FV16" s="582">
        <f>('4-year summary'!HJ16/'4-year summary'!AA16)*100</f>
        <v>0.12036776192793301</v>
      </c>
      <c r="FW16" s="583">
        <f>('4-year summary'!HK16/'4-year summary'!AB16)*100</f>
        <v>0.20216995754430891</v>
      </c>
      <c r="FX16" s="583">
        <f>('4-year summary'!HL16/'4-year summary'!AC16)*100</f>
        <v>0.19642303318515453</v>
      </c>
      <c r="FY16" s="583">
        <f>('4-year summary'!HM16/'4-year summary'!AD16)*100</f>
        <v>0.14430569718892503</v>
      </c>
      <c r="FZ16" s="583">
        <f>('4-year summary'!HN16/'4-year summary'!AE16)*100</f>
        <v>7.6304722020123145E-2</v>
      </c>
      <c r="GA16" s="583">
        <f>('4-year summary'!HO16/'4-year summary'!AF16)*100</f>
        <v>5.9019580613803635E-2</v>
      </c>
      <c r="GB16" s="581">
        <f>('4-year summary'!HY16/'4-year summary'!X16)*100</f>
        <v>17.780501011713074</v>
      </c>
      <c r="GC16" s="582">
        <f>('4-year summary'!HZ16/'4-year summary'!Y16)*100</f>
        <v>18.96979997385279</v>
      </c>
      <c r="GD16" s="582">
        <f>('4-year summary'!IA16/'4-year summary'!Z16)*100</f>
        <v>20.234377016597406</v>
      </c>
      <c r="GE16" s="582">
        <f>('4-year summary'!IB16/'4-year summary'!AA16)*100</f>
        <v>21.863395395292855</v>
      </c>
      <c r="GF16" s="583">
        <f>('4-year summary'!IC16/'4-year summary'!AB16)*100</f>
        <v>25.235303367252961</v>
      </c>
      <c r="GG16" s="583">
        <f>('4-year summary'!ID16/'4-year summary'!AC16)*100</f>
        <v>24.360591336710431</v>
      </c>
      <c r="GH16" s="583">
        <f>('4-year summary'!IE16/'4-year summary'!AD16)*100</f>
        <v>25.04184865218479</v>
      </c>
      <c r="GI16" s="583">
        <f>('4-year summary'!IF16/'4-year summary'!AE16)*100</f>
        <v>27.842350895249592</v>
      </c>
      <c r="GJ16" s="583">
        <f>('4-year summary'!IG16/'4-year summary'!AF16)*100</f>
        <v>28.584571587279545</v>
      </c>
      <c r="GK16" s="581">
        <f>('4-year summary'!IH16/'4-year summary'!X16)*100</f>
        <v>0.91196671321496758</v>
      </c>
      <c r="GL16" s="582">
        <f>('4-year summary'!II16/'4-year summary'!Y16)*100</f>
        <v>1.1713949535887045</v>
      </c>
      <c r="GM16" s="582">
        <f>('4-year summary'!IJ16/'4-year summary'!Z16)*100</f>
        <v>1.3086910508247076</v>
      </c>
      <c r="GN16" s="582">
        <f>('4-year summary'!IK16/'4-year summary'!AA16)*100</f>
        <v>1.4162419648116371</v>
      </c>
      <c r="GO16" s="583">
        <f>('4-year summary'!IL16/'4-year summary'!AB16)*100</f>
        <v>1.5050430172742997</v>
      </c>
      <c r="GP16" s="583">
        <f>('4-year summary'!IM16/'4-year summary'!AC16)*100</f>
        <v>1.3542851235397497</v>
      </c>
      <c r="GQ16" s="583">
        <f>('4-year summary'!IN16/'4-year summary'!AD16)*100</f>
        <v>1.2718142112250592</v>
      </c>
      <c r="GR16" s="583">
        <f>('4-year summary'!IO16/'4-year summary'!AE16)*100</f>
        <v>1.8561567263499728</v>
      </c>
      <c r="GS16" s="583">
        <f>('4-year summary'!IP16/'4-year summary'!AF16)*100</f>
        <v>1.7462852381613665</v>
      </c>
      <c r="GT16" s="581">
        <f>('4-year summary'!LB16/'4-year summary'!X16)*100</f>
        <v>30.656331043916897</v>
      </c>
      <c r="GU16" s="582">
        <f>('4-year summary'!LC16/'4-year summary'!Y16)*100</f>
        <v>28.683488037651983</v>
      </c>
      <c r="GV16" s="582">
        <f>('4-year summary'!LD16/'4-year summary'!Z16)*100</f>
        <v>28.2594667148499</v>
      </c>
      <c r="GW16" s="582">
        <f>('4-year summary'!LE16/'4-year summary'!AA16)*100</f>
        <v>28.102030885855505</v>
      </c>
      <c r="GX16" s="583">
        <f>('4-year summary'!LF16/'4-year summary'!AB16)*100</f>
        <v>24.181773255160948</v>
      </c>
      <c r="GY16" s="583">
        <f>('4-year summary'!LG16/'4-year summary'!AC16)*100</f>
        <v>23.399152279540992</v>
      </c>
      <c r="GZ16" s="583">
        <f>('4-year summary'!LH16/'4-year summary'!AD16)*100</f>
        <v>23.323648817655322</v>
      </c>
      <c r="HA16" s="583">
        <f>('4-year summary'!LI16/'4-year summary'!AE16)*100</f>
        <v>21.30321367096694</v>
      </c>
      <c r="HB16" s="583">
        <f>('4-year summary'!LJ16/'4-year summary'!AF16)*100</f>
        <v>20.327037911401195</v>
      </c>
      <c r="HC16" s="581">
        <f>('4-year summary'!LK16/'4-year summary'!X16)*100</f>
        <v>1.8780814500270742</v>
      </c>
      <c r="HD16" s="582">
        <f>('4-year summary'!LL16/'4-year summary'!Y16)*100</f>
        <v>1.179239116224343</v>
      </c>
      <c r="HE16" s="582">
        <f>('4-year summary'!LM16/'4-year summary'!Z16)*100</f>
        <v>1.053147827882605</v>
      </c>
      <c r="HF16" s="582">
        <f>('4-year summary'!LN16/'4-year summary'!AA16)*100</f>
        <v>1.0730657925064664</v>
      </c>
      <c r="HG16" s="583">
        <f>('4-year summary'!LO16/'4-year summary'!AB16)*100</f>
        <v>1.049037446368803</v>
      </c>
      <c r="HH16" s="583">
        <f>('4-year summary'!LP16/'4-year summary'!AC16)*100</f>
        <v>1.044143492194769</v>
      </c>
      <c r="HI16" s="583">
        <f>('4-year summary'!LQ16/'4-year summary'!AD16)*100</f>
        <v>0.95241760144690513</v>
      </c>
      <c r="HJ16" s="583">
        <f>('4-year summary'!LR16/'4-year summary'!AE16)*100</f>
        <v>0.94050006210849479</v>
      </c>
      <c r="HK16" s="583">
        <f>('4-year summary'!LS16/'4-year summary'!AF16)*100</f>
        <v>0.81412303846687961</v>
      </c>
      <c r="HL16" s="73"/>
      <c r="HM16" s="24">
        <f t="shared" si="38"/>
        <v>100</v>
      </c>
      <c r="HN16" s="24">
        <f t="shared" si="39"/>
        <v>100</v>
      </c>
      <c r="HO16" s="24">
        <f t="shared" si="40"/>
        <v>100</v>
      </c>
      <c r="HP16" s="24">
        <f t="shared" si="41"/>
        <v>100.00000000000001</v>
      </c>
      <c r="HQ16" s="24">
        <f t="shared" si="42"/>
        <v>100</v>
      </c>
      <c r="HR16" s="24">
        <f t="shared" si="43"/>
        <v>100</v>
      </c>
      <c r="HS16" s="24">
        <f t="shared" si="44"/>
        <v>100</v>
      </c>
      <c r="HT16" s="24">
        <f t="shared" si="45"/>
        <v>100.00000000000001</v>
      </c>
      <c r="HU16" s="24">
        <f t="shared" si="46"/>
        <v>100</v>
      </c>
      <c r="HV16" s="597">
        <f t="shared" si="47"/>
        <v>100</v>
      </c>
      <c r="HW16" s="597">
        <f t="shared" si="48"/>
        <v>100</v>
      </c>
    </row>
    <row r="17" spans="1:231" s="74" customFormat="1" ht="12.75" customHeight="1" x14ac:dyDescent="0.2">
      <c r="A17" s="151" t="s">
        <v>14</v>
      </c>
      <c r="B17" s="76">
        <f>('4-year summary'!B17/'4-year summary'!X17)*100</f>
        <v>74.783345279207651</v>
      </c>
      <c r="C17" s="76">
        <f>('4-year summary'!C17/'4-year summary'!Y17)*100</f>
        <v>76.923606805813876</v>
      </c>
      <c r="D17" s="76">
        <f>('4-year summary'!D17/'4-year summary'!Z17)*100</f>
        <v>72.638709677419357</v>
      </c>
      <c r="E17" s="76">
        <f>('4-year summary'!E17/'4-year summary'!AA17)*100</f>
        <v>71.233205374280232</v>
      </c>
      <c r="F17" s="76">
        <f>('4-year summary'!F17/'4-year summary'!AB17)*100</f>
        <v>69.151276410702408</v>
      </c>
      <c r="G17" s="76">
        <f>('4-year summary'!G17/'4-year summary'!AC17)*100</f>
        <v>70.100539844485169</v>
      </c>
      <c r="H17" s="76">
        <f>('4-year summary'!H17/'4-year summary'!AD17)*100</f>
        <v>69.318878152250761</v>
      </c>
      <c r="I17" s="76">
        <f>('4-year summary'!I17/'4-year summary'!AE17)*100</f>
        <v>67.941419520705168</v>
      </c>
      <c r="J17" s="76">
        <f>('4-year summary'!J17/'4-year summary'!AF17)*100</f>
        <v>68.132644500375335</v>
      </c>
      <c r="K17" s="76">
        <f>('4-year summary'!K17/'4-year summary'!AG17)*100</f>
        <v>68.007721668933442</v>
      </c>
      <c r="L17" s="76">
        <f>('4-year summary'!L17/'4-year summary'!AH17)*100</f>
        <v>69.380492091388405</v>
      </c>
      <c r="M17" s="78">
        <f>('4-year summary'!M17/'4-year summary'!X17)*100</f>
        <v>25.216654720792338</v>
      </c>
      <c r="N17" s="76">
        <f>('4-year summary'!N17/'4-year summary'!Y17)*100</f>
        <v>23.076393194186124</v>
      </c>
      <c r="O17" s="76">
        <f>('4-year summary'!O17/'4-year summary'!Z17)*100</f>
        <v>27.361290322580643</v>
      </c>
      <c r="P17" s="76">
        <f>('4-year summary'!P17/'4-year summary'!AA17)*100</f>
        <v>28.766794625719772</v>
      </c>
      <c r="Q17" s="76">
        <f>('4-year summary'!Q17/'4-year summary'!AB17)*100</f>
        <v>30.848723589297588</v>
      </c>
      <c r="R17" s="76">
        <f>('4-year summary'!R17/'4-year summary'!AC17)*100</f>
        <v>29.899460155514834</v>
      </c>
      <c r="S17" s="76">
        <f>('4-year summary'!S17/'4-year summary'!AD17)*100</f>
        <v>30.681121847749232</v>
      </c>
      <c r="T17" s="76">
        <f>('4-year summary'!T17/'4-year summary'!AE17)*100</f>
        <v>32.058580479294832</v>
      </c>
      <c r="U17" s="76">
        <f>('4-year summary'!U17/'4-year summary'!AF17)*100</f>
        <v>31.867355499624672</v>
      </c>
      <c r="V17" s="76">
        <f>('4-year summary'!V17/'4-year summary'!AG17)*100</f>
        <v>31.992278331066554</v>
      </c>
      <c r="W17" s="76">
        <f>('4-year summary'!W17/'4-year summary'!AH17)*100</f>
        <v>30.619507908611599</v>
      </c>
      <c r="X17" s="78">
        <f>('4-year summary'!AI17/'4-year summary'!X17)*100</f>
        <v>23.2423274907148</v>
      </c>
      <c r="Y17" s="75">
        <f>('4-year summary'!AJ17/'4-year summary'!Y17)*100</f>
        <v>23.944341117310739</v>
      </c>
      <c r="Z17" s="75">
        <f>('4-year summary'!AK17/'4-year summary'!Z17)*100</f>
        <v>22.929032258064517</v>
      </c>
      <c r="AA17" s="75">
        <f>('4-year summary'!AL17/'4-year summary'!AA17)*100</f>
        <v>22.300863723608444</v>
      </c>
      <c r="AB17" s="76">
        <f>('4-year summary'!AM17/'4-year summary'!AB17)*100</f>
        <v>20.821609454136183</v>
      </c>
      <c r="AC17" s="76">
        <f>('4-year summary'!AN17/'4-year summary'!AC17)*100</f>
        <v>20.91525927393393</v>
      </c>
      <c r="AD17" s="76">
        <f>('4-year summary'!AO17/'4-year summary'!AD17)*100</f>
        <v>21.126561395239218</v>
      </c>
      <c r="AE17" s="76">
        <f>('4-year summary'!AP17/'4-year summary'!AE17)*100</f>
        <v>20.507758699843908</v>
      </c>
      <c r="AF17" s="76">
        <f>('4-year summary'!AQ17/'4-year summary'!AF17)*100</f>
        <v>20.748885062039122</v>
      </c>
      <c r="AG17" s="76">
        <f>('4-year summary'!AR17/'4-year summary'!AG17)*100</f>
        <v>21.265300750230335</v>
      </c>
      <c r="AH17" s="76">
        <f>('4-year summary'!AS17/'4-year summary'!AH17)*100</f>
        <v>21.471880492091387</v>
      </c>
      <c r="AI17" s="78">
        <f>('4-year summary'!AT17/'4-year summary'!X17)*100</f>
        <v>4.9781716296344563</v>
      </c>
      <c r="AJ17" s="75">
        <f>('4-year summary'!AU17/'4-year summary'!Y17)*100</f>
        <v>5.8414272921402492</v>
      </c>
      <c r="AK17" s="75">
        <f>('4-year summary'!AV17/'4-year summary'!Z17)*100</f>
        <v>7.0193548387096776</v>
      </c>
      <c r="AL17" s="75">
        <f>('4-year summary'!AW17/'4-year summary'!AA17)*100</f>
        <v>6.4899232245681375</v>
      </c>
      <c r="AM17" s="76">
        <f>('4-year summary'!AX17/'4-year summary'!AB17)*100</f>
        <v>6.768302041233949</v>
      </c>
      <c r="AN17" s="76">
        <f>('4-year summary'!AY17/'4-year summary'!AC17)*100</f>
        <v>7.1170323411420933</v>
      </c>
      <c r="AO17" s="76">
        <f>('4-year summary'!AZ17/'4-year summary'!AD17)*100</f>
        <v>7.7822295545604518</v>
      </c>
      <c r="AP17" s="76">
        <f>('4-year summary'!BA17/'4-year summary'!AE17)*100</f>
        <v>7.6668809108438163</v>
      </c>
      <c r="AQ17" s="76">
        <f>('4-year summary'!BB17/'4-year summary'!AF17)*100</f>
        <v>8.2262551331302163</v>
      </c>
      <c r="AR17" s="76">
        <f>('4-year summary'!BC17/'4-year summary'!AG17)*100</f>
        <v>8.7877857236870973</v>
      </c>
      <c r="AS17" s="76">
        <f>('4-year summary'!BD17/'4-year summary'!AH17)*100</f>
        <v>7.7284710017574696</v>
      </c>
      <c r="AT17" s="606">
        <f t="shared" si="27"/>
        <v>30.053086473917432</v>
      </c>
      <c r="AU17" s="606">
        <f t="shared" si="27"/>
        <v>29.200351493848856</v>
      </c>
      <c r="AV17" s="78"/>
      <c r="AW17" s="75"/>
      <c r="AX17" s="75"/>
      <c r="AY17" s="75"/>
      <c r="AZ17" s="76"/>
      <c r="BA17" s="76"/>
      <c r="BB17" s="76"/>
      <c r="BC17" s="76"/>
      <c r="BD17" s="76"/>
      <c r="BE17" s="76"/>
      <c r="BF17" s="76"/>
      <c r="BG17" s="78">
        <f>('4-year summary'!DH17/'4-year summary'!X17)*100</f>
        <v>10.379878803674986</v>
      </c>
      <c r="BH17" s="75">
        <f>('4-year summary'!DI17/'4-year summary'!Y17)*100</f>
        <v>12.537025556244402</v>
      </c>
      <c r="BI17" s="75">
        <f>('4-year summary'!DJ17/'4-year summary'!Z17)*100</f>
        <v>10.664516129032258</v>
      </c>
      <c r="BJ17" s="75">
        <f>('4-year summary'!DK17/'4-year summary'!AA17)*100</f>
        <v>15.00119961612284</v>
      </c>
      <c r="BK17" s="76">
        <f>('4-year summary'!DL17/'4-year summary'!AB17)*100</f>
        <v>16.948892413158028</v>
      </c>
      <c r="BL17" s="76">
        <f>('4-year summary'!DM17/'4-year summary'!AC17)*100</f>
        <v>16.665841216383537</v>
      </c>
      <c r="BM17" s="76">
        <f>('4-year summary'!DN17/'4-year summary'!AD17)*100</f>
        <v>16.747584256422343</v>
      </c>
      <c r="BN17" s="76">
        <f>('4-year summary'!DO17/'4-year summary'!AE17)*100</f>
        <v>18.249012946469563</v>
      </c>
      <c r="BO17" s="76">
        <f>('4-year summary'!DP17/'4-year summary'!AF17)*100</f>
        <v>17.582902812734581</v>
      </c>
      <c r="BP17" s="76">
        <f>('4-year summary'!DQ17/'4-year summary'!AG17)*100</f>
        <v>16.952573158425832</v>
      </c>
      <c r="BQ17" s="76">
        <f>('4-year summary'!DR17/'4-year summary'!AH17)*100</f>
        <v>17.065026362038665</v>
      </c>
      <c r="BR17" s="606">
        <f t="shared" si="2"/>
        <v>16.952573158425832</v>
      </c>
      <c r="BS17" s="606">
        <f t="shared" si="2"/>
        <v>17.065026362038665</v>
      </c>
      <c r="BT17" s="382">
        <f t="shared" si="3"/>
        <v>23.2423274907148</v>
      </c>
      <c r="BU17" s="383">
        <f t="shared" si="4"/>
        <v>23.944341117310739</v>
      </c>
      <c r="BV17" s="383">
        <f t="shared" si="5"/>
        <v>22.929032258064517</v>
      </c>
      <c r="BW17" s="383">
        <f t="shared" si="6"/>
        <v>22.300863723608444</v>
      </c>
      <c r="BX17" s="383">
        <f t="shared" si="7"/>
        <v>20.821609454136183</v>
      </c>
      <c r="BY17" s="383">
        <f t="shared" si="8"/>
        <v>20.91525927393393</v>
      </c>
      <c r="BZ17" s="383">
        <f t="shared" si="9"/>
        <v>21.126561395239218</v>
      </c>
      <c r="CA17" s="383">
        <f t="shared" si="28"/>
        <v>20.507758699843908</v>
      </c>
      <c r="CB17" s="383">
        <f t="shared" si="29"/>
        <v>20.748885062039122</v>
      </c>
      <c r="CC17" s="383">
        <f t="shared" si="30"/>
        <v>21.265300750230335</v>
      </c>
      <c r="CD17" s="383">
        <f t="shared" si="31"/>
        <v>21.471880492091387</v>
      </c>
      <c r="CE17" s="382">
        <f t="shared" si="10"/>
        <v>15.358050433309442</v>
      </c>
      <c r="CF17" s="383">
        <f t="shared" si="11"/>
        <v>18.378452848384651</v>
      </c>
      <c r="CG17" s="383">
        <f t="shared" si="12"/>
        <v>17.683870967741935</v>
      </c>
      <c r="CH17" s="383">
        <f t="shared" si="13"/>
        <v>21.491122840690977</v>
      </c>
      <c r="CI17" s="383">
        <f t="shared" si="14"/>
        <v>23.717194454391976</v>
      </c>
      <c r="CJ17" s="383">
        <f t="shared" si="15"/>
        <v>23.78287355752563</v>
      </c>
      <c r="CK17" s="383">
        <f t="shared" si="16"/>
        <v>24.529813810982795</v>
      </c>
      <c r="CL17" s="383">
        <f t="shared" si="32"/>
        <v>25.915893857313378</v>
      </c>
      <c r="CM17" s="383">
        <f t="shared" si="33"/>
        <v>25.809157945864797</v>
      </c>
      <c r="CN17" s="383">
        <f t="shared" si="34"/>
        <v>25.740358882112929</v>
      </c>
      <c r="CO17" s="383">
        <f t="shared" si="35"/>
        <v>24.793497363796135</v>
      </c>
      <c r="CP17" s="78">
        <f>('4-year summary'!ED17/'4-year summary'!AG17)*100</f>
        <v>0.83797657175448592</v>
      </c>
      <c r="CQ17" s="78">
        <f>('4-year summary'!EE17/'4-year summary'!AH17)*100</f>
        <v>0.85237258347978917</v>
      </c>
      <c r="CR17" s="78">
        <f>('4-year summary'!EF17/'4-year summary'!AG17)*100</f>
        <v>5.7035054622033073E-2</v>
      </c>
      <c r="CS17" s="78">
        <f>('4-year summary'!EG17/'4-year summary'!AH17)*100</f>
        <v>3.9543057996485061E-2</v>
      </c>
      <c r="CT17" s="78">
        <f t="shared" si="17"/>
        <v>0.89501162637651899</v>
      </c>
      <c r="CU17" s="78">
        <f t="shared" si="17"/>
        <v>0.89191564147627422</v>
      </c>
      <c r="CV17" s="78">
        <f>('4-year summary'!EJ17/'4-year summary'!AG17)*100</f>
        <v>2.5929013293555037</v>
      </c>
      <c r="CW17" s="78">
        <f>('4-year summary'!EK17/'4-year summary'!AH17)*100</f>
        <v>2.8383128295254831</v>
      </c>
      <c r="CX17" s="78">
        <f>('4-year summary'!EL17/'4-year summary'!AG17)*100</f>
        <v>0.12284473303207126</v>
      </c>
      <c r="CY17" s="78">
        <f>('4-year summary'!EM17/'4-year summary'!AH17)*100</f>
        <v>0.23725834797891035</v>
      </c>
      <c r="CZ17" s="78">
        <f t="shared" si="18"/>
        <v>2.7157460623875749</v>
      </c>
      <c r="DA17" s="78">
        <f t="shared" si="18"/>
        <v>3.0755711775043935</v>
      </c>
      <c r="DB17" s="78">
        <f>('4-year summary'!EP17/'4-year summary'!AG17)*100</f>
        <v>3.7862501645241955</v>
      </c>
      <c r="DC17" s="78">
        <f>('4-year summary'!EQ17/'4-year summary'!AH17)*100</f>
        <v>4.0246045694200347</v>
      </c>
      <c r="DD17" s="78">
        <f>('4-year summary'!ER17/'4-year summary'!AG17)*100</f>
        <v>3.5098495152020362E-2</v>
      </c>
      <c r="DE17" s="78">
        <f>('4-year summary'!ES17/'4-year summary'!AH17)*100</f>
        <v>5.272407732864675E-2</v>
      </c>
      <c r="DF17" s="78">
        <f t="shared" si="36"/>
        <v>3.8213486596762158</v>
      </c>
      <c r="DG17" s="78">
        <f t="shared" si="36"/>
        <v>4.0773286467486818</v>
      </c>
      <c r="DH17" s="78">
        <f>('4-year summary'!EV17/'4-year summary'!AG17)*100</f>
        <v>5.8395121309173872</v>
      </c>
      <c r="DI17" s="78">
        <f>('4-year summary'!EW17/'4-year summary'!AH17)*100</f>
        <v>6.0896309314587</v>
      </c>
      <c r="DJ17" s="78">
        <f>('4-year summary'!EX17/'4-year summary'!AG17)*100</f>
        <v>0.43434387750625192</v>
      </c>
      <c r="DK17" s="78">
        <f>('4-year summary'!EY17/'4-year summary'!AH17)*100</f>
        <v>0.43936731107205629</v>
      </c>
      <c r="DL17" s="78">
        <f t="shared" si="37"/>
        <v>6.273856008423639</v>
      </c>
      <c r="DM17" s="78">
        <f t="shared" si="37"/>
        <v>6.528998242530756</v>
      </c>
      <c r="DN17" s="78">
        <f>('4-year summary'!FB17/'4-year summary'!AG17)*100</f>
        <v>4.909402009388848</v>
      </c>
      <c r="DO17" s="78">
        <f>('4-year summary'!FC17/'4-year summary'!AH17)*100</f>
        <v>5.0746924428822497</v>
      </c>
      <c r="DP17" s="78">
        <f>('4-year summary'!FD17/'4-year summary'!AG17)*100</f>
        <v>2.1102970210152239</v>
      </c>
      <c r="DQ17" s="78">
        <f>('4-year summary'!FE17/'4-year summary'!AH17)*100</f>
        <v>1.3181019332161688</v>
      </c>
      <c r="DR17" s="78">
        <f t="shared" si="19"/>
        <v>7.0196990304040714</v>
      </c>
      <c r="DS17" s="78">
        <f t="shared" si="19"/>
        <v>6.3927943760984185</v>
      </c>
      <c r="DT17" s="78">
        <f>('4-year summary'!FH17/'4-year summary'!AG17)*100</f>
        <v>4.6154521124906767</v>
      </c>
      <c r="DU17" s="78">
        <f>('4-year summary'!FI17/'4-year summary'!AH17)*100</f>
        <v>5.557996485061512</v>
      </c>
      <c r="DV17" s="78">
        <f>('4-year summary'!FJ17/'4-year summary'!AG17)*100</f>
        <v>0.49137893212828504</v>
      </c>
      <c r="DW17" s="78">
        <f>('4-year summary'!FK17/'4-year summary'!AH17)*100</f>
        <v>0.30755711775043937</v>
      </c>
      <c r="DX17" s="78">
        <f t="shared" si="20"/>
        <v>5.1068310446189615</v>
      </c>
      <c r="DY17" s="78">
        <f t="shared" si="20"/>
        <v>5.8655536028119517</v>
      </c>
      <c r="DZ17" s="78">
        <f>('4-year summary'!FN17/'4-year summary'!AG17)*100</f>
        <v>0.68003334357039436</v>
      </c>
      <c r="EA17" s="78">
        <f>('4-year summary'!FO17/'4-year summary'!AH17)*100</f>
        <v>0.75131810193321613</v>
      </c>
      <c r="EB17" s="78">
        <f>('4-year summary'!FP17/'4-year summary'!AG17)*100</f>
        <v>0.11845742113806872</v>
      </c>
      <c r="EC17" s="78">
        <f>('4-year summary'!FQ17/'4-year summary'!AH17)*100</f>
        <v>5.7117750439367308E-2</v>
      </c>
      <c r="ED17" s="78">
        <f t="shared" si="21"/>
        <v>0.79849076470846303</v>
      </c>
      <c r="EE17" s="78">
        <f t="shared" si="21"/>
        <v>0.80843585237258342</v>
      </c>
      <c r="EF17" s="78">
        <f>('4-year summary'!FT17/'4-year summary'!AG17)*100</f>
        <v>7.4189444127583037</v>
      </c>
      <c r="EG17" s="78">
        <f>('4-year summary'!FU17/'4-year summary'!AH17)*100</f>
        <v>6.9112478031634446</v>
      </c>
      <c r="EH17" s="78">
        <f>('4-year summary'!FV17/'4-year summary'!AG17)*100</f>
        <v>0.70196990304040718</v>
      </c>
      <c r="EI17" s="78">
        <f>('4-year summary'!FW17/'4-year summary'!AH17)*100</f>
        <v>0.5975395430579965</v>
      </c>
      <c r="EJ17" s="78">
        <f t="shared" si="22"/>
        <v>8.1209143157987107</v>
      </c>
      <c r="EK17" s="78">
        <f t="shared" si="22"/>
        <v>7.5087873462214407</v>
      </c>
      <c r="EL17" s="78">
        <f>('4-year summary'!FZ17/'4-year summary'!AG17)*100</f>
        <v>0.20620365901811963</v>
      </c>
      <c r="EM17" s="78">
        <f>('4-year summary'!GA17/'4-year summary'!AH17)*100</f>
        <v>0.24165202108963091</v>
      </c>
      <c r="EN17" s="78">
        <f>('4-year summary'!GB17/'4-year summary'!AG17)*100</f>
        <v>8.7746237880050905E-3</v>
      </c>
      <c r="EO17" s="78">
        <f>('4-year summary'!GC17/'4-year summary'!AH17)*100</f>
        <v>1.3181019332161687E-2</v>
      </c>
      <c r="EP17" s="78">
        <f t="shared" si="23"/>
        <v>0.21497828280612472</v>
      </c>
      <c r="EQ17" s="78">
        <f t="shared" si="23"/>
        <v>0.25483304042179261</v>
      </c>
      <c r="ER17" s="78">
        <f>('4-year summary'!GF17/'4-year summary'!AG17)*100</f>
        <v>11.056025972886413</v>
      </c>
      <c r="ES17" s="78">
        <f>('4-year summary'!GG17/'4-year summary'!AH17)*100</f>
        <v>11.133567662565905</v>
      </c>
      <c r="ET17" s="78">
        <f>('4-year summary'!GH17/'4-year summary'!AG17)*100</f>
        <v>1.7856359408590359</v>
      </c>
      <c r="EU17" s="78">
        <f>('4-year summary'!GI17/'4-year summary'!AH17)*100</f>
        <v>2.350615114235501</v>
      </c>
      <c r="EV17" s="78">
        <f t="shared" si="24"/>
        <v>12.841661913745449</v>
      </c>
      <c r="EW17" s="78">
        <f t="shared" si="24"/>
        <v>13.484182776801406</v>
      </c>
      <c r="EX17" s="78">
        <f>('4-year summary'!GL17/'4-year summary'!AG17)*100</f>
        <v>3.6677927433861273</v>
      </c>
      <c r="EY17" s="78">
        <f>('4-year summary'!GM17/'4-year summary'!AH17)*100</f>
        <v>3.3304042179261861</v>
      </c>
      <c r="EZ17" s="78">
        <f>('4-year summary'!GN17/'4-year summary'!AG17)*100</f>
        <v>0.22375290659412977</v>
      </c>
      <c r="FA17" s="78">
        <f>('4-year summary'!GO17/'4-year summary'!AH17)*100</f>
        <v>0.30316344463971878</v>
      </c>
      <c r="FB17" s="78">
        <f t="shared" si="25"/>
        <v>3.891545649980257</v>
      </c>
      <c r="FC17" s="78">
        <f t="shared" si="25"/>
        <v>3.633567662565905</v>
      </c>
      <c r="FD17" s="78">
        <f>('4-year summary'!GR17/'4-year summary'!AG17)*100</f>
        <v>1.1319264686526564</v>
      </c>
      <c r="FE17" s="78">
        <f>('4-year summary'!GS17/'4-year summary'!AH17)*100</f>
        <v>1.1028119507908611</v>
      </c>
      <c r="FF17" s="78">
        <f>('4-year summary'!GT17/'4-year summary'!AG17)*100</f>
        <v>0.16233054007809414</v>
      </c>
      <c r="FG17" s="78">
        <f>('4-year summary'!GU17/'4-year summary'!AH17)*100</f>
        <v>0.10984182776801407</v>
      </c>
      <c r="FH17" s="78">
        <f t="shared" si="26"/>
        <v>1.2942570087307506</v>
      </c>
      <c r="FI17" s="78">
        <f t="shared" si="26"/>
        <v>1.2126537785588751</v>
      </c>
      <c r="FJ17" s="581">
        <f>('4-year summary'!GX17/'4-year summary'!X17)*100</f>
        <v>5.9555613474946245</v>
      </c>
      <c r="FK17" s="582">
        <f>('4-year summary'!GY17/'4-year summary'!Y17)*100</f>
        <v>6.7507060687469869</v>
      </c>
      <c r="FL17" s="582">
        <f>('4-year summary'!GZ17/'4-year summary'!Z17)*100</f>
        <v>6.6645161290322577</v>
      </c>
      <c r="FM17" s="582">
        <f>('4-year summary'!HA17/'4-year summary'!AA17)*100</f>
        <v>3.7068138195777354</v>
      </c>
      <c r="FN17" s="583">
        <f>('4-year summary'!HB17/'4-year summary'!AB17)*100</f>
        <v>5.2028444262546678</v>
      </c>
      <c r="FO17" s="583">
        <f>('4-year summary'!HC17/'4-year summary'!AC17)*100</f>
        <v>5.2052894854142933</v>
      </c>
      <c r="FP17" s="583">
        <f>('4-year summary'!HD17/'4-year summary'!AD17)*100</f>
        <v>3.9877445203865194</v>
      </c>
      <c r="FQ17" s="583">
        <f>('4-year summary'!HE17/'4-year summary'!AE17)*100</f>
        <v>4.3338536406206964</v>
      </c>
      <c r="FR17" s="583">
        <f>('4-year summary'!HF17/'4-year summary'!AF17)*100</f>
        <v>4.1771537068927449</v>
      </c>
      <c r="FS17" s="581">
        <f>('4-year summary'!HG17/'4-year summary'!X17)*100</f>
        <v>7.1675245976412325E-2</v>
      </c>
      <c r="FT17" s="582">
        <f>('4-year summary'!HH17/'4-year summary'!Y17)*100</f>
        <v>0.13088103602672729</v>
      </c>
      <c r="FU17" s="582">
        <f>('4-year summary'!HI17/'4-year summary'!Z17)*100</f>
        <v>0.2709677419354839</v>
      </c>
      <c r="FV17" s="582">
        <f>('4-year summary'!HJ17/'4-year summary'!AA17)*100</f>
        <v>0.20393474088291744</v>
      </c>
      <c r="FW17" s="583">
        <f>('4-year summary'!HK17/'4-year summary'!AB17)*100</f>
        <v>7.6738118381337289E-2</v>
      </c>
      <c r="FX17" s="583">
        <f>('4-year summary'!HL17/'4-year summary'!AC17)*100</f>
        <v>4.9527016987766827E-2</v>
      </c>
      <c r="FY17" s="583">
        <f>('4-year summary'!HM17/'4-year summary'!AD17)*100</f>
        <v>3.7709168041480084E-2</v>
      </c>
      <c r="FZ17" s="583">
        <f>('4-year summary'!HN17/'4-year summary'!AE17)*100</f>
        <v>5.0500413185198788E-2</v>
      </c>
      <c r="GA17" s="583">
        <f>('4-year summary'!HO17/'4-year summary'!AF17)*100</f>
        <v>3.0909171192652445E-2</v>
      </c>
      <c r="GB17" s="581">
        <f>('4-year summary'!HY17/'4-year summary'!X17)*100</f>
        <v>15.853261223691927</v>
      </c>
      <c r="GC17" s="582">
        <f>('4-year summary'!HZ17/'4-year summary'!Y17)*100</f>
        <v>15.533512433698423</v>
      </c>
      <c r="GD17" s="582">
        <f>('4-year summary'!IA17/'4-year summary'!Z17)*100</f>
        <v>16.045161290322579</v>
      </c>
      <c r="GE17" s="582">
        <f>('4-year summary'!IB17/'4-year summary'!AA17)*100</f>
        <v>19.733685220729367</v>
      </c>
      <c r="GF17" s="583">
        <f>('4-year summary'!IC17/'4-year summary'!AB17)*100</f>
        <v>21.010896812810152</v>
      </c>
      <c r="GG17" s="583">
        <f>('4-year summary'!ID17/'4-year summary'!AC17)*100</f>
        <v>22.004853647664802</v>
      </c>
      <c r="GH17" s="583">
        <f>('4-year summary'!IE17/'4-year summary'!AD17)*100</f>
        <v>23.327834079660619</v>
      </c>
      <c r="GI17" s="583">
        <f>('4-year summary'!IF17/'4-year summary'!AE17)*100</f>
        <v>23.418418877972638</v>
      </c>
      <c r="GJ17" s="583">
        <f>('4-year summary'!IG17/'4-year summary'!AF17)*100</f>
        <v>23.826555393650374</v>
      </c>
      <c r="GK17" s="581">
        <f>('4-year summary'!IH17/'4-year summary'!X17)*100</f>
        <v>1.8635563953867205</v>
      </c>
      <c r="GL17" s="582">
        <f>('4-year summary'!II17/'4-year summary'!Y17)*100</f>
        <v>1.5843493834814357</v>
      </c>
      <c r="GM17" s="582">
        <f>('4-year summary'!IJ17/'4-year summary'!Z17)*100</f>
        <v>1.7225806451612904</v>
      </c>
      <c r="GN17" s="582">
        <f>('4-year summary'!IK17/'4-year summary'!AA17)*100</f>
        <v>1.9313819577735123</v>
      </c>
      <c r="GO17" s="583">
        <f>('4-year summary'!IL17/'4-year summary'!AB17)*100</f>
        <v>2.1128561927661536</v>
      </c>
      <c r="GP17" s="583">
        <f>('4-year summary'!IM17/'4-year summary'!AC17)*100</f>
        <v>2.0999455202813135</v>
      </c>
      <c r="GQ17" s="583">
        <f>('4-year summary'!IN17/'4-year summary'!AD17)*100</f>
        <v>3.007306151308037</v>
      </c>
      <c r="GR17" s="583">
        <f>('4-year summary'!IO17/'4-year summary'!AE17)*100</f>
        <v>3.2503902304655217</v>
      </c>
      <c r="GS17" s="583">
        <f>('4-year summary'!IP17/'4-year summary'!AF17)*100</f>
        <v>2.8613061332626839</v>
      </c>
      <c r="GT17" s="581">
        <f>('4-year summary'!LB17/'4-year summary'!X17)*100</f>
        <v>29.732195217306312</v>
      </c>
      <c r="GU17" s="582">
        <f>('4-year summary'!LC17/'4-year summary'!Y17)*100</f>
        <v>30.695047186057728</v>
      </c>
      <c r="GV17" s="582">
        <f>('4-year summary'!LD17/'4-year summary'!Z17)*100</f>
        <v>27</v>
      </c>
      <c r="GW17" s="582">
        <f>('4-year summary'!LE17/'4-year summary'!AA17)*100</f>
        <v>25.491842610364685</v>
      </c>
      <c r="GX17" s="583">
        <f>('4-year summary'!LF17/'4-year summary'!AB17)*100</f>
        <v>22.115925717501405</v>
      </c>
      <c r="GY17" s="583">
        <f>('4-year summary'!LG17/'4-year summary'!AC17)*100</f>
        <v>21.975137437472142</v>
      </c>
      <c r="GZ17" s="583">
        <f>('4-year summary'!LH17/'4-year summary'!AD17)*100</f>
        <v>20.876738156964411</v>
      </c>
      <c r="HA17" s="583">
        <f>('4-year summary'!LI17/'4-year summary'!AE17)*100</f>
        <v>19.681388302267926</v>
      </c>
      <c r="HB17" s="583">
        <f>('4-year summary'!LJ17/'4-year summary'!AF17)*100</f>
        <v>19.380050337793083</v>
      </c>
      <c r="HC17" s="581">
        <f>('4-year summary'!LK17/'4-year summary'!X17)*100</f>
        <v>7.9233726461197627</v>
      </c>
      <c r="HD17" s="582">
        <f>('4-year summary'!LL17/'4-year summary'!Y17)*100</f>
        <v>2.9827099262933112</v>
      </c>
      <c r="HE17" s="582">
        <f>('4-year summary'!LM17/'4-year summary'!Z17)*100</f>
        <v>7.6838709677419361</v>
      </c>
      <c r="HF17" s="582">
        <f>('4-year summary'!LN17/'4-year summary'!AA17)*100</f>
        <v>5.1403550863723604</v>
      </c>
      <c r="HG17" s="583">
        <f>('4-year summary'!LO17/'4-year summary'!AB17)*100</f>
        <v>4.9419348237581211</v>
      </c>
      <c r="HH17" s="583">
        <f>('4-year summary'!LP17/'4-year summary'!AC17)*100</f>
        <v>3.9671140607201227</v>
      </c>
      <c r="HI17" s="583">
        <f>('4-year summary'!LQ17/'4-year summary'!AD17)*100</f>
        <v>3.1062927174169221</v>
      </c>
      <c r="HJ17" s="583">
        <f>('4-year summary'!LR17/'4-year summary'!AE17)*100</f>
        <v>2.8417959783307318</v>
      </c>
      <c r="HK17" s="583">
        <f>('4-year summary'!LS17/'4-year summary'!AF17)*100</f>
        <v>3.1659822493045433</v>
      </c>
      <c r="HL17" s="73"/>
      <c r="HM17" s="24">
        <f t="shared" si="38"/>
        <v>100</v>
      </c>
      <c r="HN17" s="24">
        <f t="shared" si="39"/>
        <v>100</v>
      </c>
      <c r="HO17" s="24">
        <f t="shared" si="40"/>
        <v>99.999999999999986</v>
      </c>
      <c r="HP17" s="24">
        <f t="shared" si="41"/>
        <v>100</v>
      </c>
      <c r="HQ17" s="24">
        <f t="shared" si="42"/>
        <v>100.00000000000001</v>
      </c>
      <c r="HR17" s="24">
        <f t="shared" si="43"/>
        <v>100.00000000000001</v>
      </c>
      <c r="HS17" s="24">
        <f t="shared" si="44"/>
        <v>99.999999999999972</v>
      </c>
      <c r="HT17" s="24">
        <f t="shared" si="45"/>
        <v>100.00000000000001</v>
      </c>
      <c r="HU17" s="24">
        <f t="shared" si="46"/>
        <v>100</v>
      </c>
      <c r="HV17" s="597">
        <f t="shared" si="47"/>
        <v>100</v>
      </c>
      <c r="HW17" s="597">
        <f t="shared" si="48"/>
        <v>100</v>
      </c>
    </row>
    <row r="18" spans="1:231" s="74" customFormat="1" ht="12.75" customHeight="1" x14ac:dyDescent="0.2">
      <c r="A18" s="151" t="s">
        <v>15</v>
      </c>
      <c r="B18" s="76">
        <f>('4-year summary'!B18/'4-year summary'!X18)*100</f>
        <v>90.139740481962065</v>
      </c>
      <c r="C18" s="76">
        <f>('4-year summary'!C18/'4-year summary'!Y18)*100</f>
        <v>79.283350305498985</v>
      </c>
      <c r="D18" s="76">
        <f>('4-year summary'!D18/'4-year summary'!Z18)*100</f>
        <v>79.894113198033537</v>
      </c>
      <c r="E18" s="76">
        <f>('4-year summary'!E18/'4-year summary'!AA18)*100</f>
        <v>64.861486148614873</v>
      </c>
      <c r="F18" s="76">
        <f>('4-year summary'!F18/'4-year summary'!AB18)*100</f>
        <v>68.639083516595917</v>
      </c>
      <c r="G18" s="76">
        <f>('4-year summary'!G18/'4-year summary'!AC18)*100</f>
        <v>67.008603573792186</v>
      </c>
      <c r="H18" s="76">
        <f>('4-year summary'!H18/'4-year summary'!AD18)*100</f>
        <v>65.63161609033169</v>
      </c>
      <c r="I18" s="76">
        <f>('4-year summary'!I18/'4-year summary'!AE18)*100</f>
        <v>64.467179641490773</v>
      </c>
      <c r="J18" s="76">
        <f>('4-year summary'!J18/'4-year summary'!AF18)*100</f>
        <v>64.041773697730235</v>
      </c>
      <c r="K18" s="76">
        <f>('4-year summary'!K18/'4-year summary'!AG18)*100</f>
        <v>62.343847595252967</v>
      </c>
      <c r="L18" s="76">
        <f>('4-year summary'!L18/'4-year summary'!AH18)*100</f>
        <v>61.970800107862402</v>
      </c>
      <c r="M18" s="78">
        <f>('4-year summary'!M18/'4-year summary'!X18)*100</f>
        <v>9.86025951803793</v>
      </c>
      <c r="N18" s="76">
        <f>('4-year summary'!N18/'4-year summary'!Y18)*100</f>
        <v>20.716649694501019</v>
      </c>
      <c r="O18" s="76">
        <f>('4-year summary'!O18/'4-year summary'!Z18)*100</f>
        <v>20.10588680196647</v>
      </c>
      <c r="P18" s="76">
        <f>('4-year summary'!P18/'4-year summary'!AA18)*100</f>
        <v>35.138513851385142</v>
      </c>
      <c r="Q18" s="76">
        <f>('4-year summary'!Q18/'4-year summary'!AB18)*100</f>
        <v>31.360916483404083</v>
      </c>
      <c r="R18" s="76">
        <f>('4-year summary'!R18/'4-year summary'!AC18)*100</f>
        <v>32.991396426207807</v>
      </c>
      <c r="S18" s="76">
        <f>('4-year summary'!S18/'4-year summary'!AD18)*100</f>
        <v>34.368383909668317</v>
      </c>
      <c r="T18" s="76">
        <f>('4-year summary'!T18/'4-year summary'!AE18)*100</f>
        <v>35.53282035850922</v>
      </c>
      <c r="U18" s="76">
        <f>('4-year summary'!U18/'4-year summary'!AF18)*100</f>
        <v>35.958226302269757</v>
      </c>
      <c r="V18" s="76">
        <f>('4-year summary'!V18/'4-year summary'!AG18)*100</f>
        <v>37.656152404747033</v>
      </c>
      <c r="W18" s="76">
        <f>('4-year summary'!W18/'4-year summary'!AH18)*100</f>
        <v>38.029199892137598</v>
      </c>
      <c r="X18" s="78">
        <f>('4-year summary'!AI18/'4-year summary'!X18)*100</f>
        <v>30.122629402538141</v>
      </c>
      <c r="Y18" s="75">
        <f>('4-year summary'!AJ18/'4-year summary'!Y18)*100</f>
        <v>26.425661914460285</v>
      </c>
      <c r="Z18" s="75">
        <f>('4-year summary'!AK18/'4-year summary'!Z18)*100</f>
        <v>26.080927770074375</v>
      </c>
      <c r="AA18" s="75">
        <f>('4-year summary'!AL18/'4-year summary'!AA18)*100</f>
        <v>21.232123212321234</v>
      </c>
      <c r="AB18" s="76">
        <f>('4-year summary'!AM18/'4-year summary'!AB18)*100</f>
        <v>21.439165345471284</v>
      </c>
      <c r="AC18" s="76">
        <f>('4-year summary'!AN18/'4-year summary'!AC18)*100</f>
        <v>20.889666256972678</v>
      </c>
      <c r="AD18" s="76">
        <f>('4-year summary'!AO18/'4-year summary'!AD18)*100</f>
        <v>21.096506704304868</v>
      </c>
      <c r="AE18" s="76">
        <f>('4-year summary'!AP18/'4-year summary'!AE18)*100</f>
        <v>20.646520225250399</v>
      </c>
      <c r="AF18" s="76">
        <f>('4-year summary'!AQ18/'4-year summary'!AF18)*100</f>
        <v>20.613130079589002</v>
      </c>
      <c r="AG18" s="76">
        <f>('4-year summary'!AR18/'4-year summary'!AG18)*100</f>
        <v>20.510618363522799</v>
      </c>
      <c r="AH18" s="76">
        <f>('4-year summary'!AS18/'4-year summary'!AH18)*100</f>
        <v>19.588581994683924</v>
      </c>
      <c r="AI18" s="78">
        <f>('4-year summary'!AT18/'4-year summary'!X18)*100</f>
        <v>2.0105518323114215</v>
      </c>
      <c r="AJ18" s="75">
        <f>('4-year summary'!AU18/'4-year summary'!Y18)*100</f>
        <v>2.144857433808554</v>
      </c>
      <c r="AK18" s="75">
        <f>('4-year summary'!AV18/'4-year summary'!Z18)*100</f>
        <v>2.3635446867515442</v>
      </c>
      <c r="AL18" s="75">
        <f>('4-year summary'!AW18/'4-year summary'!AA18)*100</f>
        <v>4.1204120412041201</v>
      </c>
      <c r="AM18" s="76">
        <f>('4-year summary'!AX18/'4-year summary'!AB18)*100</f>
        <v>4.7869892088170616</v>
      </c>
      <c r="AN18" s="76">
        <f>('4-year summary'!AY18/'4-year summary'!AC18)*100</f>
        <v>7.4974000189089534</v>
      </c>
      <c r="AO18" s="76">
        <f>('4-year summary'!AZ18/'4-year summary'!AD18)*100</f>
        <v>8.4730063514467187</v>
      </c>
      <c r="AP18" s="76">
        <f>('4-year summary'!BA18/'4-year summary'!AE18)*100</f>
        <v>8.7091088853544267</v>
      </c>
      <c r="AQ18" s="76">
        <f>('4-year summary'!BB18/'4-year summary'!AF18)*100</f>
        <v>8.8811218259148514</v>
      </c>
      <c r="AR18" s="76">
        <f>('4-year summary'!BC18/'4-year summary'!AG18)*100</f>
        <v>9.7087757651467843</v>
      </c>
      <c r="AS18" s="76">
        <f>('4-year summary'!BD18/'4-year summary'!AH18)*100</f>
        <v>10.235371162217342</v>
      </c>
      <c r="AT18" s="606">
        <f t="shared" si="27"/>
        <v>30.219394128669585</v>
      </c>
      <c r="AU18" s="606">
        <f t="shared" si="27"/>
        <v>29.823953156901268</v>
      </c>
      <c r="AV18" s="78"/>
      <c r="AW18" s="75"/>
      <c r="AX18" s="75"/>
      <c r="AY18" s="75"/>
      <c r="AZ18" s="76"/>
      <c r="BA18" s="76"/>
      <c r="BB18" s="76"/>
      <c r="BC18" s="76"/>
      <c r="BD18" s="76"/>
      <c r="BE18" s="76"/>
      <c r="BF18" s="76"/>
      <c r="BG18" s="78">
        <f>('4-year summary'!DH18/'4-year summary'!X18)*100</f>
        <v>3.4649935833452163</v>
      </c>
      <c r="BH18" s="75">
        <f>('4-year summary'!DI18/'4-year summary'!Y18)*100</f>
        <v>13.976578411405297</v>
      </c>
      <c r="BI18" s="75">
        <f>('4-year summary'!DJ18/'4-year summary'!Z18)*100</f>
        <v>11.950081936215808</v>
      </c>
      <c r="BJ18" s="75">
        <f>('4-year summary'!DK18/'4-year summary'!AA18)*100</f>
        <v>15.726572657265727</v>
      </c>
      <c r="BK18" s="76">
        <f>('4-year summary'!DL18/'4-year summary'!AB18)*100</f>
        <v>14.8212550503759</v>
      </c>
      <c r="BL18" s="76">
        <f>('4-year summary'!DM18/'4-year summary'!AC18)*100</f>
        <v>14.569348586555734</v>
      </c>
      <c r="BM18" s="76">
        <f>('4-year summary'!DN18/'4-year summary'!AD18)*100</f>
        <v>13.81880733944954</v>
      </c>
      <c r="BN18" s="76">
        <f>('4-year summary'!DO18/'4-year summary'!AE18)*100</f>
        <v>14.271590078665691</v>
      </c>
      <c r="BO18" s="76">
        <f>('4-year summary'!DP18/'4-year summary'!AF18)*100</f>
        <v>13.93018065439845</v>
      </c>
      <c r="BP18" s="76">
        <f>('4-year summary'!DQ18/'4-year summary'!AG18)*100</f>
        <v>13.815584009993753</v>
      </c>
      <c r="BQ18" s="76">
        <f>('4-year summary'!DR18/'4-year summary'!AH18)*100</f>
        <v>13.490504256712507</v>
      </c>
      <c r="BR18" s="606">
        <f t="shared" si="2"/>
        <v>13.815584009993753</v>
      </c>
      <c r="BS18" s="606">
        <f t="shared" si="2"/>
        <v>13.490504256712507</v>
      </c>
      <c r="BT18" s="382">
        <f t="shared" si="3"/>
        <v>30.122629402538141</v>
      </c>
      <c r="BU18" s="383">
        <f t="shared" si="4"/>
        <v>26.425661914460285</v>
      </c>
      <c r="BV18" s="383">
        <f t="shared" si="5"/>
        <v>26.080927770074375</v>
      </c>
      <c r="BW18" s="383">
        <f t="shared" si="6"/>
        <v>21.232123212321234</v>
      </c>
      <c r="BX18" s="383">
        <f t="shared" si="7"/>
        <v>21.439165345471284</v>
      </c>
      <c r="BY18" s="383">
        <f t="shared" si="8"/>
        <v>20.889666256972678</v>
      </c>
      <c r="BZ18" s="383">
        <f t="shared" si="9"/>
        <v>21.096506704304868</v>
      </c>
      <c r="CA18" s="383">
        <f t="shared" si="28"/>
        <v>20.646520225250399</v>
      </c>
      <c r="CB18" s="383">
        <f t="shared" si="29"/>
        <v>20.613130079589002</v>
      </c>
      <c r="CC18" s="383">
        <f t="shared" si="30"/>
        <v>20.510618363522799</v>
      </c>
      <c r="CD18" s="383">
        <f t="shared" si="31"/>
        <v>19.588581994683924</v>
      </c>
      <c r="CE18" s="382">
        <f t="shared" si="10"/>
        <v>5.4755454156566383</v>
      </c>
      <c r="CF18" s="383">
        <f t="shared" si="11"/>
        <v>16.121435845213853</v>
      </c>
      <c r="CG18" s="383">
        <f t="shared" si="12"/>
        <v>14.313626622967352</v>
      </c>
      <c r="CH18" s="383">
        <f t="shared" si="13"/>
        <v>19.846984698469846</v>
      </c>
      <c r="CI18" s="383">
        <f t="shared" si="14"/>
        <v>19.608244259192961</v>
      </c>
      <c r="CJ18" s="383">
        <f t="shared" si="15"/>
        <v>22.066748605464689</v>
      </c>
      <c r="CK18" s="383">
        <f t="shared" si="16"/>
        <v>22.291813690896259</v>
      </c>
      <c r="CL18" s="383">
        <f t="shared" si="32"/>
        <v>22.980698964020117</v>
      </c>
      <c r="CM18" s="383">
        <f t="shared" si="33"/>
        <v>22.811302480313302</v>
      </c>
      <c r="CN18" s="383">
        <f t="shared" si="34"/>
        <v>23.524359775140539</v>
      </c>
      <c r="CO18" s="383">
        <f t="shared" si="35"/>
        <v>23.725875418929849</v>
      </c>
      <c r="CP18" s="78">
        <f>('4-year summary'!ED18/'4-year summary'!AG18)*100</f>
        <v>1.2648344784509682</v>
      </c>
      <c r="CQ18" s="78">
        <f>('4-year summary'!EE18/'4-year summary'!AH18)*100</f>
        <v>1.2173042104857661</v>
      </c>
      <c r="CR18" s="78">
        <f>('4-year summary'!EF18/'4-year summary'!AG18)*100</f>
        <v>0.13663335415365396</v>
      </c>
      <c r="CS18" s="78">
        <f>('4-year summary'!EG18/'4-year summary'!AH18)*100</f>
        <v>0.12327131245425478</v>
      </c>
      <c r="CT18" s="78">
        <f t="shared" si="17"/>
        <v>1.4014678326046222</v>
      </c>
      <c r="CU18" s="78">
        <f t="shared" si="17"/>
        <v>1.3405755229400209</v>
      </c>
      <c r="CV18" s="78">
        <f>('4-year summary'!EJ18/'4-year summary'!AG18)*100</f>
        <v>1.7254840724547158</v>
      </c>
      <c r="CW18" s="78">
        <f>('4-year summary'!EK18/'4-year summary'!AH18)*100</f>
        <v>1.8798875149273853</v>
      </c>
      <c r="CX18" s="78">
        <f>('4-year summary'!EL18/'4-year summary'!AG18)*100</f>
        <v>1.1360087445346658</v>
      </c>
      <c r="CY18" s="78">
        <f>('4-year summary'!EM18/'4-year summary'!AH18)*100</f>
        <v>1.0978851265457068</v>
      </c>
      <c r="CZ18" s="78">
        <f t="shared" si="18"/>
        <v>2.8614928169893816</v>
      </c>
      <c r="DA18" s="78">
        <f t="shared" si="18"/>
        <v>2.9777726414730923</v>
      </c>
      <c r="DB18" s="78">
        <f>('4-year summary'!EP18/'4-year summary'!AG18)*100</f>
        <v>6.9370705808869459</v>
      </c>
      <c r="DC18" s="78">
        <f>('4-year summary'!EQ18/'4-year summary'!AH18)*100</f>
        <v>6.8454100697253359</v>
      </c>
      <c r="DD18" s="78">
        <f>('4-year summary'!ER18/'4-year summary'!AG18)*100</f>
        <v>0.42941911305434105</v>
      </c>
      <c r="DE18" s="78">
        <f>('4-year summary'!ES18/'4-year summary'!AH18)*100</f>
        <v>0.59709541970029667</v>
      </c>
      <c r="DF18" s="78">
        <f t="shared" si="36"/>
        <v>7.3664896939412872</v>
      </c>
      <c r="DG18" s="78">
        <f t="shared" si="36"/>
        <v>7.4425054894256331</v>
      </c>
      <c r="DH18" s="78">
        <f>('4-year summary'!EV18/'4-year summary'!AG18)*100</f>
        <v>2.9473766396002499</v>
      </c>
      <c r="DI18" s="78">
        <f>('4-year summary'!EW18/'4-year summary'!AH18)*100</f>
        <v>3.0625216687853922</v>
      </c>
      <c r="DJ18" s="78">
        <f>('4-year summary'!EX18/'4-year summary'!AG18)*100</f>
        <v>0.78856964397251728</v>
      </c>
      <c r="DK18" s="78">
        <f>('4-year summary'!EY18/'4-year summary'!AH18)*100</f>
        <v>0.67413998998420588</v>
      </c>
      <c r="DL18" s="78">
        <f t="shared" si="37"/>
        <v>3.7359462835727673</v>
      </c>
      <c r="DM18" s="78">
        <f t="shared" si="37"/>
        <v>3.7366616587695982</v>
      </c>
      <c r="DN18" s="78">
        <f>('4-year summary'!FB18/'4-year summary'!AG18)*100</f>
        <v>4.1224234853216739</v>
      </c>
      <c r="DO18" s="78">
        <f>('4-year summary'!FC18/'4-year summary'!AH18)*100</f>
        <v>4.1719634808736856</v>
      </c>
      <c r="DP18" s="78">
        <f>('4-year summary'!FD18/'4-year summary'!AG18)*100</f>
        <v>2.0260774515927547</v>
      </c>
      <c r="DQ18" s="78">
        <f>('4-year summary'!FE18/'4-year summary'!AH18)*100</f>
        <v>2.068646712122963</v>
      </c>
      <c r="DR18" s="78">
        <f t="shared" si="19"/>
        <v>6.148500936914429</v>
      </c>
      <c r="DS18" s="78">
        <f t="shared" si="19"/>
        <v>6.2406101929966482</v>
      </c>
      <c r="DT18" s="78">
        <f>('4-year summary'!FH18/'4-year summary'!AG18)*100</f>
        <v>5.2974703310430975</v>
      </c>
      <c r="DU18" s="78">
        <f>('4-year summary'!FI18/'4-year summary'!AH18)*100</f>
        <v>6.0634076813436568</v>
      </c>
      <c r="DV18" s="78">
        <f>('4-year summary'!FJ18/'4-year summary'!AG18)*100</f>
        <v>1.3936602123672706</v>
      </c>
      <c r="DW18" s="78">
        <f>('4-year summary'!FK18/'4-year summary'!AH18)*100</f>
        <v>1.2866443237412843</v>
      </c>
      <c r="DX18" s="78">
        <f t="shared" si="20"/>
        <v>6.6911305434103685</v>
      </c>
      <c r="DY18" s="78">
        <f t="shared" si="20"/>
        <v>7.3500520050849412</v>
      </c>
      <c r="DZ18" s="78">
        <f>('4-year summary'!FN18/'4-year summary'!AG18)*100</f>
        <v>1.0813554028732042</v>
      </c>
      <c r="EA18" s="78">
        <f>('4-year summary'!FO18/'4-year summary'!AH18)*100</f>
        <v>1.1132940406024885</v>
      </c>
      <c r="EB18" s="78">
        <f>('4-year summary'!FP18/'4-year summary'!AG18)*100</f>
        <v>0.62851342910680819</v>
      </c>
      <c r="EC18" s="78">
        <f>('4-year summary'!FQ18/'4-year summary'!AH18)*100</f>
        <v>0.66643553295581492</v>
      </c>
      <c r="ED18" s="78">
        <f t="shared" si="21"/>
        <v>1.7098688319800124</v>
      </c>
      <c r="EE18" s="78">
        <f t="shared" si="21"/>
        <v>1.7797295735583034</v>
      </c>
      <c r="EF18" s="78">
        <f>('4-year summary'!FT18/'4-year summary'!AG18)*100</f>
        <v>4.3293254216114931</v>
      </c>
      <c r="EG18" s="78">
        <f>('4-year summary'!FU18/'4-year summary'!AH18)*100</f>
        <v>4.3299048499556996</v>
      </c>
      <c r="EH18" s="78">
        <f>('4-year summary'!FV18/'4-year summary'!AG18)*100</f>
        <v>3.0840099937539041</v>
      </c>
      <c r="EI18" s="78">
        <f>('4-year summary'!FW18/'4-year summary'!AH18)*100</f>
        <v>3.1241573250125199</v>
      </c>
      <c r="EJ18" s="78">
        <f t="shared" si="22"/>
        <v>7.4133354153653972</v>
      </c>
      <c r="EK18" s="78">
        <f t="shared" si="22"/>
        <v>7.4540621749682199</v>
      </c>
      <c r="EL18" s="78">
        <f>('4-year summary'!FZ18/'4-year summary'!AG18)*100</f>
        <v>7.8076202373516552E-3</v>
      </c>
      <c r="EM18" s="78">
        <f>('4-year summary'!GA18/'4-year summary'!AH18)*100</f>
        <v>1.5408914056781848E-2</v>
      </c>
      <c r="EN18" s="78">
        <f>('4-year summary'!GB18/'4-year summary'!AG18)*100</f>
        <v>3.1230480949406621E-2</v>
      </c>
      <c r="EO18" s="78">
        <f>('4-year summary'!GC18/'4-year summary'!AH18)*100</f>
        <v>4.2374513656150081E-2</v>
      </c>
      <c r="EP18" s="78">
        <f t="shared" si="23"/>
        <v>3.9038101186758274E-2</v>
      </c>
      <c r="EQ18" s="78">
        <f t="shared" si="23"/>
        <v>5.7783427712931927E-2</v>
      </c>
      <c r="ER18" s="78">
        <f>('4-year summary'!GF18/'4-year summary'!AG18)*100</f>
        <v>10.719862585883822</v>
      </c>
      <c r="ES18" s="78">
        <f>('4-year summary'!GG18/'4-year summary'!AH18)*100</f>
        <v>10.243075619245733</v>
      </c>
      <c r="ET18" s="78">
        <f>('4-year summary'!GH18/'4-year summary'!AG18)*100</f>
        <v>2.9317613991255467</v>
      </c>
      <c r="EU18" s="78">
        <f>('4-year summary'!GI18/'4-year summary'!AH18)*100</f>
        <v>2.7890134442775145</v>
      </c>
      <c r="EV18" s="78">
        <f t="shared" si="24"/>
        <v>13.651623985009369</v>
      </c>
      <c r="EW18" s="78">
        <f t="shared" si="24"/>
        <v>13.032089063523248</v>
      </c>
      <c r="EX18" s="78">
        <f>('4-year summary'!GL18/'4-year summary'!AG18)*100</f>
        <v>3.0566833229231727</v>
      </c>
      <c r="EY18" s="78">
        <f>('4-year summary'!GM18/'4-year summary'!AH18)*100</f>
        <v>3.0817828113563697</v>
      </c>
      <c r="EZ18" s="78">
        <f>('4-year summary'!GN18/'4-year summary'!AG18)*100</f>
        <v>0.77685821361648966</v>
      </c>
      <c r="FA18" s="78">
        <f>('4-year summary'!GO18/'4-year summary'!AH18)*100</f>
        <v>0.87445587272236991</v>
      </c>
      <c r="FB18" s="78">
        <f t="shared" si="25"/>
        <v>3.8335415365396623</v>
      </c>
      <c r="FC18" s="78">
        <f t="shared" si="25"/>
        <v>3.9562386840787394</v>
      </c>
      <c r="FD18" s="78">
        <f>('4-year summary'!GR18/'4-year summary'!AG18)*100</f>
        <v>0.34353529044347281</v>
      </c>
      <c r="FE18" s="78">
        <f>('4-year summary'!GS18/'4-year summary'!AH18)*100</f>
        <v>0.35825725182017798</v>
      </c>
      <c r="FF18" s="78">
        <f>('4-year summary'!GT18/'4-year summary'!AG18)*100</f>
        <v>0.76905059337913806</v>
      </c>
      <c r="FG18" s="78">
        <f>('4-year summary'!GU18/'4-year summary'!AH18)*100</f>
        <v>0.95920490003467007</v>
      </c>
      <c r="FH18" s="78">
        <f t="shared" si="26"/>
        <v>1.1125858838226108</v>
      </c>
      <c r="FI18" s="78">
        <f t="shared" si="26"/>
        <v>1.3174621518548482</v>
      </c>
      <c r="FJ18" s="581">
        <f>('4-year summary'!GX18/'4-year summary'!X18)*100</f>
        <v>5.6038785113360898</v>
      </c>
      <c r="FK18" s="582">
        <f>('4-year summary'!GY18/'4-year summary'!Y18)*100</f>
        <v>5.0789205702647662</v>
      </c>
      <c r="FL18" s="582">
        <f>('4-year summary'!GZ18/'4-year summary'!Z18)*100</f>
        <v>5.3447623849741586</v>
      </c>
      <c r="FM18" s="582">
        <f>('4-year summary'!HA18/'4-year summary'!AA18)*100</f>
        <v>3.6353635363536356</v>
      </c>
      <c r="FN18" s="583">
        <f>('4-year summary'!HB18/'4-year summary'!AB18)*100</f>
        <v>2.9816396460901142</v>
      </c>
      <c r="FO18" s="583">
        <f>('4-year summary'!HC18/'4-year summary'!AC18)*100</f>
        <v>3.091613879171788</v>
      </c>
      <c r="FP18" s="583">
        <f>('4-year summary'!HD18/'4-year summary'!AD18)*100</f>
        <v>4.0887438249823571</v>
      </c>
      <c r="FQ18" s="583">
        <f>('4-year summary'!HE18/'4-year summary'!AE18)*100</f>
        <v>3.1810170657266905</v>
      </c>
      <c r="FR18" s="583">
        <f>('4-year summary'!HF18/'4-year summary'!AF18)*100</f>
        <v>2.8466753695203604</v>
      </c>
      <c r="FS18" s="581">
        <f>('4-year summary'!HG18/'4-year summary'!X18)*100</f>
        <v>7.1296164266362464E-3</v>
      </c>
      <c r="FT18" s="582">
        <f>('4-year summary'!HH18/'4-year summary'!Y18)*100</f>
        <v>1.9093686354378817E-2</v>
      </c>
      <c r="FU18" s="582">
        <f>('4-year summary'!HI18/'4-year summary'!Z18)*100</f>
        <v>6.3027858313374513E-2</v>
      </c>
      <c r="FV18" s="582">
        <f>('4-year summary'!HJ18/'4-year summary'!AA18)*100</f>
        <v>5.5005500550055E-2</v>
      </c>
      <c r="FW18" s="583">
        <f>('4-year summary'!HK18/'4-year summary'!AB18)*100</f>
        <v>3.068582826164783E-2</v>
      </c>
      <c r="FX18" s="583">
        <f>('4-year summary'!HL18/'4-year summary'!AC18)*100</f>
        <v>6.6181336863004633E-2</v>
      </c>
      <c r="FY18" s="583">
        <f>('4-year summary'!HM18/'4-year summary'!AD18)*100</f>
        <v>9.2625264643613273E-2</v>
      </c>
      <c r="FZ18" s="583">
        <f>('4-year summary'!HN18/'4-year summary'!AE18)*100</f>
        <v>3.0090701973090318E-2</v>
      </c>
      <c r="GA18" s="583">
        <f>('4-year summary'!HO18/'4-year summary'!AF18)*100</f>
        <v>2.9477407672548108E-2</v>
      </c>
      <c r="GB18" s="581">
        <f>('4-year summary'!HY18/'4-year summary'!X18)*100</f>
        <v>26.515043490660201</v>
      </c>
      <c r="GC18" s="582">
        <f>('4-year summary'!HZ18/'4-year summary'!Y18)*100</f>
        <v>24.821792260692465</v>
      </c>
      <c r="GD18" s="582">
        <f>('4-year summary'!IA18/'4-year summary'!Z18)*100</f>
        <v>27.915038446993574</v>
      </c>
      <c r="GE18" s="582">
        <f>('4-year summary'!IB18/'4-year summary'!AA18)*100</f>
        <v>24.372437243724374</v>
      </c>
      <c r="GF18" s="583">
        <f>('4-year summary'!IC18/'4-year summary'!AB18)*100</f>
        <v>30.251112361274483</v>
      </c>
      <c r="GG18" s="583">
        <f>('4-year summary'!ID18/'4-year summary'!AC18)*100</f>
        <v>30.334688474992909</v>
      </c>
      <c r="GH18" s="583">
        <f>('4-year summary'!IE18/'4-year summary'!AD18)*100</f>
        <v>28.744707127734653</v>
      </c>
      <c r="GI18" s="583">
        <f>('4-year summary'!IF18/'4-year summary'!AE18)*100</f>
        <v>29.884365730989128</v>
      </c>
      <c r="GJ18" s="583">
        <f>('4-year summary'!IG18/'4-year summary'!AF18)*100</f>
        <v>30.159599107255652</v>
      </c>
      <c r="GK18" s="581">
        <f>('4-year summary'!IH18/'4-year summary'!X18)*100</f>
        <v>1.040923998288892</v>
      </c>
      <c r="GL18" s="582">
        <f>('4-year summary'!II18/'4-year summary'!Y18)*100</f>
        <v>1.8775458248472505</v>
      </c>
      <c r="GM18" s="582">
        <f>('4-year summary'!IJ18/'4-year summary'!Z18)*100</f>
        <v>2.6093533341737047</v>
      </c>
      <c r="GN18" s="582">
        <f>('4-year summary'!IK18/'4-year summary'!AA18)*100</f>
        <v>2.2302230223022299</v>
      </c>
      <c r="GO18" s="583">
        <f>('4-year summary'!IL18/'4-year summary'!AB18)*100</f>
        <v>8.2340305835421681</v>
      </c>
      <c r="GP18" s="583">
        <f>('4-year summary'!IM18/'4-year summary'!AC18)*100</f>
        <v>6.183227758343576</v>
      </c>
      <c r="GQ18" s="583">
        <f>('4-year summary'!IN18/'4-year summary'!AD18)*100</f>
        <v>7.1541990119971768</v>
      </c>
      <c r="GR18" s="583">
        <f>('4-year summary'!IO18/'4-year summary'!AE18)*100</f>
        <v>8.2405536689163039</v>
      </c>
      <c r="GS18" s="583">
        <f>('4-year summary'!IP18/'4-year summary'!AF18)*100</f>
        <v>9.3780266981092346</v>
      </c>
      <c r="GT18" s="581">
        <f>('4-year summary'!LB18/'4-year summary'!X18)*100</f>
        <v>27.898189077427631</v>
      </c>
      <c r="GU18" s="582">
        <f>('4-year summary'!LC18/'4-year summary'!Y18)*100</f>
        <v>22.956975560081467</v>
      </c>
      <c r="GV18" s="582">
        <f>('4-year summary'!LD18/'4-year summary'!Z18)*100</f>
        <v>20.553384595991428</v>
      </c>
      <c r="GW18" s="582">
        <f>('4-year summary'!LE18/'4-year summary'!AA18)*100</f>
        <v>15.621562156215621</v>
      </c>
      <c r="GX18" s="583">
        <f>('4-year summary'!LF18/'4-year summary'!AB18)*100</f>
        <v>13.967166163760037</v>
      </c>
      <c r="GY18" s="583">
        <f>('4-year summary'!LG18/'4-year summary'!AC18)*100</f>
        <v>12.692634962654816</v>
      </c>
      <c r="GZ18" s="583">
        <f>('4-year summary'!LH18/'4-year summary'!AD18)*100</f>
        <v>11.701658433309809</v>
      </c>
      <c r="HA18" s="583">
        <f>('4-year summary'!LI18/'4-year summary'!AE18)*100</f>
        <v>10.755276619524567</v>
      </c>
      <c r="HB18" s="583">
        <f>('4-year summary'!LJ18/'4-year summary'!AF18)*100</f>
        <v>10.422369141365225</v>
      </c>
      <c r="HC18" s="581">
        <f>('4-year summary'!LK18/'4-year summary'!X18)*100</f>
        <v>3.3366604876657635</v>
      </c>
      <c r="HD18" s="582">
        <f>('4-year summary'!LL18/'4-year summary'!Y18)*100</f>
        <v>2.6985743380855398</v>
      </c>
      <c r="HE18" s="582">
        <f>('4-year summary'!LM18/'4-year summary'!Z18)*100</f>
        <v>3.1198789865120382</v>
      </c>
      <c r="HF18" s="582">
        <f>('4-year summary'!LN18/'4-year summary'!AA18)*100</f>
        <v>13.006300630063006</v>
      </c>
      <c r="HG18" s="583">
        <f>('4-year summary'!LO18/'4-year summary'!AB18)*100</f>
        <v>3.4879558124073036</v>
      </c>
      <c r="HH18" s="583">
        <f>('4-year summary'!LP18/'4-year summary'!AC18)*100</f>
        <v>4.6752387255365413</v>
      </c>
      <c r="HI18" s="583">
        <f>('4-year summary'!LQ18/'4-year summary'!AD18)*100</f>
        <v>4.8297459421312627</v>
      </c>
      <c r="HJ18" s="583">
        <f>('4-year summary'!LR18/'4-year summary'!AE18)*100</f>
        <v>4.2814770235997077</v>
      </c>
      <c r="HK18" s="583">
        <f>('4-year summary'!LS18/'4-year summary'!AF18)*100</f>
        <v>3.7394197161746745</v>
      </c>
      <c r="HL18" s="73"/>
      <c r="HM18" s="24">
        <f t="shared" si="38"/>
        <v>100</v>
      </c>
      <c r="HN18" s="24">
        <f t="shared" si="39"/>
        <v>100.00000000000001</v>
      </c>
      <c r="HO18" s="24">
        <f t="shared" si="40"/>
        <v>100</v>
      </c>
      <c r="HP18" s="24">
        <f t="shared" si="41"/>
        <v>99.999999999999986</v>
      </c>
      <c r="HQ18" s="24">
        <f t="shared" si="42"/>
        <v>100</v>
      </c>
      <c r="HR18" s="24">
        <f t="shared" si="43"/>
        <v>100</v>
      </c>
      <c r="HS18" s="24">
        <f t="shared" si="44"/>
        <v>100</v>
      </c>
      <c r="HT18" s="24">
        <f t="shared" si="45"/>
        <v>100.00000000000001</v>
      </c>
      <c r="HU18" s="24">
        <f t="shared" si="46"/>
        <v>100</v>
      </c>
      <c r="HV18" s="597">
        <f t="shared" si="47"/>
        <v>100</v>
      </c>
      <c r="HW18" s="597">
        <f t="shared" si="48"/>
        <v>100</v>
      </c>
    </row>
    <row r="19" spans="1:231" s="74" customFormat="1" ht="12.75" customHeight="1" x14ac:dyDescent="0.2">
      <c r="A19" s="151" t="s">
        <v>16</v>
      </c>
      <c r="B19" s="76">
        <f>('4-year summary'!B19/'4-year summary'!X19)*100</f>
        <v>72.422408744876051</v>
      </c>
      <c r="C19" s="76">
        <f>('4-year summary'!C19/'4-year summary'!Y19)*100</f>
        <v>69.4900299982354</v>
      </c>
      <c r="D19" s="76">
        <f>('4-year summary'!D19/'4-year summary'!Z19)*100</f>
        <v>71.802695143656237</v>
      </c>
      <c r="E19" s="76">
        <f>('4-year summary'!E19/'4-year summary'!AA19)*100</f>
        <v>75.88607383111885</v>
      </c>
      <c r="F19" s="76">
        <f>('4-year summary'!F19/'4-year summary'!AB19)*100</f>
        <v>73.658253553814916</v>
      </c>
      <c r="G19" s="76">
        <f>('4-year summary'!G19/'4-year summary'!AC19)*100</f>
        <v>68.804793440555031</v>
      </c>
      <c r="H19" s="76">
        <f>('4-year summary'!H19/'4-year summary'!AD19)*100</f>
        <v>67.776541148828301</v>
      </c>
      <c r="I19" s="76">
        <f>('4-year summary'!I19/'4-year summary'!AE19)*100</f>
        <v>66.218839085339965</v>
      </c>
      <c r="J19" s="76">
        <f>('4-year summary'!J19/'4-year summary'!AF19)*100</f>
        <v>64.165717123908024</v>
      </c>
      <c r="K19" s="76">
        <f>('4-year summary'!K19/'4-year summary'!AG19)*100</f>
        <v>63.590579604669436</v>
      </c>
      <c r="L19" s="76">
        <f>('4-year summary'!L19/'4-year summary'!AH19)*100</f>
        <v>60.51818861545464</v>
      </c>
      <c r="M19" s="78">
        <f>('4-year summary'!M19/'4-year summary'!X19)*100</f>
        <v>27.577591255123952</v>
      </c>
      <c r="N19" s="76">
        <f>('4-year summary'!N19/'4-year summary'!Y19)*100</f>
        <v>30.509970001764604</v>
      </c>
      <c r="O19" s="76">
        <f>('4-year summary'!O19/'4-year summary'!Z19)*100</f>
        <v>28.197304856343759</v>
      </c>
      <c r="P19" s="76">
        <f>('4-year summary'!P19/'4-year summary'!AA19)*100</f>
        <v>24.113926168881154</v>
      </c>
      <c r="Q19" s="76">
        <f>('4-year summary'!Q19/'4-year summary'!AB19)*100</f>
        <v>26.341746446185088</v>
      </c>
      <c r="R19" s="76">
        <f>('4-year summary'!R19/'4-year summary'!AC19)*100</f>
        <v>31.195206559444973</v>
      </c>
      <c r="S19" s="76">
        <f>('4-year summary'!S19/'4-year summary'!AD19)*100</f>
        <v>32.223458851171706</v>
      </c>
      <c r="T19" s="76">
        <f>('4-year summary'!T19/'4-year summary'!AE19)*100</f>
        <v>33.781160914660035</v>
      </c>
      <c r="U19" s="76">
        <f>('4-year summary'!U19/'4-year summary'!AF19)*100</f>
        <v>35.834282876091969</v>
      </c>
      <c r="V19" s="76">
        <f>('4-year summary'!V19/'4-year summary'!AG19)*100</f>
        <v>36.409420395330564</v>
      </c>
      <c r="W19" s="76">
        <f>('4-year summary'!W19/'4-year summary'!AH19)*100</f>
        <v>39.481811384545367</v>
      </c>
      <c r="X19" s="78">
        <f>('4-year summary'!AI19/'4-year summary'!X19)*100</f>
        <v>20.534842865508491</v>
      </c>
      <c r="Y19" s="75">
        <f>('4-year summary'!AJ19/'4-year summary'!Y19)*100</f>
        <v>23.685371448738309</v>
      </c>
      <c r="Z19" s="75">
        <f>('4-year summary'!AK19/'4-year summary'!Z19)*100</f>
        <v>20.762050052667902</v>
      </c>
      <c r="AA19" s="75">
        <f>('4-year summary'!AL19/'4-year summary'!AA19)*100</f>
        <v>20.907660898959136</v>
      </c>
      <c r="AB19" s="76">
        <f>('4-year summary'!AM19/'4-year summary'!AB19)*100</f>
        <v>21.163330432259936</v>
      </c>
      <c r="AC19" s="76">
        <f>('4-year summary'!AN19/'4-year summary'!AC19)*100</f>
        <v>20.384736676127403</v>
      </c>
      <c r="AD19" s="76">
        <f>('4-year summary'!AO19/'4-year summary'!AD19)*100</f>
        <v>20.367278797996661</v>
      </c>
      <c r="AE19" s="76">
        <f>('4-year summary'!AP19/'4-year summary'!AE19)*100</f>
        <v>20.194698853642262</v>
      </c>
      <c r="AF19" s="76">
        <f>('4-year summary'!AQ19/'4-year summary'!AF19)*100</f>
        <v>19.905337891138576</v>
      </c>
      <c r="AG19" s="76">
        <f>('4-year summary'!AR19/'4-year summary'!AG19)*100</f>
        <v>20.281796745364037</v>
      </c>
      <c r="AH19" s="76">
        <f>('4-year summary'!AS19/'4-year summary'!AH19)*100</f>
        <v>20.30493156919476</v>
      </c>
      <c r="AI19" s="78">
        <f>('4-year summary'!AT19/'4-year summary'!X19)*100</f>
        <v>3.4589107944563735</v>
      </c>
      <c r="AJ19" s="75">
        <f>('4-year summary'!AU19/'4-year summary'!Y19)*100</f>
        <v>4.5438503617434272</v>
      </c>
      <c r="AK19" s="75">
        <f>('4-year summary'!AV19/'4-year summary'!Z19)*100</f>
        <v>4.6747303040209225</v>
      </c>
      <c r="AL19" s="75">
        <f>('4-year summary'!AW19/'4-year summary'!AA19)*100</f>
        <v>3.8388165601258404</v>
      </c>
      <c r="AM19" s="76">
        <f>('4-year summary'!AX19/'4-year summary'!AB19)*100</f>
        <v>7.5718015665796345</v>
      </c>
      <c r="AN19" s="76">
        <f>('4-year summary'!AY19/'4-year summary'!AC19)*100</f>
        <v>8.2529170608640801</v>
      </c>
      <c r="AO19" s="76">
        <f>('4-year summary'!AZ19/'4-year summary'!AD19)*100</f>
        <v>8.9531935942620411</v>
      </c>
      <c r="AP19" s="76">
        <f>('4-year summary'!BA19/'4-year summary'!AE19)*100</f>
        <v>8.2792503184327035</v>
      </c>
      <c r="AQ19" s="76">
        <f>('4-year summary'!BB19/'4-year summary'!AF19)*100</f>
        <v>8.9753703216758698</v>
      </c>
      <c r="AR19" s="76">
        <f>('4-year summary'!BC19/'4-year summary'!AG19)*100</f>
        <v>8.2734127099647754</v>
      </c>
      <c r="AS19" s="76">
        <f>('4-year summary'!BD19/'4-year summary'!AH19)*100</f>
        <v>8.0686583661129347</v>
      </c>
      <c r="AT19" s="606">
        <f t="shared" si="27"/>
        <v>28.555209455328814</v>
      </c>
      <c r="AU19" s="606">
        <f t="shared" si="27"/>
        <v>28.373589935307695</v>
      </c>
      <c r="AV19" s="78"/>
      <c r="AW19" s="75"/>
      <c r="AX19" s="75"/>
      <c r="AY19" s="75"/>
      <c r="AZ19" s="76"/>
      <c r="BA19" s="76"/>
      <c r="BB19" s="76"/>
      <c r="BC19" s="76"/>
      <c r="BD19" s="76"/>
      <c r="BE19" s="76"/>
      <c r="BF19" s="76"/>
      <c r="BG19" s="78">
        <f>('4-year summary'!DH19/'4-year summary'!X19)*100</f>
        <v>11.918797579543236</v>
      </c>
      <c r="BH19" s="75">
        <f>('4-year summary'!DI19/'4-year summary'!Y19)*100</f>
        <v>13.975648491265218</v>
      </c>
      <c r="BI19" s="75">
        <f>('4-year summary'!DJ19/'4-year summary'!Z19)*100</f>
        <v>12.600341433293377</v>
      </c>
      <c r="BJ19" s="75">
        <f>('4-year summary'!DK19/'4-year summary'!AA19)*100</f>
        <v>11.067974162455236</v>
      </c>
      <c r="BK19" s="76">
        <f>('4-year summary'!DL19/'4-year summary'!AB19)*100</f>
        <v>8.2463011314186243</v>
      </c>
      <c r="BL19" s="76">
        <f>('4-year summary'!DM19/'4-year summary'!AC19)*100</f>
        <v>14.935351624093347</v>
      </c>
      <c r="BM19" s="76">
        <f>('4-year summary'!DN19/'4-year summary'!AD19)*100</f>
        <v>16.295677981821555</v>
      </c>
      <c r="BN19" s="76">
        <f>('4-year summary'!DO19/'4-year summary'!AE19)*100</f>
        <v>16.613089100503426</v>
      </c>
      <c r="BO19" s="76">
        <f>('4-year summary'!DP19/'4-year summary'!AF19)*100</f>
        <v>17.202793116545418</v>
      </c>
      <c r="BP19" s="76">
        <f>('4-year summary'!DQ19/'4-year summary'!AG19)*100</f>
        <v>17.094116619603504</v>
      </c>
      <c r="BQ19" s="76">
        <f>('4-year summary'!DR19/'4-year summary'!AH19)*100</f>
        <v>18.451935892851338</v>
      </c>
      <c r="BR19" s="606">
        <f t="shared" si="2"/>
        <v>17.094116619603504</v>
      </c>
      <c r="BS19" s="606">
        <f t="shared" si="2"/>
        <v>18.451935892851338</v>
      </c>
      <c r="BT19" s="382">
        <f t="shared" si="3"/>
        <v>20.534842865508491</v>
      </c>
      <c r="BU19" s="383">
        <f t="shared" si="4"/>
        <v>23.685371448738309</v>
      </c>
      <c r="BV19" s="383">
        <f t="shared" si="5"/>
        <v>20.762050052667902</v>
      </c>
      <c r="BW19" s="383">
        <f t="shared" si="6"/>
        <v>20.907660898959136</v>
      </c>
      <c r="BX19" s="383">
        <f t="shared" si="7"/>
        <v>21.163330432259936</v>
      </c>
      <c r="BY19" s="383">
        <f t="shared" si="8"/>
        <v>20.384736676127403</v>
      </c>
      <c r="BZ19" s="383">
        <f t="shared" si="9"/>
        <v>20.367278797996661</v>
      </c>
      <c r="CA19" s="383">
        <f t="shared" si="28"/>
        <v>20.194698853642262</v>
      </c>
      <c r="CB19" s="383">
        <f t="shared" si="29"/>
        <v>19.905337891138576</v>
      </c>
      <c r="CC19" s="383">
        <f t="shared" si="30"/>
        <v>20.281796745364037</v>
      </c>
      <c r="CD19" s="383">
        <f t="shared" si="31"/>
        <v>20.30493156919476</v>
      </c>
      <c r="CE19" s="382">
        <f t="shared" si="10"/>
        <v>15.37770837399961</v>
      </c>
      <c r="CF19" s="383">
        <f t="shared" si="11"/>
        <v>18.519498853008646</v>
      </c>
      <c r="CG19" s="383">
        <f t="shared" si="12"/>
        <v>17.275071737314299</v>
      </c>
      <c r="CH19" s="383">
        <f t="shared" si="13"/>
        <v>14.906790722581077</v>
      </c>
      <c r="CI19" s="383">
        <f t="shared" si="14"/>
        <v>15.81810269799826</v>
      </c>
      <c r="CJ19" s="383">
        <f t="shared" si="15"/>
        <v>23.188268684957428</v>
      </c>
      <c r="CK19" s="383">
        <f t="shared" si="16"/>
        <v>25.248871576083594</v>
      </c>
      <c r="CL19" s="383">
        <f t="shared" si="32"/>
        <v>24.892339418936132</v>
      </c>
      <c r="CM19" s="383">
        <f t="shared" si="33"/>
        <v>26.17816343822129</v>
      </c>
      <c r="CN19" s="383">
        <f t="shared" si="34"/>
        <v>25.367529329568278</v>
      </c>
      <c r="CO19" s="383">
        <f t="shared" si="35"/>
        <v>26.520594258964273</v>
      </c>
      <c r="CP19" s="78">
        <f>('4-year summary'!ED19/'4-year summary'!AG19)*100</f>
        <v>0.87333702075630992</v>
      </c>
      <c r="CQ19" s="78">
        <f>('4-year summary'!EE19/'4-year summary'!AH19)*100</f>
        <v>0.90374175091837061</v>
      </c>
      <c r="CR19" s="78">
        <f>('4-year summary'!EF19/'4-year summary'!AG19)*100</f>
        <v>1.4555617012605165E-2</v>
      </c>
      <c r="CS19" s="78">
        <f>('4-year summary'!EG19/'4-year summary'!AH19)*100</f>
        <v>3.5759565683820424E-2</v>
      </c>
      <c r="CT19" s="78">
        <f t="shared" si="17"/>
        <v>0.88789263776891514</v>
      </c>
      <c r="CU19" s="78">
        <f t="shared" si="17"/>
        <v>0.93950131660219105</v>
      </c>
      <c r="CV19" s="78">
        <f>('4-year summary'!EJ19/'4-year summary'!AG19)*100</f>
        <v>2.2794096241739688</v>
      </c>
      <c r="CW19" s="78">
        <f>('4-year summary'!EK19/'4-year summary'!AH19)*100</f>
        <v>2.5909430772731707</v>
      </c>
      <c r="CX19" s="78">
        <f>('4-year summary'!EL19/'4-year summary'!AG19)*100</f>
        <v>0.85587028034118362</v>
      </c>
      <c r="CY19" s="78">
        <f>('4-year summary'!EM19/'4-year summary'!AH19)*100</f>
        <v>0.84522609798120996</v>
      </c>
      <c r="CZ19" s="78">
        <f t="shared" si="18"/>
        <v>3.1352799045151523</v>
      </c>
      <c r="DA19" s="78">
        <f t="shared" si="18"/>
        <v>3.4361691752543808</v>
      </c>
      <c r="DB19" s="78">
        <f>('4-year summary'!EP19/'4-year summary'!AG19)*100</f>
        <v>5.0711769671916391</v>
      </c>
      <c r="DC19" s="78">
        <f>('4-year summary'!EQ19/'4-year summary'!AH19)*100</f>
        <v>4.9738304996586589</v>
      </c>
      <c r="DD19" s="78">
        <f>('4-year summary'!ER19/'4-year summary'!AG19)*100</f>
        <v>5.5311344647899628E-2</v>
      </c>
      <c r="DE19" s="78">
        <f>('4-year summary'!ES19/'4-year summary'!AH19)*100</f>
        <v>3.9010435291440465E-2</v>
      </c>
      <c r="DF19" s="78">
        <f t="shared" si="36"/>
        <v>5.1264883118395383</v>
      </c>
      <c r="DG19" s="78">
        <f t="shared" si="36"/>
        <v>5.0128409349500993</v>
      </c>
      <c r="DH19" s="78">
        <f>('4-year summary'!EV19/'4-year summary'!AG19)*100</f>
        <v>3.6767488573840641</v>
      </c>
      <c r="DI19" s="78">
        <f>('4-year summary'!EW19/'4-year summary'!AH19)*100</f>
        <v>3.2313643899743179</v>
      </c>
      <c r="DJ19" s="78">
        <f>('4-year summary'!EX19/'4-year summary'!AG19)*100</f>
        <v>0.13682279991848856</v>
      </c>
      <c r="DK19" s="78">
        <f>('4-year summary'!EY19/'4-year summary'!AH19)*100</f>
        <v>0.18529956763434219</v>
      </c>
      <c r="DL19" s="78">
        <f t="shared" si="37"/>
        <v>3.8135716573025524</v>
      </c>
      <c r="DM19" s="78">
        <f t="shared" si="37"/>
        <v>3.4166639576086602</v>
      </c>
      <c r="DN19" s="78">
        <f>('4-year summary'!FB19/'4-year summary'!AG19)*100</f>
        <v>5.149777299059707</v>
      </c>
      <c r="DO19" s="78">
        <f>('4-year summary'!FC19/'4-year summary'!AH19)*100</f>
        <v>4.4471896232242125</v>
      </c>
      <c r="DP19" s="78">
        <f>('4-year summary'!FD19/'4-year summary'!AG19)*100</f>
        <v>0.75689208465546853</v>
      </c>
      <c r="DQ19" s="78">
        <f>('4-year summary'!FE19/'4-year summary'!AH19)*100</f>
        <v>0.73469653132212875</v>
      </c>
      <c r="DR19" s="78">
        <f t="shared" si="19"/>
        <v>5.906669383715176</v>
      </c>
      <c r="DS19" s="78">
        <f t="shared" si="19"/>
        <v>5.1818861545463415</v>
      </c>
      <c r="DT19" s="78">
        <f>('4-year summary'!FH19/'4-year summary'!AG19)*100</f>
        <v>3.9329277168059154</v>
      </c>
      <c r="DU19" s="78">
        <f>('4-year summary'!FI19/'4-year summary'!AH19)*100</f>
        <v>5.0193426741653386</v>
      </c>
      <c r="DV19" s="78">
        <f>('4-year summary'!FJ19/'4-year summary'!AG19)*100</f>
        <v>0.41629064656050774</v>
      </c>
      <c r="DW19" s="78">
        <f>('4-year summary'!FK19/'4-year summary'!AH19)*100</f>
        <v>0.41611130977536492</v>
      </c>
      <c r="DX19" s="78">
        <f t="shared" si="20"/>
        <v>4.3492183633664228</v>
      </c>
      <c r="DY19" s="78">
        <f t="shared" si="20"/>
        <v>5.4354539839407039</v>
      </c>
      <c r="DZ19" s="78">
        <f>('4-year summary'!FN19/'4-year summary'!AG19)*100</f>
        <v>3.6738377339815433</v>
      </c>
      <c r="EA19" s="78">
        <f>('4-year summary'!FO19/'4-year summary'!AH19)*100</f>
        <v>0.74444914014498886</v>
      </c>
      <c r="EB19" s="78">
        <f>('4-year summary'!FP19/'4-year summary'!AG19)*100</f>
        <v>0.13391167651596753</v>
      </c>
      <c r="EC19" s="78">
        <f>('4-year summary'!FQ19/'4-year summary'!AH19)*100</f>
        <v>0.10077695783622118</v>
      </c>
      <c r="ED19" s="78">
        <f t="shared" si="21"/>
        <v>3.8077494104975109</v>
      </c>
      <c r="EE19" s="78">
        <f t="shared" si="21"/>
        <v>0.84522609798121007</v>
      </c>
      <c r="EF19" s="78">
        <f>('4-year summary'!FT19/'4-year summary'!AG19)*100</f>
        <v>5.4030450350790371</v>
      </c>
      <c r="EG19" s="78">
        <f>('4-year summary'!FU19/'4-year summary'!AH19)*100</f>
        <v>5.5329800721693054</v>
      </c>
      <c r="EH19" s="78">
        <f>('4-year summary'!FV19/'4-year summary'!AG19)*100</f>
        <v>6.357893511105936</v>
      </c>
      <c r="EI19" s="78">
        <f>('4-year summary'!FW19/'4-year summary'!AH19)*100</f>
        <v>8.377490978836839</v>
      </c>
      <c r="EJ19" s="78">
        <f t="shared" si="22"/>
        <v>11.760938546184974</v>
      </c>
      <c r="EK19" s="78">
        <f t="shared" si="22"/>
        <v>13.910471051006144</v>
      </c>
      <c r="EL19" s="78">
        <f>('4-year summary'!FZ19/'4-year summary'!AG19)*100</f>
        <v>2.3288987220168263E-2</v>
      </c>
      <c r="EM19" s="78">
        <f>('4-year summary'!GA19/'4-year summary'!AH19)*100</f>
        <v>1.9505217645720233E-2</v>
      </c>
      <c r="EN19" s="78">
        <f>('4-year summary'!GB19/'4-year summary'!AG19)*100</f>
        <v>1.4555617012605165E-2</v>
      </c>
      <c r="EO19" s="78">
        <f>('4-year summary'!GC19/'4-year summary'!AH19)*100</f>
        <v>3.2508696076200383E-2</v>
      </c>
      <c r="EP19" s="78">
        <f t="shared" si="23"/>
        <v>3.7844604232773429E-2</v>
      </c>
      <c r="EQ19" s="78">
        <f t="shared" si="23"/>
        <v>5.2013913721920615E-2</v>
      </c>
      <c r="ER19" s="78">
        <f>('4-year summary'!GF19/'4-year summary'!AG19)*100</f>
        <v>10.20348752583622</v>
      </c>
      <c r="ES19" s="78">
        <f>('4-year summary'!GG19/'4-year summary'!AH19)*100</f>
        <v>9.6940931699229544</v>
      </c>
      <c r="ET19" s="78">
        <f>('4-year summary'!GH19/'4-year summary'!AG19)*100</f>
        <v>1.7990742627579981</v>
      </c>
      <c r="EU19" s="78">
        <f>('4-year summary'!GI19/'4-year summary'!AH19)*100</f>
        <v>1.8204869802672214</v>
      </c>
      <c r="EV19" s="78">
        <f t="shared" si="24"/>
        <v>12.002561788594218</v>
      </c>
      <c r="EW19" s="78">
        <f t="shared" si="24"/>
        <v>11.514580150190175</v>
      </c>
      <c r="EX19" s="78">
        <f>('4-year summary'!GL19/'4-year summary'!AG19)*100</f>
        <v>2.5152106197781725</v>
      </c>
      <c r="EY19" s="78">
        <f>('4-year summary'!GM19/'4-year summary'!AH19)*100</f>
        <v>2.5909430772731707</v>
      </c>
      <c r="EZ19" s="78">
        <f>('4-year summary'!GN19/'4-year summary'!AG19)*100</f>
        <v>0.12226718290588338</v>
      </c>
      <c r="FA19" s="78">
        <f>('4-year summary'!GO19/'4-year summary'!AH19)*100</f>
        <v>7.1519131367640848E-2</v>
      </c>
      <c r="FB19" s="78">
        <f t="shared" si="25"/>
        <v>2.6374778026840557</v>
      </c>
      <c r="FC19" s="78">
        <f t="shared" si="25"/>
        <v>2.6624622086408114</v>
      </c>
      <c r="FD19" s="78">
        <f>('4-year summary'!GR19/'4-year summary'!AG19)*100</f>
        <v>0.50653547203865967</v>
      </c>
      <c r="FE19" s="78">
        <f>('4-year summary'!GS19/'4-year summary'!AH19)*100</f>
        <v>0.46487435388966553</v>
      </c>
      <c r="FF19" s="78">
        <f>('4-year summary'!GT19/'4-year summary'!AG19)*100</f>
        <v>0.37844604232773427</v>
      </c>
      <c r="FG19" s="78">
        <f>('4-year summary'!GU19/'4-year summary'!AH19)*100</f>
        <v>0.30233087350866356</v>
      </c>
      <c r="FH19" s="78">
        <f t="shared" si="26"/>
        <v>0.88498151436639394</v>
      </c>
      <c r="FI19" s="78">
        <f t="shared" si="26"/>
        <v>0.76720522739832908</v>
      </c>
      <c r="FJ19" s="581">
        <f>('4-year summary'!GX19/'4-year summary'!X19)*100</f>
        <v>3.9898496974429043</v>
      </c>
      <c r="FK19" s="582">
        <f>('4-year summary'!GY19/'4-year summary'!Y19)*100</f>
        <v>4.1159343568025415</v>
      </c>
      <c r="FL19" s="582">
        <f>('4-year summary'!GZ19/'4-year summary'!Z19)*100</f>
        <v>4.0681413679125349</v>
      </c>
      <c r="FM19" s="582">
        <f>('4-year summary'!HA19/'4-year summary'!AA19)*100</f>
        <v>3.9827303457277687</v>
      </c>
      <c r="FN19" s="583">
        <f>('4-year summary'!HB19/'4-year summary'!AB19)*100</f>
        <v>3.7605163910646935</v>
      </c>
      <c r="FO19" s="583">
        <f>('4-year summary'!HC19/'4-year summary'!AC19)*100</f>
        <v>3.3301797540208136</v>
      </c>
      <c r="FP19" s="583">
        <f>('4-year summary'!HD19/'4-year summary'!AD19)*100</f>
        <v>3.4532863414332531</v>
      </c>
      <c r="FQ19" s="583">
        <f>('4-year summary'!HE19/'4-year summary'!AE19)*100</f>
        <v>3.4512039788924609</v>
      </c>
      <c r="FR19" s="583">
        <f>('4-year summary'!HF19/'4-year summary'!AF19)*100</f>
        <v>3.1787769889268707</v>
      </c>
      <c r="FS19" s="581">
        <f>('4-year summary'!HG19/'4-year summary'!X19)*100</f>
        <v>6.6367362873316418E-2</v>
      </c>
      <c r="FT19" s="582">
        <f>('4-year summary'!HH19/'4-year summary'!Y19)*100</f>
        <v>4.4115052055761425E-2</v>
      </c>
      <c r="FU19" s="582">
        <f>('4-year summary'!HI19/'4-year summary'!Z19)*100</f>
        <v>0.10170353419781336</v>
      </c>
      <c r="FV19" s="582">
        <f>('4-year summary'!HJ19/'4-year summary'!AA19)*100</f>
        <v>0.10375179892232003</v>
      </c>
      <c r="FW19" s="583">
        <f>('4-year summary'!HK19/'4-year summary'!AB19)*100</f>
        <v>0.1196692776327241</v>
      </c>
      <c r="FX19" s="583">
        <f>('4-year summary'!HL19/'4-year summary'!AC19)*100</f>
        <v>0.10406811731315042</v>
      </c>
      <c r="FY19" s="583">
        <f>('4-year summary'!HM19/'4-year summary'!AD19)*100</f>
        <v>0.11129660545353368</v>
      </c>
      <c r="FZ19" s="583">
        <f>('4-year summary'!HN19/'4-year summary'!AE19)*100</f>
        <v>0.10007885000303268</v>
      </c>
      <c r="GA19" s="583">
        <f>('4-year summary'!HO19/'4-year summary'!AF19)*100</f>
        <v>5.8433400531743944E-2</v>
      </c>
      <c r="GB19" s="581">
        <f>('4-year summary'!HY19/'4-year summary'!X19)*100</f>
        <v>18.863946906109703</v>
      </c>
      <c r="GC19" s="582">
        <f>('4-year summary'!HZ19/'4-year summary'!Y19)*100</f>
        <v>14.0903476266102</v>
      </c>
      <c r="GD19" s="582">
        <f>('4-year summary'!IA19/'4-year summary'!Z19)*100</f>
        <v>19.628782100177979</v>
      </c>
      <c r="GE19" s="582">
        <f>('4-year summary'!IB19/'4-year summary'!AA19)*100</f>
        <v>23.076408179657953</v>
      </c>
      <c r="GF19" s="583">
        <f>('4-year summary'!IC19/'4-year summary'!AB19)*100</f>
        <v>20.586742094574991</v>
      </c>
      <c r="GG19" s="583">
        <f>('4-year summary'!ID19/'4-year summary'!AC19)*100</f>
        <v>19.848628192999055</v>
      </c>
      <c r="GH19" s="583">
        <f>('4-year summary'!IE19/'4-year summary'!AD19)*100</f>
        <v>19.541828974216287</v>
      </c>
      <c r="GI19" s="583">
        <f>('4-year summary'!IF19/'4-year summary'!AE19)*100</f>
        <v>19.615454600594408</v>
      </c>
      <c r="GJ19" s="583">
        <f>('4-year summary'!IG19/'4-year summary'!AF19)*100</f>
        <v>19.361907266193356</v>
      </c>
      <c r="GK19" s="581">
        <f>('4-year summary'!IH19/'4-year summary'!X19)*100</f>
        <v>4.9970720281085308</v>
      </c>
      <c r="GL19" s="582">
        <f>('4-year summary'!II19/'4-year summary'!Y19)*100</f>
        <v>4.8835362625727896</v>
      </c>
      <c r="GM19" s="582">
        <f>('4-year summary'!IJ19/'4-year summary'!Z19)*100</f>
        <v>4.700156187570375</v>
      </c>
      <c r="GN19" s="582">
        <f>('4-year summary'!IK19/'4-year summary'!AA19)*100</f>
        <v>4.708992938184009</v>
      </c>
      <c r="GO19" s="583">
        <f>('4-year summary'!IL19/'4-year summary'!AB19)*100</f>
        <v>3.7097476066144477</v>
      </c>
      <c r="GP19" s="583">
        <f>('4-year summary'!IM19/'4-year summary'!AC19)*100</f>
        <v>3.0495111952065597</v>
      </c>
      <c r="GQ19" s="583">
        <f>('4-year summary'!IN19/'4-year summary'!AD19)*100</f>
        <v>1.7003648055400979</v>
      </c>
      <c r="GR19" s="583">
        <f>('4-year summary'!IO19/'4-year summary'!AE19)*100</f>
        <v>1.59216352277552</v>
      </c>
      <c r="GS19" s="583">
        <f>('4-year summary'!IP19/'4-year summary'!AF19)*100</f>
        <v>1.5338767639582787</v>
      </c>
      <c r="GT19" s="581">
        <f>('4-year summary'!LB19/'4-year summary'!X19)*100</f>
        <v>29.033769275814951</v>
      </c>
      <c r="GU19" s="582">
        <f>('4-year summary'!LC19/'4-year summary'!Y19)*100</f>
        <v>27.598376566084347</v>
      </c>
      <c r="GV19" s="582">
        <f>('4-year summary'!LD19/'4-year summary'!Z19)*100</f>
        <v>27.343721622897828</v>
      </c>
      <c r="GW19" s="582">
        <f>('4-year summary'!LE19/'4-year summary'!AA19)*100</f>
        <v>27.919274406773987</v>
      </c>
      <c r="GX19" s="583">
        <f>('4-year summary'!LF19/'4-year summary'!AB19)*100</f>
        <v>28.147664635915287</v>
      </c>
      <c r="GY19" s="583">
        <f>('4-year summary'!LG19/'4-year summary'!AC19)*100</f>
        <v>25.241248817407758</v>
      </c>
      <c r="GZ19" s="583">
        <f>('4-year summary'!LH19/'4-year summary'!AD19)*100</f>
        <v>24.414147035182094</v>
      </c>
      <c r="HA19" s="583">
        <f>('4-year summary'!LI19/'4-year summary'!AE19)*100</f>
        <v>22.957481652210831</v>
      </c>
      <c r="HB19" s="583">
        <f>('4-year summary'!LJ19/'4-year summary'!AF19)*100</f>
        <v>21.719694977649223</v>
      </c>
      <c r="HC19" s="581">
        <f>('4-year summary'!LK19/'4-year summary'!X19)*100</f>
        <v>7.1364434901424953</v>
      </c>
      <c r="HD19" s="582">
        <f>('4-year summary'!LL19/'4-year summary'!Y19)*100</f>
        <v>7.0628198341274038</v>
      </c>
      <c r="HE19" s="582">
        <f>('4-year summary'!LM19/'4-year summary'!Z19)*100</f>
        <v>6.1203733972612691</v>
      </c>
      <c r="HF19" s="582">
        <f>('4-year summary'!LN19/'4-year summary'!AA19)*100</f>
        <v>4.3943907091937486</v>
      </c>
      <c r="HG19" s="583">
        <f>('4-year summary'!LO19/'4-year summary'!AB19)*100</f>
        <v>6.694226863939658</v>
      </c>
      <c r="HH19" s="583">
        <f>('4-year summary'!LP19/'4-year summary'!AC19)*100</f>
        <v>4.8533585619678332</v>
      </c>
      <c r="HI19" s="583">
        <f>('4-year summary'!LQ19/'4-year summary'!AD19)*100</f>
        <v>5.1629258640944791</v>
      </c>
      <c r="HJ19" s="583">
        <f>('4-year summary'!LR19/'4-year summary'!AE19)*100</f>
        <v>7.1965791229453515</v>
      </c>
      <c r="HK19" s="583">
        <f>('4-year summary'!LS19/'4-year summary'!AF19)*100</f>
        <v>8.0638092733806648</v>
      </c>
      <c r="HL19" s="73"/>
      <c r="HM19" s="24">
        <f t="shared" si="38"/>
        <v>100.00000000000001</v>
      </c>
      <c r="HN19" s="24">
        <f t="shared" si="39"/>
        <v>99.999999999999986</v>
      </c>
      <c r="HO19" s="24">
        <f t="shared" si="40"/>
        <v>99.999999999999986</v>
      </c>
      <c r="HP19" s="24">
        <f t="shared" si="41"/>
        <v>100.00000000000001</v>
      </c>
      <c r="HQ19" s="24">
        <f t="shared" si="42"/>
        <v>100</v>
      </c>
      <c r="HR19" s="24">
        <f t="shared" si="43"/>
        <v>100</v>
      </c>
      <c r="HS19" s="24">
        <f t="shared" si="44"/>
        <v>100.00000000000001</v>
      </c>
      <c r="HT19" s="24">
        <f t="shared" si="45"/>
        <v>100</v>
      </c>
      <c r="HU19" s="24">
        <f t="shared" si="46"/>
        <v>100</v>
      </c>
      <c r="HV19" s="597">
        <f t="shared" si="47"/>
        <v>99.999999999999986</v>
      </c>
      <c r="HW19" s="597">
        <f t="shared" si="48"/>
        <v>100</v>
      </c>
    </row>
    <row r="20" spans="1:231" s="74" customFormat="1" ht="12.75" customHeight="1" x14ac:dyDescent="0.2">
      <c r="A20" s="151" t="s">
        <v>17</v>
      </c>
      <c r="B20" s="76">
        <f>('4-year summary'!B20/'4-year summary'!X20)*100</f>
        <v>72.37089384173332</v>
      </c>
      <c r="C20" s="76">
        <f>('4-year summary'!C20/'4-year summary'!Y20)*100</f>
        <v>67.766717786973004</v>
      </c>
      <c r="D20" s="76">
        <f>('4-year summary'!D20/'4-year summary'!Z20)*100</f>
        <v>68.165569677712213</v>
      </c>
      <c r="E20" s="76">
        <f>('4-year summary'!E20/'4-year summary'!AA20)*100</f>
        <v>67.988304732757683</v>
      </c>
      <c r="F20" s="76">
        <f>('4-year summary'!F20/'4-year summary'!AB20)*100</f>
        <v>64.599390168435036</v>
      </c>
      <c r="G20" s="76">
        <f>('4-year summary'!G20/'4-year summary'!AC20)*100</f>
        <v>63.403553113935686</v>
      </c>
      <c r="H20" s="76">
        <f>('4-year summary'!H20/'4-year summary'!AD20)*100</f>
        <v>63.000265311536971</v>
      </c>
      <c r="I20" s="76">
        <f>('4-year summary'!I20/'4-year summary'!AE20)*100</f>
        <v>64.76298427645537</v>
      </c>
      <c r="J20" s="76">
        <f>('4-year summary'!J20/'4-year summary'!AF20)*100</f>
        <v>62.751624216098314</v>
      </c>
      <c r="K20" s="76">
        <f>('4-year summary'!K20/'4-year summary'!AG20)*100</f>
        <v>65.428810446455188</v>
      </c>
      <c r="L20" s="76">
        <f>('4-year summary'!L20/'4-year summary'!AH20)*100</f>
        <v>66.982296483245221</v>
      </c>
      <c r="M20" s="78">
        <f>('4-year summary'!M20/'4-year summary'!X20)*100</f>
        <v>27.629106158266676</v>
      </c>
      <c r="N20" s="76">
        <f>('4-year summary'!N20/'4-year summary'!Y20)*100</f>
        <v>32.233282213026996</v>
      </c>
      <c r="O20" s="76">
        <f>('4-year summary'!O20/'4-year summary'!Z20)*100</f>
        <v>31.834430322287787</v>
      </c>
      <c r="P20" s="76">
        <f>('4-year summary'!P20/'4-year summary'!AA20)*100</f>
        <v>32.011695267242324</v>
      </c>
      <c r="Q20" s="76">
        <f>('4-year summary'!Q20/'4-year summary'!AB20)*100</f>
        <v>35.400609831564971</v>
      </c>
      <c r="R20" s="76">
        <f>('4-year summary'!R20/'4-year summary'!AC20)*100</f>
        <v>36.596446886064314</v>
      </c>
      <c r="S20" s="76">
        <f>('4-year summary'!S20/'4-year summary'!AD20)*100</f>
        <v>36.999734688463029</v>
      </c>
      <c r="T20" s="76">
        <f>('4-year summary'!T20/'4-year summary'!AE20)*100</f>
        <v>35.23701572354463</v>
      </c>
      <c r="U20" s="76">
        <f>('4-year summary'!U20/'4-year summary'!AF20)*100</f>
        <v>37.248375783901693</v>
      </c>
      <c r="V20" s="76">
        <f>('4-year summary'!V20/'4-year summary'!AG20)*100</f>
        <v>34.571189553544812</v>
      </c>
      <c r="W20" s="76">
        <f>('4-year summary'!W20/'4-year summary'!AH20)*100</f>
        <v>33.017703516754786</v>
      </c>
      <c r="X20" s="78">
        <f>('4-year summary'!AI20/'4-year summary'!X20)*100</f>
        <v>21.475498951619166</v>
      </c>
      <c r="Y20" s="75">
        <f>('4-year summary'!AJ20/'4-year summary'!Y20)*100</f>
        <v>19.962961891258427</v>
      </c>
      <c r="Z20" s="75">
        <f>('4-year summary'!AK20/'4-year summary'!Z20)*100</f>
        <v>20.266398093508855</v>
      </c>
      <c r="AA20" s="75">
        <f>('4-year summary'!AL20/'4-year summary'!AA20)*100</f>
        <v>20.066400699530003</v>
      </c>
      <c r="AB20" s="76">
        <f>('4-year summary'!AM20/'4-year summary'!AB20)*100</f>
        <v>18.434465609775309</v>
      </c>
      <c r="AC20" s="76">
        <f>('4-year summary'!AN20/'4-year summary'!AC20)*100</f>
        <v>18.921741673368356</v>
      </c>
      <c r="AD20" s="76">
        <f>('4-year summary'!AO20/'4-year summary'!AD20)*100</f>
        <v>18.74426008694055</v>
      </c>
      <c r="AE20" s="76">
        <f>('4-year summary'!AP20/'4-year summary'!AE20)*100</f>
        <v>18.98547776130826</v>
      </c>
      <c r="AF20" s="76">
        <f>('4-year summary'!AQ20/'4-year summary'!AF20)*100</f>
        <v>19.076899933244952</v>
      </c>
      <c r="AG20" s="76">
        <f>('4-year summary'!AR20/'4-year summary'!AG20)*100</f>
        <v>21.128494091175707</v>
      </c>
      <c r="AH20" s="76">
        <f>('4-year summary'!AS20/'4-year summary'!AH20)*100</f>
        <v>22.010574212921171</v>
      </c>
      <c r="AI20" s="78">
        <f>('4-year summary'!AT20/'4-year summary'!X20)*100</f>
        <v>7.3992389531723228</v>
      </c>
      <c r="AJ20" s="75">
        <f>('4-year summary'!AU20/'4-year summary'!Y20)*100</f>
        <v>6.9793686159900465</v>
      </c>
      <c r="AK20" s="75">
        <f>('4-year summary'!AV20/'4-year summary'!Z20)*100</f>
        <v>6.0726849750340444</v>
      </c>
      <c r="AL20" s="75">
        <f>('4-year summary'!AW20/'4-year summary'!AA20)*100</f>
        <v>5.760192370750902</v>
      </c>
      <c r="AM20" s="76">
        <f>('4-year summary'!AX20/'4-year summary'!AB20)*100</f>
        <v>5.1689413459050151</v>
      </c>
      <c r="AN20" s="76">
        <f>('4-year summary'!AY20/'4-year summary'!AC20)*100</f>
        <v>5.9949658997148738</v>
      </c>
      <c r="AO20" s="76">
        <f>('4-year summary'!AZ20/'4-year summary'!AD20)*100</f>
        <v>6.279719994285597</v>
      </c>
      <c r="AP20" s="76">
        <f>('4-year summary'!BA20/'4-year summary'!AE20)*100</f>
        <v>5.5783222406293289</v>
      </c>
      <c r="AQ20" s="76">
        <f>('4-year summary'!BB20/'4-year summary'!AF20)*100</f>
        <v>6.1452251337451465</v>
      </c>
      <c r="AR20" s="76">
        <f>('4-year summary'!BC20/'4-year summary'!AG20)*100</f>
        <v>6.8713520582324499</v>
      </c>
      <c r="AS20" s="76">
        <f>('4-year summary'!BD20/'4-year summary'!AH20)*100</f>
        <v>7.0896965900926627</v>
      </c>
      <c r="AT20" s="606">
        <f t="shared" si="27"/>
        <v>27.999846149408157</v>
      </c>
      <c r="AU20" s="606">
        <f t="shared" si="27"/>
        <v>29.100270803013835</v>
      </c>
      <c r="AV20" s="78"/>
      <c r="AW20" s="75"/>
      <c r="AX20" s="75"/>
      <c r="AY20" s="75"/>
      <c r="AZ20" s="76"/>
      <c r="BA20" s="76"/>
      <c r="BB20" s="76"/>
      <c r="BC20" s="76"/>
      <c r="BD20" s="76"/>
      <c r="BE20" s="76"/>
      <c r="BF20" s="76"/>
      <c r="BG20" s="78">
        <f>('4-year summary'!DH20/'4-year summary'!X20)*100</f>
        <v>8.1152442339054129</v>
      </c>
      <c r="BH20" s="75">
        <f>('4-year summary'!DI20/'4-year summary'!Y20)*100</f>
        <v>13.899418385948668</v>
      </c>
      <c r="BI20" s="75">
        <f>('4-year summary'!DJ20/'4-year summary'!Z20)*100</f>
        <v>16.135667271901951</v>
      </c>
      <c r="BJ20" s="75">
        <f>('4-year summary'!DK20/'4-year summary'!AA20)*100</f>
        <v>14.938791124713083</v>
      </c>
      <c r="BK20" s="76">
        <f>('4-year summary'!DL20/'4-year summary'!AB20)*100</f>
        <v>18.101421065067452</v>
      </c>
      <c r="BL20" s="76">
        <f>('4-year summary'!DM20/'4-year summary'!AC20)*100</f>
        <v>18.2418248091324</v>
      </c>
      <c r="BM20" s="76">
        <f>('4-year summary'!DN20/'4-year summary'!AD20)*100</f>
        <v>19.189167125859711</v>
      </c>
      <c r="BN20" s="76">
        <f>('4-year summary'!DO20/'4-year summary'!AE20)*100</f>
        <v>20.631460652386625</v>
      </c>
      <c r="BO20" s="76">
        <f>('4-year summary'!DP20/'4-year summary'!AF20)*100</f>
        <v>21.110578324354311</v>
      </c>
      <c r="BP20" s="76">
        <f>('4-year summary'!DQ20/'4-year summary'!AG20)*100</f>
        <v>21.449657201650048</v>
      </c>
      <c r="BQ20" s="76">
        <f>('4-year summary'!DR20/'4-year summary'!AH20)*100</f>
        <v>21.632923751450729</v>
      </c>
      <c r="BR20" s="606">
        <f t="shared" si="2"/>
        <v>21.449657201650048</v>
      </c>
      <c r="BS20" s="606">
        <f t="shared" si="2"/>
        <v>21.632923751450729</v>
      </c>
      <c r="BT20" s="382">
        <f t="shared" si="3"/>
        <v>21.475498951619166</v>
      </c>
      <c r="BU20" s="383">
        <f t="shared" si="4"/>
        <v>19.962961891258427</v>
      </c>
      <c r="BV20" s="383">
        <f t="shared" si="5"/>
        <v>20.266398093508855</v>
      </c>
      <c r="BW20" s="383">
        <f t="shared" si="6"/>
        <v>20.066400699530003</v>
      </c>
      <c r="BX20" s="383">
        <f t="shared" si="7"/>
        <v>18.434465609775309</v>
      </c>
      <c r="BY20" s="383">
        <f t="shared" si="8"/>
        <v>18.921741673368356</v>
      </c>
      <c r="BZ20" s="383">
        <f t="shared" si="9"/>
        <v>18.74426008694055</v>
      </c>
      <c r="CA20" s="383">
        <f t="shared" si="28"/>
        <v>18.98547776130826</v>
      </c>
      <c r="CB20" s="383">
        <f t="shared" si="29"/>
        <v>19.076899933244952</v>
      </c>
      <c r="CC20" s="383">
        <f t="shared" si="30"/>
        <v>21.128494091175707</v>
      </c>
      <c r="CD20" s="383">
        <f t="shared" si="31"/>
        <v>22.010574212921171</v>
      </c>
      <c r="CE20" s="382">
        <f t="shared" si="10"/>
        <v>15.514483187077737</v>
      </c>
      <c r="CF20" s="383">
        <f t="shared" si="11"/>
        <v>20.878787001938715</v>
      </c>
      <c r="CG20" s="383">
        <f t="shared" si="12"/>
        <v>22.208352246935995</v>
      </c>
      <c r="CH20" s="383">
        <f t="shared" si="13"/>
        <v>20.698983495463985</v>
      </c>
      <c r="CI20" s="383">
        <f t="shared" si="14"/>
        <v>23.270362410972467</v>
      </c>
      <c r="CJ20" s="383">
        <f t="shared" si="15"/>
        <v>24.236790708847273</v>
      </c>
      <c r="CK20" s="383">
        <f t="shared" si="16"/>
        <v>25.468887120145308</v>
      </c>
      <c r="CL20" s="383">
        <f t="shared" si="32"/>
        <v>26.209782893015955</v>
      </c>
      <c r="CM20" s="383">
        <f t="shared" si="33"/>
        <v>27.255803458099457</v>
      </c>
      <c r="CN20" s="383">
        <f t="shared" si="34"/>
        <v>28.321009259882498</v>
      </c>
      <c r="CO20" s="383">
        <f t="shared" si="35"/>
        <v>28.72262034154339</v>
      </c>
      <c r="CP20" s="78">
        <f>('4-year summary'!ED20/'4-year summary'!AG20)*100</f>
        <v>1.1836879909997404</v>
      </c>
      <c r="CQ20" s="78">
        <f>('4-year summary'!EE20/'4-year summary'!AH20)*100</f>
        <v>1.1246614962327064</v>
      </c>
      <c r="CR20" s="78">
        <f>('4-year summary'!EF20/'4-year summary'!AG20)*100</f>
        <v>5.2886140946373457E-2</v>
      </c>
      <c r="CS20" s="78">
        <f>('4-year summary'!EG20/'4-year summary'!AH20)*100</f>
        <v>5.1581526444743286E-2</v>
      </c>
      <c r="CT20" s="78">
        <f t="shared" si="17"/>
        <v>1.2365741319461139</v>
      </c>
      <c r="CU20" s="78">
        <f t="shared" si="17"/>
        <v>1.1762430226774496</v>
      </c>
      <c r="CV20" s="78">
        <f>('4-year summary'!EJ20/'4-year summary'!AG20)*100</f>
        <v>1.9240939642489689</v>
      </c>
      <c r="CW20" s="78">
        <f>('4-year summary'!EK20/'4-year summary'!AH20)*100</f>
        <v>2.2060313541992889</v>
      </c>
      <c r="CX20" s="78">
        <f>('4-year summary'!EL20/'4-year summary'!AG20)*100</f>
        <v>0.2259680567708684</v>
      </c>
      <c r="CY20" s="78">
        <f>('4-year summary'!EM20/'4-year summary'!AH20)*100</f>
        <v>0.23672236243391115</v>
      </c>
      <c r="CZ20" s="78">
        <f t="shared" si="18"/>
        <v>2.1500620210198376</v>
      </c>
      <c r="DA20" s="78">
        <f t="shared" si="18"/>
        <v>2.4427537166332001</v>
      </c>
      <c r="DB20" s="78">
        <f>('4-year summary'!EP20/'4-year summary'!AG20)*100</f>
        <v>7.0175101204842454</v>
      </c>
      <c r="DC20" s="78">
        <f>('4-year summary'!EQ20/'4-year summary'!AH20)*100</f>
        <v>7.2075972219663607</v>
      </c>
      <c r="DD20" s="78">
        <f>('4-year summary'!ER20/'4-year summary'!AG20)*100</f>
        <v>0.14038866505764588</v>
      </c>
      <c r="DE20" s="78">
        <f>('4-year summary'!ES20/'4-year summary'!AH20)*100</f>
        <v>0.15658677670725643</v>
      </c>
      <c r="DF20" s="78">
        <f t="shared" si="36"/>
        <v>7.1578987855418914</v>
      </c>
      <c r="DG20" s="78">
        <f t="shared" si="36"/>
        <v>7.3641839986736173</v>
      </c>
      <c r="DH20" s="78">
        <f>('4-year summary'!EV20/'4-year summary'!AG20)*100</f>
        <v>4.840524245891709</v>
      </c>
      <c r="DI20" s="78">
        <f>('4-year summary'!EW20/'4-year summary'!AH20)*100</f>
        <v>5.155389348414789</v>
      </c>
      <c r="DJ20" s="78">
        <f>('4-year summary'!EX20/'4-year summary'!AG20)*100</f>
        <v>0.3278940738675154</v>
      </c>
      <c r="DK20" s="78">
        <f>('4-year summary'!EY20/'4-year summary'!AH20)*100</f>
        <v>0.27356630989444208</v>
      </c>
      <c r="DL20" s="78">
        <f t="shared" si="37"/>
        <v>5.1684183197592244</v>
      </c>
      <c r="DM20" s="78">
        <f t="shared" si="37"/>
        <v>5.4289556583092313</v>
      </c>
      <c r="DN20" s="78">
        <f>('4-year summary'!FB20/'4-year summary'!AG20)*100</f>
        <v>6.3453753473657892</v>
      </c>
      <c r="DO20" s="78">
        <f>('4-year summary'!FC20/'4-year summary'!AH20)*100</f>
        <v>6.3030783118103271</v>
      </c>
      <c r="DP20" s="78">
        <f>('4-year summary'!FD20/'4-year summary'!AG20)*100</f>
        <v>0.69040453089992981</v>
      </c>
      <c r="DQ20" s="78">
        <f>('4-year summary'!FE20/'4-year summary'!AH20)*100</f>
        <v>0.62358381076948588</v>
      </c>
      <c r="DR20" s="78">
        <f t="shared" si="19"/>
        <v>7.0357798782657195</v>
      </c>
      <c r="DS20" s="78">
        <f t="shared" si="19"/>
        <v>6.9266621225798133</v>
      </c>
      <c r="DT20" s="78">
        <f>('4-year summary'!FH20/'4-year summary'!AG20)*100</f>
        <v>3.8453032299008627</v>
      </c>
      <c r="DU20" s="78">
        <f>('4-year summary'!FI20/'4-year summary'!AH20)*100</f>
        <v>4.1836302341432861</v>
      </c>
      <c r="DV20" s="78">
        <f>('4-year summary'!FJ20/'4-year summary'!AG20)*100</f>
        <v>0.36058732463436444</v>
      </c>
      <c r="DW20" s="78">
        <f>('4-year summary'!FK20/'4-year summary'!AH20)*100</f>
        <v>0.33988541532339772</v>
      </c>
      <c r="DX20" s="78">
        <f t="shared" si="20"/>
        <v>4.2058905545352268</v>
      </c>
      <c r="DY20" s="78">
        <f t="shared" si="20"/>
        <v>4.5235156494666837</v>
      </c>
      <c r="DZ20" s="78">
        <f>('4-year summary'!FN20/'4-year summary'!AG20)*100</f>
        <v>0.75579103243362789</v>
      </c>
      <c r="EA20" s="78">
        <f>('4-year summary'!FO20/'4-year summary'!AH20)*100</f>
        <v>0.84464749553267138</v>
      </c>
      <c r="EB20" s="78">
        <f>('4-year summary'!FP20/'4-year summary'!AG20)*100</f>
        <v>0.11442637768397164</v>
      </c>
      <c r="EC20" s="78">
        <f>('4-year summary'!FQ20/'4-year summary'!AH20)*100</f>
        <v>0.11882173056021222</v>
      </c>
      <c r="ED20" s="78">
        <f t="shared" si="21"/>
        <v>0.87021741011759957</v>
      </c>
      <c r="EE20" s="78">
        <f t="shared" si="21"/>
        <v>0.96346922609288366</v>
      </c>
      <c r="EF20" s="78">
        <f>('4-year summary'!FT20/'4-year summary'!AG20)*100</f>
        <v>4.8934103868380818</v>
      </c>
      <c r="EG20" s="78">
        <f>('4-year summary'!FU20/'4-year summary'!AH20)*100</f>
        <v>4.8974817161910726</v>
      </c>
      <c r="EH20" s="78">
        <f>('4-year summary'!FV20/'4-year summary'!AG20)*100</f>
        <v>0.58751694760425777</v>
      </c>
      <c r="EI20" s="78">
        <f>('4-year summary'!FW20/'4-year summary'!AH20)*100</f>
        <v>0.4568649485105834</v>
      </c>
      <c r="EJ20" s="78">
        <f t="shared" si="22"/>
        <v>5.4809273344423399</v>
      </c>
      <c r="EK20" s="78">
        <f t="shared" si="22"/>
        <v>5.354346664701656</v>
      </c>
      <c r="EL20" s="78">
        <f>('4-year summary'!FZ20/'4-year summary'!AG20)*100</f>
        <v>0.13461926786349607</v>
      </c>
      <c r="EM20" s="78">
        <f>('4-year summary'!GA20/'4-year summary'!AH20)*100</f>
        <v>0.11237403975461931</v>
      </c>
      <c r="EN20" s="78">
        <f>('4-year summary'!GB20/'4-year summary'!AG20)*100</f>
        <v>7.7886862121022721E-2</v>
      </c>
      <c r="EO20" s="78">
        <f>('4-year summary'!GC20/'4-year summary'!AH20)*100</f>
        <v>6.7240204115468938E-2</v>
      </c>
      <c r="EP20" s="78">
        <f t="shared" si="23"/>
        <v>0.21250612998451879</v>
      </c>
      <c r="EQ20" s="78">
        <f t="shared" si="23"/>
        <v>0.17961424387008823</v>
      </c>
      <c r="ER20" s="78">
        <f>('4-year summary'!GF20/'4-year summary'!AG20)*100</f>
        <v>10.578189755473716</v>
      </c>
      <c r="ES20" s="78">
        <f>('4-year summary'!GG20/'4-year summary'!AH20)*100</f>
        <v>10.236169703222004</v>
      </c>
      <c r="ET20" s="78">
        <f>('4-year summary'!GH20/'4-year summary'!AG20)*100</f>
        <v>3.4952931334557729</v>
      </c>
      <c r="EU20" s="78">
        <f>('4-year summary'!GI20/'4-year summary'!AH20)*100</f>
        <v>1.8081167216255549</v>
      </c>
      <c r="EV20" s="78">
        <f t="shared" si="24"/>
        <v>14.073482888929489</v>
      </c>
      <c r="EW20" s="78">
        <f t="shared" si="24"/>
        <v>12.044286424847559</v>
      </c>
      <c r="EX20" s="78">
        <f>('4-year summary'!GL20/'4-year summary'!AG20)*100</f>
        <v>1.917363000855794</v>
      </c>
      <c r="EY20" s="78">
        <f>('4-year summary'!GM20/'4-year summary'!AH20)*100</f>
        <v>1.9729933865114309</v>
      </c>
      <c r="EZ20" s="78">
        <f>('4-year summary'!GN20/'4-year summary'!AG20)*100</f>
        <v>1.923132398049944E-2</v>
      </c>
      <c r="FA20" s="78">
        <f>('4-year summary'!GO20/'4-year summary'!AH20)*100</f>
        <v>2.6711861908884919E-2</v>
      </c>
      <c r="FB20" s="78">
        <f t="shared" si="25"/>
        <v>1.9365943248362936</v>
      </c>
      <c r="FC20" s="78">
        <f t="shared" si="25"/>
        <v>1.9997052484203157</v>
      </c>
      <c r="FD20" s="78">
        <f>('4-year summary'!GR20/'4-year summary'!AG20)*100</f>
        <v>0.86444801292344975</v>
      </c>
      <c r="FE20" s="78">
        <f>('4-year summary'!GS20/'4-year summary'!AH20)*100</f>
        <v>0.7276679623454857</v>
      </c>
      <c r="FF20" s="78">
        <f>('4-year summary'!GT20/'4-year summary'!AG20)*100</f>
        <v>0.15769685664009539</v>
      </c>
      <c r="FG20" s="78">
        <f>('4-year summary'!GU20/'4-year summary'!AH20)*100</f>
        <v>0.13540150691745112</v>
      </c>
      <c r="FH20" s="78">
        <f t="shared" si="26"/>
        <v>1.0221448695635451</v>
      </c>
      <c r="FI20" s="78">
        <f t="shared" si="26"/>
        <v>0.86306946926293682</v>
      </c>
      <c r="FJ20" s="581">
        <f>('4-year summary'!GX20/'4-year summary'!X20)*100</f>
        <v>4.209054904092568</v>
      </c>
      <c r="FK20" s="582">
        <f>('4-year summary'!GY20/'4-year summary'!Y20)*100</f>
        <v>3.9787030874735958</v>
      </c>
      <c r="FL20" s="582">
        <f>('4-year summary'!GZ20/'4-year summary'!Z20)*100</f>
        <v>4.1832160689968232</v>
      </c>
      <c r="FM20" s="582">
        <f>('4-year summary'!HA20/'4-year summary'!AA20)*100</f>
        <v>4.4253470324625646</v>
      </c>
      <c r="FN20" s="583">
        <f>('4-year summary'!HB20/'4-year summary'!AB20)*100</f>
        <v>4.5467331255555434</v>
      </c>
      <c r="FO20" s="583">
        <f>('4-year summary'!HC20/'4-year summary'!AC20)*100</f>
        <v>4.434603695154939</v>
      </c>
      <c r="FP20" s="583">
        <f>('4-year summary'!HD20/'4-year summary'!AD20)*100</f>
        <v>4.5470315720728998</v>
      </c>
      <c r="FQ20" s="583">
        <f>('4-year summary'!HE20/'4-year summary'!AE20)*100</f>
        <v>5.0164210771064024</v>
      </c>
      <c r="FR20" s="583">
        <f>('4-year summary'!HF20/'4-year summary'!AF20)*100</f>
        <v>4.9774819244257653</v>
      </c>
      <c r="FS20" s="581">
        <f>('4-year summary'!HG20/'4-year summary'!X20)*100</f>
        <v>0.18793197173254639</v>
      </c>
      <c r="FT20" s="582">
        <f>('4-year summary'!HH20/'4-year summary'!Y20)*100</f>
        <v>0.15625452125350847</v>
      </c>
      <c r="FU20" s="582">
        <f>('4-year summary'!HI20/'4-year summary'!Z20)*100</f>
        <v>8.3692691783931003E-2</v>
      </c>
      <c r="FV20" s="582">
        <f>('4-year summary'!HJ20/'4-year summary'!AA20)*100</f>
        <v>6.6947207345065041E-2</v>
      </c>
      <c r="FW20" s="583">
        <f>('4-year summary'!HK20/'4-year summary'!AB20)*100</f>
        <v>9.9013243021254083E-2</v>
      </c>
      <c r="FX20" s="583">
        <f>('4-year summary'!HL20/'4-year summary'!AC20)*100</f>
        <v>0.11488610609209687</v>
      </c>
      <c r="FY20" s="583">
        <f>('4-year summary'!HM20/'4-year summary'!AD20)*100</f>
        <v>0.13775791342680463</v>
      </c>
      <c r="FZ20" s="583">
        <f>('4-year summary'!HN20/'4-year summary'!AE20)*100</f>
        <v>0.12691215934741962</v>
      </c>
      <c r="GA20" s="583">
        <f>('4-year summary'!HO20/'4-year summary'!AF20)*100</f>
        <v>0.10060267584313504</v>
      </c>
      <c r="GB20" s="581">
        <f>('4-year summary'!HY20/'4-year summary'!X20)*100</f>
        <v>17.622116952706378</v>
      </c>
      <c r="GC20" s="582">
        <f>('4-year summary'!HZ20/'4-year summary'!Y20)*100</f>
        <v>17.585867646633293</v>
      </c>
      <c r="GD20" s="582">
        <f>('4-year summary'!IA20/'4-year summary'!Z20)*100</f>
        <v>18.348558783477074</v>
      </c>
      <c r="GE20" s="582">
        <f>('4-year summary'!IB20/'4-year summary'!AA20)*100</f>
        <v>19.028035850912666</v>
      </c>
      <c r="GF20" s="583">
        <f>('4-year summary'!IC20/'4-year summary'!AB20)*100</f>
        <v>21.811042226897847</v>
      </c>
      <c r="GG20" s="583">
        <f>('4-year summary'!ID20/'4-year summary'!AC20)*100</f>
        <v>21.26332939935455</v>
      </c>
      <c r="GH20" s="583">
        <f>('4-year summary'!IE20/'4-year summary'!AD20)*100</f>
        <v>21.589216106451154</v>
      </c>
      <c r="GI20" s="583">
        <f>('4-year summary'!IF20/'4-year summary'!AE20)*100</f>
        <v>22.935255422830625</v>
      </c>
      <c r="GJ20" s="583">
        <f>('4-year summary'!IG20/'4-year summary'!AF20)*100</f>
        <v>22.107202963547984</v>
      </c>
      <c r="GK20" s="581">
        <f>('4-year summary'!IH20/'4-year summary'!X20)*100</f>
        <v>5.4748776889026951</v>
      </c>
      <c r="GL20" s="582">
        <f>('4-year summary'!II20/'4-year summary'!Y20)*100</f>
        <v>4.8033797274226684</v>
      </c>
      <c r="GM20" s="582">
        <f>('4-year summary'!IJ20/'4-year summary'!Z20)*100</f>
        <v>3.5491375397185658</v>
      </c>
      <c r="GN20" s="582">
        <f>('4-year summary'!IK20/'4-year summary'!AA20)*100</f>
        <v>4.6179910372718336</v>
      </c>
      <c r="GO20" s="583">
        <f>('4-year summary'!IL20/'4-year summary'!AB20)*100</f>
        <v>2.9838990965041572</v>
      </c>
      <c r="GP20" s="583">
        <f>('4-year summary'!IM20/'4-year summary'!AC20)*100</f>
        <v>3.0904362538774062</v>
      </c>
      <c r="GQ20" s="583">
        <f>('4-year summary'!IN20/'4-year summary'!AD20)*100</f>
        <v>2.5439294679483258</v>
      </c>
      <c r="GR20" s="583">
        <f>('4-year summary'!IO20/'4-year summary'!AE20)*100</f>
        <v>2.1807577915346683</v>
      </c>
      <c r="GS20" s="583">
        <f>('4-year summary'!IP20/'4-year summary'!AF20)*100</f>
        <v>2.4605346044998542</v>
      </c>
      <c r="GT20" s="581">
        <f>('4-year summary'!LB20/'4-year summary'!X20)*100</f>
        <v>29.064223033315212</v>
      </c>
      <c r="GU20" s="582">
        <f>('4-year summary'!LC20/'4-year summary'!Y20)*100</f>
        <v>26.239185161607686</v>
      </c>
      <c r="GV20" s="582">
        <f>('4-year summary'!LD20/'4-year summary'!Z20)*100</f>
        <v>25.367396731729457</v>
      </c>
      <c r="GW20" s="582">
        <f>('4-year summary'!LE20/'4-year summary'!AA20)*100</f>
        <v>24.468521149852442</v>
      </c>
      <c r="GX20" s="583">
        <f>('4-year summary'!LF20/'4-year summary'!AB20)*100</f>
        <v>19.807149206206333</v>
      </c>
      <c r="GY20" s="583">
        <f>('4-year summary'!LG20/'4-year summary'!AC20)*100</f>
        <v>18.78387834605784</v>
      </c>
      <c r="GZ20" s="583">
        <f>('4-year summary'!LH20/'4-year summary'!AD20)*100</f>
        <v>18.119757546072368</v>
      </c>
      <c r="HA20" s="583">
        <f>('4-year summary'!LI20/'4-year summary'!AE20)*100</f>
        <v>17.825830015210084</v>
      </c>
      <c r="HB20" s="583">
        <f>('4-year summary'!LJ20/'4-year summary'!AF20)*100</f>
        <v>16.590039394879604</v>
      </c>
      <c r="HC20" s="581">
        <f>('4-year summary'!LK20/'4-year summary'!X20)*100</f>
        <v>6.4518133105536997</v>
      </c>
      <c r="HD20" s="582">
        <f>('4-year summary'!LL20/'4-year summary'!Y20)*100</f>
        <v>6.394860962412106</v>
      </c>
      <c r="HE20" s="582">
        <f>('4-year summary'!LM20/'4-year summary'!Z20)*100</f>
        <v>5.9932478438492964</v>
      </c>
      <c r="HF20" s="582">
        <f>('4-year summary'!LN20/'4-year summary'!AA20)*100</f>
        <v>6.6277735271614384</v>
      </c>
      <c r="HG20" s="583">
        <f>('4-year summary'!LO20/'4-year summary'!AB20)*100</f>
        <v>9.0473350810670929</v>
      </c>
      <c r="HH20" s="583">
        <f>('4-year summary'!LP20/'4-year summary'!AC20)*100</f>
        <v>9.1543338172475384</v>
      </c>
      <c r="HI20" s="583">
        <f>('4-year summary'!LQ20/'4-year summary'!AD20)*100</f>
        <v>8.8491601869425907</v>
      </c>
      <c r="HJ20" s="583">
        <f>('4-year summary'!LR20/'4-year summary'!AE20)*100</f>
        <v>6.7195628796465829</v>
      </c>
      <c r="HK20" s="583">
        <f>('4-year summary'!LS20/'4-year summary'!AF20)*100</f>
        <v>7.4314350454592466</v>
      </c>
      <c r="HL20" s="73"/>
      <c r="HM20" s="24">
        <f t="shared" si="38"/>
        <v>100.00000000000001</v>
      </c>
      <c r="HN20" s="24">
        <f t="shared" si="39"/>
        <v>99.999999999999972</v>
      </c>
      <c r="HO20" s="24">
        <f t="shared" si="40"/>
        <v>100.00000000000001</v>
      </c>
      <c r="HP20" s="24">
        <f t="shared" si="41"/>
        <v>99.999999999999986</v>
      </c>
      <c r="HQ20" s="24">
        <f t="shared" si="42"/>
        <v>100.00000000000001</v>
      </c>
      <c r="HR20" s="24">
        <f t="shared" si="43"/>
        <v>99.999999999999986</v>
      </c>
      <c r="HS20" s="24">
        <f t="shared" si="44"/>
        <v>100</v>
      </c>
      <c r="HT20" s="24">
        <f t="shared" si="45"/>
        <v>100</v>
      </c>
      <c r="HU20" s="24">
        <f t="shared" si="46"/>
        <v>99.999999999999986</v>
      </c>
      <c r="HV20" s="597">
        <f t="shared" si="47"/>
        <v>100</v>
      </c>
      <c r="HW20" s="597">
        <f t="shared" si="48"/>
        <v>99.999999999999986</v>
      </c>
    </row>
    <row r="21" spans="1:231" s="74" customFormat="1" ht="12.75" customHeight="1" x14ac:dyDescent="0.2">
      <c r="A21" s="151" t="s">
        <v>18</v>
      </c>
      <c r="B21" s="76">
        <f>('4-year summary'!B21/'4-year summary'!X21)*100</f>
        <v>94.602531348192514</v>
      </c>
      <c r="C21" s="76">
        <f>('4-year summary'!C21/'4-year summary'!Y21)*100</f>
        <v>93.059647036566588</v>
      </c>
      <c r="D21" s="76">
        <f>('4-year summary'!D21/'4-year summary'!Z21)*100</f>
        <v>77.975693478059199</v>
      </c>
      <c r="E21" s="76">
        <f>('4-year summary'!E21/'4-year summary'!AA21)*100</f>
        <v>75.535512965050728</v>
      </c>
      <c r="F21" s="76">
        <f>('4-year summary'!F21/'4-year summary'!AB21)*100</f>
        <v>69.923287797461356</v>
      </c>
      <c r="G21" s="76">
        <f>('4-year summary'!G21/'4-year summary'!AC21)*100</f>
        <v>70.20227774944756</v>
      </c>
      <c r="H21" s="76">
        <f>('4-year summary'!H21/'4-year summary'!AD21)*100</f>
        <v>69.78621947065777</v>
      </c>
      <c r="I21" s="76">
        <f>('4-year summary'!I21/'4-year summary'!AE21)*100</f>
        <v>70.353851315348024</v>
      </c>
      <c r="J21" s="76">
        <f>('4-year summary'!J21/'4-year summary'!AF21)*100</f>
        <v>68.951959231195005</v>
      </c>
      <c r="K21" s="76">
        <f>('4-year summary'!K21/'4-year summary'!AG21)*100</f>
        <v>69.035672428948132</v>
      </c>
      <c r="L21" s="76">
        <f>('4-year summary'!L21/'4-year summary'!AH21)*100</f>
        <v>69.576472280146689</v>
      </c>
      <c r="M21" s="78">
        <f>('4-year summary'!M21/'4-year summary'!X21)*100</f>
        <v>5.3974686518074764</v>
      </c>
      <c r="N21" s="76">
        <f>('4-year summary'!N21/'4-year summary'!Y21)*100</f>
        <v>6.94035296343342</v>
      </c>
      <c r="O21" s="76">
        <f>('4-year summary'!O21/'4-year summary'!Z21)*100</f>
        <v>22.024306521940812</v>
      </c>
      <c r="P21" s="76">
        <f>('4-year summary'!P21/'4-year summary'!AA21)*100</f>
        <v>24.464487034949268</v>
      </c>
      <c r="Q21" s="76">
        <f>('4-year summary'!Q21/'4-year summary'!AB21)*100</f>
        <v>30.076712202538641</v>
      </c>
      <c r="R21" s="76">
        <f>('4-year summary'!R21/'4-year summary'!AC21)*100</f>
        <v>29.79772225055244</v>
      </c>
      <c r="S21" s="76">
        <f>('4-year summary'!S21/'4-year summary'!AD21)*100</f>
        <v>30.213780529342227</v>
      </c>
      <c r="T21" s="76">
        <f>('4-year summary'!T21/'4-year summary'!AE21)*100</f>
        <v>29.646148684651969</v>
      </c>
      <c r="U21" s="76">
        <f>('4-year summary'!U21/'4-year summary'!AF21)*100</f>
        <v>31.048040768804992</v>
      </c>
      <c r="V21" s="76">
        <f>('4-year summary'!V21/'4-year summary'!AG21)*100</f>
        <v>30.964327571051857</v>
      </c>
      <c r="W21" s="76">
        <f>('4-year summary'!W21/'4-year summary'!AH21)*100</f>
        <v>30.423527719853311</v>
      </c>
      <c r="X21" s="78">
        <f>('4-year summary'!AI21/'4-year summary'!X21)*100</f>
        <v>24.350277508589553</v>
      </c>
      <c r="Y21" s="75">
        <f>('4-year summary'!AJ21/'4-year summary'!Y21)*100</f>
        <v>23.707467365746872</v>
      </c>
      <c r="Z21" s="75">
        <f>('4-year summary'!AK21/'4-year summary'!Z21)*100</f>
        <v>20.280174413210872</v>
      </c>
      <c r="AA21" s="75">
        <f>('4-year summary'!AL21/'4-year summary'!AA21)*100</f>
        <v>19.412887000260167</v>
      </c>
      <c r="AB21" s="76">
        <f>('4-year summary'!AM21/'4-year summary'!AB21)*100</f>
        <v>23.19104333202792</v>
      </c>
      <c r="AC21" s="76">
        <f>('4-year summary'!AN21/'4-year summary'!AC21)*100</f>
        <v>22.970848206697266</v>
      </c>
      <c r="AD21" s="76">
        <f>('4-year summary'!AO21/'4-year summary'!AD21)*100</f>
        <v>23.133177055158182</v>
      </c>
      <c r="AE21" s="76">
        <f>('4-year summary'!AP21/'4-year summary'!AE21)*100</f>
        <v>23.246038167788281</v>
      </c>
      <c r="AF21" s="76">
        <f>('4-year summary'!AQ21/'4-year summary'!AF21)*100</f>
        <v>22.968717195045141</v>
      </c>
      <c r="AG21" s="76">
        <f>('4-year summary'!AR21/'4-year summary'!AG21)*100</f>
        <v>23.928728391444476</v>
      </c>
      <c r="AH21" s="76">
        <f>('4-year summary'!AS21/'4-year summary'!AH21)*100</f>
        <v>24.302509527576042</v>
      </c>
      <c r="AI21" s="78">
        <f>('4-year summary'!AT21/'4-year summary'!X21)*100</f>
        <v>0.91328223651366991</v>
      </c>
      <c r="AJ21" s="75">
        <f>('4-year summary'!AU21/'4-year summary'!Y21)*100</f>
        <v>1.2296964946893327</v>
      </c>
      <c r="AK21" s="75">
        <f>('4-year summary'!AV21/'4-year summary'!Z21)*100</f>
        <v>2.831895352073476</v>
      </c>
      <c r="AL21" s="75">
        <f>('4-year summary'!AW21/'4-year summary'!AA21)*100</f>
        <v>7.6511143873037897</v>
      </c>
      <c r="AM21" s="76">
        <f>('4-year summary'!AX21/'4-year summary'!AB21)*100</f>
        <v>8.7746780621530096</v>
      </c>
      <c r="AN21" s="76">
        <f>('4-year summary'!AY21/'4-year summary'!AC21)*100</f>
        <v>8.3333333333333321</v>
      </c>
      <c r="AO21" s="76">
        <f>('4-year summary'!AZ21/'4-year summary'!AD21)*100</f>
        <v>8.4450321572398881</v>
      </c>
      <c r="AP21" s="76">
        <f>('4-year summary'!BA21/'4-year summary'!AE21)*100</f>
        <v>8.1072013577786102</v>
      </c>
      <c r="AQ21" s="76">
        <f>('4-year summary'!BB21/'4-year summary'!AF21)*100</f>
        <v>9.0928177428282417</v>
      </c>
      <c r="AR21" s="76">
        <f>('4-year summary'!BC21/'4-year summary'!AG21)*100</f>
        <v>9.04629358335775</v>
      </c>
      <c r="AS21" s="76">
        <f>('4-year summary'!BD21/'4-year summary'!AH21)*100</f>
        <v>8.8013230747105773</v>
      </c>
      <c r="AT21" s="606">
        <f t="shared" si="27"/>
        <v>32.975021974802225</v>
      </c>
      <c r="AU21" s="606">
        <f t="shared" si="27"/>
        <v>33.103832602286616</v>
      </c>
      <c r="AV21" s="78"/>
      <c r="AW21" s="75"/>
      <c r="AX21" s="75"/>
      <c r="AY21" s="75"/>
      <c r="AZ21" s="76"/>
      <c r="BA21" s="76"/>
      <c r="BB21" s="76"/>
      <c r="BC21" s="76"/>
      <c r="BD21" s="76"/>
      <c r="BE21" s="76"/>
      <c r="BF21" s="76"/>
      <c r="BG21" s="78">
        <f>('4-year summary'!DH21/'4-year summary'!X21)*100</f>
        <v>2.745719907203477</v>
      </c>
      <c r="BH21" s="75">
        <f>('4-year summary'!DI21/'4-year summary'!Y21)*100</f>
        <v>3.8890840788086809</v>
      </c>
      <c r="BI21" s="75">
        <f>('4-year summary'!DJ21/'4-year summary'!Z21)*100</f>
        <v>14.871509416457929</v>
      </c>
      <c r="BJ21" s="75">
        <f>('4-year summary'!DK21/'4-year summary'!AA21)*100</f>
        <v>12.69621021593964</v>
      </c>
      <c r="BK21" s="76">
        <f>('4-year summary'!DL21/'4-year summary'!AB21)*100</f>
        <v>16.648621253657076</v>
      </c>
      <c r="BL21" s="76">
        <f>('4-year summary'!DM21/'4-year summary'!AC21)*100</f>
        <v>16.216216216216218</v>
      </c>
      <c r="BM21" s="76">
        <f>('4-year summary'!DN21/'4-year summary'!AD21)*100</f>
        <v>16.489351044859852</v>
      </c>
      <c r="BN21" s="76">
        <f>('4-year summary'!DO21/'4-year summary'!AE21)*100</f>
        <v>16.439383473781849</v>
      </c>
      <c r="BO21" s="76">
        <f>('4-year summary'!DP21/'4-year summary'!AF21)*100</f>
        <v>16.64917069074113</v>
      </c>
      <c r="BP21" s="76">
        <f>('4-year summary'!DQ21/'4-year summary'!AG21)*100</f>
        <v>17.140345736888367</v>
      </c>
      <c r="BQ21" s="76">
        <f>('4-year summary'!DR21/'4-year summary'!AH21)*100</f>
        <v>17.160422808657511</v>
      </c>
      <c r="BR21" s="606">
        <f t="shared" si="2"/>
        <v>17.140345736888367</v>
      </c>
      <c r="BS21" s="606">
        <f t="shared" si="2"/>
        <v>17.160422808657511</v>
      </c>
      <c r="BT21" s="382">
        <f t="shared" si="3"/>
        <v>24.350277508589553</v>
      </c>
      <c r="BU21" s="383">
        <f t="shared" si="4"/>
        <v>23.707467365746872</v>
      </c>
      <c r="BV21" s="383">
        <f t="shared" si="5"/>
        <v>20.280174413210872</v>
      </c>
      <c r="BW21" s="383">
        <f t="shared" si="6"/>
        <v>19.412887000260167</v>
      </c>
      <c r="BX21" s="383">
        <f t="shared" si="7"/>
        <v>23.19104333202792</v>
      </c>
      <c r="BY21" s="383">
        <f t="shared" si="8"/>
        <v>22.970848206697266</v>
      </c>
      <c r="BZ21" s="383">
        <f t="shared" si="9"/>
        <v>23.133177055158182</v>
      </c>
      <c r="CA21" s="383">
        <f t="shared" si="28"/>
        <v>23.246038167788281</v>
      </c>
      <c r="CB21" s="383">
        <f t="shared" si="29"/>
        <v>22.968717195045141</v>
      </c>
      <c r="CC21" s="383">
        <f t="shared" si="30"/>
        <v>23.928728391444476</v>
      </c>
      <c r="CD21" s="383">
        <f t="shared" si="31"/>
        <v>24.302509527576042</v>
      </c>
      <c r="CE21" s="382">
        <f t="shared" si="10"/>
        <v>3.6590021437171467</v>
      </c>
      <c r="CF21" s="383">
        <f t="shared" si="11"/>
        <v>5.1187805734980136</v>
      </c>
      <c r="CG21" s="383">
        <f t="shared" si="12"/>
        <v>17.703404768531406</v>
      </c>
      <c r="CH21" s="383">
        <f t="shared" si="13"/>
        <v>20.347324603243429</v>
      </c>
      <c r="CI21" s="383">
        <f t="shared" si="14"/>
        <v>25.423299315810084</v>
      </c>
      <c r="CJ21" s="383">
        <f t="shared" si="15"/>
        <v>24.54954954954955</v>
      </c>
      <c r="CK21" s="383">
        <f t="shared" si="16"/>
        <v>24.934383202099738</v>
      </c>
      <c r="CL21" s="383">
        <f t="shared" si="32"/>
        <v>24.546584831560459</v>
      </c>
      <c r="CM21" s="383">
        <f t="shared" si="33"/>
        <v>25.741988433569372</v>
      </c>
      <c r="CN21" s="383">
        <f t="shared" si="34"/>
        <v>26.186639320246115</v>
      </c>
      <c r="CO21" s="383">
        <f t="shared" si="35"/>
        <v>25.961745883368089</v>
      </c>
      <c r="CP21" s="78">
        <f>('4-year summary'!ED21/'4-year summary'!AG21)*100</f>
        <v>0.96506006445941983</v>
      </c>
      <c r="CQ21" s="78">
        <f>('4-year summary'!EE21/'4-year summary'!AH21)*100</f>
        <v>0.98152009779247862</v>
      </c>
      <c r="CR21" s="78">
        <f>('4-year summary'!EF21/'4-year summary'!AG21)*100</f>
        <v>0.14466744799296807</v>
      </c>
      <c r="CS21" s="78">
        <f>('4-year summary'!EG21/'4-year summary'!AH21)*100</f>
        <v>0.10066872797871575</v>
      </c>
      <c r="CT21" s="78">
        <f t="shared" si="17"/>
        <v>1.109727512452388</v>
      </c>
      <c r="CU21" s="78">
        <f t="shared" si="17"/>
        <v>1.0821888257711945</v>
      </c>
      <c r="CV21" s="78">
        <f>('4-year summary'!EJ21/'4-year summary'!AG21)*100</f>
        <v>1.6297978318195134</v>
      </c>
      <c r="CW21" s="78">
        <f>('4-year summary'!EK21/'4-year summary'!AH21)*100</f>
        <v>2.277629970518444</v>
      </c>
      <c r="CX21" s="78">
        <f>('4-year summary'!EL21/'4-year summary'!AG21)*100</f>
        <v>0.31863463228830941</v>
      </c>
      <c r="CY21" s="78">
        <f>('4-year summary'!EM21/'4-year summary'!AH21)*100</f>
        <v>0.56626159488027616</v>
      </c>
      <c r="CZ21" s="78">
        <f t="shared" si="18"/>
        <v>1.9484324641078228</v>
      </c>
      <c r="DA21" s="78">
        <f t="shared" si="18"/>
        <v>2.84389156539872</v>
      </c>
      <c r="DB21" s="78">
        <f>('4-year summary'!EP21/'4-year summary'!AG21)*100</f>
        <v>5.7097861119249931</v>
      </c>
      <c r="DC21" s="78">
        <f>('4-year summary'!EQ21/'4-year summary'!AH21)*100</f>
        <v>5.4199324081397853</v>
      </c>
      <c r="DD21" s="78">
        <f>('4-year summary'!ER21/'4-year summary'!AG21)*100</f>
        <v>0.26369762672135949</v>
      </c>
      <c r="DE21" s="78">
        <f>('4-year summary'!ES21/'4-year summary'!AH21)*100</f>
        <v>0.14920543611131085</v>
      </c>
      <c r="DF21" s="78">
        <f t="shared" si="36"/>
        <v>5.9734837386463528</v>
      </c>
      <c r="DG21" s="78">
        <f t="shared" si="36"/>
        <v>5.5691378442510961</v>
      </c>
      <c r="DH21" s="78">
        <f>('4-year summary'!EV21/'4-year summary'!AG21)*100</f>
        <v>4.7337386463521831</v>
      </c>
      <c r="DI21" s="78">
        <f>('4-year summary'!EW21/'4-year summary'!AH21)*100</f>
        <v>5.6787948515136266</v>
      </c>
      <c r="DJ21" s="78">
        <f>('4-year summary'!EX21/'4-year summary'!AG21)*100</f>
        <v>0.2453852915323762</v>
      </c>
      <c r="DK21" s="78">
        <f>('4-year summary'!EY21/'4-year summary'!AH21)*100</f>
        <v>0.20133745595743149</v>
      </c>
      <c r="DL21" s="78">
        <f t="shared" si="37"/>
        <v>4.9791239378845589</v>
      </c>
      <c r="DM21" s="78">
        <f t="shared" si="37"/>
        <v>5.8801323074710581</v>
      </c>
      <c r="DN21" s="78">
        <f>('4-year summary'!FB21/'4-year summary'!AG21)*100</f>
        <v>8.1947699970700274</v>
      </c>
      <c r="DO21" s="78">
        <f>('4-year summary'!FC21/'4-year summary'!AH21)*100</f>
        <v>7.4998202344143241</v>
      </c>
      <c r="DP21" s="78">
        <f>('4-year summary'!FD21/'4-year summary'!AG21)*100</f>
        <v>0.56951362437738062</v>
      </c>
      <c r="DQ21" s="78">
        <f>('4-year summary'!FE21/'4-year summary'!AH21)*100</f>
        <v>0.43323506147983032</v>
      </c>
      <c r="DR21" s="78">
        <f t="shared" si="19"/>
        <v>8.764283621447408</v>
      </c>
      <c r="DS21" s="78">
        <f t="shared" si="19"/>
        <v>7.933055295894154</v>
      </c>
      <c r="DT21" s="78">
        <f>('4-year summary'!FH21/'4-year summary'!AG21)*100</f>
        <v>3.1552153530618221</v>
      </c>
      <c r="DU21" s="78">
        <f>('4-year summary'!FI21/'4-year summary'!AH21)*100</f>
        <v>3.5971093693823253</v>
      </c>
      <c r="DV21" s="78">
        <f>('4-year summary'!FJ21/'4-year summary'!AG21)*100</f>
        <v>0.6812188690301787</v>
      </c>
      <c r="DW21" s="78">
        <f>('4-year summary'!FK21/'4-year summary'!AH21)*100</f>
        <v>0.60760767958582007</v>
      </c>
      <c r="DX21" s="78">
        <f t="shared" si="20"/>
        <v>3.8364342220920009</v>
      </c>
      <c r="DY21" s="78">
        <f t="shared" si="20"/>
        <v>4.2047170489681456</v>
      </c>
      <c r="DZ21" s="78">
        <f>('4-year summary'!FN21/'4-year summary'!AG21)*100</f>
        <v>0.9027981248168766</v>
      </c>
      <c r="EA21" s="78">
        <f>('4-year summary'!FO21/'4-year summary'!AH21)*100</f>
        <v>0.90961386352196738</v>
      </c>
      <c r="EB21" s="78">
        <f>('4-year summary'!FP21/'4-year summary'!AG21)*100</f>
        <v>0.18861705244652799</v>
      </c>
      <c r="EC21" s="78">
        <f>('4-year summary'!FQ21/'4-year summary'!AH21)*100</f>
        <v>0.11145466311929245</v>
      </c>
      <c r="ED21" s="78">
        <f t="shared" si="21"/>
        <v>1.0914151772634046</v>
      </c>
      <c r="EE21" s="78">
        <f t="shared" si="21"/>
        <v>1.0210685266412598</v>
      </c>
      <c r="EF21" s="78">
        <f>('4-year summary'!FT21/'4-year summary'!AG21)*100</f>
        <v>5.3838265455610896</v>
      </c>
      <c r="EG21" s="78">
        <f>('4-year summary'!FU21/'4-year summary'!AH21)*100</f>
        <v>5.1682605881929966</v>
      </c>
      <c r="EH21" s="78">
        <f>('4-year summary'!FV21/'4-year summary'!AG21)*100</f>
        <v>0.77461177849399354</v>
      </c>
      <c r="EI21" s="78">
        <f>('4-year summary'!FW21/'4-year summary'!AH21)*100</f>
        <v>0.72085999856187533</v>
      </c>
      <c r="EJ21" s="78">
        <f t="shared" si="22"/>
        <v>6.1584383240550835</v>
      </c>
      <c r="EK21" s="78">
        <f t="shared" si="22"/>
        <v>5.8891205867548724</v>
      </c>
      <c r="EL21" s="78">
        <f>('4-year summary'!FZ21/'4-year summary'!AG21)*100</f>
        <v>0.15565484910635805</v>
      </c>
      <c r="EM21" s="78">
        <f>('4-year summary'!GA21/'4-year summary'!AH21)*100</f>
        <v>0.15639605953836197</v>
      </c>
      <c r="EN21" s="78">
        <f>('4-year summary'!GB21/'4-year summary'!AG21)*100</f>
        <v>3.8455903896864929E-2</v>
      </c>
      <c r="EO21" s="78">
        <f>('4-year summary'!GC21/'4-year summary'!AH21)*100</f>
        <v>2.6964837851441718E-2</v>
      </c>
      <c r="EP21" s="78">
        <f t="shared" si="23"/>
        <v>0.19411075300322297</v>
      </c>
      <c r="EQ21" s="78">
        <f t="shared" si="23"/>
        <v>0.18336089738980368</v>
      </c>
      <c r="ER21" s="78">
        <f>('4-year summary'!GF21/'4-year summary'!AG21)*100</f>
        <v>10.134046293583358</v>
      </c>
      <c r="ES21" s="78">
        <f>('4-year summary'!GG21/'4-year summary'!AH21)*100</f>
        <v>9.5221830732724531</v>
      </c>
      <c r="ET21" s="78">
        <f>('4-year summary'!GH21/'4-year summary'!AG21)*100</f>
        <v>1.3496191034280691</v>
      </c>
      <c r="EU21" s="78">
        <f>('4-year summary'!GI21/'4-year summary'!AH21)*100</f>
        <v>1.2745380024448119</v>
      </c>
      <c r="EV21" s="78">
        <f t="shared" si="24"/>
        <v>11.483665397011427</v>
      </c>
      <c r="EW21" s="78">
        <f t="shared" si="24"/>
        <v>10.796721075717265</v>
      </c>
      <c r="EX21" s="78">
        <f>('4-year summary'!GL21/'4-year summary'!AG21)*100</f>
        <v>3.5599179607383533</v>
      </c>
      <c r="EY21" s="78">
        <f>('4-year summary'!GM21/'4-year summary'!AH21)*100</f>
        <v>3.4281297188466238</v>
      </c>
      <c r="EZ21" s="78">
        <f>('4-year summary'!GN21/'4-year summary'!AG21)*100</f>
        <v>0.11903017872839144</v>
      </c>
      <c r="FA21" s="78">
        <f>('4-year summary'!GO21/'4-year summary'!AH21)*100</f>
        <v>0.13302653340044582</v>
      </c>
      <c r="FB21" s="78">
        <f t="shared" si="25"/>
        <v>3.6789481394667449</v>
      </c>
      <c r="FC21" s="78">
        <f t="shared" si="25"/>
        <v>3.5611562522470694</v>
      </c>
      <c r="FD21" s="78">
        <f>('4-year summary'!GR21/'4-year summary'!AG21)*100</f>
        <v>0.5823322590096689</v>
      </c>
      <c r="FE21" s="78">
        <f>('4-year summary'!GS21/'4-year summary'!AH21)*100</f>
        <v>0.63457251743726184</v>
      </c>
      <c r="FF21" s="78">
        <f>('4-year summary'!GT21/'4-year summary'!AG21)*100</f>
        <v>8.4236741869323173E-2</v>
      </c>
      <c r="FG21" s="78">
        <f>('4-year summary'!GU21/'4-year summary'!AH21)*100</f>
        <v>0.13662184511397138</v>
      </c>
      <c r="FH21" s="78">
        <f t="shared" si="26"/>
        <v>0.66656900087899207</v>
      </c>
      <c r="FI21" s="78">
        <f t="shared" si="26"/>
        <v>0.77119436255123319</v>
      </c>
      <c r="FJ21" s="581">
        <f>('4-year summary'!GX21/'4-year summary'!X21)*100</f>
        <v>5.3269902798578688</v>
      </c>
      <c r="FK21" s="582">
        <f>('4-year summary'!GY21/'4-year summary'!Y21)*100</f>
        <v>5.3106672792627228</v>
      </c>
      <c r="FL21" s="582">
        <f>('4-year summary'!GZ21/'4-year summary'!Z21)*100</f>
        <v>5.264866870767233</v>
      </c>
      <c r="FM21" s="582">
        <f>('4-year summary'!HA21/'4-year summary'!AA21)*100</f>
        <v>5.2055329112826296</v>
      </c>
      <c r="FN21" s="583">
        <f>('4-year summary'!HB21/'4-year summary'!AB21)*100</f>
        <v>4.7386486673270518</v>
      </c>
      <c r="FO21" s="583">
        <f>('4-year summary'!HC21/'4-year summary'!AC21)*100</f>
        <v>4.9273329933707286</v>
      </c>
      <c r="FP21" s="583">
        <f>('4-year summary'!HD21/'4-year summary'!AD21)*100</f>
        <v>4.6222275650658169</v>
      </c>
      <c r="FQ21" s="583">
        <f>('4-year summary'!HE21/'4-year summary'!AE21)*100</f>
        <v>4.1345148112332497</v>
      </c>
      <c r="FR21" s="583">
        <f>('4-year summary'!HF21/'4-year summary'!AF21)*100</f>
        <v>3.5863569560819193</v>
      </c>
      <c r="FS21" s="581">
        <f>('4-year summary'!HG21/'4-year summary'!X21)*100</f>
        <v>8.2224767274542629E-2</v>
      </c>
      <c r="FT21" s="582">
        <f>('4-year summary'!HH21/'4-year summary'!Y21)*100</f>
        <v>8.107888975973622E-2</v>
      </c>
      <c r="FU21" s="582">
        <f>('4-year summary'!HI21/'4-year summary'!Z21)*100</f>
        <v>0.11828555524631228</v>
      </c>
      <c r="FV21" s="582">
        <f>('4-year summary'!HJ21/'4-year summary'!AA21)*100</f>
        <v>9.3226953429884657E-2</v>
      </c>
      <c r="FW21" s="583">
        <f>('4-year summary'!HK21/'4-year summary'!AB21)*100</f>
        <v>7.1413762123062038E-2</v>
      </c>
      <c r="FX21" s="583">
        <f>('4-year summary'!HL21/'4-year summary'!AC21)*100</f>
        <v>7.6491585925548194E-2</v>
      </c>
      <c r="FY21" s="583">
        <f>('4-year summary'!HM21/'4-year summary'!AD21)*100</f>
        <v>9.8174751056881254E-2</v>
      </c>
      <c r="FZ21" s="583">
        <f>('4-year summary'!HN21/'4-year summary'!AE21)*100</f>
        <v>8.8808194036036389E-2</v>
      </c>
      <c r="GA21" s="583">
        <f>('4-year summary'!HO21/'4-year summary'!AF21)*100</f>
        <v>8.7797988280877218E-2</v>
      </c>
      <c r="GB21" s="581">
        <f>('4-year summary'!HY21/'4-year summary'!X21)*100</f>
        <v>32.813555340204978</v>
      </c>
      <c r="GC21" s="582">
        <f>('4-year summary'!HZ21/'4-year summary'!Y21)*100</f>
        <v>34.428799221642656</v>
      </c>
      <c r="GD21" s="582">
        <f>('4-year summary'!IA21/'4-year summary'!Z21)*100</f>
        <v>28.819927637072084</v>
      </c>
      <c r="GE21" s="582">
        <f>('4-year summary'!IB21/'4-year summary'!AA21)*100</f>
        <v>29.004422860116208</v>
      </c>
      <c r="GF21" s="583">
        <f>('4-year summary'!IC21/'4-year summary'!AB21)*100</f>
        <v>24.886544265014169</v>
      </c>
      <c r="GG21" s="583">
        <f>('4-year summary'!ID21/'4-year summary'!AC21)*100</f>
        <v>25.951895291517936</v>
      </c>
      <c r="GH21" s="583">
        <f>('4-year summary'!IE21/'4-year summary'!AD21)*100</f>
        <v>26.252729859149287</v>
      </c>
      <c r="GI21" s="583">
        <f>('4-year summary'!IF21/'4-year summary'!AE21)*100</f>
        <v>26.626670087426735</v>
      </c>
      <c r="GJ21" s="583">
        <f>('4-year summary'!IG21/'4-year summary'!AF21)*100</f>
        <v>26.719218216173918</v>
      </c>
      <c r="GK21" s="581">
        <f>('4-year summary'!IH21/'4-year summary'!X21)*100</f>
        <v>1.0307461897630166</v>
      </c>
      <c r="GL21" s="582">
        <f>('4-year summary'!II21/'4-year summary'!Y21)*100</f>
        <v>1.1486176049295966</v>
      </c>
      <c r="GM21" s="582">
        <f>('4-year summary'!IJ21/'4-year summary'!Z21)*100</f>
        <v>2.0410056591520549</v>
      </c>
      <c r="GN21" s="582">
        <f>('4-year summary'!IK21/'4-year summary'!AA21)*100</f>
        <v>2.1095308299366922</v>
      </c>
      <c r="GO21" s="583">
        <f>('4-year summary'!IL21/'4-year summary'!AB21)*100</f>
        <v>2.3589578198069527</v>
      </c>
      <c r="GP21" s="583">
        <f>('4-year summary'!IM21/'4-year summary'!AC21)*100</f>
        <v>3.0065442801291855</v>
      </c>
      <c r="GQ21" s="583">
        <f>('4-year summary'!IN21/'4-year summary'!AD21)*100</f>
        <v>3.1195528039911045</v>
      </c>
      <c r="GR21" s="583">
        <f>('4-year summary'!IO21/'4-year summary'!AE21)*100</f>
        <v>2.8300211166150264</v>
      </c>
      <c r="GS21" s="583">
        <f>('4-year summary'!IP21/'4-year summary'!AF21)*100</f>
        <v>3.1874487049796727</v>
      </c>
      <c r="GT21" s="581">
        <f>('4-year summary'!LB21/'4-year summary'!X21)*100</f>
        <v>32.111708219540134</v>
      </c>
      <c r="GU21" s="582">
        <f>('4-year summary'!LC21/'4-year summary'!Y21)*100</f>
        <v>29.612713169914329</v>
      </c>
      <c r="GV21" s="582">
        <f>('4-year summary'!LD21/'4-year summary'!Z21)*100</f>
        <v>23.610724557009</v>
      </c>
      <c r="GW21" s="582">
        <f>('4-year summary'!LE21/'4-year summary'!AA21)*100</f>
        <v>21.912670193391726</v>
      </c>
      <c r="GX21" s="583">
        <f>('4-year summary'!LF21/'4-year summary'!AB21)*100</f>
        <v>17.107051533092214</v>
      </c>
      <c r="GY21" s="583">
        <f>('4-year summary'!LG21/'4-year summary'!AC21)*100</f>
        <v>16.352201257861633</v>
      </c>
      <c r="GZ21" s="583">
        <f>('4-year summary'!LH21/'4-year summary'!AD21)*100</f>
        <v>15.778084991284485</v>
      </c>
      <c r="HA21" s="583">
        <f>('4-year summary'!LI21/'4-year summary'!AE21)*100</f>
        <v>16.346628248899762</v>
      </c>
      <c r="HB21" s="583">
        <f>('4-year summary'!LJ21/'4-year summary'!AF21)*100</f>
        <v>15.677666863894032</v>
      </c>
      <c r="HC21" s="581">
        <f>('4-year summary'!LK21/'4-year summary'!X21)*100</f>
        <v>0.62549555105277066</v>
      </c>
      <c r="HD21" s="582">
        <f>('4-year summary'!LL21/'4-year summary'!Y21)*100</f>
        <v>0.59187589524607442</v>
      </c>
      <c r="HE21" s="582">
        <f>('4-year summary'!LM21/'4-year summary'!Z21)*100</f>
        <v>2.1616105390110398</v>
      </c>
      <c r="HF21" s="582">
        <f>('4-year summary'!LN21/'4-year summary'!AA21)*100</f>
        <v>1.9144046483392594</v>
      </c>
      <c r="HG21" s="583">
        <f>('4-year summary'!LO21/'4-year summary'!AB21)*100</f>
        <v>2.223041304798544</v>
      </c>
      <c r="HH21" s="583">
        <f>('4-year summary'!LP21/'4-year summary'!AC21)*100</f>
        <v>2.1651368349481555</v>
      </c>
      <c r="HI21" s="583">
        <f>('4-year summary'!LQ21/'4-year summary'!AD21)*100</f>
        <v>2.0616697721945063</v>
      </c>
      <c r="HJ21" s="583">
        <f>('4-year summary'!LR21/'4-year summary'!AE21)*100</f>
        <v>2.1807345424404492</v>
      </c>
      <c r="HK21" s="583">
        <f>('4-year summary'!LS21/'4-year summary'!AF21)*100</f>
        <v>2.0308056419750731</v>
      </c>
      <c r="HL21" s="73"/>
      <c r="HM21" s="24">
        <f t="shared" si="38"/>
        <v>100</v>
      </c>
      <c r="HN21" s="24">
        <f t="shared" si="39"/>
        <v>99.999999999999986</v>
      </c>
      <c r="HO21" s="24">
        <f t="shared" si="40"/>
        <v>100</v>
      </c>
      <c r="HP21" s="24">
        <f t="shared" si="41"/>
        <v>100.00000000000001</v>
      </c>
      <c r="HQ21" s="24">
        <f t="shared" si="42"/>
        <v>100</v>
      </c>
      <c r="HR21" s="24">
        <f t="shared" si="43"/>
        <v>99.999999999999986</v>
      </c>
      <c r="HS21" s="24">
        <f t="shared" si="44"/>
        <v>100</v>
      </c>
      <c r="HT21" s="24">
        <f t="shared" si="45"/>
        <v>99.999999999999986</v>
      </c>
      <c r="HU21" s="24">
        <f t="shared" si="46"/>
        <v>100.00000000000001</v>
      </c>
      <c r="HV21" s="597">
        <f t="shared" si="47"/>
        <v>100.00000000000001</v>
      </c>
      <c r="HW21" s="597">
        <f t="shared" si="48"/>
        <v>100</v>
      </c>
    </row>
    <row r="22" spans="1:231" s="77" customFormat="1" ht="12.75" customHeight="1" x14ac:dyDescent="0.2">
      <c r="A22" s="161" t="s">
        <v>19</v>
      </c>
      <c r="B22" s="176">
        <f>('4-year summary'!B22/'4-year summary'!X22)*100</f>
        <v>73.500487286258533</v>
      </c>
      <c r="C22" s="176">
        <f>('4-year summary'!C22/'4-year summary'!Y22)*100</f>
        <v>73.685915607030054</v>
      </c>
      <c r="D22" s="176">
        <f>('4-year summary'!D22/'4-year summary'!Z22)*100</f>
        <v>74.473794549266245</v>
      </c>
      <c r="E22" s="176">
        <f>('4-year summary'!E22/'4-year summary'!AA22)*100</f>
        <v>72.975509855789738</v>
      </c>
      <c r="F22" s="176">
        <f>('4-year summary'!F22/'4-year summary'!AB22)*100</f>
        <v>69.84239002587627</v>
      </c>
      <c r="G22" s="176">
        <f>('4-year summary'!G22/'4-year summary'!AC22)*100</f>
        <v>72.430061248137719</v>
      </c>
      <c r="H22" s="176">
        <f>('4-year summary'!H22/'4-year summary'!AD22)*100</f>
        <v>71.350635180422415</v>
      </c>
      <c r="I22" s="176">
        <f>('4-year summary'!I22/'4-year summary'!AE22)*100</f>
        <v>71.770911831198191</v>
      </c>
      <c r="J22" s="176">
        <f>('4-year summary'!J22/'4-year summary'!AF22)*100</f>
        <v>71.472640470069777</v>
      </c>
      <c r="K22" s="176">
        <f>('4-year summary'!K22/'4-year summary'!AG22)*100</f>
        <v>72.492836676217763</v>
      </c>
      <c r="L22" s="176">
        <f>('4-year summary'!L22/'4-year summary'!AH22)*100</f>
        <v>73.051923795293234</v>
      </c>
      <c r="M22" s="175">
        <f>('4-year summary'!M22/'4-year summary'!X22)*100</f>
        <v>26.499512713741474</v>
      </c>
      <c r="N22" s="176">
        <f>('4-year summary'!N22/'4-year summary'!Y22)*100</f>
        <v>26.314084392969949</v>
      </c>
      <c r="O22" s="176">
        <f>('4-year summary'!O22/'4-year summary'!Z22)*100</f>
        <v>25.526205450733752</v>
      </c>
      <c r="P22" s="176">
        <f>('4-year summary'!P22/'4-year summary'!AA22)*100</f>
        <v>27.024490144210255</v>
      </c>
      <c r="Q22" s="176">
        <f>('4-year summary'!Q22/'4-year summary'!AB22)*100</f>
        <v>30.157609974123734</v>
      </c>
      <c r="R22" s="176">
        <f>('4-year summary'!R22/'4-year summary'!AC22)*100</f>
        <v>27.569938751862271</v>
      </c>
      <c r="S22" s="176">
        <f>('4-year summary'!S22/'4-year summary'!AD22)*100</f>
        <v>28.649364819577585</v>
      </c>
      <c r="T22" s="176">
        <f>('4-year summary'!T22/'4-year summary'!AE22)*100</f>
        <v>28.229088168801809</v>
      </c>
      <c r="U22" s="176">
        <f>('4-year summary'!U22/'4-year summary'!AF22)*100</f>
        <v>28.527359529930223</v>
      </c>
      <c r="V22" s="176">
        <f>('4-year summary'!V22/'4-year summary'!AG22)*100</f>
        <v>27.507163323782237</v>
      </c>
      <c r="W22" s="176">
        <f>('4-year summary'!W22/'4-year summary'!AH22)*100</f>
        <v>26.948076204706762</v>
      </c>
      <c r="X22" s="175">
        <f>('4-year summary'!AI22/'4-year summary'!X22)*100</f>
        <v>25.870470452733237</v>
      </c>
      <c r="Y22" s="176">
        <f>('4-year summary'!AJ22/'4-year summary'!Y22)*100</f>
        <v>26.216894792257229</v>
      </c>
      <c r="Z22" s="176">
        <f>('4-year summary'!AK22/'4-year summary'!Z22)*100</f>
        <v>26.733752620545076</v>
      </c>
      <c r="AA22" s="176">
        <f>('4-year summary'!AL22/'4-year summary'!AA22)*100</f>
        <v>26.623432033449951</v>
      </c>
      <c r="AB22" s="176">
        <f>('4-year summary'!AM22/'4-year summary'!AB22)*100</f>
        <v>25.327373951227163</v>
      </c>
      <c r="AC22" s="176">
        <f>('4-year summary'!AN22/'4-year summary'!AC22)*100</f>
        <v>25.624896540307894</v>
      </c>
      <c r="AD22" s="176">
        <f>('4-year summary'!AO22/'4-year summary'!AD22)*100</f>
        <v>25.220169901020967</v>
      </c>
      <c r="AE22" s="176">
        <f>('4-year summary'!AP22/'4-year summary'!AE22)*100</f>
        <v>25.312735493594573</v>
      </c>
      <c r="AF22" s="176">
        <f>('4-year summary'!AQ22/'4-year summary'!AF22)*100</f>
        <v>25.699596033786264</v>
      </c>
      <c r="AG22" s="176">
        <f>('4-year summary'!AR22/'4-year summary'!AG22)*100</f>
        <v>27.191242377488795</v>
      </c>
      <c r="AH22" s="176">
        <f>('4-year summary'!AS22/'4-year summary'!AH22)*100</f>
        <v>28.419872992155398</v>
      </c>
      <c r="AI22" s="175">
        <f>('4-year summary'!AT22/'4-year summary'!X22)*100</f>
        <v>10.241871179232746</v>
      </c>
      <c r="AJ22" s="176">
        <f>('4-year summary'!AU22/'4-year summary'!Y22)*100</f>
        <v>11.662752085526847</v>
      </c>
      <c r="AK22" s="176">
        <f>('4-year summary'!AV22/'4-year summary'!Z22)*100</f>
        <v>10.549266247379455</v>
      </c>
      <c r="AL22" s="176">
        <f>('4-year summary'!AW22/'4-year summary'!AA22)*100</f>
        <v>11.784281935318713</v>
      </c>
      <c r="AM22" s="176">
        <f>('4-year summary'!AX22/'4-year summary'!AB22)*100</f>
        <v>14.239786716850936</v>
      </c>
      <c r="AN22" s="176">
        <f>('4-year summary'!AY22/'4-year summary'!AC22)*100</f>
        <v>11.744744247641119</v>
      </c>
      <c r="AO22" s="176">
        <f>('4-year summary'!AZ22/'4-year summary'!AD22)*100</f>
        <v>12.017769464577976</v>
      </c>
      <c r="AP22" s="176">
        <f>('4-year summary'!BA22/'4-year summary'!AE22)*100</f>
        <v>11.152976639035419</v>
      </c>
      <c r="AQ22" s="176">
        <f>('4-year summary'!BB22/'4-year summary'!AF22)*100</f>
        <v>11.67095115681234</v>
      </c>
      <c r="AR22" s="176">
        <f>('4-year summary'!BC22/'4-year summary'!AG22)*100</f>
        <v>11.593564029094114</v>
      </c>
      <c r="AS22" s="176">
        <f>('4-year summary'!BD22/'4-year summary'!AH22)*100</f>
        <v>11.669779604034366</v>
      </c>
      <c r="AT22" s="607">
        <f t="shared" si="27"/>
        <v>38.784806406582909</v>
      </c>
      <c r="AU22" s="607">
        <f t="shared" si="27"/>
        <v>40.089652596189765</v>
      </c>
      <c r="AV22" s="175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5">
        <f>('4-year summary'!DH22/'4-year summary'!X22)*100</f>
        <v>12.518826969079472</v>
      </c>
      <c r="BH22" s="176">
        <f>('4-year summary'!DI22/'4-year summary'!Y22)*100</f>
        <v>12.545557625334089</v>
      </c>
      <c r="BI22" s="176">
        <f>('4-year summary'!DJ22/'4-year summary'!Z22)*100</f>
        <v>11.19496855345912</v>
      </c>
      <c r="BJ22" s="176">
        <f>('4-year summary'!DK22/'4-year summary'!AA22)*100</f>
        <v>11.434422732315044</v>
      </c>
      <c r="BK22" s="176">
        <f>('4-year summary'!DL22/'4-year summary'!AB22)*100</f>
        <v>13.298831647455501</v>
      </c>
      <c r="BL22" s="176">
        <f>('4-year summary'!DM22/'4-year summary'!AC22)*100</f>
        <v>12.762787617944049</v>
      </c>
      <c r="BM22" s="176">
        <f>('4-year summary'!DN22/'4-year summary'!AD22)*100</f>
        <v>14.051905541267242</v>
      </c>
      <c r="BN22" s="176">
        <f>('4-year summary'!DO22/'4-year summary'!AE22)*100</f>
        <v>14.235116804822908</v>
      </c>
      <c r="BO22" s="176">
        <f>('4-year summary'!DP22/'4-year summary'!AF22)*100</f>
        <v>14.329783327212633</v>
      </c>
      <c r="BP22" s="176">
        <f>('4-year summary'!DQ22/'4-year summary'!AG22)*100</f>
        <v>13.386231724340607</v>
      </c>
      <c r="BQ22" s="176">
        <f>('4-year summary'!DR22/'4-year summary'!AH22)*100</f>
        <v>13.051923795293238</v>
      </c>
      <c r="BR22" s="607">
        <f t="shared" si="2"/>
        <v>13.386231724340607</v>
      </c>
      <c r="BS22" s="607">
        <f t="shared" si="2"/>
        <v>13.051923795293238</v>
      </c>
      <c r="BT22" s="384">
        <f t="shared" si="3"/>
        <v>25.870470452733237</v>
      </c>
      <c r="BU22" s="385">
        <f t="shared" si="4"/>
        <v>26.216894792257229</v>
      </c>
      <c r="BV22" s="385">
        <f t="shared" si="5"/>
        <v>26.733752620545076</v>
      </c>
      <c r="BW22" s="385">
        <f t="shared" si="6"/>
        <v>26.623432033449951</v>
      </c>
      <c r="BX22" s="385">
        <f t="shared" si="7"/>
        <v>25.327373951227163</v>
      </c>
      <c r="BY22" s="385">
        <f t="shared" si="8"/>
        <v>25.624896540307894</v>
      </c>
      <c r="BZ22" s="385">
        <f t="shared" si="9"/>
        <v>25.220169901020967</v>
      </c>
      <c r="CA22" s="385">
        <f t="shared" si="28"/>
        <v>25.312735493594573</v>
      </c>
      <c r="CB22" s="385">
        <f t="shared" si="29"/>
        <v>25.699596033786264</v>
      </c>
      <c r="CC22" s="385">
        <f t="shared" si="30"/>
        <v>27.191242377488795</v>
      </c>
      <c r="CD22" s="385">
        <f t="shared" si="31"/>
        <v>28.419872992155398</v>
      </c>
      <c r="CE22" s="384">
        <f t="shared" si="10"/>
        <v>22.760698148312215</v>
      </c>
      <c r="CF22" s="385">
        <f t="shared" si="11"/>
        <v>24.208309710860938</v>
      </c>
      <c r="CG22" s="385">
        <f t="shared" si="12"/>
        <v>21.744234800838576</v>
      </c>
      <c r="CH22" s="385">
        <f t="shared" si="13"/>
        <v>23.218704667633759</v>
      </c>
      <c r="CI22" s="385">
        <f t="shared" si="14"/>
        <v>27.538618364306437</v>
      </c>
      <c r="CJ22" s="385">
        <f t="shared" si="15"/>
        <v>24.507531865585168</v>
      </c>
      <c r="CK22" s="385">
        <f t="shared" si="16"/>
        <v>26.06967500584522</v>
      </c>
      <c r="CL22" s="385">
        <f t="shared" si="32"/>
        <v>25.388093443858327</v>
      </c>
      <c r="CM22" s="385">
        <f t="shared" si="33"/>
        <v>26.000734484024974</v>
      </c>
      <c r="CN22" s="385">
        <f t="shared" si="34"/>
        <v>24.979795753434722</v>
      </c>
      <c r="CO22" s="385">
        <f t="shared" si="35"/>
        <v>24.721703399327602</v>
      </c>
      <c r="CP22" s="175">
        <f>('4-year summary'!ED22/'4-year summary'!AG22)*100</f>
        <v>1.03592682389244</v>
      </c>
      <c r="CQ22" s="175">
        <f>('4-year summary'!EE22/'4-year summary'!AH22)*100</f>
        <v>1.0982443033246172</v>
      </c>
      <c r="CR22" s="175">
        <f>('4-year summary'!EF22/'4-year summary'!AG22)*100</f>
        <v>0.10285798251414298</v>
      </c>
      <c r="CS22" s="175">
        <f>('4-year summary'!EG22/'4-year summary'!AH22)*100</f>
        <v>5.2297347777362724E-2</v>
      </c>
      <c r="CT22" s="175">
        <f t="shared" si="17"/>
        <v>1.1387848064065829</v>
      </c>
      <c r="CU22" s="175">
        <f t="shared" si="17"/>
        <v>1.1505416511019799</v>
      </c>
      <c r="CV22" s="175">
        <f>('4-year summary'!EJ22/'4-year summary'!AG22)*100</f>
        <v>1.0947028139005217</v>
      </c>
      <c r="CW22" s="175">
        <f>('4-year summary'!EK22/'4-year summary'!AH22)*100</f>
        <v>1.4568546880836757</v>
      </c>
      <c r="CX22" s="175">
        <f>('4-year summary'!EL22/'4-year summary'!AG22)*100</f>
        <v>0.11755198001616339</v>
      </c>
      <c r="CY22" s="175">
        <f>('4-year summary'!EM22/'4-year summary'!AH22)*100</f>
        <v>9.7123645872245049E-2</v>
      </c>
      <c r="CZ22" s="175">
        <f t="shared" si="18"/>
        <v>1.212254793916685</v>
      </c>
      <c r="DA22" s="175">
        <f t="shared" si="18"/>
        <v>1.5539783339559208</v>
      </c>
      <c r="DB22" s="175">
        <f>('4-year summary'!EP22/'4-year summary'!AG22)*100</f>
        <v>8.3314965836455812</v>
      </c>
      <c r="DC22" s="175">
        <f>('4-year summary'!EQ22/'4-year summary'!AH22)*100</f>
        <v>7.5457601793051925</v>
      </c>
      <c r="DD22" s="175">
        <f>('4-year summary'!ER22/'4-year summary'!AG22)*100</f>
        <v>0.25714495628535744</v>
      </c>
      <c r="DE22" s="175">
        <f>('4-year summary'!ES22/'4-year summary'!AH22)*100</f>
        <v>0.22413149047441167</v>
      </c>
      <c r="DF22" s="175">
        <f t="shared" si="36"/>
        <v>8.5886415399309382</v>
      </c>
      <c r="DG22" s="175">
        <f t="shared" si="36"/>
        <v>7.7698916697796045</v>
      </c>
      <c r="DH22" s="175">
        <f>('4-year summary'!EV22/'4-year summary'!AG22)*100</f>
        <v>2.659613547865697</v>
      </c>
      <c r="DI22" s="175">
        <f>('4-year summary'!EW22/'4-year summary'!AH22)*100</f>
        <v>2.7269331341053418</v>
      </c>
      <c r="DJ22" s="175">
        <f>('4-year summary'!EX22/'4-year summary'!AG22)*100</f>
        <v>0.12489897876717361</v>
      </c>
      <c r="DK22" s="175">
        <f>('4-year summary'!EY22/'4-year summary'!AH22)*100</f>
        <v>0.10459469555472545</v>
      </c>
      <c r="DL22" s="175">
        <f t="shared" si="37"/>
        <v>2.7845125266328705</v>
      </c>
      <c r="DM22" s="175">
        <f t="shared" si="37"/>
        <v>2.8315278296600672</v>
      </c>
      <c r="DN22" s="175">
        <f>('4-year summary'!FB22/'4-year summary'!AG22)*100</f>
        <v>4.8343251781647192</v>
      </c>
      <c r="DO22" s="175">
        <f>('4-year summary'!FC22/'4-year summary'!AH22)*100</f>
        <v>4.4303324617108704</v>
      </c>
      <c r="DP22" s="175">
        <f>('4-year summary'!FD22/'4-year summary'!AG22)*100</f>
        <v>0.21306296377929615</v>
      </c>
      <c r="DQ22" s="175">
        <f>('4-year summary'!FE22/'4-year summary'!AH22)*100</f>
        <v>0.21666044079193128</v>
      </c>
      <c r="DR22" s="175">
        <f t="shared" si="19"/>
        <v>5.0473881419440154</v>
      </c>
      <c r="DS22" s="175">
        <f t="shared" si="19"/>
        <v>4.6469929025028014</v>
      </c>
      <c r="DT22" s="175">
        <f>('4-year summary'!FH22/'4-year summary'!AG22)*100</f>
        <v>4.9886121519359339</v>
      </c>
      <c r="DU22" s="175">
        <f>('4-year summary'!FI22/'4-year summary'!AH22)*100</f>
        <v>5.5435188644004487</v>
      </c>
      <c r="DV22" s="175">
        <f>('4-year summary'!FJ22/'4-year summary'!AG22)*100</f>
        <v>0.33796194254646977</v>
      </c>
      <c r="DW22" s="175">
        <f>('4-year summary'!FK22/'4-year summary'!AH22)*100</f>
        <v>0.38849458348898019</v>
      </c>
      <c r="DX22" s="175">
        <f t="shared" si="20"/>
        <v>5.326574094482404</v>
      </c>
      <c r="DY22" s="175">
        <f t="shared" si="20"/>
        <v>5.9320134478894291</v>
      </c>
      <c r="DZ22" s="175">
        <f>('4-year summary'!FN22/'4-year summary'!AG22)*100</f>
        <v>0.73469987510102119</v>
      </c>
      <c r="EA22" s="175">
        <f>('4-year summary'!FO22/'4-year summary'!AH22)*100</f>
        <v>0.74710496824803885</v>
      </c>
      <c r="EB22" s="175">
        <f>('4-year summary'!FP22/'4-year summary'!AG22)*100</f>
        <v>0.32326794504444933</v>
      </c>
      <c r="EC22" s="175">
        <f>('4-year summary'!FQ22/'4-year summary'!AH22)*100</f>
        <v>0.23907358983937241</v>
      </c>
      <c r="ED22" s="175">
        <f t="shared" si="21"/>
        <v>1.0579678201454705</v>
      </c>
      <c r="EE22" s="175">
        <f t="shared" si="21"/>
        <v>0.98617855808741128</v>
      </c>
      <c r="EF22" s="175">
        <f>('4-year summary'!FT22/'4-year summary'!AG22)*100</f>
        <v>8.0082286386011301</v>
      </c>
      <c r="EG22" s="175">
        <f>('4-year summary'!FU22/'4-year summary'!AH22)*100</f>
        <v>7.5831154277175949</v>
      </c>
      <c r="EH22" s="175">
        <f>('4-year summary'!FV22/'4-year summary'!AG22)*100</f>
        <v>0.3600029387995004</v>
      </c>
      <c r="EI22" s="175">
        <f>('4-year summary'!FW22/'4-year summary'!AH22)*100</f>
        <v>0.20171834142697051</v>
      </c>
      <c r="EJ22" s="175">
        <f t="shared" si="22"/>
        <v>8.3682315774006302</v>
      </c>
      <c r="EK22" s="175">
        <f t="shared" si="22"/>
        <v>7.7848337691445657</v>
      </c>
      <c r="EL22" s="175">
        <f>('4-year summary'!FZ22/'4-year summary'!AG22)*100</f>
        <v>2.2040996253030638E-2</v>
      </c>
      <c r="EM22" s="175">
        <f>('4-year summary'!GA22/'4-year summary'!AH22)*100</f>
        <v>7.4710496824803877E-3</v>
      </c>
      <c r="EN22" s="175">
        <f>('4-year summary'!GB22/'4-year summary'!AG22)*100</f>
        <v>0</v>
      </c>
      <c r="EO22" s="175">
        <f>('4-year summary'!GC22/'4-year summary'!AH22)*100</f>
        <v>0</v>
      </c>
      <c r="EP22" s="175">
        <f t="shared" si="23"/>
        <v>2.2040996253030638E-2</v>
      </c>
      <c r="EQ22" s="175">
        <f t="shared" si="23"/>
        <v>7.4710496824803877E-3</v>
      </c>
      <c r="ER22" s="175">
        <f>('4-year summary'!GF22/'4-year summary'!AG22)*100</f>
        <v>9.6392623613253985</v>
      </c>
      <c r="ES22" s="175">
        <f>('4-year summary'!GG22/'4-year summary'!AH22)*100</f>
        <v>9.5928277923048189</v>
      </c>
      <c r="ET22" s="175">
        <f>('4-year summary'!GH22/'4-year summary'!AG22)*100</f>
        <v>0.59510689883182721</v>
      </c>
      <c r="EU22" s="175">
        <f>('4-year summary'!GI22/'4-year summary'!AH22)*100</f>
        <v>0.56032872618602914</v>
      </c>
      <c r="EV22" s="175">
        <f t="shared" si="24"/>
        <v>10.234369260157226</v>
      </c>
      <c r="EW22" s="175">
        <f t="shared" si="24"/>
        <v>10.153156518490848</v>
      </c>
      <c r="EX22" s="175">
        <f>('4-year summary'!GL22/'4-year summary'!AG22)*100</f>
        <v>3.5118654029828811</v>
      </c>
      <c r="EY22" s="175">
        <f>('4-year summary'!GM22/'4-year summary'!AH22)*100</f>
        <v>3.6234590960029887</v>
      </c>
      <c r="EZ22" s="175">
        <f>('4-year summary'!GN22/'4-year summary'!AG22)*100</f>
        <v>5.1428991257071489E-2</v>
      </c>
      <c r="FA22" s="175">
        <f>('4-year summary'!GO22/'4-year summary'!AH22)*100</f>
        <v>9.7123645872245049E-2</v>
      </c>
      <c r="FB22" s="175">
        <f t="shared" si="25"/>
        <v>3.5632943942399526</v>
      </c>
      <c r="FC22" s="175">
        <f t="shared" si="25"/>
        <v>3.7205827418752335</v>
      </c>
      <c r="FD22" s="175">
        <f>('4-year summary'!GR22/'4-year summary'!AG22)*100</f>
        <v>0.44081992506061274</v>
      </c>
      <c r="FE22" s="175">
        <f>('4-year summary'!GS22/'4-year summary'!AH22)*100</f>
        <v>0.27642883825177439</v>
      </c>
      <c r="FF22" s="175">
        <f>('4-year summary'!GT22/'4-year summary'!AG22)*100</f>
        <v>4.4081992506061277E-2</v>
      </c>
      <c r="FG22" s="175">
        <f>('4-year summary'!GU22/'4-year summary'!AH22)*100</f>
        <v>4.4826298094882332E-2</v>
      </c>
      <c r="FH22" s="175">
        <f t="shared" si="26"/>
        <v>0.484901917566674</v>
      </c>
      <c r="FI22" s="175">
        <f t="shared" si="26"/>
        <v>0.3212551363466567</v>
      </c>
      <c r="FJ22" s="584">
        <f>('4-year summary'!GX22/'4-year summary'!X22)*100</f>
        <v>7.3181536280676891</v>
      </c>
      <c r="FK22" s="585">
        <f>('4-year summary'!GY22/'4-year summary'!Y22)*100</f>
        <v>7.1191382522070139</v>
      </c>
      <c r="FL22" s="585">
        <f>('4-year summary'!GZ22/'4-year summary'!Z22)*100</f>
        <v>4.7044025157232703</v>
      </c>
      <c r="FM22" s="585">
        <f>('4-year summary'!HA22/'4-year summary'!AA22)*100</f>
        <v>4.9662940523935486</v>
      </c>
      <c r="FN22" s="585">
        <f>('4-year summary'!HB22/'4-year summary'!AB22)*100</f>
        <v>5.7398259233121616</v>
      </c>
      <c r="FO22" s="585">
        <f>('4-year summary'!HC22/'4-year summary'!AC22)*100</f>
        <v>5.9013408376096672</v>
      </c>
      <c r="FP22" s="585">
        <f>('4-year summary'!HD22/'4-year summary'!AD22)*100</f>
        <v>5.9543293585846779</v>
      </c>
      <c r="FQ22" s="585">
        <f>('4-year summary'!HE22/'4-year summary'!AE22)*100</f>
        <v>6.2622456669178597</v>
      </c>
      <c r="FR22" s="585">
        <f>('4-year summary'!HF22/'4-year summary'!AF22)*100</f>
        <v>6.2137348512669845</v>
      </c>
      <c r="FS22" s="584">
        <f>('4-year summary'!HG22/'4-year summary'!X22)*100</f>
        <v>0.35439000620182515</v>
      </c>
      <c r="FT22" s="585">
        <f>('4-year summary'!HH22/'4-year summary'!Y22)*100</f>
        <v>0.13768526767635864</v>
      </c>
      <c r="FU22" s="585">
        <f>('4-year summary'!HI22/'4-year summary'!Z22)*100</f>
        <v>6.7085953878406712E-2</v>
      </c>
      <c r="FV22" s="585">
        <f>('4-year summary'!HJ22/'4-year summary'!AA22)*100</f>
        <v>0.26452769007594501</v>
      </c>
      <c r="FW22" s="585">
        <f>('4-year summary'!HK22/'4-year summary'!AB22)*100</f>
        <v>0.2352387673488591</v>
      </c>
      <c r="FX22" s="585">
        <f>('4-year summary'!HL22/'4-year summary'!AC22)*100</f>
        <v>0.25658003641781163</v>
      </c>
      <c r="FY22" s="585">
        <f>('4-year summary'!HM22/'4-year summary'!AD22)*100</f>
        <v>0.15587249629802821</v>
      </c>
      <c r="FZ22" s="585">
        <f>('4-year summary'!HN22/'4-year summary'!AE22)*100</f>
        <v>0.11303692539562923</v>
      </c>
      <c r="GA22" s="585">
        <f>('4-year summary'!HO22/'4-year summary'!AF22)*100</f>
        <v>0.11751744399559311</v>
      </c>
      <c r="GB22" s="584">
        <f>('4-year summary'!HY22/'4-year summary'!X22)*100</f>
        <v>14.556569504739967</v>
      </c>
      <c r="GC22" s="585">
        <f>('4-year summary'!HZ22/'4-year summary'!Y22)*100</f>
        <v>15.177775977970356</v>
      </c>
      <c r="GD22" s="585">
        <f>('4-year summary'!IA22/'4-year summary'!Z22)*100</f>
        <v>14.029350104821802</v>
      </c>
      <c r="GE22" s="585">
        <f>('4-year summary'!IB22/'4-year summary'!AA22)*100</f>
        <v>14.173564297294991</v>
      </c>
      <c r="GF22" s="585">
        <f>('4-year summary'!IC22/'4-year summary'!AB22)*100</f>
        <v>18.630910374029639</v>
      </c>
      <c r="GG22" s="585">
        <f>('4-year summary'!ID22/'4-year summary'!AC22)*100</f>
        <v>20.451911935110083</v>
      </c>
      <c r="GH22" s="585">
        <f>('4-year summary'!IE22/'4-year summary'!AD22)*100</f>
        <v>19.842568778738993</v>
      </c>
      <c r="GI22" s="585">
        <f>('4-year summary'!IF22/'4-year summary'!AE22)*100</f>
        <v>20.25621703089676</v>
      </c>
      <c r="GJ22" s="585">
        <f>('4-year summary'!IG22/'4-year summary'!AF22)*100</f>
        <v>20.984208593463091</v>
      </c>
      <c r="GK22" s="584">
        <f>('4-year summary'!IH22/'4-year summary'!X22)*100</f>
        <v>0.95685301674492773</v>
      </c>
      <c r="GL22" s="585">
        <f>('4-year summary'!II22/'4-year summary'!Y22)*100</f>
        <v>1.2310682756945006</v>
      </c>
      <c r="GM22" s="585">
        <f>('4-year summary'!IJ22/'4-year summary'!Z22)*100</f>
        <v>1.2243186582809225</v>
      </c>
      <c r="GN22" s="585">
        <f>('4-year summary'!IK22/'4-year summary'!AA22)*100</f>
        <v>1.5871661404556703</v>
      </c>
      <c r="GO22" s="585">
        <f>('4-year summary'!IL22/'4-year summary'!AB22)*100</f>
        <v>1.1056222065396377</v>
      </c>
      <c r="GP22" s="585">
        <f>('4-year summary'!IM22/'4-year summary'!AC22)*100</f>
        <v>1.3987750372454892</v>
      </c>
      <c r="GQ22" s="585">
        <f>('4-year summary'!IN22/'4-year summary'!AD22)*100</f>
        <v>1.2625672200140285</v>
      </c>
      <c r="GR22" s="585">
        <f>('4-year summary'!IO22/'4-year summary'!AE22)*100</f>
        <v>1.544837980406933</v>
      </c>
      <c r="GS22" s="585">
        <f>('4-year summary'!IP22/'4-year summary'!AF22)*100</f>
        <v>1.3587954461990452</v>
      </c>
      <c r="GT22" s="584">
        <f>('4-year summary'!LB22/'4-year summary'!X22)*100</f>
        <v>25.75529370071764</v>
      </c>
      <c r="GU22" s="585">
        <f>('4-year summary'!LC22/'4-year summary'!Y22)*100</f>
        <v>25.172106584595451</v>
      </c>
      <c r="GV22" s="585">
        <f>('4-year summary'!LD22/'4-year summary'!Z22)*100</f>
        <v>29.006289308176104</v>
      </c>
      <c r="GW22" s="585">
        <f>('4-year summary'!LE22/'4-year summary'!AA22)*100</f>
        <v>27.212219472651249</v>
      </c>
      <c r="GX22" s="585">
        <f>('4-year summary'!LF22/'4-year summary'!AB22)*100</f>
        <v>20.1442797773073</v>
      </c>
      <c r="GY22" s="585">
        <f>('4-year summary'!LG22/'4-year summary'!AC22)*100</f>
        <v>20.451911935110083</v>
      </c>
      <c r="GZ22" s="585">
        <f>('4-year summary'!LH22/'4-year summary'!AD22)*100</f>
        <v>20.333567142077779</v>
      </c>
      <c r="HA22" s="585">
        <f>('4-year summary'!LI22/'4-year summary'!AE22)*100</f>
        <v>19.939713639788998</v>
      </c>
      <c r="HB22" s="585">
        <f>('4-year summary'!LJ22/'4-year summary'!AF22)*100</f>
        <v>18.575100991553434</v>
      </c>
      <c r="HC22" s="584">
        <f>('4-year summary'!LK22/'4-year summary'!X22)*100</f>
        <v>2.427571542482502</v>
      </c>
      <c r="HD22" s="585">
        <f>('4-year summary'!LL22/'4-year summary'!Y22)*100</f>
        <v>0.737021138738155</v>
      </c>
      <c r="HE22" s="585">
        <f>('4-year summary'!LM22/'4-year summary'!Z22)*100</f>
        <v>2.4905660377358489</v>
      </c>
      <c r="HF22" s="585">
        <f>('4-year summary'!LN22/'4-year summary'!AA22)*100</f>
        <v>1.9540916460448845</v>
      </c>
      <c r="HG22" s="585">
        <f>('4-year summary'!LO22/'4-year summary'!AB22)*100</f>
        <v>1.2781306359288009</v>
      </c>
      <c r="HH22" s="585">
        <f>('4-year summary'!LP22/'4-year summary'!AC22)*100</f>
        <v>1.4070518126138056</v>
      </c>
      <c r="HI22" s="585">
        <f>('4-year summary'!LQ22/'4-year summary'!AD22)*100</f>
        <v>1.1612500974203102</v>
      </c>
      <c r="HJ22" s="585">
        <f>('4-year summary'!LR22/'4-year summary'!AE22)*100</f>
        <v>1.1831198191409193</v>
      </c>
      <c r="HK22" s="585">
        <f>('4-year summary'!LS22/'4-year summary'!AF22)*100</f>
        <v>1.0503121557106132</v>
      </c>
      <c r="HL22" s="73"/>
      <c r="HM22" s="24">
        <f t="shared" si="38"/>
        <v>100.00000000000001</v>
      </c>
      <c r="HN22" s="24">
        <f t="shared" si="39"/>
        <v>99.999999999999986</v>
      </c>
      <c r="HO22" s="24">
        <f t="shared" si="40"/>
        <v>100</v>
      </c>
      <c r="HP22" s="24">
        <f t="shared" si="41"/>
        <v>100.00000000000001</v>
      </c>
      <c r="HQ22" s="24">
        <f t="shared" si="42"/>
        <v>100</v>
      </c>
      <c r="HR22" s="24">
        <f t="shared" si="43"/>
        <v>100.00000000000001</v>
      </c>
      <c r="HS22" s="24">
        <f t="shared" si="44"/>
        <v>100.00000000000001</v>
      </c>
      <c r="HT22" s="24">
        <f t="shared" si="45"/>
        <v>100</v>
      </c>
      <c r="HU22" s="24">
        <f t="shared" si="46"/>
        <v>100</v>
      </c>
      <c r="HV22" s="597">
        <f t="shared" si="47"/>
        <v>99.999999999999986</v>
      </c>
      <c r="HW22" s="597">
        <f t="shared" si="48"/>
        <v>100</v>
      </c>
    </row>
    <row r="23" spans="1:231" s="26" customFormat="1" x14ac:dyDescent="0.2">
      <c r="A23" s="154" t="s">
        <v>111</v>
      </c>
      <c r="B23" s="76">
        <f>('4-year summary'!B23/'4-year summary'!X23)*100</f>
        <v>70.675974949428195</v>
      </c>
      <c r="C23" s="76">
        <f>('4-year summary'!C23/'4-year summary'!Y23)*100</f>
        <v>68.348167026073313</v>
      </c>
      <c r="D23" s="76">
        <f>('4-year summary'!D23/'4-year summary'!Z23)*100</f>
        <v>66.438141474224395</v>
      </c>
      <c r="E23" s="76">
        <f>('4-year summary'!E23/'4-year summary'!AA23)*100</f>
        <v>64.135036460109035</v>
      </c>
      <c r="F23" s="76">
        <f>('4-year summary'!F23/'4-year summary'!AB23)*100</f>
        <v>68.004055666258324</v>
      </c>
      <c r="G23" s="76">
        <f>('4-year summary'!G23/'4-year summary'!AC23)*100</f>
        <v>68.229306266954538</v>
      </c>
      <c r="H23" s="76">
        <f>('4-year summary'!H23/'4-year summary'!AD23)*100</f>
        <v>65.364394328300079</v>
      </c>
      <c r="I23" s="76">
        <f>('4-year summary'!I23/'4-year summary'!AE23)*100</f>
        <v>65.950948959771594</v>
      </c>
      <c r="J23" s="76">
        <f>('4-year summary'!J23/'4-year summary'!AF23)*100</f>
        <v>65.940729920545337</v>
      </c>
      <c r="K23" s="76">
        <f>('4-year summary'!K23/'4-year summary'!AG23)*100</f>
        <v>66.239885197330722</v>
      </c>
      <c r="L23" s="76">
        <f>('4-year summary'!L23/'4-year summary'!AH23)*100</f>
        <v>66.159194847613804</v>
      </c>
      <c r="M23" s="78">
        <f>('4-year summary'!M23/'4-year summary'!X23)*100</f>
        <v>29.324025050571784</v>
      </c>
      <c r="N23" s="76">
        <f>('4-year summary'!N23/'4-year summary'!Y23)*100</f>
        <v>31.65183297392668</v>
      </c>
      <c r="O23" s="76">
        <f>('4-year summary'!O23/'4-year summary'!Z23)*100</f>
        <v>33.561858525775598</v>
      </c>
      <c r="P23" s="76">
        <f>('4-year summary'!P23/'4-year summary'!AA23)*100</f>
        <v>35.864963539890965</v>
      </c>
      <c r="Q23" s="76">
        <f>('4-year summary'!Q23/'4-year summary'!AB23)*100</f>
        <v>31.995944333741672</v>
      </c>
      <c r="R23" s="76">
        <f>('4-year summary'!R23/'4-year summary'!AC23)*100</f>
        <v>31.770693733045469</v>
      </c>
      <c r="S23" s="76">
        <f>('4-year summary'!S23/'4-year summary'!AD23)*100</f>
        <v>34.635605671699913</v>
      </c>
      <c r="T23" s="76">
        <f>('4-year summary'!T23/'4-year summary'!AE23)*100</f>
        <v>34.049051040228406</v>
      </c>
      <c r="U23" s="76">
        <f>('4-year summary'!U23/'4-year summary'!AF23)*100</f>
        <v>34.059270079454663</v>
      </c>
      <c r="V23" s="76">
        <f>('4-year summary'!V23/'4-year summary'!AG23)*100</f>
        <v>33.760114802669271</v>
      </c>
      <c r="W23" s="76">
        <f>('4-year summary'!W23/'4-year summary'!AH23)*100</f>
        <v>33.840805152386189</v>
      </c>
      <c r="X23" s="78">
        <f>('4-year summary'!AI23/'4-year summary'!X23)*100</f>
        <v>20.190954529779003</v>
      </c>
      <c r="Y23" s="76">
        <f>('4-year summary'!AJ23/'4-year summary'!Y23)*100</f>
        <v>22.53793373848265</v>
      </c>
      <c r="Z23" s="76">
        <f>('4-year summary'!AK23/'4-year summary'!Z23)*100</f>
        <v>21.607111616515045</v>
      </c>
      <c r="AA23" s="76">
        <f>('4-year summary'!AL23/'4-year summary'!AA23)*100</f>
        <v>20.934358563574314</v>
      </c>
      <c r="AB23" s="76">
        <f>('4-year summary'!AM23/'4-year summary'!AB23)*100</f>
        <v>19.716679087411123</v>
      </c>
      <c r="AC23" s="76">
        <f>('4-year summary'!AN23/'4-year summary'!AC23)*100</f>
        <v>21.438186097063127</v>
      </c>
      <c r="AD23" s="76">
        <f>('4-year summary'!AO23/'4-year summary'!AD23)*100</f>
        <v>20.65196225947496</v>
      </c>
      <c r="AE23" s="76">
        <f>('4-year summary'!AP23/'4-year summary'!AE23)*100</f>
        <v>20.811296248625119</v>
      </c>
      <c r="AF23" s="76">
        <f>('4-year summary'!AQ23/'4-year summary'!AF23)*100</f>
        <v>22.82025319257243</v>
      </c>
      <c r="AG23" s="76">
        <f>('4-year summary'!AR23/'4-year summary'!AG23)*100</f>
        <v>22.850587381527902</v>
      </c>
      <c r="AH23" s="76">
        <f>('4-year summary'!AS23/'4-year summary'!AH23)*100</f>
        <v>22.876994406326347</v>
      </c>
      <c r="AI23" s="78">
        <f>('4-year summary'!AT23/'4-year summary'!X23)*100</f>
        <v>6.5742015405820018</v>
      </c>
      <c r="AJ23" s="76">
        <f>('4-year summary'!AU23/'4-year summary'!Y23)*100</f>
        <v>7.4652029013918835</v>
      </c>
      <c r="AK23" s="76">
        <f>('4-year summary'!AV23/'4-year summary'!Z23)*100</f>
        <v>7.5967313972474928</v>
      </c>
      <c r="AL23" s="76">
        <f>('4-year summary'!AW23/'4-year summary'!AA23)*100</f>
        <v>8.8371492597091805</v>
      </c>
      <c r="AM23" s="76">
        <f>('4-year summary'!AX23/'4-year summary'!AB23)*100</f>
        <v>9.8836074959459328</v>
      </c>
      <c r="AN23" s="76">
        <f>('4-year summary'!AY23/'4-year summary'!AC23)*100</f>
        <v>9.8415073443864856</v>
      </c>
      <c r="AO23" s="76">
        <f>('4-year summary'!AZ23/'4-year summary'!AD23)*100</f>
        <v>9.9304904026010039</v>
      </c>
      <c r="AP23" s="76">
        <f>('4-year summary'!BA23/'4-year summary'!AE23)*100</f>
        <v>9.5878870141115353</v>
      </c>
      <c r="AQ23" s="76">
        <f>('4-year summary'!BB23/'4-year summary'!AF23)*100</f>
        <v>10.493161144678307</v>
      </c>
      <c r="AR23" s="76">
        <f>('4-year summary'!BC23/'4-year summary'!AG23)*100</f>
        <v>11.0713096998434</v>
      </c>
      <c r="AS23" s="76">
        <f>('4-year summary'!BD23/'4-year summary'!AH23)*100</f>
        <v>11.099247602241677</v>
      </c>
      <c r="AT23" s="606">
        <f t="shared" si="27"/>
        <v>33.921897081371299</v>
      </c>
      <c r="AU23" s="606">
        <f t="shared" si="27"/>
        <v>33.976242008568022</v>
      </c>
      <c r="AV23" s="78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8">
        <f>('4-year summary'!DH23/'4-year summary'!X23)*100</f>
        <v>13.176276949965764</v>
      </c>
      <c r="BH23" s="76">
        <f>('4-year summary'!DI23/'4-year summary'!Y23)*100</f>
        <v>14.842579886296805</v>
      </c>
      <c r="BI23" s="76">
        <f>('4-year summary'!DJ23/'4-year summary'!Z23)*100</f>
        <v>15.021795544669933</v>
      </c>
      <c r="BJ23" s="76">
        <f>('4-year summary'!DK23/'4-year summary'!AA23)*100</f>
        <v>15.834908361496272</v>
      </c>
      <c r="BK23" s="76">
        <f>('4-year summary'!DL23/'4-year summary'!AB23)*100</f>
        <v>16.124152004324337</v>
      </c>
      <c r="BL23" s="76">
        <f>('4-year summary'!DM23/'4-year summary'!AC23)*100</f>
        <v>16.860425729946893</v>
      </c>
      <c r="BM23" s="76">
        <f>('4-year summary'!DN23/'4-year summary'!AD23)*100</f>
        <v>16.867583626890418</v>
      </c>
      <c r="BN23" s="76">
        <f>('4-year summary'!DO23/'4-year summary'!AE23)*100</f>
        <v>16.955196461585263</v>
      </c>
      <c r="BO23" s="76">
        <f>('4-year summary'!DP23/'4-year summary'!AF23)*100</f>
        <v>17.358851780536927</v>
      </c>
      <c r="BP23" s="76">
        <f>('4-year summary'!DQ23/'4-year summary'!AG23)*100</f>
        <v>16.066371657272562</v>
      </c>
      <c r="BQ23" s="76">
        <f>('4-year summary'!DR23/'4-year summary'!AH23)*100</f>
        <v>17.095287060389058</v>
      </c>
      <c r="BR23" s="606">
        <f t="shared" si="2"/>
        <v>16.066371657272562</v>
      </c>
      <c r="BS23" s="606">
        <f t="shared" si="2"/>
        <v>17.095287060389058</v>
      </c>
      <c r="BT23" s="382">
        <f t="shared" si="3"/>
        <v>20.190954529779003</v>
      </c>
      <c r="BU23" s="383">
        <f t="shared" si="4"/>
        <v>22.53793373848265</v>
      </c>
      <c r="BV23" s="383">
        <f t="shared" si="5"/>
        <v>21.607111616515045</v>
      </c>
      <c r="BW23" s="383">
        <f t="shared" si="6"/>
        <v>20.934358563574314</v>
      </c>
      <c r="BX23" s="383">
        <f t="shared" si="7"/>
        <v>19.716679087411123</v>
      </c>
      <c r="BY23" s="383">
        <f t="shared" si="8"/>
        <v>21.438186097063127</v>
      </c>
      <c r="BZ23" s="383">
        <f t="shared" si="9"/>
        <v>20.65196225947496</v>
      </c>
      <c r="CA23" s="383">
        <f t="shared" si="28"/>
        <v>20.811296248625119</v>
      </c>
      <c r="CB23" s="383">
        <f t="shared" si="29"/>
        <v>22.82025319257243</v>
      </c>
      <c r="CC23" s="383">
        <f t="shared" si="30"/>
        <v>22.850587381527902</v>
      </c>
      <c r="CD23" s="383">
        <f t="shared" si="31"/>
        <v>22.876994406326347</v>
      </c>
      <c r="CE23" s="382">
        <f t="shared" si="10"/>
        <v>19.750478490547767</v>
      </c>
      <c r="CF23" s="383">
        <f t="shared" si="11"/>
        <v>22.307782787688687</v>
      </c>
      <c r="CG23" s="383">
        <f t="shared" si="12"/>
        <v>22.618526941917427</v>
      </c>
      <c r="CH23" s="383">
        <f t="shared" si="13"/>
        <v>24.672057621205454</v>
      </c>
      <c r="CI23" s="383">
        <f t="shared" si="14"/>
        <v>26.007759500270268</v>
      </c>
      <c r="CJ23" s="383">
        <f t="shared" si="15"/>
        <v>26.701933074333379</v>
      </c>
      <c r="CK23" s="383">
        <f t="shared" si="16"/>
        <v>26.798074029491424</v>
      </c>
      <c r="CL23" s="383">
        <f t="shared" si="32"/>
        <v>26.543083475696797</v>
      </c>
      <c r="CM23" s="383">
        <f t="shared" si="33"/>
        <v>27.852012925215234</v>
      </c>
      <c r="CN23" s="383">
        <f t="shared" si="34"/>
        <v>27.137681357115962</v>
      </c>
      <c r="CO23" s="383">
        <f t="shared" si="35"/>
        <v>28.194534662630737</v>
      </c>
      <c r="CP23" s="78">
        <f>('4-year summary'!ED23/'4-year summary'!AG23)*100</f>
        <v>0.92104042647227335</v>
      </c>
      <c r="CQ23" s="78">
        <f>('4-year summary'!EE23/'4-year summary'!AH23)*100</f>
        <v>0.88178597820913018</v>
      </c>
      <c r="CR23" s="78">
        <f>('4-year summary'!EF23/'4-year summary'!AG23)*100</f>
        <v>0.13068079510669992</v>
      </c>
      <c r="CS23" s="78">
        <f>('4-year summary'!EG23/'4-year summary'!AH23)*100</f>
        <v>0.10598262726462257</v>
      </c>
      <c r="CT23" s="78">
        <f t="shared" si="17"/>
        <v>1.0517212215789733</v>
      </c>
      <c r="CU23" s="78">
        <f t="shared" si="17"/>
        <v>0.98776860547375278</v>
      </c>
      <c r="CV23" s="78">
        <f>('4-year summary'!EJ23/'4-year summary'!AG23)*100</f>
        <v>1.9190161018382612</v>
      </c>
      <c r="CW23" s="78">
        <f>('4-year summary'!EK23/'4-year summary'!AH23)*100</f>
        <v>2.2390473660818775</v>
      </c>
      <c r="CX23" s="78">
        <f>('4-year summary'!EL23/'4-year summary'!AG23)*100</f>
        <v>0.79172373152326336</v>
      </c>
      <c r="CY23" s="78">
        <f>('4-year summary'!EM23/'4-year summary'!AH23)*100</f>
        <v>0.52965015213635203</v>
      </c>
      <c r="CZ23" s="78">
        <f t="shared" si="18"/>
        <v>2.7107398333615245</v>
      </c>
      <c r="DA23" s="78">
        <f t="shared" si="18"/>
        <v>2.7686975182182296</v>
      </c>
      <c r="DB23" s="78">
        <f>('4-year summary'!EP23/'4-year summary'!AG23)*100</f>
        <v>4.0644728298530595</v>
      </c>
      <c r="DC23" s="78">
        <f>('4-year summary'!EQ23/'4-year summary'!AH23)*100</f>
        <v>4.3011063744737035</v>
      </c>
      <c r="DD23" s="78">
        <f>('4-year summary'!ER23/'4-year summary'!AG23)*100</f>
        <v>0.28236873264182549</v>
      </c>
      <c r="DE23" s="78">
        <f>('4-year summary'!ES23/'4-year summary'!AH23)*100</f>
        <v>0.259565392332959</v>
      </c>
      <c r="DF23" s="78">
        <f t="shared" si="36"/>
        <v>4.3468415624948848</v>
      </c>
      <c r="DG23" s="78">
        <f t="shared" si="36"/>
        <v>4.5606717668066628</v>
      </c>
      <c r="DH23" s="78">
        <f>('4-year summary'!EV23/'4-year summary'!AG23)*100</f>
        <v>7.4302535589373111</v>
      </c>
      <c r="DI23" s="78">
        <f>('4-year summary'!EW23/'4-year summary'!AH23)*100</f>
        <v>7.8416624808350281</v>
      </c>
      <c r="DJ23" s="78">
        <f>('4-year summary'!EX23/'4-year summary'!AG23)*100</f>
        <v>0.70960490203032667</v>
      </c>
      <c r="DK23" s="78">
        <f>('4-year summary'!EY23/'4-year summary'!AH23)*100</f>
        <v>0.69506720560892676</v>
      </c>
      <c r="DL23" s="78">
        <f t="shared" si="37"/>
        <v>8.1398584609676377</v>
      </c>
      <c r="DM23" s="78">
        <f t="shared" si="37"/>
        <v>8.5367296864439552</v>
      </c>
      <c r="DN23" s="78">
        <f>('4-year summary'!FB23/'4-year summary'!AG23)*100</f>
        <v>6.7094630356139273</v>
      </c>
      <c r="DO23" s="78">
        <f>('4-year summary'!FC23/'4-year summary'!AH23)*100</f>
        <v>6.5709228904065995</v>
      </c>
      <c r="DP23" s="78">
        <f>('4-year summary'!FD23/'4-year summary'!AG23)*100</f>
        <v>0.78435759067173749</v>
      </c>
      <c r="DQ23" s="78">
        <f>('4-year summary'!FE23/'4-year summary'!AH23)*100</f>
        <v>0.73030708663488064</v>
      </c>
      <c r="DR23" s="78">
        <f t="shared" si="19"/>
        <v>7.4938206262856646</v>
      </c>
      <c r="DS23" s="78">
        <f t="shared" si="19"/>
        <v>7.3012299770414799</v>
      </c>
      <c r="DT23" s="78">
        <f>('4-year summary'!FH23/'4-year summary'!AG23)*100</f>
        <v>4.2559924919927319</v>
      </c>
      <c r="DU23" s="78">
        <f>('4-year summary'!FI23/'4-year summary'!AH23)*100</f>
        <v>4.5585678933125751</v>
      </c>
      <c r="DV23" s="78">
        <f>('4-year summary'!FJ23/'4-year summary'!AG23)*100</f>
        <v>0.67877623846653323</v>
      </c>
      <c r="DW23" s="78">
        <f>('4-year summary'!FK23/'4-year summary'!AH23)*100</f>
        <v>0.63536979521421377</v>
      </c>
      <c r="DX23" s="78">
        <f t="shared" si="20"/>
        <v>4.9347687304592647</v>
      </c>
      <c r="DY23" s="78">
        <f t="shared" si="20"/>
        <v>5.1939376885267885</v>
      </c>
      <c r="DZ23" s="78">
        <f>('4-year summary'!FN23/'4-year summary'!AG23)*100</f>
        <v>3.0427618117432655</v>
      </c>
      <c r="EA23" s="78">
        <f>('4-year summary'!FO23/'4-year summary'!AH23)*100</f>
        <v>2.5562062953154627</v>
      </c>
      <c r="EB23" s="78">
        <f>('4-year summary'!FP23/'4-year summary'!AG23)*100</f>
        <v>0.94532140927915487</v>
      </c>
      <c r="EC23" s="78">
        <f>('4-year summary'!FQ23/'4-year summary'!AH23)*100</f>
        <v>0.65298973572719077</v>
      </c>
      <c r="ED23" s="78">
        <f t="shared" si="21"/>
        <v>3.9880832210224204</v>
      </c>
      <c r="EE23" s="78">
        <f t="shared" si="21"/>
        <v>3.2091960310426533</v>
      </c>
      <c r="EF23" s="78">
        <f>('4-year summary'!FT23/'4-year summary'!AG23)*100</f>
        <v>4.26717811328579</v>
      </c>
      <c r="EG23" s="78">
        <f>('4-year summary'!FU23/'4-year summary'!AH23)*100</f>
        <v>4.269022303688879</v>
      </c>
      <c r="EH23" s="78">
        <f>('4-year summary'!FV23/'4-year summary'!AG23)*100</f>
        <v>0.64139989414582776</v>
      </c>
      <c r="EI23" s="78">
        <f>('4-year summary'!FW23/'4-year summary'!AH23)*100</f>
        <v>0.62406147518349719</v>
      </c>
      <c r="EJ23" s="78">
        <f t="shared" si="22"/>
        <v>4.9085780074316174</v>
      </c>
      <c r="EK23" s="78">
        <f t="shared" si="22"/>
        <v>4.8930837788723762</v>
      </c>
      <c r="EL23" s="78">
        <f>('4-year summary'!FZ23/'4-year summary'!AG23)*100</f>
        <v>0.14050231624206777</v>
      </c>
      <c r="EM23" s="78">
        <f>('4-year summary'!GA23/'4-year summary'!AH23)*100</f>
        <v>0.11334618449392639</v>
      </c>
      <c r="EN23" s="78">
        <f>('4-year summary'!GB23/'4-year summary'!AG23)*100</f>
        <v>2.6190723027647581E-2</v>
      </c>
      <c r="EO23" s="78">
        <f>('4-year summary'!GC23/'4-year summary'!AH23)*100</f>
        <v>1.8934861446781203E-2</v>
      </c>
      <c r="EP23" s="78">
        <f t="shared" si="23"/>
        <v>0.16669303926971535</v>
      </c>
      <c r="EQ23" s="78">
        <f t="shared" si="23"/>
        <v>0.13228104594070758</v>
      </c>
      <c r="ER23" s="78">
        <f>('4-year summary'!GF23/'4-year summary'!AG23)*100</f>
        <v>7.8940476125519039</v>
      </c>
      <c r="ES23" s="78">
        <f>('4-year summary'!GG23/'4-year summary'!AH23)*100</f>
        <v>7.2318021517366162</v>
      </c>
      <c r="ET23" s="78">
        <f>('4-year summary'!GH23/'4-year summary'!AG23)*100</f>
        <v>1.3982026616322276</v>
      </c>
      <c r="EU23" s="78">
        <f>('4-year summary'!GI23/'4-year summary'!AH23)*100</f>
        <v>1.2249803419320395</v>
      </c>
      <c r="EV23" s="78">
        <f t="shared" si="24"/>
        <v>9.2922502741841306</v>
      </c>
      <c r="EW23" s="78">
        <f t="shared" si="24"/>
        <v>8.4567824936686549</v>
      </c>
      <c r="EX23" s="78">
        <f>('4-year summary'!GL23/'4-year summary'!AG23)*100</f>
        <v>2.1146280644510043</v>
      </c>
      <c r="EY23" s="78">
        <f>('4-year summary'!GM23/'4-year summary'!AH23)*100</f>
        <v>2.0917762214958016</v>
      </c>
      <c r="EZ23" s="78">
        <f>('4-year summary'!GN23/'4-year summary'!AG23)*100</f>
        <v>0.1576899782289615</v>
      </c>
      <c r="FA23" s="78">
        <f>('4-year summary'!GO23/'4-year summary'!AH23)*100</f>
        <v>9.7830117475036213E-2</v>
      </c>
      <c r="FB23" s="78">
        <f t="shared" si="25"/>
        <v>2.2723180426799656</v>
      </c>
      <c r="FC23" s="78">
        <f t="shared" si="25"/>
        <v>2.1896063389708376</v>
      </c>
      <c r="FD23" s="78">
        <f>('4-year summary'!GR23/'4-year summary'!AG23)*100</f>
        <v>0.62994145282123193</v>
      </c>
      <c r="FE23" s="78">
        <f>('4-year summary'!GS23/'4-year summary'!AH23)*100</f>
        <v>0.62695430123786655</v>
      </c>
      <c r="FF23" s="78">
        <f>('4-year summary'!GT23/'4-year summary'!AG23)*100</f>
        <v>7.611678879910079E-2</v>
      </c>
      <c r="FG23" s="78">
        <f>('4-year summary'!GU23/'4-year summary'!AH23)*100</f>
        <v>7.1531698798951215E-2</v>
      </c>
      <c r="FH23" s="78">
        <f t="shared" si="26"/>
        <v>0.7060582416203327</v>
      </c>
      <c r="FI23" s="78">
        <f t="shared" si="26"/>
        <v>0.69848600003681782</v>
      </c>
      <c r="FJ23" s="581">
        <f>('4-year summary'!GX23/'4-year summary'!X23)*100</f>
        <v>3.6139037240097189</v>
      </c>
      <c r="FK23" s="583">
        <f>('4-year summary'!GY23/'4-year summary'!Y23)*100</f>
        <v>3.5142128994314841</v>
      </c>
      <c r="FL23" s="583">
        <f>('4-year summary'!GZ23/'4-year summary'!Z23)*100</f>
        <v>2.8982971775134128</v>
      </c>
      <c r="FM23" s="583">
        <f>('4-year summary'!HA23/'4-year summary'!AA23)*100</f>
        <v>2.819824501590475</v>
      </c>
      <c r="FN23" s="583">
        <f>('4-year summary'!HB23/'4-year summary'!AB23)*100</f>
        <v>3.4761025942830459</v>
      </c>
      <c r="FO23" s="583">
        <f>('4-year summary'!HC23/'4-year summary'!AC23)*100</f>
        <v>3.2337685671450997</v>
      </c>
      <c r="FP23" s="583">
        <f>('4-year summary'!HD23/'4-year summary'!AD23)*100</f>
        <v>3.3539265841756505</v>
      </c>
      <c r="FQ23" s="583">
        <f>('4-year summary'!HE23/'4-year summary'!AE23)*100</f>
        <v>3.1461351243827664</v>
      </c>
      <c r="FR23" s="583">
        <f>('4-year summary'!HF23/'4-year summary'!AF23)*100</f>
        <v>3.3718433924263556</v>
      </c>
      <c r="FS23" s="581">
        <f>('4-year summary'!HG23/'4-year summary'!X23)*100</f>
        <v>0.16547746660663878</v>
      </c>
      <c r="FT23" s="583">
        <f>('4-year summary'!HH23/'4-year summary'!Y23)*100</f>
        <v>0.18310135267594591</v>
      </c>
      <c r="FU23" s="583">
        <f>('4-year summary'!HI23/'4-year summary'!Z23)*100</f>
        <v>0.12793037088873338</v>
      </c>
      <c r="FV23" s="583">
        <f>('4-year summary'!HJ23/'4-year summary'!AA23)*100</f>
        <v>0.1118794085617538</v>
      </c>
      <c r="FW23" s="583">
        <f>('4-year summary'!HK23/'4-year summary'!AB23)*100</f>
        <v>0.12378098122815041</v>
      </c>
      <c r="FX23" s="583">
        <f>('4-year summary'!HL23/'4-year summary'!AC23)*100</f>
        <v>0.11987829554859783</v>
      </c>
      <c r="FY23" s="583">
        <f>('4-year summary'!HM23/'4-year summary'!AD23)*100</f>
        <v>0.20475237943507227</v>
      </c>
      <c r="FZ23" s="583">
        <f>('4-year summary'!HN23/'4-year summary'!AE23)*100</f>
        <v>0.15737988813741779</v>
      </c>
      <c r="GA23" s="583">
        <f>('4-year summary'!HO23/'4-year summary'!AF23)*100</f>
        <v>0.26835314166832658</v>
      </c>
      <c r="GB23" s="581">
        <f>('4-year summary'!HY23/'4-year summary'!X23)*100</f>
        <v>23.331324991692583</v>
      </c>
      <c r="GC23" s="583">
        <f>('4-year summary'!HZ23/'4-year summary'!Y23)*100</f>
        <v>20.869633405214664</v>
      </c>
      <c r="GD23" s="583">
        <f>('4-year summary'!IA23/'4-year summary'!Z23)*100</f>
        <v>21.413575927221835</v>
      </c>
      <c r="GE23" s="583">
        <f>('4-year summary'!IB23/'4-year summary'!AA23)*100</f>
        <v>21.573196606545274</v>
      </c>
      <c r="GF23" s="583">
        <f>('4-year summary'!IC23/'4-year summary'!AB23)*100</f>
        <v>26.343599371819515</v>
      </c>
      <c r="GG23" s="583">
        <f>('4-year summary'!ID23/'4-year summary'!AC23)*100</f>
        <v>27.020626724907292</v>
      </c>
      <c r="GH23" s="583">
        <f>('4-year summary'!IE23/'4-year summary'!AD23)*100</f>
        <v>26.463507461365527</v>
      </c>
      <c r="GI23" s="583">
        <f>('4-year summary'!IF23/'4-year summary'!AE23)*100</f>
        <v>27.108831995506776</v>
      </c>
      <c r="GJ23" s="583">
        <f>('4-year summary'!IG23/'4-year summary'!AF23)*100</f>
        <v>26.113803864285241</v>
      </c>
      <c r="GK23" s="581">
        <f>('4-year summary'!IH23/'4-year summary'!X23)*100</f>
        <v>4.8310436513307371</v>
      </c>
      <c r="GL23" s="583">
        <f>('4-year summary'!II23/'4-year summary'!Y23)*100</f>
        <v>5.7337776906488926</v>
      </c>
      <c r="GM23" s="583">
        <f>('4-year summary'!IJ23/'4-year summary'!Z23)*100</f>
        <v>6.6039042453930481</v>
      </c>
      <c r="GN23" s="583">
        <f>('4-year summary'!IK23/'4-year summary'!AA23)*100</f>
        <v>6.8842246723886253</v>
      </c>
      <c r="GO23" s="583">
        <f>('4-year summary'!IL23/'4-year summary'!AB23)*100</f>
        <v>3.7268630317064821</v>
      </c>
      <c r="GP23" s="583">
        <f>('4-year summary'!IM23/'4-year summary'!AC23)*100</f>
        <v>3.2823678761512882</v>
      </c>
      <c r="GQ23" s="583">
        <f>('4-year summary'!IN23/'4-year summary'!AD23)*100</f>
        <v>5.1598189682132256</v>
      </c>
      <c r="GR23" s="583">
        <f>('4-year summary'!IO23/'4-year summary'!AE23)*100</f>
        <v>4.9925697971028065</v>
      </c>
      <c r="GS23" s="583">
        <f>('4-year summary'!IP23/'4-year summary'!AF23)*100</f>
        <v>3.7406214726777769</v>
      </c>
      <c r="GT23" s="581">
        <f>('4-year summary'!LB23/'4-year summary'!X23)*100</f>
        <v>23.5397917039469</v>
      </c>
      <c r="GU23" s="583">
        <f>('4-year summary'!LC23/'4-year summary'!Y23)*100</f>
        <v>21.426386982944521</v>
      </c>
      <c r="GV23" s="583">
        <f>('4-year summary'!LD23/'4-year summary'!Z23)*100</f>
        <v>20.519156752974109</v>
      </c>
      <c r="GW23" s="583">
        <f>('4-year summary'!LE23/'4-year summary'!AA23)*100</f>
        <v>18.807656788398965</v>
      </c>
      <c r="GX23" s="583">
        <f>('4-year summary'!LF23/'4-year summary'!AB23)*100</f>
        <v>18.467674612744645</v>
      </c>
      <c r="GY23" s="583">
        <f>('4-year summary'!LG23/'4-year summary'!AC23)*100</f>
        <v>16.53672487783901</v>
      </c>
      <c r="GZ23" s="583">
        <f>('4-year summary'!LH23/'4-year summary'!AD23)*100</f>
        <v>14.894998023283945</v>
      </c>
      <c r="HA23" s="583">
        <f>('4-year summary'!LI23/'4-year summary'!AE23)*100</f>
        <v>14.884685591256932</v>
      </c>
      <c r="HB23" s="583">
        <f>('4-year summary'!LJ23/'4-year summary'!AF23)*100</f>
        <v>13.634829471261314</v>
      </c>
      <c r="HC23" s="581">
        <f>('4-year summary'!LK23/'4-year summary'!X23)*100</f>
        <v>4.5770254420866401</v>
      </c>
      <c r="HD23" s="583">
        <f>('4-year summary'!LL23/'4-year summary'!Y23)*100</f>
        <v>3.4271711429131546</v>
      </c>
      <c r="HE23" s="583">
        <f>('4-year summary'!LM23/'4-year summary'!Z23)*100</f>
        <v>4.2114969675763936</v>
      </c>
      <c r="HF23" s="583">
        <f>('4-year summary'!LN23/'4-year summary'!AA23)*100</f>
        <v>4.196801837735137</v>
      </c>
      <c r="HG23" s="583">
        <f>('4-year summary'!LO23/'4-year summary'!AB23)*100</f>
        <v>2.1375408205367679</v>
      </c>
      <c r="HH23" s="583">
        <f>('4-year summary'!LP23/'4-year summary'!AC23)*100</f>
        <v>1.6665144870122031</v>
      </c>
      <c r="HI23" s="583">
        <f>('4-year summary'!LQ23/'4-year summary'!AD23)*100</f>
        <v>2.4729602945601954</v>
      </c>
      <c r="HJ23" s="583">
        <f>('4-year summary'!LR23/'4-year summary'!AE23)*100</f>
        <v>2.3560178792913811</v>
      </c>
      <c r="HK23" s="583">
        <f>('4-year summary'!LS23/'4-year summary'!AF23)*100</f>
        <v>2.1982825398933228</v>
      </c>
      <c r="HL23" s="38"/>
      <c r="HM23" s="24">
        <f t="shared" si="38"/>
        <v>99.999999999999986</v>
      </c>
      <c r="HN23" s="24">
        <f t="shared" si="39"/>
        <v>100</v>
      </c>
      <c r="HO23" s="24">
        <f t="shared" si="40"/>
        <v>100</v>
      </c>
      <c r="HP23" s="24">
        <f t="shared" si="41"/>
        <v>99.999999999999986</v>
      </c>
      <c r="HQ23" s="24">
        <f t="shared" si="42"/>
        <v>100</v>
      </c>
      <c r="HR23" s="24">
        <f t="shared" si="43"/>
        <v>100.00000000000001</v>
      </c>
      <c r="HS23" s="24">
        <f t="shared" si="44"/>
        <v>100.00000000000001</v>
      </c>
      <c r="HT23" s="24">
        <f t="shared" si="45"/>
        <v>99.999999999999986</v>
      </c>
      <c r="HU23" s="24">
        <f t="shared" si="46"/>
        <v>100.00000000000001</v>
      </c>
      <c r="HV23" s="597">
        <f t="shared" si="47"/>
        <v>100</v>
      </c>
      <c r="HW23" s="597">
        <f t="shared" si="48"/>
        <v>100</v>
      </c>
    </row>
    <row r="24" spans="1:231" s="26" customFormat="1" x14ac:dyDescent="0.2">
      <c r="A24" s="151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8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8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8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606"/>
      <c r="AU24" s="606"/>
      <c r="AV24" s="78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8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606"/>
      <c r="BS24" s="606"/>
      <c r="BT24" s="382"/>
      <c r="BU24" s="383"/>
      <c r="BV24" s="383"/>
      <c r="BW24" s="383"/>
      <c r="BX24" s="383"/>
      <c r="BY24" s="383"/>
      <c r="BZ24" s="383"/>
      <c r="CA24" s="383"/>
      <c r="CB24" s="383"/>
      <c r="CC24" s="383"/>
      <c r="CD24" s="383"/>
      <c r="CE24" s="382"/>
      <c r="CF24" s="383"/>
      <c r="CG24" s="383"/>
      <c r="CH24" s="383"/>
      <c r="CI24" s="383"/>
      <c r="CJ24" s="383"/>
      <c r="CK24" s="383"/>
      <c r="CL24" s="383"/>
      <c r="CM24" s="383"/>
      <c r="CN24" s="383"/>
      <c r="CO24" s="383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>
        <f t="shared" si="18"/>
        <v>0</v>
      </c>
      <c r="DA24" s="78">
        <f t="shared" si="18"/>
        <v>0</v>
      </c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581"/>
      <c r="FK24" s="583"/>
      <c r="FL24" s="583"/>
      <c r="FM24" s="583"/>
      <c r="FN24" s="583"/>
      <c r="FO24" s="583"/>
      <c r="FP24" s="583"/>
      <c r="FQ24" s="583"/>
      <c r="FR24" s="583"/>
      <c r="FS24" s="581"/>
      <c r="FT24" s="583"/>
      <c r="FU24" s="583"/>
      <c r="FV24" s="583"/>
      <c r="FW24" s="583"/>
      <c r="FX24" s="583"/>
      <c r="FY24" s="583"/>
      <c r="FZ24" s="583"/>
      <c r="GA24" s="583"/>
      <c r="GB24" s="581"/>
      <c r="GC24" s="583"/>
      <c r="GD24" s="583"/>
      <c r="GE24" s="583"/>
      <c r="GF24" s="583"/>
      <c r="GG24" s="583"/>
      <c r="GH24" s="583"/>
      <c r="GI24" s="583"/>
      <c r="GJ24" s="583"/>
      <c r="GK24" s="581"/>
      <c r="GL24" s="583"/>
      <c r="GM24" s="583"/>
      <c r="GN24" s="583"/>
      <c r="GO24" s="583"/>
      <c r="GP24" s="583"/>
      <c r="GQ24" s="583"/>
      <c r="GR24" s="583"/>
      <c r="GS24" s="583"/>
      <c r="GT24" s="581"/>
      <c r="GU24" s="583"/>
      <c r="GV24" s="583"/>
      <c r="GW24" s="583"/>
      <c r="GX24" s="583"/>
      <c r="GY24" s="583"/>
      <c r="GZ24" s="583"/>
      <c r="HA24" s="583"/>
      <c r="HB24" s="583"/>
      <c r="HC24" s="581"/>
      <c r="HD24" s="583"/>
      <c r="HE24" s="583"/>
      <c r="HF24" s="583"/>
      <c r="HG24" s="583"/>
      <c r="HH24" s="583"/>
      <c r="HI24" s="583"/>
      <c r="HJ24" s="583"/>
      <c r="HK24" s="583"/>
      <c r="HL24" s="38"/>
      <c r="HM24" s="24"/>
      <c r="HN24" s="24"/>
      <c r="HO24" s="24"/>
      <c r="HP24" s="24"/>
      <c r="HQ24" s="24"/>
      <c r="HR24" s="24"/>
      <c r="HS24" s="24"/>
      <c r="HT24" s="24"/>
      <c r="HU24" s="24"/>
      <c r="HV24" s="597"/>
      <c r="HW24" s="597"/>
    </row>
    <row r="25" spans="1:231" s="26" customFormat="1" x14ac:dyDescent="0.2">
      <c r="A25" s="156" t="s">
        <v>38</v>
      </c>
      <c r="B25" s="76">
        <f>('4-year summary'!B25/'4-year summary'!X25)*100</f>
        <v>58.306962025316459</v>
      </c>
      <c r="C25" s="76">
        <f>('4-year summary'!C25/'4-year summary'!Y25)*100</f>
        <v>92.176432710882167</v>
      </c>
      <c r="D25" s="76">
        <f>('4-year summary'!D25/'4-year summary'!Z25)*100</f>
        <v>91.947385306384348</v>
      </c>
      <c r="E25" s="76">
        <f>('4-year summary'!E25/'4-year summary'!AA25)*100</f>
        <v>64.876033057851231</v>
      </c>
      <c r="F25" s="76">
        <f>('4-year summary'!F25/'4-year summary'!AB25)*100</f>
        <v>63.148361600526925</v>
      </c>
      <c r="G25" s="76">
        <f>('4-year summary'!G25/'4-year summary'!AC25)*100</f>
        <v>62.128275196913684</v>
      </c>
      <c r="H25" s="76">
        <f>('4-year summary'!H25/'4-year summary'!AD25)*100</f>
        <v>62.83338562911829</v>
      </c>
      <c r="I25" s="76">
        <f>('4-year summary'!I25/'4-year summary'!AE25)*100</f>
        <v>63.076923076923073</v>
      </c>
      <c r="J25" s="76">
        <f>('4-year summary'!J25/'4-year summary'!AF25)*100</f>
        <v>61.239719768504422</v>
      </c>
      <c r="K25" s="76">
        <f>('4-year summary'!K25/'4-year summary'!AG25)*100</f>
        <v>62.253141831238779</v>
      </c>
      <c r="L25" s="76">
        <f>('4-year summary'!L25/'4-year summary'!AH25)*100</f>
        <v>62.713472485768499</v>
      </c>
      <c r="M25" s="78">
        <f>('4-year summary'!M25/'4-year summary'!X25)*100</f>
        <v>41.693037974683541</v>
      </c>
      <c r="N25" s="76">
        <f>('4-year summary'!N25/'4-year summary'!Y25)*100</f>
        <v>7.8235672891178361</v>
      </c>
      <c r="O25" s="76">
        <f>('4-year summary'!O25/'4-year summary'!Z25)*100</f>
        <v>8.0526146936156557</v>
      </c>
      <c r="P25" s="76">
        <f>('4-year summary'!P25/'4-year summary'!AA25)*100</f>
        <v>35.123966942148762</v>
      </c>
      <c r="Q25" s="76">
        <f>('4-year summary'!Q25/'4-year summary'!AB25)*100</f>
        <v>36.851638399473082</v>
      </c>
      <c r="R25" s="76">
        <f>('4-year summary'!R25/'4-year summary'!AC25)*100</f>
        <v>37.871724803086323</v>
      </c>
      <c r="S25" s="76">
        <f>('4-year summary'!S25/'4-year summary'!AD25)*100</f>
        <v>37.166614370881703</v>
      </c>
      <c r="T25" s="76">
        <f>('4-year summary'!T25/'4-year summary'!AE25)*100</f>
        <v>36.923076923076927</v>
      </c>
      <c r="U25" s="76">
        <f>('4-year summary'!U25/'4-year summary'!AF25)*100</f>
        <v>38.760280231495578</v>
      </c>
      <c r="V25" s="76">
        <f>('4-year summary'!V25/'4-year summary'!AG25)*100</f>
        <v>37.746858168761221</v>
      </c>
      <c r="W25" s="76">
        <f>('4-year summary'!W25/'4-year summary'!AH25)*100</f>
        <v>37.286527514231501</v>
      </c>
      <c r="X25" s="78">
        <f>('4-year summary'!AI25/'4-year summary'!X25)*100</f>
        <v>19.44224683544304</v>
      </c>
      <c r="Y25" s="76">
        <f>('4-year summary'!AJ25/'4-year summary'!Y25)*100</f>
        <v>31.423052157115261</v>
      </c>
      <c r="Z25" s="76">
        <f>('4-year summary'!AK25/'4-year summary'!Z25)*100</f>
        <v>32.146294513955723</v>
      </c>
      <c r="AA25" s="76">
        <f>('4-year summary'!AL25/'4-year summary'!AA25)*100</f>
        <v>21.291866028708135</v>
      </c>
      <c r="AB25" s="76">
        <f>('4-year summary'!AM25/'4-year summary'!AB25)*100</f>
        <v>19.430265107854439</v>
      </c>
      <c r="AC25" s="76">
        <f>('4-year summary'!AN25/'4-year summary'!AC25)*100</f>
        <v>19.546696672560682</v>
      </c>
      <c r="AD25" s="76">
        <f>('4-year summary'!AO25/'4-year summary'!AD25)*100</f>
        <v>20.614998431126452</v>
      </c>
      <c r="AE25" s="76">
        <f>('4-year summary'!AP25/'4-year summary'!AE25)*100</f>
        <v>20.676923076923075</v>
      </c>
      <c r="AF25" s="76">
        <f>('4-year summary'!AQ25/'4-year summary'!AF25)*100</f>
        <v>21.108742004264393</v>
      </c>
      <c r="AG25" s="76">
        <f>('4-year summary'!AR25/'4-year summary'!AG25)*100</f>
        <v>28.934769599042486</v>
      </c>
      <c r="AH25" s="76">
        <f>('4-year summary'!AS25/'4-year summary'!AH25)*100</f>
        <v>34.503478810879187</v>
      </c>
      <c r="AI25" s="78">
        <f>('4-year summary'!AT25/'4-year summary'!X25)*100</f>
        <v>23.6748417721519</v>
      </c>
      <c r="AJ25" s="76">
        <f>('4-year summary'!AU25/'4-year summary'!Y25)*100</f>
        <v>1.4810045074050224</v>
      </c>
      <c r="AK25" s="76">
        <f>('4-year summary'!AV25/'4-year summary'!Z25)*100</f>
        <v>1.4116137311517485</v>
      </c>
      <c r="AL25" s="76">
        <f>('4-year summary'!AW25/'4-year summary'!AA25)*100</f>
        <v>22.727272727272727</v>
      </c>
      <c r="AM25" s="76">
        <f>('4-year summary'!AX25/'4-year summary'!AB25)*100</f>
        <v>17.997694714309237</v>
      </c>
      <c r="AN25" s="76">
        <f>('4-year summary'!AY25/'4-year summary'!AC25)*100</f>
        <v>18.180356855810963</v>
      </c>
      <c r="AO25" s="76">
        <f>('4-year summary'!AZ25/'4-year summary'!AD25)*100</f>
        <v>17.80671477878883</v>
      </c>
      <c r="AP25" s="76">
        <f>('4-year summary'!BA25/'4-year summary'!AE25)*100</f>
        <v>17.476923076923075</v>
      </c>
      <c r="AQ25" s="76">
        <f>('4-year summary'!BB25/'4-year summary'!AF25)*100</f>
        <v>18.489186719463905</v>
      </c>
      <c r="AR25" s="76">
        <f>('4-year summary'!BC25/'4-year summary'!AG25)*100</f>
        <v>20.66128067025733</v>
      </c>
      <c r="AS25" s="76">
        <f>('4-year summary'!BD25/'4-year summary'!AH25)*100</f>
        <v>25.806451612903224</v>
      </c>
      <c r="AT25" s="606">
        <f t="shared" si="27"/>
        <v>49.596050269299816</v>
      </c>
      <c r="AU25" s="606">
        <f t="shared" si="27"/>
        <v>60.309930423782411</v>
      </c>
      <c r="AV25" s="78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8">
        <f>('4-year summary'!DH25/'4-year summary'!X25)*100</f>
        <v>3.9359177215189876</v>
      </c>
      <c r="BH25" s="76">
        <f>('4-year summary'!DI25/'4-year summary'!Y25)*100</f>
        <v>0</v>
      </c>
      <c r="BI25" s="76">
        <f>('4-year summary'!DJ25/'4-year summary'!Z25)*100</f>
        <v>0</v>
      </c>
      <c r="BJ25" s="76">
        <f>('4-year summary'!DK25/'4-year summary'!AA25)*100</f>
        <v>1.3049151805132666</v>
      </c>
      <c r="BK25" s="76">
        <f>('4-year summary'!DL25/'4-year summary'!AB25)*100</f>
        <v>8.3813601185575504</v>
      </c>
      <c r="BL25" s="76">
        <f>('4-year summary'!DM25/'4-year summary'!AC25)*100</f>
        <v>8.8249477575952415</v>
      </c>
      <c r="BM25" s="76">
        <f>('4-year summary'!DN25/'4-year summary'!AD25)*100</f>
        <v>7.8600564794477563</v>
      </c>
      <c r="BN25" s="76">
        <f>('4-year summary'!DO25/'4-year summary'!AE25)*100</f>
        <v>7.6153846153846159</v>
      </c>
      <c r="BO25" s="76">
        <f>('4-year summary'!DP25/'4-year summary'!AF25)*100</f>
        <v>7.614986293024673</v>
      </c>
      <c r="BP25" s="76">
        <f>('4-year summary'!DQ25/'4-year summary'!AG25)*100</f>
        <v>7.1214841412327949</v>
      </c>
      <c r="BQ25" s="76">
        <f>('4-year summary'!DR25/'4-year summary'!AH25)*100</f>
        <v>6.8785578747628087</v>
      </c>
      <c r="BR25" s="606">
        <f t="shared" si="2"/>
        <v>7.1214841412327949</v>
      </c>
      <c r="BS25" s="606">
        <f t="shared" si="2"/>
        <v>6.8785578747628087</v>
      </c>
      <c r="BT25" s="382">
        <f t="shared" si="3"/>
        <v>19.44224683544304</v>
      </c>
      <c r="BU25" s="383">
        <f t="shared" si="4"/>
        <v>31.423052157115261</v>
      </c>
      <c r="BV25" s="383">
        <f t="shared" si="5"/>
        <v>32.146294513955723</v>
      </c>
      <c r="BW25" s="383">
        <f t="shared" si="6"/>
        <v>21.291866028708135</v>
      </c>
      <c r="BX25" s="383">
        <f t="shared" si="7"/>
        <v>19.430265107854439</v>
      </c>
      <c r="BY25" s="383">
        <f t="shared" si="8"/>
        <v>19.546696672560682</v>
      </c>
      <c r="BZ25" s="383">
        <f t="shared" si="9"/>
        <v>20.614998431126452</v>
      </c>
      <c r="CA25" s="383">
        <f t="shared" ref="CA25:CA38" si="49">+BC25+AE25</f>
        <v>20.676923076923075</v>
      </c>
      <c r="CB25" s="383">
        <f t="shared" ref="CB25:CB38" si="50">+BD25+AF25</f>
        <v>21.108742004264393</v>
      </c>
      <c r="CC25" s="383">
        <f t="shared" ref="CC25:CC38" si="51">+BE25+AG25</f>
        <v>28.934769599042486</v>
      </c>
      <c r="CD25" s="383">
        <f t="shared" ref="CD25:CD38" si="52">+BF25+AH25</f>
        <v>34.503478810879187</v>
      </c>
      <c r="CE25" s="382">
        <f t="shared" si="10"/>
        <v>27.610759493670887</v>
      </c>
      <c r="CF25" s="383">
        <f t="shared" si="11"/>
        <v>1.4810045074050224</v>
      </c>
      <c r="CG25" s="383">
        <f t="shared" si="12"/>
        <v>1.4116137311517485</v>
      </c>
      <c r="CH25" s="383">
        <f t="shared" si="13"/>
        <v>24.032187907785993</v>
      </c>
      <c r="CI25" s="383">
        <f t="shared" si="14"/>
        <v>26.379054832866785</v>
      </c>
      <c r="CJ25" s="383">
        <f t="shared" si="15"/>
        <v>27.005304613406203</v>
      </c>
      <c r="CK25" s="383">
        <f t="shared" si="16"/>
        <v>25.666771258236587</v>
      </c>
      <c r="CL25" s="383">
        <f t="shared" ref="CL25:CL38" si="53">+BN25+AP25</f>
        <v>25.092307692307692</v>
      </c>
      <c r="CM25" s="383">
        <f t="shared" ref="CM25:CM38" si="54">+BO25+AQ25</f>
        <v>26.10417301248858</v>
      </c>
      <c r="CN25" s="383">
        <f t="shared" ref="CN25:CN38" si="55">+BP25+AR25</f>
        <v>27.782764811490125</v>
      </c>
      <c r="CO25" s="383">
        <f t="shared" ref="CO25:CO38" si="56">+BQ25+AS25</f>
        <v>32.685009487666036</v>
      </c>
      <c r="CP25" s="78">
        <f>('4-year summary'!ED25/'4-year summary'!AG25)*100</f>
        <v>0.52363853979652908</v>
      </c>
      <c r="CQ25" s="78">
        <f>('4-year summary'!EE25/'4-year summary'!AH25)*100</f>
        <v>0.5218216318785579</v>
      </c>
      <c r="CR25" s="78">
        <f>('4-year summary'!EF25/'4-year summary'!AG25)*100</f>
        <v>0.10472770795930579</v>
      </c>
      <c r="CS25" s="78">
        <f>('4-year summary'!EG25/'4-year summary'!AH25)*100</f>
        <v>0.1265022137887413</v>
      </c>
      <c r="CT25" s="78">
        <f t="shared" si="17"/>
        <v>0.62836624775583483</v>
      </c>
      <c r="CU25" s="78">
        <f t="shared" si="17"/>
        <v>0.64832384566729917</v>
      </c>
      <c r="CV25" s="78">
        <f>('4-year summary'!EJ25/'4-year summary'!AG25)*100</f>
        <v>1.5858767205266306</v>
      </c>
      <c r="CW25" s="78">
        <f>('4-year summary'!EK25/'4-year summary'!AH25)*100</f>
        <v>1.3757115749525617</v>
      </c>
      <c r="CX25" s="78">
        <f>('4-year summary'!EL25/'4-year summary'!AG25)*100</f>
        <v>2.6481149012567324</v>
      </c>
      <c r="CY25" s="78">
        <f>('4-year summary'!EM25/'4-year summary'!AH25)*100</f>
        <v>0.67994939911448449</v>
      </c>
      <c r="CZ25" s="78">
        <f t="shared" si="18"/>
        <v>4.2339916217833631</v>
      </c>
      <c r="DA25" s="78">
        <f t="shared" si="18"/>
        <v>2.0556609740670462</v>
      </c>
      <c r="DB25" s="78">
        <f>('4-year summary'!EP25/'4-year summary'!AG25)*100</f>
        <v>5.2064631956912031</v>
      </c>
      <c r="DC25" s="78">
        <f>('4-year summary'!EQ25/'4-year summary'!AH25)*100</f>
        <v>5.3289057558507276</v>
      </c>
      <c r="DD25" s="78">
        <f>('4-year summary'!ER25/'4-year summary'!AG25)*100</f>
        <v>0.26929982046678635</v>
      </c>
      <c r="DE25" s="78">
        <f>('4-year summary'!ES25/'4-year summary'!AH25)*100</f>
        <v>0.20556609740670462</v>
      </c>
      <c r="DF25" s="78">
        <f t="shared" si="36"/>
        <v>5.4757630161579893</v>
      </c>
      <c r="DG25" s="78">
        <f t="shared" si="36"/>
        <v>5.5344718532574326</v>
      </c>
      <c r="DH25" s="78">
        <f>('4-year summary'!EV25/'4-year summary'!AG25)*100</f>
        <v>1.4063435068821066</v>
      </c>
      <c r="DI25" s="78">
        <f>('4-year summary'!EW25/'4-year summary'!AH25)*100</f>
        <v>1.5180265654648957</v>
      </c>
      <c r="DJ25" s="78">
        <f>('4-year summary'!EX25/'4-year summary'!AG25)*100</f>
        <v>8.9766606822262118E-2</v>
      </c>
      <c r="DK25" s="78">
        <f>('4-year summary'!EY25/'4-year summary'!AH25)*100</f>
        <v>0.11068943706514865</v>
      </c>
      <c r="DL25" s="78">
        <f t="shared" si="37"/>
        <v>1.4961101137043689</v>
      </c>
      <c r="DM25" s="78">
        <f t="shared" si="37"/>
        <v>1.6287160025300442</v>
      </c>
      <c r="DN25" s="78">
        <f>('4-year summary'!FB25/'4-year summary'!AG25)*100</f>
        <v>2.9772591262716936</v>
      </c>
      <c r="DO25" s="78">
        <f>('4-year summary'!FC25/'4-year summary'!AH25)*100</f>
        <v>2.2770398481973433</v>
      </c>
      <c r="DP25" s="78">
        <f>('4-year summary'!FD25/'4-year summary'!AG25)*100</f>
        <v>0.37402752842609216</v>
      </c>
      <c r="DQ25" s="78">
        <f>('4-year summary'!FE25/'4-year summary'!AH25)*100</f>
        <v>0.1265022137887413</v>
      </c>
      <c r="DR25" s="78">
        <f t="shared" si="19"/>
        <v>3.3512866546977857</v>
      </c>
      <c r="DS25" s="78">
        <f t="shared" si="19"/>
        <v>2.4035420619860846</v>
      </c>
      <c r="DT25" s="78">
        <f>('4-year summary'!FH25/'4-year summary'!AG25)*100</f>
        <v>2.6929982046678633</v>
      </c>
      <c r="DU25" s="78">
        <f>('4-year summary'!FI25/'4-year summary'!AH25)*100</f>
        <v>2.6091081593927896</v>
      </c>
      <c r="DV25" s="78">
        <f>('4-year summary'!FJ25/'4-year summary'!AG25)*100</f>
        <v>0.34410532615200479</v>
      </c>
      <c r="DW25" s="78">
        <f>('4-year summary'!FK25/'4-year summary'!AH25)*100</f>
        <v>0.36369386464263126</v>
      </c>
      <c r="DX25" s="78">
        <f t="shared" si="20"/>
        <v>3.0371035308198682</v>
      </c>
      <c r="DY25" s="78">
        <f t="shared" si="20"/>
        <v>2.9728020240354209</v>
      </c>
      <c r="DZ25" s="78">
        <f>('4-year summary'!FN25/'4-year summary'!AG25)*100</f>
        <v>0.19449431478156792</v>
      </c>
      <c r="EA25" s="78">
        <f>('4-year summary'!FO25/'4-year summary'!AH25)*100</f>
        <v>0.18975332068311196</v>
      </c>
      <c r="EB25" s="78">
        <f>('4-year summary'!FP25/'4-year summary'!AG25)*100</f>
        <v>0.10472770795930579</v>
      </c>
      <c r="EC25" s="78">
        <f>('4-year summary'!FQ25/'4-year summary'!AH25)*100</f>
        <v>9.4876660341555979E-2</v>
      </c>
      <c r="ED25" s="78">
        <f t="shared" si="21"/>
        <v>0.29922202274087373</v>
      </c>
      <c r="EE25" s="78">
        <f t="shared" si="21"/>
        <v>0.28462998102466797</v>
      </c>
      <c r="EF25" s="78">
        <f>('4-year summary'!FT25/'4-year summary'!AG25)*100</f>
        <v>1.4063435068821066</v>
      </c>
      <c r="EG25" s="78">
        <f>('4-year summary'!FU25/'4-year summary'!AH25)*100</f>
        <v>1.454775458570525</v>
      </c>
      <c r="EH25" s="78">
        <f>('4-year summary'!FV25/'4-year summary'!AG25)*100</f>
        <v>0.55356074207061645</v>
      </c>
      <c r="EI25" s="78">
        <f>('4-year summary'!FW25/'4-year summary'!AH25)*100</f>
        <v>0.23719165085388993</v>
      </c>
      <c r="EJ25" s="78">
        <f t="shared" si="22"/>
        <v>1.9599042489527232</v>
      </c>
      <c r="EK25" s="78">
        <f t="shared" si="22"/>
        <v>1.6919671094244149</v>
      </c>
      <c r="EL25" s="78">
        <f>('4-year summary'!FZ25/'4-year summary'!AG25)*100</f>
        <v>0.26929982046678635</v>
      </c>
      <c r="EM25" s="78">
        <f>('4-year summary'!GA25/'4-year summary'!AH25)*100</f>
        <v>0.2213788741302973</v>
      </c>
      <c r="EN25" s="78">
        <f>('4-year summary'!GB25/'4-year summary'!AG25)*100</f>
        <v>5.9844404548174746E-2</v>
      </c>
      <c r="EO25" s="78">
        <f>('4-year summary'!GC25/'4-year summary'!AH25)*100</f>
        <v>1.5812776723592662E-2</v>
      </c>
      <c r="EP25" s="78">
        <f t="shared" si="23"/>
        <v>0.3291442250149611</v>
      </c>
      <c r="EQ25" s="78">
        <f t="shared" si="23"/>
        <v>0.23719165085388996</v>
      </c>
      <c r="ER25" s="78">
        <f>('4-year summary'!GF25/'4-year summary'!AG25)*100</f>
        <v>13.734290843806104</v>
      </c>
      <c r="ES25" s="78">
        <f>('4-year summary'!GG25/'4-year summary'!AH25)*100</f>
        <v>9.5192915876027833</v>
      </c>
      <c r="ET25" s="78">
        <f>('4-year summary'!GH25/'4-year summary'!AG25)*100</f>
        <v>5.0568521843207659</v>
      </c>
      <c r="EU25" s="78">
        <f>('4-year summary'!GI25/'4-year summary'!AH25)*100</f>
        <v>2.3244781783681212</v>
      </c>
      <c r="EV25" s="78">
        <f t="shared" si="24"/>
        <v>18.791143028126868</v>
      </c>
      <c r="EW25" s="78">
        <f t="shared" si="24"/>
        <v>11.843769765970904</v>
      </c>
      <c r="EX25" s="78">
        <f>('4-year summary'!GL25/'4-year summary'!AG25)*100</f>
        <v>2.7977259126271692</v>
      </c>
      <c r="EY25" s="78">
        <f>('4-year summary'!GM25/'4-year summary'!AH25)*100</f>
        <v>2.7830487033523088</v>
      </c>
      <c r="EZ25" s="78">
        <f>('4-year summary'!GN25/'4-year summary'!AG25)*100</f>
        <v>0.34410532615200479</v>
      </c>
      <c r="FA25" s="78">
        <f>('4-year summary'!GO25/'4-year summary'!AH25)*100</f>
        <v>0.31625553447185323</v>
      </c>
      <c r="FB25" s="78">
        <f t="shared" si="25"/>
        <v>3.141831238779174</v>
      </c>
      <c r="FC25" s="78">
        <f t="shared" si="25"/>
        <v>3.0993042378241622</v>
      </c>
      <c r="FD25" s="78">
        <f>('4-year summary'!GR25/'4-year summary'!AG25)*100</f>
        <v>0.52363853979652908</v>
      </c>
      <c r="FE25" s="78">
        <f>('4-year summary'!GS25/'4-year summary'!AH25)*100</f>
        <v>0.41113219481340924</v>
      </c>
      <c r="FF25" s="78">
        <f>('4-year summary'!GT25/'4-year summary'!AG25)*100</f>
        <v>1.4961101137043686E-2</v>
      </c>
      <c r="FG25" s="78">
        <f>('4-year summary'!GU25/'4-year summary'!AH25)*100</f>
        <v>0</v>
      </c>
      <c r="FH25" s="78">
        <f t="shared" si="26"/>
        <v>0.53859964093357271</v>
      </c>
      <c r="FI25" s="78">
        <f t="shared" si="26"/>
        <v>0.41113219481340924</v>
      </c>
      <c r="FJ25" s="581">
        <f>('4-year summary'!GX25/'4-year summary'!X25)*100</f>
        <v>2.8876582278481013</v>
      </c>
      <c r="FK25" s="583">
        <f>('4-year summary'!GY25/'4-year summary'!Y25)*100</f>
        <v>4.346426271732132</v>
      </c>
      <c r="FL25" s="583">
        <f>('4-year summary'!GZ25/'4-year summary'!Z25)*100</f>
        <v>4.6198267564966313</v>
      </c>
      <c r="FM25" s="583">
        <f>('4-year summary'!HA25/'4-year summary'!AA25)*100</f>
        <v>3.1317964332318398</v>
      </c>
      <c r="FN25" s="583">
        <f>('4-year summary'!HB25/'4-year summary'!AB25)*100</f>
        <v>2.3052856907623909</v>
      </c>
      <c r="FO25" s="583">
        <f>('4-year summary'!HC25/'4-year summary'!AC25)*100</f>
        <v>1.8164282269731553</v>
      </c>
      <c r="FP25" s="583">
        <f>('4-year summary'!HD25/'4-year summary'!AD25)*100</f>
        <v>1.5061186068402888</v>
      </c>
      <c r="FQ25" s="583">
        <f>('4-year summary'!HE25/'4-year summary'!AE25)*100</f>
        <v>1.5538461538461539</v>
      </c>
      <c r="FR25" s="583">
        <f>('4-year summary'!HF25/'4-year summary'!AF25)*100</f>
        <v>1.3859275053304905</v>
      </c>
      <c r="FS25" s="581">
        <f>('4-year summary'!HG25/'4-year summary'!X25)*100</f>
        <v>9.8892405063291139E-2</v>
      </c>
      <c r="FT25" s="583">
        <f>('4-year summary'!HH25/'4-year summary'!Y25)*100</f>
        <v>6.4391500321957507E-2</v>
      </c>
      <c r="FU25" s="583">
        <f>('4-year summary'!HI25/'4-year summary'!Z25)*100</f>
        <v>6.4164260506897663E-2</v>
      </c>
      <c r="FV25" s="583">
        <f>('4-year summary'!HJ25/'4-year summary'!AA25)*100</f>
        <v>0</v>
      </c>
      <c r="FW25" s="583">
        <f>('4-year summary'!HK25/'4-year summary'!AB25)*100</f>
        <v>0</v>
      </c>
      <c r="FX25" s="583">
        <f>('4-year summary'!HL25/'4-year summary'!AC25)*100</f>
        <v>1.6074586079408457E-2</v>
      </c>
      <c r="FY25" s="583">
        <f>('4-year summary'!HM25/'4-year summary'!AD25)*100</f>
        <v>4.7066206463759024E-2</v>
      </c>
      <c r="FZ25" s="583">
        <f>('4-year summary'!HN25/'4-year summary'!AE25)*100</f>
        <v>3.0769230769230771E-2</v>
      </c>
      <c r="GA25" s="583">
        <f>('4-year summary'!HO25/'4-year summary'!AF25)*100</f>
        <v>6.0919890344197383E-2</v>
      </c>
      <c r="GB25" s="581">
        <f>('4-year summary'!HY25/'4-year summary'!X25)*100</f>
        <v>15.94145569620253</v>
      </c>
      <c r="GC25" s="583">
        <f>('4-year summary'!HZ25/'4-year summary'!Y25)*100</f>
        <v>36.574372182871862</v>
      </c>
      <c r="GD25" s="583">
        <f>('4-year summary'!IA25/'4-year summary'!Z25)*100</f>
        <v>27.815206929740132</v>
      </c>
      <c r="GE25" s="583">
        <f>('4-year summary'!IB25/'4-year summary'!AA25)*100</f>
        <v>21.465854719443236</v>
      </c>
      <c r="GF25" s="583">
        <f>('4-year summary'!IC25/'4-year summary'!AB25)*100</f>
        <v>25.226411987485591</v>
      </c>
      <c r="GG25" s="583">
        <f>('4-year summary'!ID25/'4-year summary'!AC25)*100</f>
        <v>30.316669345764346</v>
      </c>
      <c r="GH25" s="583">
        <f>('4-year summary'!IE25/'4-year summary'!AD25)*100</f>
        <v>30.436146846564167</v>
      </c>
      <c r="GI25" s="583">
        <f>('4-year summary'!IF25/'4-year summary'!AE25)*100</f>
        <v>29.830769230769231</v>
      </c>
      <c r="GJ25" s="583">
        <f>('4-year summary'!IG25/'4-year summary'!AF25)*100</f>
        <v>28.449588790740176</v>
      </c>
      <c r="GK25" s="581">
        <f>('4-year summary'!IH25/'4-year summary'!X25)*100</f>
        <v>6.0719936708860756</v>
      </c>
      <c r="GL25" s="583">
        <f>('4-year summary'!II25/'4-year summary'!Y25)*100</f>
        <v>2.7044430135222153</v>
      </c>
      <c r="GM25" s="583">
        <f>('4-year summary'!IJ25/'4-year summary'!Z25)*100</f>
        <v>3.2723772858517806</v>
      </c>
      <c r="GN25" s="583">
        <f>('4-year summary'!IK25/'4-year summary'!AA25)*100</f>
        <v>9.5476294040887346</v>
      </c>
      <c r="GO25" s="583">
        <f>('4-year summary'!IL25/'4-year summary'!AB25)*100</f>
        <v>6.50419891322246</v>
      </c>
      <c r="GP25" s="583">
        <f>('4-year summary'!IM25/'4-year summary'!AC25)*100</f>
        <v>7.5872046294807909</v>
      </c>
      <c r="GQ25" s="583">
        <f>('4-year summary'!IN25/'4-year summary'!AD25)*100</f>
        <v>8.1895199246940695</v>
      </c>
      <c r="GR25" s="583">
        <f>('4-year summary'!IO25/'4-year summary'!AE25)*100</f>
        <v>7.815384615384616</v>
      </c>
      <c r="GS25" s="583">
        <f>('4-year summary'!IP25/'4-year summary'!AF25)*100</f>
        <v>8.4678647578434365</v>
      </c>
      <c r="GT25" s="581">
        <f>('4-year summary'!LB25/'4-year summary'!X25)*100</f>
        <v>20.035601265822788</v>
      </c>
      <c r="GU25" s="583">
        <f>('4-year summary'!LC25/'4-year summary'!Y25)*100</f>
        <v>19.832582099162909</v>
      </c>
      <c r="GV25" s="583">
        <f>('4-year summary'!LD25/'4-year summary'!Z25)*100</f>
        <v>27.36605710619185</v>
      </c>
      <c r="GW25" s="583">
        <f>('4-year summary'!LE25/'4-year summary'!AA25)*100</f>
        <v>18.98651587646803</v>
      </c>
      <c r="GX25" s="583">
        <f>('4-year summary'!LF25/'4-year summary'!AB25)*100</f>
        <v>16.186398814424503</v>
      </c>
      <c r="GY25" s="583">
        <f>('4-year summary'!LG25/'4-year summary'!AC25)*100</f>
        <v>10.448480951615496</v>
      </c>
      <c r="GZ25" s="583">
        <f>('4-year summary'!LH25/'4-year summary'!AD25)*100</f>
        <v>10.276121744587387</v>
      </c>
      <c r="HA25" s="583">
        <f>('4-year summary'!LI25/'4-year summary'!AE25)*100</f>
        <v>11.015384615384615</v>
      </c>
      <c r="HB25" s="583">
        <f>('4-year summary'!LJ25/'4-year summary'!AF25)*100</f>
        <v>10.295461468169357</v>
      </c>
      <c r="HC25" s="581">
        <f>('4-year summary'!LK25/'4-year summary'!X25)*100</f>
        <v>7.9113924050632916</v>
      </c>
      <c r="HD25" s="583">
        <f>('4-year summary'!LL25/'4-year summary'!Y25)*100</f>
        <v>3.5737282678686415</v>
      </c>
      <c r="HE25" s="583">
        <f>('4-year summary'!LM25/'4-year summary'!Z25)*100</f>
        <v>3.3044594161052294</v>
      </c>
      <c r="HF25" s="583">
        <f>('4-year summary'!LN25/'4-year summary'!AA25)*100</f>
        <v>1.5441496302740321</v>
      </c>
      <c r="HG25" s="583">
        <f>('4-year summary'!LO25/'4-year summary'!AB25)*100</f>
        <v>3.9683846533838301</v>
      </c>
      <c r="HH25" s="583">
        <f>('4-year summary'!LP25/'4-year summary'!AC25)*100</f>
        <v>3.2631409741199167</v>
      </c>
      <c r="HI25" s="583">
        <f>('4-year summary'!LQ25/'4-year summary'!AD25)*100</f>
        <v>3.263256981487292</v>
      </c>
      <c r="HJ25" s="583">
        <f>('4-year summary'!LR25/'4-year summary'!AE25)*100</f>
        <v>3.9846153846153842</v>
      </c>
      <c r="HK25" s="583">
        <f>('4-year summary'!LS25/'4-year summary'!AF25)*100</f>
        <v>4.1273225708193726</v>
      </c>
      <c r="HL25" s="38"/>
      <c r="HM25" s="24">
        <f t="shared" ref="HM25:HM38" si="57">SUM(X25,HC25,GT25,GK25,GB25,FS25,FJ25,BG25,AV25,AI25)</f>
        <v>100</v>
      </c>
      <c r="HN25" s="24">
        <f t="shared" ref="HN25:HN38" si="58">SUM(Y25,HD25,GU25,GL25,GC25,FT25,FK25,BH25,AW25,AJ25)</f>
        <v>100</v>
      </c>
      <c r="HO25" s="24">
        <f t="shared" ref="HO25:HO38" si="59">SUM(Z25,HE25,GV25,GM25,GD25,FU25,FL25,BI25,AX25,AK25)</f>
        <v>99.999999999999986</v>
      </c>
      <c r="HP25" s="24">
        <f t="shared" ref="HP25:HP38" si="60">SUM(AA25,HF25,GW25,GN25,GE25,FV25,FM25,BJ25,AY25,AL25)</f>
        <v>100</v>
      </c>
      <c r="HQ25" s="24">
        <f t="shared" ref="HQ25:HQ38" si="61">SUM(AB25,HG25,GX25,GO25,GF25,FW25,FN25,BK25,AZ25,AM25)</f>
        <v>100</v>
      </c>
      <c r="HR25" s="24">
        <f t="shared" ref="HR25:HR38" si="62">SUM(AC25,HH25,GY25,GP25,GG25,FX25,FO25,BL25,BA25,AN25)</f>
        <v>100</v>
      </c>
      <c r="HS25" s="24">
        <f t="shared" ref="HS25:HS38" si="63">SUM(AD25,HI25,GZ25,GQ25,GH25,FY25,FP25,BM25,BB25,AO25)</f>
        <v>100</v>
      </c>
      <c r="HT25" s="24">
        <f t="shared" ref="HT25:HT38" si="64">SUM(AE25,HJ25,HA25,GR25,GI25,FZ25,FQ25,BN25,BC25,AP25)</f>
        <v>100</v>
      </c>
      <c r="HU25" s="24">
        <f t="shared" ref="HU25:HU38" si="65">SUM(AF25,HK25,HB25,GS25,GJ25,GA25,FR25,BO25,BD25,AQ25)</f>
        <v>99.999999999999986</v>
      </c>
      <c r="HV25" s="597">
        <f t="shared" ref="HV25:HV38" si="66">SUM(FF25,FD25,EZ25,EX25,ET25,ER25,EN25,EL25,EH25,EF25,EB25,DZ25,DV25,DT25,DP25,DN25,DJ25,DH25,DD25,DB25,CX25,CV25,CR25,CP25,BP25,BE25,AR25,AG25)</f>
        <v>99.999999999999986</v>
      </c>
      <c r="HW25" s="597">
        <f t="shared" ref="HW25:HW38" si="67">SUM(FG25,FE25,FA25,EY25,EU25,ES25,EO25,EM25,EI25,EG25,EC25,EA25,DW25,DU25,DQ25,DO25,DK25,DI25,DE25,DC25,CY25,CW25,CS25,CQ25,BQ25,BF25,AS25,AH25)</f>
        <v>100</v>
      </c>
    </row>
    <row r="26" spans="1:231" s="26" customFormat="1" x14ac:dyDescent="0.2">
      <c r="A26" s="156" t="s">
        <v>39</v>
      </c>
      <c r="B26" s="76">
        <f>('4-year summary'!B26/'4-year summary'!X26)*100</f>
        <v>75.160094371418936</v>
      </c>
      <c r="C26" s="76">
        <f>('4-year summary'!C26/'4-year summary'!Y26)*100</f>
        <v>68.392679170064326</v>
      </c>
      <c r="D26" s="76">
        <f>('4-year summary'!D26/'4-year summary'!Z26)*100</f>
        <v>64.632194028656045</v>
      </c>
      <c r="E26" s="76">
        <f>('4-year summary'!E26/'4-year summary'!AA26)*100</f>
        <v>65.871617122938943</v>
      </c>
      <c r="F26" s="76">
        <f>('4-year summary'!F26/'4-year summary'!AB26)*100</f>
        <v>63.455519232106838</v>
      </c>
      <c r="G26" s="76">
        <f>('4-year summary'!G26/'4-year summary'!AC26)*100</f>
        <v>64.610455311973013</v>
      </c>
      <c r="H26" s="76">
        <f>('4-year summary'!H26/'4-year summary'!AD26)*100</f>
        <v>65.552699228791781</v>
      </c>
      <c r="I26" s="76">
        <f>('4-year summary'!I26/'4-year summary'!AE26)*100</f>
        <v>65.696768848384423</v>
      </c>
      <c r="J26" s="76">
        <f>('4-year summary'!J26/'4-year summary'!AF26)*100</f>
        <v>65.078345748779867</v>
      </c>
      <c r="K26" s="76">
        <f>('4-year summary'!K26/'4-year summary'!AG26)*100</f>
        <v>66.768008934665261</v>
      </c>
      <c r="L26" s="76">
        <f>('4-year summary'!L26/'4-year summary'!AH26)*100</f>
        <v>67.128188719858045</v>
      </c>
      <c r="M26" s="78">
        <f>('4-year summary'!M26/'4-year summary'!X26)*100</f>
        <v>24.839905628581057</v>
      </c>
      <c r="N26" s="76">
        <f>('4-year summary'!N26/'4-year summary'!Y26)*100</f>
        <v>31.60732082993567</v>
      </c>
      <c r="O26" s="76">
        <f>('4-year summary'!O26/'4-year summary'!Z26)*100</f>
        <v>35.367805971343955</v>
      </c>
      <c r="P26" s="76">
        <f>('4-year summary'!P26/'4-year summary'!AA26)*100</f>
        <v>34.128382877061057</v>
      </c>
      <c r="Q26" s="76">
        <f>('4-year summary'!Q26/'4-year summary'!AB26)*100</f>
        <v>36.544480767893162</v>
      </c>
      <c r="R26" s="76">
        <f>('4-year summary'!R26/'4-year summary'!AC26)*100</f>
        <v>35.38954468802698</v>
      </c>
      <c r="S26" s="76">
        <f>('4-year summary'!S26/'4-year summary'!AD26)*100</f>
        <v>34.447300771208226</v>
      </c>
      <c r="T26" s="76">
        <f>('4-year summary'!T26/'4-year summary'!AE26)*100</f>
        <v>34.303231151615577</v>
      </c>
      <c r="U26" s="76">
        <f>('4-year summary'!U26/'4-year summary'!AF26)*100</f>
        <v>34.92165425122014</v>
      </c>
      <c r="V26" s="76">
        <f>('4-year summary'!V26/'4-year summary'!AG26)*100</f>
        <v>33.231991065334739</v>
      </c>
      <c r="W26" s="76">
        <f>('4-year summary'!W26/'4-year summary'!AH26)*100</f>
        <v>32.871811280141948</v>
      </c>
      <c r="X26" s="78">
        <f>('4-year summary'!AI26/'4-year summary'!X26)*100</f>
        <v>18.779912369396698</v>
      </c>
      <c r="Y26" s="76">
        <f>('4-year summary'!AJ26/'4-year summary'!Y26)*100</f>
        <v>18.555766965660958</v>
      </c>
      <c r="Z26" s="76">
        <f>('4-year summary'!AK26/'4-year summary'!Z26)*100</f>
        <v>17.773953413911791</v>
      </c>
      <c r="AA26" s="76">
        <f>('4-year summary'!AL26/'4-year summary'!AA26)*100</f>
        <v>17.80440997924255</v>
      </c>
      <c r="AB26" s="76">
        <f>('4-year summary'!AM26/'4-year summary'!AB26)*100</f>
        <v>16.512485219447729</v>
      </c>
      <c r="AC26" s="76">
        <f>('4-year summary'!AN26/'4-year summary'!AC26)*100</f>
        <v>17.116357504215852</v>
      </c>
      <c r="AD26" s="76">
        <f>('4-year summary'!AO26/'4-year summary'!AD26)*100</f>
        <v>17.483973837493085</v>
      </c>
      <c r="AE26" s="76">
        <f>('4-year summary'!AP26/'4-year summary'!AE26)*100</f>
        <v>19.380281690140848</v>
      </c>
      <c r="AF26" s="76">
        <f>('4-year summary'!AQ26/'4-year summary'!AF26)*100</f>
        <v>19.480477780631901</v>
      </c>
      <c r="AG26" s="76">
        <f>('4-year summary'!AR26/'4-year summary'!AG26)*100</f>
        <v>20.202270894086986</v>
      </c>
      <c r="AH26" s="76">
        <f>('4-year summary'!AS26/'4-year summary'!AH26)*100</f>
        <v>20.646324791297012</v>
      </c>
      <c r="AI26" s="78">
        <f>('4-year summary'!AT26/'4-year summary'!X26)*100</f>
        <v>2.2244691607684528</v>
      </c>
      <c r="AJ26" s="76">
        <f>('4-year summary'!AU26/'4-year summary'!Y26)*100</f>
        <v>3.5380991211379906</v>
      </c>
      <c r="AK26" s="76">
        <f>('4-year summary'!AV26/'4-year summary'!Z26)*100</f>
        <v>3.6780597134395263</v>
      </c>
      <c r="AL26" s="76">
        <f>('4-year summary'!AW26/'4-year summary'!AA26)*100</f>
        <v>4.3747307406101905</v>
      </c>
      <c r="AM26" s="76">
        <f>('4-year summary'!AX26/'4-year summary'!AB26)*100</f>
        <v>4.8410655908743134</v>
      </c>
      <c r="AN26" s="76">
        <f>('4-year summary'!AY26/'4-year summary'!AC26)*100</f>
        <v>5.325463743676222</v>
      </c>
      <c r="AO26" s="76">
        <f>('4-year summary'!AZ26/'4-year summary'!AD26)*100</f>
        <v>5.889818098987992</v>
      </c>
      <c r="AP26" s="76">
        <f>('4-year summary'!BA26/'4-year summary'!AE26)*100</f>
        <v>5.3156586578293288</v>
      </c>
      <c r="AQ26" s="76">
        <f>('4-year summary'!BB26/'4-year summary'!AF26)*100</f>
        <v>5.2176984330850242</v>
      </c>
      <c r="AR26" s="76">
        <f>('4-year summary'!BC26/'4-year summary'!AG26)*100</f>
        <v>5.7051560464106217</v>
      </c>
      <c r="AS26" s="76">
        <f>('4-year summary'!BD26/'4-year summary'!AH26)*100</f>
        <v>5.3491957299514237</v>
      </c>
      <c r="AT26" s="606">
        <f t="shared" si="27"/>
        <v>25.907426940497608</v>
      </c>
      <c r="AU26" s="606">
        <f t="shared" si="27"/>
        <v>25.995520521248437</v>
      </c>
      <c r="AV26" s="78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8">
        <f>('4-year summary'!DH26/'4-year summary'!X26)*100</f>
        <v>22.082912032355914</v>
      </c>
      <c r="BH26" s="76">
        <f>('4-year summary'!DI26/'4-year summary'!Y26)*100</f>
        <v>22.225242366585125</v>
      </c>
      <c r="BI26" s="76">
        <f>('4-year summary'!DJ26/'4-year summary'!Z26)*100</f>
        <v>20.255342992075562</v>
      </c>
      <c r="BJ26" s="76">
        <f>('4-year summary'!DK26/'4-year summary'!AA26)*100</f>
        <v>18.752203031371167</v>
      </c>
      <c r="BK26" s="76">
        <f>('4-year summary'!DL26/'4-year summary'!AB26)*100</f>
        <v>20.000695555400988</v>
      </c>
      <c r="BL26" s="76">
        <f>('4-year summary'!DM26/'4-year summary'!AC26)*100</f>
        <v>19.365935919055648</v>
      </c>
      <c r="BM26" s="76">
        <f>('4-year summary'!DN26/'4-year summary'!AD26)*100</f>
        <v>19.071946894015817</v>
      </c>
      <c r="BN26" s="76">
        <f>('4-year summary'!DO26/'4-year summary'!AE26)*100</f>
        <v>20.76222038111019</v>
      </c>
      <c r="BO26" s="76">
        <f>('4-year summary'!DP26/'4-year summary'!AF26)*100</f>
        <v>21.657462111482147</v>
      </c>
      <c r="BP26" s="76">
        <f>('4-year summary'!DQ26/'4-year summary'!AG26)*100</f>
        <v>19.870323261152819</v>
      </c>
      <c r="BQ26" s="76">
        <f>('4-year summary'!DR26/'4-year summary'!AH26)*100</f>
        <v>19.954041711509934</v>
      </c>
      <c r="BR26" s="606">
        <f t="shared" si="2"/>
        <v>19.870323261152819</v>
      </c>
      <c r="BS26" s="606">
        <f t="shared" si="2"/>
        <v>19.954041711509934</v>
      </c>
      <c r="BT26" s="382">
        <f t="shared" si="3"/>
        <v>18.779912369396698</v>
      </c>
      <c r="BU26" s="383">
        <f t="shared" si="4"/>
        <v>18.555766965660958</v>
      </c>
      <c r="BV26" s="383">
        <f t="shared" si="5"/>
        <v>17.773953413911791</v>
      </c>
      <c r="BW26" s="383">
        <f t="shared" si="6"/>
        <v>17.80440997924255</v>
      </c>
      <c r="BX26" s="383">
        <f t="shared" si="7"/>
        <v>16.512485219447729</v>
      </c>
      <c r="BY26" s="383">
        <f t="shared" si="8"/>
        <v>17.116357504215852</v>
      </c>
      <c r="BZ26" s="383">
        <f t="shared" si="9"/>
        <v>17.483973837493085</v>
      </c>
      <c r="CA26" s="383">
        <f t="shared" si="49"/>
        <v>19.380281690140848</v>
      </c>
      <c r="CB26" s="383">
        <f t="shared" si="50"/>
        <v>19.480477780631901</v>
      </c>
      <c r="CC26" s="383">
        <f t="shared" si="51"/>
        <v>20.202270894086986</v>
      </c>
      <c r="CD26" s="383">
        <f t="shared" si="52"/>
        <v>20.646324791297012</v>
      </c>
      <c r="CE26" s="382">
        <f t="shared" si="10"/>
        <v>24.307381193124368</v>
      </c>
      <c r="CF26" s="383">
        <f t="shared" si="11"/>
        <v>25.763341487723114</v>
      </c>
      <c r="CG26" s="383">
        <f t="shared" si="12"/>
        <v>23.933402705515089</v>
      </c>
      <c r="CH26" s="383">
        <f t="shared" si="13"/>
        <v>23.126933771981356</v>
      </c>
      <c r="CI26" s="383">
        <f t="shared" si="14"/>
        <v>24.841761146275303</v>
      </c>
      <c r="CJ26" s="383">
        <f t="shared" si="15"/>
        <v>24.691399662731868</v>
      </c>
      <c r="CK26" s="383">
        <f t="shared" si="16"/>
        <v>24.961764993003808</v>
      </c>
      <c r="CL26" s="383">
        <f t="shared" si="53"/>
        <v>26.077879038939518</v>
      </c>
      <c r="CM26" s="383">
        <f t="shared" si="54"/>
        <v>26.875160544567173</v>
      </c>
      <c r="CN26" s="383">
        <f t="shared" si="55"/>
        <v>25.575479307563441</v>
      </c>
      <c r="CO26" s="383">
        <f t="shared" si="56"/>
        <v>25.303237441461356</v>
      </c>
      <c r="CP26" s="78">
        <f>('4-year summary'!ED26/'4-year summary'!AG26)*100</f>
        <v>1.1354470434944468</v>
      </c>
      <c r="CQ26" s="78">
        <f>('4-year summary'!EE26/'4-year summary'!AH26)*100</f>
        <v>1.0238808575002181</v>
      </c>
      <c r="CR26" s="78">
        <f>('4-year summary'!EF26/'4-year summary'!AG26)*100</f>
        <v>0.17372960228330334</v>
      </c>
      <c r="CS26" s="78">
        <f>('4-year summary'!EG26/'4-year summary'!AH26)*100</f>
        <v>0.13671136449576776</v>
      </c>
      <c r="CT26" s="78">
        <f t="shared" si="17"/>
        <v>1.3091766457777501</v>
      </c>
      <c r="CU26" s="78">
        <f t="shared" si="17"/>
        <v>1.1605922219959859</v>
      </c>
      <c r="CV26" s="78">
        <f>('4-year summary'!EJ26/'4-year summary'!AG26)*100</f>
        <v>3.3660110442390021</v>
      </c>
      <c r="CW26" s="78">
        <f>('4-year summary'!EK26/'4-year summary'!AH26)*100</f>
        <v>3.4672329038075573</v>
      </c>
      <c r="CX26" s="78">
        <f>('4-year summary'!EL26/'4-year summary'!AG26)*100</f>
        <v>1.3246882174101879</v>
      </c>
      <c r="CY26" s="78">
        <f>('4-year summary'!EM26/'4-year summary'!AH26)*100</f>
        <v>1.2245847755897497</v>
      </c>
      <c r="CZ26" s="78">
        <f t="shared" si="18"/>
        <v>4.6906992616491898</v>
      </c>
      <c r="DA26" s="78">
        <f t="shared" si="18"/>
        <v>4.6918176793973068</v>
      </c>
      <c r="DB26" s="78">
        <f>('4-year summary'!EP26/'4-year summary'!AG26)*100</f>
        <v>4.3246261711236587</v>
      </c>
      <c r="DC26" s="78">
        <f>('4-year summary'!EQ26/'4-year summary'!AH26)*100</f>
        <v>4.8052590244044335</v>
      </c>
      <c r="DD26" s="78">
        <f>('4-year summary'!ER26/'4-year summary'!AG26)*100</f>
        <v>0.20785505987466649</v>
      </c>
      <c r="DE26" s="78">
        <f>('4-year summary'!ES26/'4-year summary'!AH26)*100</f>
        <v>0.18325140347305041</v>
      </c>
      <c r="DF26" s="78">
        <f t="shared" si="36"/>
        <v>4.5324812309983251</v>
      </c>
      <c r="DG26" s="78">
        <f t="shared" si="36"/>
        <v>4.9885104278774843</v>
      </c>
      <c r="DH26" s="78">
        <f>('4-year summary'!EV26/'4-year summary'!AG26)*100</f>
        <v>8.0008686480114157</v>
      </c>
      <c r="DI26" s="78">
        <f>('4-year summary'!EW26/'4-year summary'!AH26)*100</f>
        <v>8.3568457488583139</v>
      </c>
      <c r="DJ26" s="78">
        <f>('4-year summary'!EX26/'4-year summary'!AG26)*100</f>
        <v>1.2130049016566358</v>
      </c>
      <c r="DK26" s="78">
        <f>('4-year summary'!EY26/'4-year summary'!AH26)*100</f>
        <v>1.4311061985514413</v>
      </c>
      <c r="DL26" s="78">
        <f t="shared" si="37"/>
        <v>9.2138735496680511</v>
      </c>
      <c r="DM26" s="78">
        <f t="shared" si="37"/>
        <v>9.7879519474097556</v>
      </c>
      <c r="DN26" s="78">
        <f>('4-year summary'!FB26/'4-year summary'!AG26)*100</f>
        <v>9.0401439473847489</v>
      </c>
      <c r="DO26" s="78">
        <f>('4-year summary'!FC26/'4-year summary'!AH26)*100</f>
        <v>8.7408010704208969</v>
      </c>
      <c r="DP26" s="78">
        <f>('4-year summary'!FD26/'4-year summary'!AG26)*100</f>
        <v>1.4394738474902278</v>
      </c>
      <c r="DQ26" s="78">
        <f>('4-year summary'!FE26/'4-year summary'!AH26)*100</f>
        <v>1.3991099217545595</v>
      </c>
      <c r="DR26" s="78">
        <f t="shared" si="19"/>
        <v>10.479617794874976</v>
      </c>
      <c r="DS26" s="78">
        <f t="shared" si="19"/>
        <v>10.139910992175457</v>
      </c>
      <c r="DT26" s="78">
        <f>('4-year summary'!FH26/'4-year summary'!AG26)*100</f>
        <v>3.9864739095365143</v>
      </c>
      <c r="DU26" s="78">
        <f>('4-year summary'!FI26/'4-year summary'!AH26)*100</f>
        <v>4.4998400186160161</v>
      </c>
      <c r="DV26" s="78">
        <f>('4-year summary'!FJ26/'4-year summary'!AG26)*100</f>
        <v>0.58013277905317362</v>
      </c>
      <c r="DW26" s="78">
        <f>('4-year summary'!FK26/'4-year summary'!AH26)*100</f>
        <v>0.5933854969603537</v>
      </c>
      <c r="DX26" s="78">
        <f t="shared" si="20"/>
        <v>4.5666066885896877</v>
      </c>
      <c r="DY26" s="78">
        <f t="shared" si="20"/>
        <v>5.0932255155763695</v>
      </c>
      <c r="DZ26" s="78">
        <f>('4-year summary'!FN26/'4-year summary'!AG26)*100</f>
        <v>2.8137990941242164</v>
      </c>
      <c r="EA26" s="78">
        <f>('4-year summary'!FO26/'4-year summary'!AH26)*100</f>
        <v>2.5916984205474272</v>
      </c>
      <c r="EB26" s="78">
        <f>('4-year summary'!FP26/'4-year summary'!AG26)*100</f>
        <v>0.31643606130173108</v>
      </c>
      <c r="EC26" s="78">
        <f>('4-year summary'!FQ26/'4-year summary'!AH26)*100</f>
        <v>0.26760522411937521</v>
      </c>
      <c r="ED26" s="78">
        <f t="shared" si="21"/>
        <v>3.1302351554259475</v>
      </c>
      <c r="EE26" s="78">
        <f t="shared" si="21"/>
        <v>2.8593036446668023</v>
      </c>
      <c r="EF26" s="78">
        <f>('4-year summary'!FT26/'4-year summary'!AG26)*100</f>
        <v>3.5180244462368928</v>
      </c>
      <c r="EG26" s="78">
        <f>('4-year summary'!FU26/'4-year summary'!AH26)*100</f>
        <v>3.2345327089211438</v>
      </c>
      <c r="EH26" s="78">
        <f>('4-year summary'!FV26/'4-year summary'!AG26)*100</f>
        <v>0.93689892659924312</v>
      </c>
      <c r="EI26" s="78">
        <f>('4-year summary'!FW26/'4-year summary'!AH26)*100</f>
        <v>0.93080077954565288</v>
      </c>
      <c r="EJ26" s="78">
        <f t="shared" si="22"/>
        <v>4.4549233728361362</v>
      </c>
      <c r="EK26" s="78">
        <f t="shared" si="22"/>
        <v>4.1653334884667963</v>
      </c>
      <c r="EL26" s="78">
        <f>('4-year summary'!FZ26/'4-year summary'!AG26)*100</f>
        <v>0.18303654526276603</v>
      </c>
      <c r="EM26" s="78">
        <f>('4-year summary'!GA26/'4-year summary'!AH26)*100</f>
        <v>0.17452514616480991</v>
      </c>
      <c r="EN26" s="78">
        <f>('4-year summary'!GB26/'4-year summary'!AG26)*100</f>
        <v>6.2046286529751193E-2</v>
      </c>
      <c r="EO26" s="78">
        <f>('4-year summary'!GC26/'4-year summary'!AH26)*100</f>
        <v>5.2357543849442974E-2</v>
      </c>
      <c r="EP26" s="78">
        <f t="shared" si="23"/>
        <v>0.24508283179251722</v>
      </c>
      <c r="EQ26" s="78">
        <f t="shared" si="23"/>
        <v>0.22688269001425287</v>
      </c>
      <c r="ER26" s="78">
        <f>('4-year summary'!GF26/'4-year summary'!AG26)*100</f>
        <v>7.5169076130793568</v>
      </c>
      <c r="ES26" s="78">
        <f>('4-year summary'!GG26/'4-year summary'!AH26)*100</f>
        <v>7.1758922598097667</v>
      </c>
      <c r="ET26" s="78">
        <f>('4-year summary'!GH26/'4-year summary'!AG26)*100</f>
        <v>1.3122789601042379</v>
      </c>
      <c r="EU26" s="78">
        <f>('4-year summary'!GI26/'4-year summary'!AH26)*100</f>
        <v>1.2071322609732684</v>
      </c>
      <c r="EV26" s="78">
        <f t="shared" si="24"/>
        <v>8.8291865731835948</v>
      </c>
      <c r="EW26" s="78">
        <f t="shared" si="24"/>
        <v>8.3830245207830352</v>
      </c>
      <c r="EX26" s="78">
        <f>('4-year summary'!GL26/'4-year summary'!AG26)*100</f>
        <v>1.9668672829931129</v>
      </c>
      <c r="EY26" s="78">
        <f>('4-year summary'!GM26/'4-year summary'!AH26)*100</f>
        <v>1.8179702725501032</v>
      </c>
      <c r="EZ26" s="78">
        <f>('4-year summary'!GN26/'4-year summary'!AG26)*100</f>
        <v>4.9637029223800963E-2</v>
      </c>
      <c r="FA26" s="78">
        <f>('4-year summary'!GO26/'4-year summary'!AH26)*100</f>
        <v>6.981005846592396E-2</v>
      </c>
      <c r="FB26" s="78">
        <f t="shared" si="25"/>
        <v>2.016504312216914</v>
      </c>
      <c r="FC26" s="78">
        <f t="shared" si="25"/>
        <v>1.8877803310160273</v>
      </c>
      <c r="FD26" s="78">
        <f>('4-year summary'!GR26/'4-year summary'!AG26)*100</f>
        <v>0.71353229509213867</v>
      </c>
      <c r="FE26" s="78">
        <f>('4-year summary'!GS26/'4-year summary'!AH26)*100</f>
        <v>0.5933854969603537</v>
      </c>
      <c r="FF26" s="78">
        <f>('4-year summary'!GT26/'4-year summary'!AG26)*100</f>
        <v>4.0330086244338273E-2</v>
      </c>
      <c r="FG26" s="78">
        <f>('4-year summary'!GU26/'4-year summary'!AH26)*100</f>
        <v>7.2718810902004133E-2</v>
      </c>
      <c r="FH26" s="78">
        <f t="shared" si="26"/>
        <v>0.75386238133647698</v>
      </c>
      <c r="FI26" s="78">
        <f t="shared" si="26"/>
        <v>0.66610430786235786</v>
      </c>
      <c r="FJ26" s="581">
        <f>('4-year summary'!GX26/'4-year summary'!X26)*100</f>
        <v>4.8062015503875966</v>
      </c>
      <c r="FK26" s="583">
        <f>('4-year summary'!GY26/'4-year summary'!Y26)*100</f>
        <v>3.7691401648998819</v>
      </c>
      <c r="FL26" s="583">
        <f>('4-year summary'!GZ26/'4-year summary'!Z26)*100</f>
        <v>2.5014007844392858</v>
      </c>
      <c r="FM26" s="583">
        <f>('4-year summary'!HA26/'4-year summary'!AA26)*100</f>
        <v>1.8329221008107157</v>
      </c>
      <c r="FN26" s="583">
        <f>('4-year summary'!HB26/'4-year summary'!AB26)*100</f>
        <v>2.0901439799680044</v>
      </c>
      <c r="FO26" s="583">
        <f>('4-year summary'!HC26/'4-year summary'!AC26)*100</f>
        <v>2.2394603709949412</v>
      </c>
      <c r="FP26" s="583">
        <f>('4-year summary'!HD26/'4-year summary'!AD26)*100</f>
        <v>2.5414076990660899</v>
      </c>
      <c r="FQ26" s="583">
        <f>('4-year summary'!HE26/'4-year summary'!AE26)*100</f>
        <v>3.2410936205468102</v>
      </c>
      <c r="FR26" s="583">
        <f>('4-year summary'!HF26/'4-year summary'!AF26)*100</f>
        <v>2.8769586437194965</v>
      </c>
      <c r="FS26" s="581">
        <f>('4-year summary'!HG26/'4-year summary'!X26)*100</f>
        <v>4.0444893832153689E-2</v>
      </c>
      <c r="FT26" s="583">
        <f>('4-year summary'!HH26/'4-year summary'!Y26)*100</f>
        <v>9.0604330887016402E-2</v>
      </c>
      <c r="FU26" s="583">
        <f>('4-year summary'!HI26/'4-year summary'!Z26)*100</f>
        <v>6.0033618826542866E-2</v>
      </c>
      <c r="FV26" s="583">
        <f>('4-year summary'!HJ26/'4-year summary'!AA26)*100</f>
        <v>3.1332001723260096E-2</v>
      </c>
      <c r="FW26" s="583">
        <f>('4-year summary'!HK26/'4-year summary'!AB26)*100</f>
        <v>8.694442512346108E-2</v>
      </c>
      <c r="FX26" s="583">
        <f>('4-year summary'!HL26/'4-year summary'!AC26)*100</f>
        <v>8.0944350758853298E-2</v>
      </c>
      <c r="FY26" s="583">
        <f>('4-year summary'!HM26/'4-year summary'!AD26)*100</f>
        <v>0.11714555335003742</v>
      </c>
      <c r="FZ26" s="583">
        <f>('4-year summary'!HN26/'4-year summary'!AE26)*100</f>
        <v>0.16570008285004142</v>
      </c>
      <c r="GA26" s="583">
        <f>('4-year summary'!HO26/'4-year summary'!AF26)*100</f>
        <v>0.15733367582840996</v>
      </c>
      <c r="GB26" s="581">
        <f>('4-year summary'!HY26/'4-year summary'!X26)*100</f>
        <v>24.934277047522752</v>
      </c>
      <c r="GC26" s="583">
        <f>('4-year summary'!HZ26/'4-year summary'!Y26)*100</f>
        <v>23.076923076923077</v>
      </c>
      <c r="GD26" s="583">
        <f>('4-year summary'!IA26/'4-year summary'!Z26)*100</f>
        <v>23.233010485872089</v>
      </c>
      <c r="GE26" s="583">
        <f>('4-year summary'!IB26/'4-year summary'!AA26)*100</f>
        <v>25.727489915011947</v>
      </c>
      <c r="GF26" s="583">
        <f>('4-year summary'!IC26/'4-year summary'!AB26)*100</f>
        <v>29.199415733463169</v>
      </c>
      <c r="GG26" s="583">
        <f>('4-year summary'!ID26/'4-year summary'!AC26)*100</f>
        <v>30.475548060708263</v>
      </c>
      <c r="GH26" s="583">
        <f>('4-year summary'!IE26/'4-year summary'!AD26)*100</f>
        <v>31.48612150597117</v>
      </c>
      <c r="GI26" s="583">
        <f>('4-year summary'!IF26/'4-year summary'!AE26)*100</f>
        <v>29.822700911350459</v>
      </c>
      <c r="GJ26" s="583">
        <f>('4-year summary'!IG26/'4-year summary'!AF26)*100</f>
        <v>30.596583611610583</v>
      </c>
      <c r="GK26" s="581">
        <f>('4-year summary'!IH26/'4-year summary'!X26)*100</f>
        <v>0.45163464779238288</v>
      </c>
      <c r="GL26" s="583">
        <f>('4-year summary'!II26/'4-year summary'!Y26)*100</f>
        <v>3.09413789979161</v>
      </c>
      <c r="GM26" s="583">
        <f>('4-year summary'!IJ26/'4-year summary'!Z26)*100</f>
        <v>6.271512046746178</v>
      </c>
      <c r="GN26" s="583">
        <f>('4-year summary'!IK26/'4-year summary'!AA26)*100</f>
        <v>5.8708338228958601</v>
      </c>
      <c r="GO26" s="583">
        <f>('4-year summary'!IL26/'4-year summary'!AB26)*100</f>
        <v>6.9207762398275019</v>
      </c>
      <c r="GP26" s="583">
        <f>('4-year summary'!IM26/'4-year summary'!AC26)*100</f>
        <v>6.6677908937605395</v>
      </c>
      <c r="GQ26" s="583">
        <f>('4-year summary'!IN26/'4-year summary'!AD26)*100</f>
        <v>6.3128437083075726</v>
      </c>
      <c r="GR26" s="583">
        <f>('4-year summary'!IO26/'4-year summary'!AE26)*100</f>
        <v>5.9188069594034793</v>
      </c>
      <c r="GS26" s="583">
        <f>('4-year summary'!IP26/'4-year summary'!AF26)*100</f>
        <v>5.6864885692268174</v>
      </c>
      <c r="GT26" s="581">
        <f>('4-year summary'!LB26/'4-year summary'!X26)*100</f>
        <v>26.639703404111899</v>
      </c>
      <c r="GU26" s="583">
        <f>('4-year summary'!LC26/'4-year summary'!Y26)*100</f>
        <v>22.990848962580412</v>
      </c>
      <c r="GV26" s="583">
        <f>('4-year summary'!LD26/'4-year summary'!Z26)*100</f>
        <v>21.123829344432881</v>
      </c>
      <c r="GW26" s="583">
        <f>('4-year summary'!LE26/'4-year summary'!AA26)*100</f>
        <v>20.50679512787373</v>
      </c>
      <c r="GX26" s="583">
        <f>('4-year summary'!LF26/'4-year summary'!AB26)*100</f>
        <v>15.653474299227934</v>
      </c>
      <c r="GY26" s="583">
        <f>('4-year summary'!LG26/'4-year summary'!AC26)*100</f>
        <v>14.779089376053964</v>
      </c>
      <c r="GZ26" s="583">
        <f>('4-year summary'!LH26/'4-year summary'!AD26)*100</f>
        <v>14.041196186261429</v>
      </c>
      <c r="HA26" s="583">
        <f>('4-year summary'!LI26/'4-year summary'!AE26)*100</f>
        <v>13.252692626346313</v>
      </c>
      <c r="HB26" s="583">
        <f>('4-year summary'!LJ26/'4-year summary'!AF26)*100</f>
        <v>12.124325712817878</v>
      </c>
      <c r="HC26" s="581">
        <f>('4-year summary'!LK26/'4-year summary'!X26)*100</f>
        <v>4.0444893832153689E-2</v>
      </c>
      <c r="HD26" s="583">
        <f>('4-year summary'!LL26/'4-year summary'!Y26)*100</f>
        <v>2.6592371115339315</v>
      </c>
      <c r="HE26" s="583">
        <f>('4-year summary'!LM26/'4-year summary'!Z26)*100</f>
        <v>5.1028576002561437</v>
      </c>
      <c r="HF26" s="583">
        <f>('4-year summary'!LN26/'4-year summary'!AA26)*100</f>
        <v>5.0992832804605808</v>
      </c>
      <c r="HG26" s="583">
        <f>('4-year summary'!LO26/'4-year summary'!AB26)*100</f>
        <v>4.6949989566668986</v>
      </c>
      <c r="HH26" s="583">
        <f>('4-year summary'!LP26/'4-year summary'!AC26)*100</f>
        <v>3.9494097807757167</v>
      </c>
      <c r="HI26" s="583">
        <f>('4-year summary'!LQ26/'4-year summary'!AD26)*100</f>
        <v>3.0555465165468094</v>
      </c>
      <c r="HJ26" s="583">
        <f>('4-year summary'!LR26/'4-year summary'!AE26)*100</f>
        <v>2.140845070422535</v>
      </c>
      <c r="HK26" s="583">
        <f>('4-year summary'!LS26/'4-year summary'!AF26)*100</f>
        <v>2.2026714615977396</v>
      </c>
      <c r="HL26" s="38"/>
      <c r="HM26" s="24">
        <f t="shared" si="57"/>
        <v>100</v>
      </c>
      <c r="HN26" s="24">
        <f t="shared" si="58"/>
        <v>100</v>
      </c>
      <c r="HO26" s="24">
        <f t="shared" si="59"/>
        <v>100</v>
      </c>
      <c r="HP26" s="24">
        <f t="shared" si="60"/>
        <v>100</v>
      </c>
      <c r="HQ26" s="24">
        <f t="shared" si="61"/>
        <v>100</v>
      </c>
      <c r="HR26" s="24">
        <f t="shared" si="62"/>
        <v>100.00000000000001</v>
      </c>
      <c r="HS26" s="24">
        <f t="shared" si="63"/>
        <v>100.00000000000001</v>
      </c>
      <c r="HT26" s="24">
        <f t="shared" si="64"/>
        <v>100.00000000000001</v>
      </c>
      <c r="HU26" s="24">
        <f t="shared" si="65"/>
        <v>99.999999999999986</v>
      </c>
      <c r="HV26" s="597">
        <f t="shared" si="66"/>
        <v>100</v>
      </c>
      <c r="HW26" s="597">
        <f t="shared" si="67"/>
        <v>99.999999999999972</v>
      </c>
    </row>
    <row r="27" spans="1:231" s="26" customFormat="1" x14ac:dyDescent="0.2">
      <c r="A27" s="156" t="s">
        <v>40</v>
      </c>
      <c r="B27" s="76">
        <f>('4-year summary'!B27/'4-year summary'!X27)*100</f>
        <v>70.931296836565423</v>
      </c>
      <c r="C27" s="76">
        <f>('4-year summary'!C27/'4-year summary'!Y27)*100</f>
        <v>67.307447485677912</v>
      </c>
      <c r="D27" s="76">
        <f>('4-year summary'!D27/'4-year summary'!Z27)*100</f>
        <v>64.552394406951308</v>
      </c>
      <c r="E27" s="76">
        <f>('4-year summary'!E27/'4-year summary'!AA27)*100</f>
        <v>61.752890601838132</v>
      </c>
      <c r="F27" s="76">
        <f>('4-year summary'!F27/'4-year summary'!AB27)*100</f>
        <v>69.638357037337428</v>
      </c>
      <c r="G27" s="76">
        <f>('4-year summary'!G27/'4-year summary'!AC27)*100</f>
        <v>68.90901193782328</v>
      </c>
      <c r="H27" s="76">
        <f>('4-year summary'!H27/'4-year summary'!AD27)*100</f>
        <v>62.940900785861288</v>
      </c>
      <c r="I27" s="76">
        <f>('4-year summary'!I27/'4-year summary'!AE27)*100</f>
        <v>64.860363462592588</v>
      </c>
      <c r="J27" s="76">
        <f>('4-year summary'!J27/'4-year summary'!AF27)*100</f>
        <v>64.751156383489629</v>
      </c>
      <c r="K27" s="76">
        <f>('4-year summary'!K27/'4-year summary'!AG27)*100</f>
        <v>64.688547171560643</v>
      </c>
      <c r="L27" s="76">
        <f>('4-year summary'!L27/'4-year summary'!AH27)*100</f>
        <v>63.618897420973909</v>
      </c>
      <c r="M27" s="78">
        <f>('4-year summary'!M27/'4-year summary'!X27)*100</f>
        <v>29.068703163434584</v>
      </c>
      <c r="N27" s="76">
        <f>('4-year summary'!N27/'4-year summary'!Y27)*100</f>
        <v>32.692552514322088</v>
      </c>
      <c r="O27" s="76">
        <f>('4-year summary'!O27/'4-year summary'!Z27)*100</f>
        <v>35.447605593048685</v>
      </c>
      <c r="P27" s="76">
        <f>('4-year summary'!P27/'4-year summary'!AA27)*100</f>
        <v>38.247109398161868</v>
      </c>
      <c r="Q27" s="76">
        <f>('4-year summary'!Q27/'4-year summary'!AB27)*100</f>
        <v>30.361642962662572</v>
      </c>
      <c r="R27" s="76">
        <f>('4-year summary'!R27/'4-year summary'!AC27)*100</f>
        <v>31.090988062176709</v>
      </c>
      <c r="S27" s="76">
        <f>('4-year summary'!S27/'4-year summary'!AD27)*100</f>
        <v>37.059099214138712</v>
      </c>
      <c r="T27" s="76">
        <f>('4-year summary'!T27/'4-year summary'!AE27)*100</f>
        <v>35.139636537407412</v>
      </c>
      <c r="U27" s="76">
        <f>('4-year summary'!U27/'4-year summary'!AF27)*100</f>
        <v>35.248843616510378</v>
      </c>
      <c r="V27" s="76">
        <f>('4-year summary'!V27/'4-year summary'!AG27)*100</f>
        <v>35.311452828439357</v>
      </c>
      <c r="W27" s="76">
        <f>('4-year summary'!W27/'4-year summary'!AH27)*100</f>
        <v>36.381102579026091</v>
      </c>
      <c r="X27" s="78">
        <f>('4-year summary'!AI27/'4-year summary'!X27)*100</f>
        <v>18.68099651049711</v>
      </c>
      <c r="Y27" s="76">
        <f>('4-year summary'!AJ27/'4-year summary'!Y27)*100</f>
        <v>23.126307174684005</v>
      </c>
      <c r="Z27" s="76">
        <f>('4-year summary'!AK27/'4-year summary'!Z27)*100</f>
        <v>21.687956903228002</v>
      </c>
      <c r="AA27" s="76">
        <f>('4-year summary'!AL27/'4-year summary'!AA27)*100</f>
        <v>19.811740290542541</v>
      </c>
      <c r="AB27" s="76">
        <f>('4-year summary'!AM27/'4-year summary'!AB27)*100</f>
        <v>17.115401326651796</v>
      </c>
      <c r="AC27" s="76">
        <f>('4-year summary'!AN27/'4-year summary'!AC27)*100</f>
        <v>19.607907656264395</v>
      </c>
      <c r="AD27" s="76">
        <f>('4-year summary'!AO27/'4-year summary'!AD27)*100</f>
        <v>18.701732698486012</v>
      </c>
      <c r="AE27" s="76">
        <f>('4-year summary'!AP27/'4-year summary'!AE27)*100</f>
        <v>18.544181928066454</v>
      </c>
      <c r="AF27" s="76">
        <f>('4-year summary'!AQ27/'4-year summary'!AF27)*100</f>
        <v>21.800040441826958</v>
      </c>
      <c r="AG27" s="76">
        <f>('4-year summary'!AR27/'4-year summary'!AG27)*100</f>
        <v>20.748069561992558</v>
      </c>
      <c r="AH27" s="76">
        <f>('4-year summary'!AS27/'4-year summary'!AH27)*100</f>
        <v>20.557109688401578</v>
      </c>
      <c r="AI27" s="78">
        <f>('4-year summary'!AT27/'4-year summary'!X27)*100</f>
        <v>7.7584234311538243</v>
      </c>
      <c r="AJ27" s="76">
        <f>('4-year summary'!AU27/'4-year summary'!Y27)*100</f>
        <v>9.3234518505046822</v>
      </c>
      <c r="AK27" s="76">
        <f>('4-year summary'!AV27/'4-year summary'!Z27)*100</f>
        <v>9.7316664255380712</v>
      </c>
      <c r="AL27" s="76">
        <f>('4-year summary'!AW27/'4-year summary'!AA27)*100</f>
        <v>10.96946338571005</v>
      </c>
      <c r="AM27" s="76">
        <f>('4-year summary'!AX27/'4-year summary'!AB27)*100</f>
        <v>10.220722416939431</v>
      </c>
      <c r="AN27" s="76">
        <f>('4-year summary'!AY27/'4-year summary'!AC27)*100</f>
        <v>11.179699119470365</v>
      </c>
      <c r="AO27" s="76">
        <f>('4-year summary'!AZ27/'4-year summary'!AD27)*100</f>
        <v>11.283256467903307</v>
      </c>
      <c r="AP27" s="76">
        <f>('4-year summary'!BA27/'4-year summary'!AE27)*100</f>
        <v>9.4281015896217788</v>
      </c>
      <c r="AQ27" s="76">
        <f>('4-year summary'!BB27/'4-year summary'!AF27)*100</f>
        <v>10.427672320097061</v>
      </c>
      <c r="AR27" s="76">
        <f>('4-year summary'!BC27/'4-year summary'!AG27)*100</f>
        <v>11.36077667845459</v>
      </c>
      <c r="AS27" s="76">
        <f>('4-year summary'!BD27/'4-year summary'!AH27)*100</f>
        <v>11.658499646408702</v>
      </c>
      <c r="AT27" s="606">
        <f t="shared" si="27"/>
        <v>32.10884624044715</v>
      </c>
      <c r="AU27" s="606">
        <f t="shared" si="27"/>
        <v>32.215609334810281</v>
      </c>
      <c r="AV27" s="78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8">
        <f>('4-year summary'!DH27/'4-year summary'!X27)*100</f>
        <v>13.672701790515418</v>
      </c>
      <c r="BH27" s="76">
        <f>('4-year summary'!DI27/'4-year summary'!Y27)*100</f>
        <v>14.838592343366372</v>
      </c>
      <c r="BI27" s="76">
        <f>('4-year summary'!DJ27/'4-year summary'!Z27)*100</f>
        <v>16.720424159383164</v>
      </c>
      <c r="BJ27" s="76">
        <f>('4-year summary'!DK27/'4-year summary'!AA27)*100</f>
        <v>17.606729914023127</v>
      </c>
      <c r="BK27" s="76">
        <f>('4-year summary'!DL27/'4-year summary'!AB27)*100</f>
        <v>17.754830113257828</v>
      </c>
      <c r="BL27" s="76">
        <f>('4-year summary'!DM27/'4-year summary'!AC27)*100</f>
        <v>18.348315937717992</v>
      </c>
      <c r="BM27" s="76">
        <f>('4-year summary'!DN27/'4-year summary'!AD27)*100</f>
        <v>18.43683563476808</v>
      </c>
      <c r="BN27" s="76">
        <f>('4-year summary'!DO27/'4-year summary'!AE27)*100</f>
        <v>18.8927462086607</v>
      </c>
      <c r="BO27" s="76">
        <f>('4-year summary'!DP27/'4-year summary'!AF27)*100</f>
        <v>18.380178449561459</v>
      </c>
      <c r="BP27" s="76">
        <f>('4-year summary'!DQ27/'4-year summary'!AG27)*100</f>
        <v>16.607727049972848</v>
      </c>
      <c r="BQ27" s="76">
        <f>('4-year summary'!DR27/'4-year summary'!AH27)*100</f>
        <v>18.374856842460996</v>
      </c>
      <c r="BR27" s="606">
        <f t="shared" si="2"/>
        <v>16.607727049972848</v>
      </c>
      <c r="BS27" s="606">
        <f t="shared" si="2"/>
        <v>18.374856842460996</v>
      </c>
      <c r="BT27" s="382">
        <f t="shared" si="3"/>
        <v>18.68099651049711</v>
      </c>
      <c r="BU27" s="383">
        <f t="shared" si="4"/>
        <v>23.126307174684005</v>
      </c>
      <c r="BV27" s="383">
        <f t="shared" si="5"/>
        <v>21.687956903228002</v>
      </c>
      <c r="BW27" s="383">
        <f t="shared" si="6"/>
        <v>19.811740290542541</v>
      </c>
      <c r="BX27" s="383">
        <f t="shared" si="7"/>
        <v>17.115401326651796</v>
      </c>
      <c r="BY27" s="383">
        <f t="shared" si="8"/>
        <v>19.607907656264395</v>
      </c>
      <c r="BZ27" s="383">
        <f t="shared" si="9"/>
        <v>18.701732698486012</v>
      </c>
      <c r="CA27" s="383">
        <f t="shared" si="49"/>
        <v>18.544181928066454</v>
      </c>
      <c r="CB27" s="383">
        <f t="shared" si="50"/>
        <v>21.800040441826958</v>
      </c>
      <c r="CC27" s="383">
        <f t="shared" si="51"/>
        <v>20.748069561992558</v>
      </c>
      <c r="CD27" s="383">
        <f t="shared" si="52"/>
        <v>20.557109688401578</v>
      </c>
      <c r="CE27" s="382">
        <f t="shared" si="10"/>
        <v>21.431125221669241</v>
      </c>
      <c r="CF27" s="383">
        <f t="shared" si="11"/>
        <v>24.162044193871054</v>
      </c>
      <c r="CG27" s="383">
        <f t="shared" si="12"/>
        <v>26.452090584921237</v>
      </c>
      <c r="CH27" s="383">
        <f t="shared" si="13"/>
        <v>28.576193299733177</v>
      </c>
      <c r="CI27" s="383">
        <f t="shared" si="14"/>
        <v>27.975552530197259</v>
      </c>
      <c r="CJ27" s="383">
        <f t="shared" si="15"/>
        <v>29.528015057188355</v>
      </c>
      <c r="CK27" s="383">
        <f t="shared" si="16"/>
        <v>29.720092102671387</v>
      </c>
      <c r="CL27" s="383">
        <f t="shared" si="53"/>
        <v>28.320847798282479</v>
      </c>
      <c r="CM27" s="383">
        <f t="shared" si="54"/>
        <v>28.807850769658522</v>
      </c>
      <c r="CN27" s="383">
        <f t="shared" si="55"/>
        <v>27.968503728427436</v>
      </c>
      <c r="CO27" s="383">
        <f t="shared" si="56"/>
        <v>30.0333564888697</v>
      </c>
      <c r="CP27" s="78">
        <f>('4-year summary'!ED27/'4-year summary'!AG27)*100</f>
        <v>0.74303651607263477</v>
      </c>
      <c r="CQ27" s="78">
        <f>('4-year summary'!EE27/'4-year summary'!AH27)*100</f>
        <v>0.73033813341343901</v>
      </c>
      <c r="CR27" s="78">
        <f>('4-year summary'!EF27/'4-year summary'!AG27)*100</f>
        <v>9.8011946861630977E-2</v>
      </c>
      <c r="CS27" s="78">
        <f>('4-year summary'!EG27/'4-year summary'!AH27)*100</f>
        <v>7.8853988697594954E-2</v>
      </c>
      <c r="CT27" s="78">
        <f t="shared" si="17"/>
        <v>0.84104846293426572</v>
      </c>
      <c r="CU27" s="78">
        <f t="shared" si="17"/>
        <v>0.80919212211103397</v>
      </c>
      <c r="CV27" s="78">
        <f>('4-year summary'!EJ27/'4-year summary'!AG27)*100</f>
        <v>0.60528999615899126</v>
      </c>
      <c r="CW27" s="78">
        <f>('4-year summary'!EK27/'4-year summary'!AH27)*100</f>
        <v>0.66462647616544324</v>
      </c>
      <c r="CX27" s="78">
        <f>('4-year summary'!EL27/'4-year summary'!AG27)*100</f>
        <v>0.11523026185083642</v>
      </c>
      <c r="CY27" s="78">
        <f>('4-year summary'!EM27/'4-year summary'!AH27)*100</f>
        <v>0.1376815675672293</v>
      </c>
      <c r="CZ27" s="78">
        <f t="shared" si="18"/>
        <v>0.72052025800982766</v>
      </c>
      <c r="DA27" s="78">
        <f t="shared" si="18"/>
        <v>0.8023080437326725</v>
      </c>
      <c r="DB27" s="78">
        <f>('4-year summary'!EP27/'4-year summary'!AG27)*100</f>
        <v>3.8343862995192115</v>
      </c>
      <c r="DC27" s="78">
        <f>('4-year summary'!EQ27/'4-year summary'!AH27)*100</f>
        <v>4.0184242970417232</v>
      </c>
      <c r="DD27" s="78">
        <f>('4-year summary'!ER27/'4-year summary'!AG27)*100</f>
        <v>0.35694891458391281</v>
      </c>
      <c r="DE27" s="78">
        <f>('4-year summary'!ES27/'4-year summary'!AH27)*100</f>
        <v>0.34295226830382564</v>
      </c>
      <c r="DF27" s="78">
        <f t="shared" si="36"/>
        <v>4.1913352141031242</v>
      </c>
      <c r="DG27" s="78">
        <f t="shared" si="36"/>
        <v>4.361376565345549</v>
      </c>
      <c r="DH27" s="78">
        <f>('4-year summary'!EV27/'4-year summary'!AG27)*100</f>
        <v>8.783327373147376</v>
      </c>
      <c r="DI27" s="78">
        <f>('4-year summary'!EW27/'4-year summary'!AH27)*100</f>
        <v>9.0725894773732865</v>
      </c>
      <c r="DJ27" s="78">
        <f>('4-year summary'!EX27/'4-year summary'!AG27)*100</f>
        <v>0.88012079310207814</v>
      </c>
      <c r="DK27" s="78">
        <f>('4-year summary'!EY27/'4-year summary'!AH27)*100</f>
        <v>0.81670202579651918</v>
      </c>
      <c r="DL27" s="78">
        <f t="shared" si="37"/>
        <v>9.663448166249454</v>
      </c>
      <c r="DM27" s="78">
        <f t="shared" si="37"/>
        <v>9.8892915031698063</v>
      </c>
      <c r="DN27" s="78">
        <f>('4-year summary'!FB27/'4-year summary'!AG27)*100</f>
        <v>7.1025549330472444</v>
      </c>
      <c r="DO27" s="78">
        <f>('4-year summary'!FC27/'4-year summary'!AH27)*100</f>
        <v>6.7401385577229966</v>
      </c>
      <c r="DP27" s="78">
        <f>('4-year summary'!FD27/'4-year summary'!AG27)*100</f>
        <v>0.85959126369187167</v>
      </c>
      <c r="DQ27" s="78">
        <f>('4-year summary'!FE27/'4-year summary'!AH27)*100</f>
        <v>0.77852668206196918</v>
      </c>
      <c r="DR27" s="78">
        <f t="shared" si="19"/>
        <v>7.9621461967391163</v>
      </c>
      <c r="DS27" s="78">
        <f t="shared" si="19"/>
        <v>7.5186652397849656</v>
      </c>
      <c r="DT27" s="78">
        <f>('4-year summary'!FH27/'4-year summary'!AG27)*100</f>
        <v>5.4337028648627168</v>
      </c>
      <c r="DU27" s="78">
        <f>('4-year summary'!FI27/'4-year summary'!AH27)*100</f>
        <v>5.7488312712389469</v>
      </c>
      <c r="DV27" s="78">
        <f>('4-year summary'!FJ27/'4-year summary'!AG27)*100</f>
        <v>1.0099203984053191</v>
      </c>
      <c r="DW27" s="78">
        <f>('4-year summary'!FK27/'4-year summary'!AH27)*100</f>
        <v>0.936234659457159</v>
      </c>
      <c r="DX27" s="78">
        <f t="shared" si="20"/>
        <v>6.4436232632680355</v>
      </c>
      <c r="DY27" s="78">
        <f t="shared" si="20"/>
        <v>6.6850659306961058</v>
      </c>
      <c r="DZ27" s="78">
        <f>('4-year summary'!FN27/'4-year summary'!AG27)*100</f>
        <v>2.952941020648733</v>
      </c>
      <c r="EA27" s="78">
        <f>('4-year summary'!FO27/'4-year summary'!AH27)*100</f>
        <v>2.0633460375870682</v>
      </c>
      <c r="EB27" s="78">
        <f>('4-year summary'!FP27/'4-year summary'!AG27)*100</f>
        <v>1.7794466298459624</v>
      </c>
      <c r="EC27" s="78">
        <f>('4-year summary'!FQ27/'4-year summary'!AH27)*100</f>
        <v>1.0820519560169974</v>
      </c>
      <c r="ED27" s="78">
        <f t="shared" si="21"/>
        <v>4.7323876504946956</v>
      </c>
      <c r="EE27" s="78">
        <f t="shared" si="21"/>
        <v>3.1453979936040657</v>
      </c>
      <c r="EF27" s="78">
        <f>('4-year summary'!FT27/'4-year summary'!AG27)*100</f>
        <v>4.3542469636163759</v>
      </c>
      <c r="EG27" s="78">
        <f>('4-year summary'!FU27/'4-year summary'!AH27)*100</f>
        <v>4.3820288004806338</v>
      </c>
      <c r="EH27" s="78">
        <f>('4-year summary'!FV27/'4-year summary'!AG27)*100</f>
        <v>0.86422696388127307</v>
      </c>
      <c r="EI27" s="78">
        <f>('4-year summary'!FW27/'4-year summary'!AH27)*100</f>
        <v>0.89680766510836163</v>
      </c>
      <c r="EJ27" s="78">
        <f t="shared" si="22"/>
        <v>5.2184739274976488</v>
      </c>
      <c r="EK27" s="78">
        <f t="shared" si="22"/>
        <v>5.278836465588995</v>
      </c>
      <c r="EL27" s="78">
        <f>('4-year summary'!FZ27/'4-year summary'!AG27)*100</f>
        <v>8.6091574946027209E-3</v>
      </c>
      <c r="EM27" s="78">
        <f>('4-year summary'!GA27/'4-year summary'!AH27)*100</f>
        <v>1.189068083535162E-2</v>
      </c>
      <c r="EN27" s="78">
        <f>('4-year summary'!GB27/'4-year summary'!AG27)*100</f>
        <v>6.6224288420020931E-4</v>
      </c>
      <c r="EO27" s="78">
        <f>('4-year summary'!GC27/'4-year summary'!AH27)*100</f>
        <v>6.2582530712376944E-4</v>
      </c>
      <c r="EP27" s="78">
        <f t="shared" si="23"/>
        <v>9.2714003788029308E-3</v>
      </c>
      <c r="EQ27" s="78">
        <f t="shared" si="23"/>
        <v>1.2516506142475389E-2</v>
      </c>
      <c r="ER27" s="78">
        <f>('4-year summary'!GF27/'4-year summary'!AG27)*100</f>
        <v>7.3820214301797336</v>
      </c>
      <c r="ES27" s="78">
        <f>('4-year summary'!GG27/'4-year summary'!AH27)*100</f>
        <v>7.0536770365920054</v>
      </c>
      <c r="ET27" s="78">
        <f>('4-year summary'!GH27/'4-year summary'!AG27)*100</f>
        <v>1.1794545767605726</v>
      </c>
      <c r="EU27" s="78">
        <f>('4-year summary'!GI27/'4-year summary'!AH27)*100</f>
        <v>1.102078365844958</v>
      </c>
      <c r="EV27" s="78">
        <f t="shared" si="24"/>
        <v>8.5614760069403069</v>
      </c>
      <c r="EW27" s="78">
        <f t="shared" si="24"/>
        <v>8.155755402436963</v>
      </c>
      <c r="EX27" s="78">
        <f>('4-year summary'!GL27/'4-year summary'!AG27)*100</f>
        <v>1.9569277228116184</v>
      </c>
      <c r="EY27" s="78">
        <f>('4-year summary'!GM27/'4-year summary'!AH27)*100</f>
        <v>1.8505654331649863</v>
      </c>
      <c r="EZ27" s="78">
        <f>('4-year summary'!GN27/'4-year summary'!AG27)*100</f>
        <v>0.11920371915603767</v>
      </c>
      <c r="FA27" s="78">
        <f>('4-year summary'!GO27/'4-year summary'!AH27)*100</f>
        <v>0.10451282628966951</v>
      </c>
      <c r="FB27" s="78">
        <f t="shared" si="25"/>
        <v>2.076131441967656</v>
      </c>
      <c r="FC27" s="78">
        <f t="shared" si="25"/>
        <v>1.9550782594546559</v>
      </c>
      <c r="FD27" s="78">
        <f>('4-year summary'!GR27/'4-year summary'!AG27)*100</f>
        <v>0.78343333200884757</v>
      </c>
      <c r="FE27" s="78">
        <f>('4-year summary'!GS27/'4-year summary'!AH27)*100</f>
        <v>0.72533153095644887</v>
      </c>
      <c r="FF27" s="78">
        <f>('4-year summary'!GT27/'4-year summary'!AG27)*100</f>
        <v>8.0131388988225319E-2</v>
      </c>
      <c r="FG27" s="78">
        <f>('4-year summary'!GU27/'4-year summary'!AH27)*100</f>
        <v>7.071825970498595E-2</v>
      </c>
      <c r="FH27" s="78">
        <f t="shared" si="26"/>
        <v>0.86356472099707293</v>
      </c>
      <c r="FI27" s="78">
        <f t="shared" si="26"/>
        <v>0.79604979066143478</v>
      </c>
      <c r="FJ27" s="581">
        <f>('4-year summary'!GX27/'4-year summary'!X27)*100</f>
        <v>3.5088095646702135</v>
      </c>
      <c r="FK27" s="583">
        <f>('4-year summary'!GY27/'4-year summary'!Y27)*100</f>
        <v>3.0699281622260615</v>
      </c>
      <c r="FL27" s="583">
        <f>('4-year summary'!GZ27/'4-year summary'!Z27)*100</f>
        <v>2.1871781997055395</v>
      </c>
      <c r="FM27" s="583">
        <f>('4-year summary'!HA27/'4-year summary'!AA27)*100</f>
        <v>2.4807293210791581</v>
      </c>
      <c r="FN27" s="583">
        <f>('4-year summary'!HB27/'4-year summary'!AB27)*100</f>
        <v>3.2920082263997918</v>
      </c>
      <c r="FO27" s="583">
        <f>('4-year summary'!HC27/'4-year summary'!AC27)*100</f>
        <v>3.1404240757071218</v>
      </c>
      <c r="FP27" s="583">
        <f>('4-year summary'!HD27/'4-year summary'!AD27)*100</f>
        <v>3.2004999083048622</v>
      </c>
      <c r="FQ27" s="583">
        <f>('4-year summary'!HE27/'4-year summary'!AE27)*100</f>
        <v>3.1258345162967855</v>
      </c>
      <c r="FR27" s="583">
        <f>('4-year summary'!HF27/'4-year summary'!AF27)*100</f>
        <v>3.4539847837626065</v>
      </c>
      <c r="FS27" s="581">
        <f>('4-year summary'!HG27/'4-year summary'!X27)*100</f>
        <v>8.2232137749556664E-2</v>
      </c>
      <c r="FT27" s="583">
        <f>('4-year summary'!HH27/'4-year summary'!Y27)*100</f>
        <v>8.2749840865690649E-2</v>
      </c>
      <c r="FU27" s="583">
        <f>('4-year summary'!HI27/'4-year summary'!Z27)*100</f>
        <v>5.7870862871586264E-2</v>
      </c>
      <c r="FV27" s="583">
        <f>('4-year summary'!HJ27/'4-year summary'!AA27)*100</f>
        <v>8.227097539282538E-2</v>
      </c>
      <c r="FW27" s="583">
        <f>('4-year summary'!HK27/'4-year summary'!AB27)*100</f>
        <v>7.3863800944298008E-2</v>
      </c>
      <c r="FX27" s="583">
        <f>('4-year summary'!HL27/'4-year summary'!AC27)*100</f>
        <v>5.9228450715348067E-2</v>
      </c>
      <c r="FY27" s="583">
        <f>('4-year summary'!HM27/'4-year summary'!AD27)*100</f>
        <v>0.22618133902069593</v>
      </c>
      <c r="FZ27" s="583">
        <f>('4-year summary'!HN27/'4-year summary'!AE27)*100</f>
        <v>0.16303813124569566</v>
      </c>
      <c r="GA27" s="583">
        <f>('4-year summary'!HO27/'4-year summary'!AF27)*100</f>
        <v>0.3304855546849329</v>
      </c>
      <c r="GB27" s="581">
        <f>('4-year summary'!HY27/'4-year summary'!X27)*100</f>
        <v>24.832675476231337</v>
      </c>
      <c r="GC27" s="583">
        <f>('4-year summary'!HZ27/'4-year summary'!Y27)*100</f>
        <v>19.914522142402475</v>
      </c>
      <c r="GD27" s="583">
        <f>('4-year summary'!IA27/'4-year summary'!Z27)*100</f>
        <v>20.452243772499425</v>
      </c>
      <c r="GE27" s="583">
        <f>('4-year summary'!IB27/'4-year summary'!AA27)*100</f>
        <v>21.884820634450044</v>
      </c>
      <c r="GF27" s="583">
        <f>('4-year summary'!IC27/'4-year summary'!AB27)*100</f>
        <v>29.468759957130032</v>
      </c>
      <c r="GG27" s="583">
        <f>('4-year summary'!ID27/'4-year summary'!AC27)*100</f>
        <v>29.061426484330781</v>
      </c>
      <c r="GH27" s="583">
        <f>('4-year summary'!IE27/'4-year summary'!AD27)*100</f>
        <v>26.735585184782686</v>
      </c>
      <c r="GI27" s="583">
        <f>('4-year summary'!IF27/'4-year summary'!AE27)*100</f>
        <v>28.432585138231037</v>
      </c>
      <c r="GJ27" s="583">
        <f>('4-year summary'!IG27/'4-year summary'!AF27)*100</f>
        <v>26.279604681141471</v>
      </c>
      <c r="GK27" s="581">
        <f>('4-year summary'!IH27/'4-year summary'!X27)*100</f>
        <v>3.4201418683141691</v>
      </c>
      <c r="GL27" s="583">
        <f>('4-year summary'!II27/'4-year summary'!Y27)*100</f>
        <v>5.7633900154587616</v>
      </c>
      <c r="GM27" s="583">
        <f>('4-year summary'!IJ27/'4-year summary'!Z27)*100</f>
        <v>6.0858020646281377</v>
      </c>
      <c r="GN27" s="583">
        <f>('4-year summary'!IK27/'4-year summary'!AA27)*100</f>
        <v>6.3793359027571901</v>
      </c>
      <c r="GO27" s="583">
        <f>('4-year summary'!IL27/'4-year summary'!AB27)*100</f>
        <v>1.4316542594791877</v>
      </c>
      <c r="GP27" s="583">
        <f>('4-year summary'!IM27/'4-year summary'!AC27)*100</f>
        <v>1.0700606762572884</v>
      </c>
      <c r="GQ27" s="583">
        <f>('4-year summary'!IN27/'4-year summary'!AD27)*100</f>
        <v>4.4910240648794035</v>
      </c>
      <c r="GR27" s="583">
        <f>('4-year summary'!IO27/'4-year summary'!AE27)*100</f>
        <v>4.2656959338852269</v>
      </c>
      <c r="GS27" s="583">
        <f>('4-year summary'!IP27/'4-year summary'!AF27)*100</f>
        <v>4.1636124661931602</v>
      </c>
      <c r="GT27" s="581">
        <f>('4-year summary'!LB27/'4-year summary'!X27)*100</f>
        <v>23.908815285166753</v>
      </c>
      <c r="GU27" s="583">
        <f>('4-year summary'!LC27/'4-year summary'!Y27)*100</f>
        <v>21.196690006365372</v>
      </c>
      <c r="GV27" s="583">
        <f>('4-year summary'!LD27/'4-year summary'!Z27)*100</f>
        <v>20.225015531518345</v>
      </c>
      <c r="GW27" s="583">
        <f>('4-year summary'!LE27/'4-year summary'!AA27)*100</f>
        <v>17.57560035576638</v>
      </c>
      <c r="GX27" s="583">
        <f>('4-year summary'!LF27/'4-year summary'!AB27)*100</f>
        <v>19.76218752715581</v>
      </c>
      <c r="GY27" s="583">
        <f>('4-year summary'!LG27/'4-year summary'!AC27)*100</f>
        <v>17.099253721520988</v>
      </c>
      <c r="GZ27" s="583">
        <f>('4-year summary'!LH27/'4-year summary'!AD27)*100</f>
        <v>14.303082994287733</v>
      </c>
      <c r="HA27" s="583">
        <f>('4-year summary'!LI27/'4-year summary'!AE27)*100</f>
        <v>14.757761879998313</v>
      </c>
      <c r="HB27" s="583">
        <f>('4-year summary'!LJ27/'4-year summary'!AF27)*100</f>
        <v>13.217526476758588</v>
      </c>
      <c r="HC27" s="581">
        <f>('4-year summary'!LK27/'4-year summary'!X27)*100</f>
        <v>4.135203935701619</v>
      </c>
      <c r="HD27" s="583">
        <f>('4-year summary'!LL27/'4-year summary'!Y27)*100</f>
        <v>2.6843684641265799</v>
      </c>
      <c r="HE27" s="583">
        <f>('4-year summary'!LM27/'4-year summary'!Z27)*100</f>
        <v>2.8518420806277289</v>
      </c>
      <c r="HF27" s="583">
        <f>('4-year summary'!LN27/'4-year summary'!AA27)*100</f>
        <v>3.2093092202786839</v>
      </c>
      <c r="HG27" s="583">
        <f>('4-year summary'!LO27/'4-year summary'!AB27)*100</f>
        <v>0.88057237204182714</v>
      </c>
      <c r="HH27" s="583">
        <f>('4-year summary'!LP27/'4-year summary'!AC27)*100</f>
        <v>0.43368387801571523</v>
      </c>
      <c r="HI27" s="583">
        <f>('4-year summary'!LQ27/'4-year summary'!AD27)*100</f>
        <v>2.6218017075672262</v>
      </c>
      <c r="HJ27" s="583">
        <f>('4-year summary'!LR27/'4-year summary'!AE27)*100</f>
        <v>2.3900546739940123</v>
      </c>
      <c r="HK27" s="583">
        <f>('4-year summary'!LS27/'4-year summary'!AF27)*100</f>
        <v>1.9468948259737635</v>
      </c>
      <c r="HL27" s="38"/>
      <c r="HM27" s="24">
        <f t="shared" si="57"/>
        <v>100</v>
      </c>
      <c r="HN27" s="24">
        <f t="shared" si="58"/>
        <v>100</v>
      </c>
      <c r="HO27" s="24">
        <f t="shared" si="59"/>
        <v>100</v>
      </c>
      <c r="HP27" s="24">
        <f t="shared" si="60"/>
        <v>100</v>
      </c>
      <c r="HQ27" s="24">
        <f t="shared" si="61"/>
        <v>100</v>
      </c>
      <c r="HR27" s="24">
        <f t="shared" si="62"/>
        <v>100</v>
      </c>
      <c r="HS27" s="24">
        <f t="shared" si="63"/>
        <v>100</v>
      </c>
      <c r="HT27" s="24">
        <f t="shared" si="64"/>
        <v>100</v>
      </c>
      <c r="HU27" s="24">
        <f t="shared" si="65"/>
        <v>99.999999999999986</v>
      </c>
      <c r="HV27" s="597">
        <f t="shared" si="66"/>
        <v>100</v>
      </c>
      <c r="HW27" s="597">
        <f t="shared" si="67"/>
        <v>100</v>
      </c>
    </row>
    <row r="28" spans="1:231" s="26" customFormat="1" x14ac:dyDescent="0.2">
      <c r="A28" s="156" t="s">
        <v>41</v>
      </c>
      <c r="B28" s="76">
        <f>('4-year summary'!B28/'4-year summary'!X28)*100</f>
        <v>53.649043139798906</v>
      </c>
      <c r="C28" s="76">
        <f>('4-year summary'!C28/'4-year summary'!Y28)*100</f>
        <v>58.26221534379836</v>
      </c>
      <c r="D28" s="76">
        <f>('4-year summary'!D28/'4-year summary'!Z28)*100</f>
        <v>55.983696108916718</v>
      </c>
      <c r="E28" s="76">
        <f>('4-year summary'!E28/'4-year summary'!AA28)*100</f>
        <v>57.189801251088767</v>
      </c>
      <c r="F28" s="76">
        <f>('4-year summary'!F28/'4-year summary'!AB28)*100</f>
        <v>58.551932984622646</v>
      </c>
      <c r="G28" s="76">
        <f>('4-year summary'!G28/'4-year summary'!AC28)*100</f>
        <v>62.928307415670467</v>
      </c>
      <c r="H28" s="76">
        <f>('4-year summary'!H28/'4-year summary'!AD28)*100</f>
        <v>61.064763317266099</v>
      </c>
      <c r="I28" s="76">
        <f>('4-year summary'!I28/'4-year summary'!AE28)*100</f>
        <v>63.617588075069584</v>
      </c>
      <c r="J28" s="76">
        <f>('4-year summary'!J28/'4-year summary'!AF28)*100</f>
        <v>62.698324948863949</v>
      </c>
      <c r="K28" s="76">
        <f>('4-year summary'!K28/'4-year summary'!AG28)*100</f>
        <v>64.393546314827162</v>
      </c>
      <c r="L28" s="76">
        <f>('4-year summary'!L28/'4-year summary'!AH28)*100</f>
        <v>68.48108469208502</v>
      </c>
      <c r="M28" s="78">
        <f>('4-year summary'!M28/'4-year summary'!X28)*100</f>
        <v>46.350956860201102</v>
      </c>
      <c r="N28" s="76">
        <f>('4-year summary'!N28/'4-year summary'!Y28)*100</f>
        <v>41.73778465620164</v>
      </c>
      <c r="O28" s="76">
        <f>('4-year summary'!O28/'4-year summary'!Z28)*100</f>
        <v>44.016303891083282</v>
      </c>
      <c r="P28" s="76">
        <f>('4-year summary'!P28/'4-year summary'!AA28)*100</f>
        <v>42.81019874891124</v>
      </c>
      <c r="Q28" s="76">
        <f>('4-year summary'!Q28/'4-year summary'!AB28)*100</f>
        <v>41.448067015377354</v>
      </c>
      <c r="R28" s="76">
        <f>('4-year summary'!R28/'4-year summary'!AC28)*100</f>
        <v>37.071692584329526</v>
      </c>
      <c r="S28" s="76">
        <f>('4-year summary'!S28/'4-year summary'!AD28)*100</f>
        <v>38.935236682733901</v>
      </c>
      <c r="T28" s="76">
        <f>('4-year summary'!T28/'4-year summary'!AE28)*100</f>
        <v>36.382411924930409</v>
      </c>
      <c r="U28" s="76">
        <f>('4-year summary'!U28/'4-year summary'!AF28)*100</f>
        <v>37.301675051136051</v>
      </c>
      <c r="V28" s="76">
        <f>('4-year summary'!V28/'4-year summary'!AG28)*100</f>
        <v>35.606453685172831</v>
      </c>
      <c r="W28" s="76">
        <f>('4-year summary'!W28/'4-year summary'!AH28)*100</f>
        <v>31.518915307914984</v>
      </c>
      <c r="X28" s="78">
        <f>('4-year summary'!AI28/'4-year summary'!X28)*100</f>
        <v>19.753486863444696</v>
      </c>
      <c r="Y28" s="76">
        <f>('4-year summary'!AJ28/'4-year summary'!Y28)*100</f>
        <v>23.01569754587663</v>
      </c>
      <c r="Z28" s="76">
        <f>('4-year summary'!AK28/'4-year summary'!Z28)*100</f>
        <v>22.682578367930077</v>
      </c>
      <c r="AA28" s="76">
        <f>('4-year summary'!AL28/'4-year summary'!AA28)*100</f>
        <v>22.761105392350938</v>
      </c>
      <c r="AB28" s="76">
        <f>('4-year summary'!AM28/'4-year summary'!AB28)*100</f>
        <v>23.199748299052189</v>
      </c>
      <c r="AC28" s="76">
        <f>('4-year summary'!AN28/'4-year summary'!AC28)*100</f>
        <v>29.083280610036294</v>
      </c>
      <c r="AD28" s="76">
        <f>('4-year summary'!AO28/'4-year summary'!AD28)*100</f>
        <v>27.060931899641577</v>
      </c>
      <c r="AE28" s="76">
        <f>('4-year summary'!AP28/'4-year summary'!AE28)*100</f>
        <v>28.866473106049266</v>
      </c>
      <c r="AF28" s="76">
        <f>('4-year summary'!AQ28/'4-year summary'!AF28)*100</f>
        <v>32.840400243241753</v>
      </c>
      <c r="AG28" s="76">
        <f>('4-year summary'!AR28/'4-year summary'!AG28)*100</f>
        <v>26.773404491883479</v>
      </c>
      <c r="AH28" s="76">
        <f>('4-year summary'!AS28/'4-year summary'!AH28)*100</f>
        <v>28.596877551525345</v>
      </c>
      <c r="AI28" s="78">
        <f>('4-year summary'!AT28/'4-year summary'!X28)*100</f>
        <v>9.2118066818034396</v>
      </c>
      <c r="AJ28" s="76">
        <f>('4-year summary'!AU28/'4-year summary'!Y28)*100</f>
        <v>9.4450585894317935</v>
      </c>
      <c r="AK28" s="76">
        <f>('4-year summary'!AV28/'4-year summary'!Z28)*100</f>
        <v>8.7024119673922176</v>
      </c>
      <c r="AL28" s="76">
        <f>('4-year summary'!AW28/'4-year summary'!AA28)*100</f>
        <v>9.5969593792065879</v>
      </c>
      <c r="AM28" s="76">
        <f>('4-year summary'!AX28/'4-year summary'!AB28)*100</f>
        <v>16.100995005309318</v>
      </c>
      <c r="AN28" s="76">
        <f>('4-year summary'!AY28/'4-year summary'!AC28)*100</f>
        <v>13.272951283673537</v>
      </c>
      <c r="AO28" s="76">
        <f>('4-year summary'!AZ28/'4-year summary'!AD28)*100</f>
        <v>13.147324187368682</v>
      </c>
      <c r="AP28" s="76">
        <f>('4-year summary'!BA28/'4-year summary'!AE28)*100</f>
        <v>11.859079888652758</v>
      </c>
      <c r="AQ28" s="76">
        <f>('4-year summary'!BB28/'4-year summary'!AF28)*100</f>
        <v>13.709989496379016</v>
      </c>
      <c r="AR28" s="76">
        <f>('4-year summary'!BC28/'4-year summary'!AG28)*100</f>
        <v>13.866034146220937</v>
      </c>
      <c r="AS28" s="76">
        <f>('4-year summary'!BD28/'4-year summary'!AH28)*100</f>
        <v>13.605660984239304</v>
      </c>
      <c r="AT28" s="606">
        <f t="shared" si="27"/>
        <v>40.639438638104416</v>
      </c>
      <c r="AU28" s="606">
        <f t="shared" si="27"/>
        <v>42.202538535764646</v>
      </c>
      <c r="AV28" s="78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8">
        <f>('4-year summary'!DH28/'4-year summary'!X28)*100</f>
        <v>15.11978128909689</v>
      </c>
      <c r="BH28" s="76">
        <f>('4-year summary'!DI28/'4-year summary'!Y28)*100</f>
        <v>18.492151227061683</v>
      </c>
      <c r="BI28" s="76">
        <f>('4-year summary'!DJ28/'4-year summary'!Z28)*100</f>
        <v>15.480292461551389</v>
      </c>
      <c r="BJ28" s="76">
        <f>('4-year summary'!DK28/'4-year summary'!AA28)*100</f>
        <v>13.750098978541454</v>
      </c>
      <c r="BK28" s="76">
        <f>('4-year summary'!DL28/'4-year summary'!AB28)*100</f>
        <v>12.384473197781885</v>
      </c>
      <c r="BL28" s="76">
        <f>('4-year summary'!DM28/'4-year summary'!AC28)*100</f>
        <v>14.152042889014686</v>
      </c>
      <c r="BM28" s="76">
        <f>('4-year summary'!DN28/'4-year summary'!AD28)*100</f>
        <v>14.105178593498948</v>
      </c>
      <c r="BN28" s="76">
        <f>('4-year summary'!DO28/'4-year summary'!AE28)*100</f>
        <v>14.232691789637522</v>
      </c>
      <c r="BO28" s="76">
        <f>('4-year summary'!DP28/'4-year summary'!AF28)*100</f>
        <v>14.771408038034165</v>
      </c>
      <c r="BP28" s="76">
        <f>('4-year summary'!DQ28/'4-year summary'!AG28)*100</f>
        <v>13.391643811923998</v>
      </c>
      <c r="BQ28" s="76">
        <f>('4-year summary'!DR28/'4-year summary'!AH28)*100</f>
        <v>13.954524086399287</v>
      </c>
      <c r="BR28" s="606">
        <f t="shared" si="2"/>
        <v>13.391643811923998</v>
      </c>
      <c r="BS28" s="606">
        <f t="shared" si="2"/>
        <v>13.954524086399287</v>
      </c>
      <c r="BT28" s="382">
        <f t="shared" si="3"/>
        <v>19.753486863444696</v>
      </c>
      <c r="BU28" s="383">
        <f t="shared" si="4"/>
        <v>23.01569754587663</v>
      </c>
      <c r="BV28" s="383">
        <f t="shared" si="5"/>
        <v>22.682578367930077</v>
      </c>
      <c r="BW28" s="383">
        <f t="shared" si="6"/>
        <v>22.761105392350938</v>
      </c>
      <c r="BX28" s="383">
        <f t="shared" si="7"/>
        <v>23.199748299052189</v>
      </c>
      <c r="BY28" s="383">
        <f t="shared" si="8"/>
        <v>29.083280610036294</v>
      </c>
      <c r="BZ28" s="383">
        <f t="shared" si="9"/>
        <v>27.060931899641577</v>
      </c>
      <c r="CA28" s="383">
        <f t="shared" si="49"/>
        <v>28.866473106049266</v>
      </c>
      <c r="CB28" s="383">
        <f t="shared" si="50"/>
        <v>32.840400243241753</v>
      </c>
      <c r="CC28" s="383">
        <f t="shared" si="51"/>
        <v>26.773404491883479</v>
      </c>
      <c r="CD28" s="383">
        <f t="shared" si="52"/>
        <v>28.596877551525345</v>
      </c>
      <c r="CE28" s="382">
        <f t="shared" si="10"/>
        <v>24.33158797090033</v>
      </c>
      <c r="CF28" s="383">
        <f t="shared" si="11"/>
        <v>27.937209816493478</v>
      </c>
      <c r="CG28" s="383">
        <f t="shared" si="12"/>
        <v>24.182704428943609</v>
      </c>
      <c r="CH28" s="383">
        <f t="shared" si="13"/>
        <v>23.34705835774804</v>
      </c>
      <c r="CI28" s="383">
        <f t="shared" si="14"/>
        <v>28.485468203091202</v>
      </c>
      <c r="CJ28" s="383">
        <f t="shared" si="15"/>
        <v>27.424994172688223</v>
      </c>
      <c r="CK28" s="383">
        <f t="shared" si="16"/>
        <v>27.25250278086763</v>
      </c>
      <c r="CL28" s="383">
        <f t="shared" si="53"/>
        <v>26.091771678290279</v>
      </c>
      <c r="CM28" s="383">
        <f t="shared" si="54"/>
        <v>28.481397534413183</v>
      </c>
      <c r="CN28" s="383">
        <f t="shared" si="55"/>
        <v>27.257677958144935</v>
      </c>
      <c r="CO28" s="383">
        <f t="shared" si="56"/>
        <v>27.560185070638589</v>
      </c>
      <c r="CP28" s="78">
        <f>('4-year summary'!ED28/'4-year summary'!AG28)*100</f>
        <v>0.66958219059619994</v>
      </c>
      <c r="CQ28" s="78">
        <f>('4-year summary'!EE28/'4-year summary'!AH28)*100</f>
        <v>0.64329366355741391</v>
      </c>
      <c r="CR28" s="78">
        <f>('4-year summary'!EF28/'4-year summary'!AG28)*100</f>
        <v>0.18283794134361181</v>
      </c>
      <c r="CS28" s="78">
        <f>('4-year summary'!EG28/'4-year summary'!AH28)*100</f>
        <v>0.16577182868594897</v>
      </c>
      <c r="CT28" s="78">
        <f t="shared" si="17"/>
        <v>0.8524201319398117</v>
      </c>
      <c r="CU28" s="78">
        <f t="shared" si="17"/>
        <v>0.80906549224336288</v>
      </c>
      <c r="CV28" s="78">
        <f>('4-year summary'!EJ28/'4-year summary'!AG28)*100</f>
        <v>3.5727522051738196</v>
      </c>
      <c r="CW28" s="78">
        <f>('4-year summary'!EK28/'4-year summary'!AH28)*100</f>
        <v>4.6317143776133811</v>
      </c>
      <c r="CX28" s="78">
        <f>('4-year summary'!EL28/'4-year summary'!AG28)*100</f>
        <v>3.4739208855286239</v>
      </c>
      <c r="CY28" s="78">
        <f>('4-year summary'!EM28/'4-year summary'!AH28)*100</f>
        <v>0.52700596283741985</v>
      </c>
      <c r="CZ28" s="78">
        <f t="shared" si="18"/>
        <v>7.0466730907024431</v>
      </c>
      <c r="DA28" s="78">
        <f t="shared" si="18"/>
        <v>5.1587203404508006</v>
      </c>
      <c r="DB28" s="78">
        <f>('4-year summary'!EP28/'4-year summary'!AG28)*100</f>
        <v>3.9581943517900822</v>
      </c>
      <c r="DC28" s="78">
        <f>('4-year summary'!EQ28/'4-year summary'!AH28)*100</f>
        <v>4.319964371427865</v>
      </c>
      <c r="DD28" s="78">
        <f>('4-year summary'!ER28/'4-year summary'!AG28)*100</f>
        <v>0.16554246040570259</v>
      </c>
      <c r="DE28" s="78">
        <f>('4-year summary'!ES28/'4-year summary'!AH28)*100</f>
        <v>0.13113293910978055</v>
      </c>
      <c r="DF28" s="78">
        <f t="shared" si="36"/>
        <v>4.1237368121957845</v>
      </c>
      <c r="DG28" s="78">
        <f t="shared" si="36"/>
        <v>4.4510973105376452</v>
      </c>
      <c r="DH28" s="78">
        <f>('4-year summary'!EV28/'4-year summary'!AG28)*100</f>
        <v>2.4954908210411881</v>
      </c>
      <c r="DI28" s="78">
        <f>('4-year summary'!EW28/'4-year summary'!AH28)*100</f>
        <v>3.6172897543113045</v>
      </c>
      <c r="DJ28" s="78">
        <f>('4-year summary'!EX28/'4-year summary'!AG28)*100</f>
        <v>0.20260420527265088</v>
      </c>
      <c r="DK28" s="78">
        <f>('4-year summary'!EY28/'4-year summary'!AH28)*100</f>
        <v>0.23010119504169041</v>
      </c>
      <c r="DL28" s="78">
        <f t="shared" si="37"/>
        <v>2.698095026313839</v>
      </c>
      <c r="DM28" s="78">
        <f t="shared" si="37"/>
        <v>3.8473909493529947</v>
      </c>
      <c r="DN28" s="78">
        <f>('4-year summary'!FB28/'4-year summary'!AG28)*100</f>
        <v>6.9354878561015996</v>
      </c>
      <c r="DO28" s="78">
        <f>('4-year summary'!FC28/'4-year summary'!AH28)*100</f>
        <v>7.4250934012915355</v>
      </c>
      <c r="DP28" s="78">
        <f>('4-year summary'!FD28/'4-year summary'!AG28)*100</f>
        <v>0.88701109381563015</v>
      </c>
      <c r="DQ28" s="78">
        <f>('4-year summary'!FE28/'4-year summary'!AH28)*100</f>
        <v>0.77937501546378996</v>
      </c>
      <c r="DR28" s="78">
        <f t="shared" si="19"/>
        <v>7.8224989499172297</v>
      </c>
      <c r="DS28" s="78">
        <f t="shared" si="19"/>
        <v>8.2044684167553257</v>
      </c>
      <c r="DT28" s="78">
        <f>('4-year summary'!FH28/'4-year summary'!AG28)*100</f>
        <v>1.8654411583030661</v>
      </c>
      <c r="DU28" s="78">
        <f>('4-year summary'!FI28/'4-year summary'!AH28)*100</f>
        <v>2.4766806046960439</v>
      </c>
      <c r="DV28" s="78">
        <f>('4-year summary'!FJ28/'4-year summary'!AG28)*100</f>
        <v>0.51639364514614683</v>
      </c>
      <c r="DW28" s="78">
        <f>('4-year summary'!FK28/'4-year summary'!AH28)*100</f>
        <v>0.36370834054976869</v>
      </c>
      <c r="DX28" s="78">
        <f t="shared" si="20"/>
        <v>2.3818348034492129</v>
      </c>
      <c r="DY28" s="78">
        <f t="shared" si="20"/>
        <v>2.8403889452458126</v>
      </c>
      <c r="DZ28" s="78">
        <f>('4-year summary'!FN28/'4-year summary'!AG28)*100</f>
        <v>3.802535023348899</v>
      </c>
      <c r="EA28" s="78">
        <f>('4-year summary'!FO28/'4-year summary'!AH28)*100</f>
        <v>3.8548135685478879</v>
      </c>
      <c r="EB28" s="78">
        <f>('4-year summary'!FP28/'4-year summary'!AG28)*100</f>
        <v>0.46203641934128925</v>
      </c>
      <c r="EC28" s="78">
        <f>('4-year summary'!FQ28/'4-year summary'!AH28)*100</f>
        <v>0.37855357893955516</v>
      </c>
      <c r="ED28" s="78">
        <f t="shared" si="21"/>
        <v>4.2645714426901886</v>
      </c>
      <c r="EE28" s="78">
        <f t="shared" si="21"/>
        <v>4.233367147487443</v>
      </c>
      <c r="EF28" s="78">
        <f>('4-year summary'!FT28/'4-year summary'!AG28)*100</f>
        <v>4.388110592246683</v>
      </c>
      <c r="EG28" s="78">
        <f>('4-year summary'!FU28/'4-year summary'!AH28)*100</f>
        <v>3.9092461093104389</v>
      </c>
      <c r="EH28" s="78">
        <f>('4-year summary'!FV28/'4-year summary'!AG28)*100</f>
        <v>0.46697798532354906</v>
      </c>
      <c r="EI28" s="78">
        <f>('4-year summary'!FW28/'4-year summary'!AH28)*100</f>
        <v>0.29195635499913403</v>
      </c>
      <c r="EJ28" s="78">
        <f t="shared" si="22"/>
        <v>4.8550885775702319</v>
      </c>
      <c r="EK28" s="78">
        <f t="shared" si="22"/>
        <v>4.2012024643095733</v>
      </c>
      <c r="EL28" s="78">
        <f>('4-year summary'!FZ28/'4-year summary'!AG28)*100</f>
        <v>0.26684456304202797</v>
      </c>
      <c r="EM28" s="78">
        <f>('4-year summary'!GA28/'4-year summary'!AH28)*100</f>
        <v>0.10886508152510083</v>
      </c>
      <c r="EN28" s="78">
        <f>('4-year summary'!GB28/'4-year summary'!AG28)*100</f>
        <v>2.4707829911298891E-2</v>
      </c>
      <c r="EO28" s="78">
        <f>('4-year summary'!GC28/'4-year summary'!AH28)*100</f>
        <v>1.2371031991488729E-2</v>
      </c>
      <c r="EP28" s="78">
        <f t="shared" si="23"/>
        <v>0.29155239295332686</v>
      </c>
      <c r="EQ28" s="78">
        <f t="shared" si="23"/>
        <v>0.12123611351658956</v>
      </c>
      <c r="ER28" s="78">
        <f>('4-year summary'!GF28/'4-year summary'!AG28)*100</f>
        <v>7.5260049909816429</v>
      </c>
      <c r="ES28" s="78">
        <f>('4-year summary'!GG28/'4-year summary'!AH28)*100</f>
        <v>5.7945913848133213</v>
      </c>
      <c r="ET28" s="78">
        <f>('4-year summary'!GH28/'4-year summary'!AG28)*100</f>
        <v>1.2205667976181653</v>
      </c>
      <c r="EU28" s="78">
        <f>('4-year summary'!GI28/'4-year summary'!AH28)*100</f>
        <v>0.85112700101442462</v>
      </c>
      <c r="EV28" s="78">
        <f t="shared" si="24"/>
        <v>8.7465717885998089</v>
      </c>
      <c r="EW28" s="78">
        <f t="shared" si="24"/>
        <v>6.6457183858277462</v>
      </c>
      <c r="EX28" s="78">
        <f>('4-year summary'!GL28/'4-year summary'!AG28)*100</f>
        <v>1.6381291231191166</v>
      </c>
      <c r="EY28" s="78">
        <f>('4-year summary'!GM28/'4-year summary'!AH28)*100</f>
        <v>2.2416309968577579</v>
      </c>
      <c r="EZ28" s="78">
        <f>('4-year summary'!GN28/'4-year summary'!AG28)*100</f>
        <v>0.62510809675586188</v>
      </c>
      <c r="FA28" s="78">
        <f>('4-year summary'!GO28/'4-year summary'!AH28)*100</f>
        <v>9.15456367370166E-2</v>
      </c>
      <c r="FB28" s="78">
        <f t="shared" si="25"/>
        <v>2.2632372198749784</v>
      </c>
      <c r="FC28" s="78">
        <f t="shared" si="25"/>
        <v>2.3331766335947743</v>
      </c>
      <c r="FD28" s="78">
        <f>('4-year summary'!GR28/'4-year summary'!AG28)*100</f>
        <v>0.5015689471993674</v>
      </c>
      <c r="FE28" s="78">
        <f>('4-year summary'!GS28/'4-year summary'!AH28)*100</f>
        <v>0.86102382660761567</v>
      </c>
      <c r="FF28" s="78">
        <f>('4-year summary'!GT28/'4-year summary'!AG28)*100</f>
        <v>0.12106836656536457</v>
      </c>
      <c r="FG28" s="78">
        <f>('4-year summary'!GU28/'4-year summary'!AH28)*100</f>
        <v>0.13608135190637602</v>
      </c>
      <c r="FH28" s="78">
        <f t="shared" si="26"/>
        <v>0.62263731376473197</v>
      </c>
      <c r="FI28" s="78">
        <f t="shared" si="26"/>
        <v>0.99710517851399172</v>
      </c>
      <c r="FJ28" s="581">
        <f>('4-year summary'!GX28/'4-year summary'!X28)*100</f>
        <v>3.6837959316065061</v>
      </c>
      <c r="FK28" s="583">
        <f>('4-year summary'!GY28/'4-year summary'!Y28)*100</f>
        <v>3.7629891664824231</v>
      </c>
      <c r="FL28" s="583">
        <f>('4-year summary'!GZ28/'4-year summary'!Z28)*100</f>
        <v>3.5801327842675854</v>
      </c>
      <c r="FM28" s="583">
        <f>('4-year summary'!HA28/'4-year summary'!AA28)*100</f>
        <v>3.5513500673054081</v>
      </c>
      <c r="FN28" s="583">
        <f>('4-year summary'!HB28/'4-year summary'!AB28)*100</f>
        <v>4.2985802493412519</v>
      </c>
      <c r="FO28" s="583">
        <f>('4-year summary'!HC28/'4-year summary'!AC28)*100</f>
        <v>4.2988911458159906</v>
      </c>
      <c r="FP28" s="583">
        <f>('4-year summary'!HD28/'4-year summary'!AD28)*100</f>
        <v>4.4864664441972559</v>
      </c>
      <c r="FQ28" s="583">
        <f>('4-year summary'!HE28/'4-year summary'!AE28)*100</f>
        <v>4.3521206860426833</v>
      </c>
      <c r="FR28" s="583">
        <f>('4-year summary'!HF28/'4-year summary'!AF28)*100</f>
        <v>4.5441981314611084</v>
      </c>
      <c r="FS28" s="581">
        <f>('4-year summary'!HG28/'4-year summary'!X28)*100</f>
        <v>0.93137482044390896</v>
      </c>
      <c r="FT28" s="583">
        <f>('4-year summary'!HH28/'4-year summary'!Y28)*100</f>
        <v>0.95954012823347334</v>
      </c>
      <c r="FU28" s="583">
        <f>('4-year summary'!HI28/'4-year summary'!Z28)*100</f>
        <v>0.34036473653248173</v>
      </c>
      <c r="FV28" s="583">
        <f>('4-year summary'!HJ28/'4-year summary'!AA28)*100</f>
        <v>0.28505819938237392</v>
      </c>
      <c r="FW28" s="583">
        <f>('4-year summary'!HK28/'4-year summary'!AB28)*100</f>
        <v>0.3814842490266252</v>
      </c>
      <c r="FX28" s="583">
        <f>('4-year summary'!HL28/'4-year summary'!AC28)*100</f>
        <v>0.52279311378242488</v>
      </c>
      <c r="FY28" s="583">
        <f>('4-year summary'!HM28/'4-year summary'!AD28)*100</f>
        <v>0.40168087999011248</v>
      </c>
      <c r="FZ28" s="583">
        <f>('4-year summary'!HN28/'4-year summary'!AE28)*100</f>
        <v>0.32326618575832861</v>
      </c>
      <c r="GA28" s="583">
        <f>('4-year summary'!HO28/'4-year summary'!AF28)*100</f>
        <v>0.49753994140085134</v>
      </c>
      <c r="GB28" s="581">
        <f>('4-year summary'!HY28/'4-year summary'!X28)*100</f>
        <v>13.87331448959733</v>
      </c>
      <c r="GC28" s="583">
        <f>('4-year summary'!HZ28/'4-year summary'!Y28)*100</f>
        <v>15.750608003537476</v>
      </c>
      <c r="GD28" s="583">
        <f>('4-year summary'!IA28/'4-year summary'!Z28)*100</f>
        <v>14.80796705605513</v>
      </c>
      <c r="GE28" s="583">
        <f>('4-year summary'!IB28/'4-year summary'!AA28)*100</f>
        <v>16.272072214743844</v>
      </c>
      <c r="GF28" s="583">
        <f>('4-year summary'!IC28/'4-year summary'!AB28)*100</f>
        <v>17.497148700200572</v>
      </c>
      <c r="GG28" s="583">
        <f>('4-year summary'!ID28/'4-year summary'!AC28)*100</f>
        <v>17.581832106822951</v>
      </c>
      <c r="GH28" s="583">
        <f>('4-year summary'!IE28/'4-year summary'!AD28)*100</f>
        <v>18.285749598319121</v>
      </c>
      <c r="GI28" s="583">
        <f>('4-year summary'!IF28/'4-year summary'!AE28)*100</f>
        <v>19.461821664820857</v>
      </c>
      <c r="GJ28" s="583">
        <f>('4-year summary'!IG28/'4-year summary'!AF28)*100</f>
        <v>15.758195588479188</v>
      </c>
      <c r="GK28" s="581">
        <f>('4-year summary'!IH28/'4-year summary'!X28)*100</f>
        <v>12.043000787729948</v>
      </c>
      <c r="GL28" s="583">
        <f>('4-year summary'!II28/'4-year summary'!Y28)*100</f>
        <v>9.4406367455228839</v>
      </c>
      <c r="GM28" s="583">
        <f>('4-year summary'!IJ28/'4-year summary'!Z28)*100</f>
        <v>12.480040339524329</v>
      </c>
      <c r="GN28" s="583">
        <f>('4-year summary'!IK28/'4-year summary'!AA28)*100</f>
        <v>13.02953519676934</v>
      </c>
      <c r="GO28" s="583">
        <f>('4-year summary'!IL28/'4-year summary'!AB28)*100</f>
        <v>10.276477759861564</v>
      </c>
      <c r="GP28" s="583">
        <f>('4-year summary'!IM28/'4-year summary'!AC28)*100</f>
        <v>7.5055775698444949</v>
      </c>
      <c r="GQ28" s="583">
        <f>('4-year summary'!IN28/'4-year summary'!AD28)*100</f>
        <v>9.5754542083796821</v>
      </c>
      <c r="GR28" s="583">
        <f>('4-year summary'!IO28/'4-year summary'!AE28)*100</f>
        <v>8.213355682600497</v>
      </c>
      <c r="GS28" s="583">
        <f>('4-year summary'!IP28/'4-year summary'!AF28)*100</f>
        <v>6.8688153021173095</v>
      </c>
      <c r="GT28" s="581">
        <f>('4-year summary'!LB28/'4-year summary'!X28)*100</f>
        <v>16.338445855150361</v>
      </c>
      <c r="GU28" s="583">
        <f>('4-year summary'!LC28/'4-year summary'!Y28)*100</f>
        <v>15.732920627901837</v>
      </c>
      <c r="GV28" s="583">
        <f>('4-year summary'!LD28/'4-year summary'!Z28)*100</f>
        <v>14.913017900663922</v>
      </c>
      <c r="GW28" s="583">
        <f>('4-year summary'!LE28/'4-year summary'!AA28)*100</f>
        <v>14.605273576688575</v>
      </c>
      <c r="GX28" s="583">
        <f>('4-year summary'!LF28/'4-year summary'!AB28)*100</f>
        <v>13.55645573602863</v>
      </c>
      <c r="GY28" s="583">
        <f>('4-year summary'!LG28/'4-year summary'!AC28)*100</f>
        <v>11.964303552995238</v>
      </c>
      <c r="GZ28" s="583">
        <f>('4-year summary'!LH28/'4-year summary'!AD28)*100</f>
        <v>11.231615375108145</v>
      </c>
      <c r="HA28" s="583">
        <f>('4-year summary'!LI28/'4-year summary'!AE28)*100</f>
        <v>10.937172618156785</v>
      </c>
      <c r="HB28" s="583">
        <f>('4-year summary'!LJ28/'4-year summary'!AF28)*100</f>
        <v>9.5555309856819068</v>
      </c>
      <c r="HC28" s="581">
        <f>('4-year summary'!LK28/'4-year summary'!X28)*100</f>
        <v>9.0449932811269171</v>
      </c>
      <c r="HD28" s="583">
        <f>('4-year summary'!LL28/'4-year summary'!Y28)*100</f>
        <v>3.400397965951802</v>
      </c>
      <c r="HE28" s="583">
        <f>('4-year summary'!LM28/'4-year summary'!Z28)*100</f>
        <v>7.0131943860828647</v>
      </c>
      <c r="HF28" s="583">
        <f>('4-year summary'!LN28/'4-year summary'!AA28)*100</f>
        <v>6.1485469950114817</v>
      </c>
      <c r="HG28" s="583">
        <f>('4-year summary'!LO28/'4-year summary'!AB28)*100</f>
        <v>2.3046368033979627</v>
      </c>
      <c r="HH28" s="583">
        <f>('4-year summary'!LP28/'4-year summary'!AC28)*100</f>
        <v>1.6183277280143853</v>
      </c>
      <c r="HI28" s="583">
        <f>('4-year summary'!LQ28/'4-year summary'!AD28)*100</f>
        <v>1.7055988134964777</v>
      </c>
      <c r="HJ28" s="583">
        <f>('4-year summary'!LR28/'4-year summary'!AE28)*100</f>
        <v>1.7540183782813012</v>
      </c>
      <c r="HK28" s="583">
        <f>('4-year summary'!LS28/'4-year summary'!AF28)*100</f>
        <v>1.4539222732047101</v>
      </c>
      <c r="HL28" s="38"/>
      <c r="HM28" s="24">
        <f t="shared" si="57"/>
        <v>100</v>
      </c>
      <c r="HN28" s="24">
        <f t="shared" si="58"/>
        <v>100</v>
      </c>
      <c r="HO28" s="24">
        <f t="shared" si="59"/>
        <v>100</v>
      </c>
      <c r="HP28" s="24">
        <f t="shared" si="60"/>
        <v>100</v>
      </c>
      <c r="HQ28" s="24">
        <f t="shared" si="61"/>
        <v>100</v>
      </c>
      <c r="HR28" s="24">
        <f t="shared" si="62"/>
        <v>99.999999999999986</v>
      </c>
      <c r="HS28" s="24">
        <f t="shared" si="63"/>
        <v>100.00000000000001</v>
      </c>
      <c r="HT28" s="24">
        <f t="shared" si="64"/>
        <v>100</v>
      </c>
      <c r="HU28" s="24">
        <f t="shared" si="65"/>
        <v>100</v>
      </c>
      <c r="HV28" s="597">
        <f t="shared" si="66"/>
        <v>100</v>
      </c>
      <c r="HW28" s="597">
        <f t="shared" si="67"/>
        <v>100</v>
      </c>
    </row>
    <row r="29" spans="1:231" s="26" customFormat="1" x14ac:dyDescent="0.2">
      <c r="A29" s="156" t="s">
        <v>43</v>
      </c>
      <c r="B29" s="76">
        <f>('4-year summary'!B29/'4-year summary'!X29)*100</f>
        <v>69.443015914462379</v>
      </c>
      <c r="C29" s="76">
        <f>('4-year summary'!C29/'4-year summary'!Y29)*100</f>
        <v>68.745874587458744</v>
      </c>
      <c r="D29" s="76">
        <f>('4-year summary'!D29/'4-year summary'!Z29)*100</f>
        <v>68.27359524182188</v>
      </c>
      <c r="E29" s="76">
        <f>('4-year summary'!E29/'4-year summary'!AA29)*100</f>
        <v>70.381931692985674</v>
      </c>
      <c r="F29" s="76">
        <f>('4-year summary'!F29/'4-year summary'!AB29)*100</f>
        <v>68.592225491714416</v>
      </c>
      <c r="G29" s="76">
        <f>('4-year summary'!G29/'4-year summary'!AC29)*100</f>
        <v>67.76018099547511</v>
      </c>
      <c r="H29" s="76">
        <f>('4-year summary'!H29/'4-year summary'!AD29)*100</f>
        <v>69.474279253815723</v>
      </c>
      <c r="I29" s="76">
        <f>('4-year summary'!I29/'4-year summary'!AE29)*100</f>
        <v>70.399884091567671</v>
      </c>
      <c r="J29" s="76">
        <f>('4-year summary'!J29/'4-year summary'!AF29)*100</f>
        <v>67.823070251517777</v>
      </c>
      <c r="K29" s="76">
        <f>('4-year summary'!K29/'4-year summary'!AG29)*100</f>
        <v>66.956521739130437</v>
      </c>
      <c r="L29" s="76">
        <f>('4-year summary'!L29/'4-year summary'!AH29)*100</f>
        <v>66.94004524886877</v>
      </c>
      <c r="M29" s="78">
        <f>('4-year summary'!M29/'4-year summary'!X29)*100</f>
        <v>30.556984085537607</v>
      </c>
      <c r="N29" s="76">
        <f>('4-year summary'!N29/'4-year summary'!Y29)*100</f>
        <v>31.254125412541256</v>
      </c>
      <c r="O29" s="76">
        <f>('4-year summary'!O29/'4-year summary'!Z29)*100</f>
        <v>31.726404758178116</v>
      </c>
      <c r="P29" s="76">
        <f>('4-year summary'!P29/'4-year summary'!AA29)*100</f>
        <v>29.618068307014322</v>
      </c>
      <c r="Q29" s="76">
        <f>('4-year summary'!Q29/'4-year summary'!AB29)*100</f>
        <v>31.407774508285581</v>
      </c>
      <c r="R29" s="76">
        <f>('4-year summary'!R29/'4-year summary'!AC29)*100</f>
        <v>32.23981900452489</v>
      </c>
      <c r="S29" s="76">
        <f>('4-year summary'!S29/'4-year summary'!AD29)*100</f>
        <v>30.525720746184287</v>
      </c>
      <c r="T29" s="76">
        <f>('4-year summary'!T29/'4-year summary'!AE29)*100</f>
        <v>29.60011590843234</v>
      </c>
      <c r="U29" s="76">
        <f>('4-year summary'!U29/'4-year summary'!AF29)*100</f>
        <v>32.176929748482216</v>
      </c>
      <c r="V29" s="76">
        <f>('4-year summary'!V29/'4-year summary'!AG29)*100</f>
        <v>33.043478260869563</v>
      </c>
      <c r="W29" s="76">
        <f>('4-year summary'!W29/'4-year summary'!AH29)*100</f>
        <v>33.059954751131222</v>
      </c>
      <c r="X29" s="78">
        <f>('4-year summary'!AI29/'4-year summary'!X29)*100</f>
        <v>27.390776142829964</v>
      </c>
      <c r="Y29" s="76">
        <f>('4-year summary'!AJ29/'4-year summary'!Y29)*100</f>
        <v>26.600660066006597</v>
      </c>
      <c r="Z29" s="76">
        <f>('4-year summary'!AK29/'4-year summary'!Z29)*100</f>
        <v>26.263891062764127</v>
      </c>
      <c r="AA29" s="76">
        <f>('4-year summary'!AL29/'4-year summary'!AA29)*100</f>
        <v>34.630921777451341</v>
      </c>
      <c r="AB29" s="76">
        <f>('4-year summary'!AM29/'4-year summary'!AB29)*100</f>
        <v>26.777141087192195</v>
      </c>
      <c r="AC29" s="76">
        <f>('4-year summary'!AN29/'4-year summary'!AC29)*100</f>
        <v>26.824095022624434</v>
      </c>
      <c r="AD29" s="76">
        <f>('4-year summary'!AO29/'4-year summary'!AD29)*100</f>
        <v>26.72413793103448</v>
      </c>
      <c r="AE29" s="76">
        <f>('4-year summary'!AP29/'4-year summary'!AE29)*100</f>
        <v>27.238481599536367</v>
      </c>
      <c r="AF29" s="76">
        <f>('4-year summary'!AQ29/'4-year summary'!AF29)*100</f>
        <v>25.888985255854291</v>
      </c>
      <c r="AG29" s="76">
        <f>('4-year summary'!AR29/'4-year summary'!AG29)*100</f>
        <v>25</v>
      </c>
      <c r="AH29" s="76">
        <f>('4-year summary'!AS29/'4-year summary'!AH29)*100</f>
        <v>24.787895927601809</v>
      </c>
      <c r="AI29" s="78">
        <f>('4-year summary'!AT29/'4-year summary'!X29)*100</f>
        <v>8.3069378104939631</v>
      </c>
      <c r="AJ29" s="76">
        <f>('4-year summary'!AU29/'4-year summary'!Y29)*100</f>
        <v>8.8283828382838276</v>
      </c>
      <c r="AK29" s="76">
        <f>('4-year summary'!AV29/'4-year summary'!Z29)*100</f>
        <v>9.7041790577555176</v>
      </c>
      <c r="AL29" s="76">
        <f>('4-year summary'!AW29/'4-year summary'!AA29)*100</f>
        <v>12.376055820785897</v>
      </c>
      <c r="AM29" s="76">
        <f>('4-year summary'!AX29/'4-year summary'!AB29)*100</f>
        <v>11.150689174539259</v>
      </c>
      <c r="AN29" s="76">
        <f>('4-year summary'!AY29/'4-year summary'!AC29)*100</f>
        <v>11.722285067873303</v>
      </c>
      <c r="AO29" s="76">
        <f>('4-year summary'!AZ29/'4-year summary'!AD29)*100</f>
        <v>10.231769361221028</v>
      </c>
      <c r="AP29" s="76">
        <f>('4-year summary'!BA29/'4-year summary'!AE29)*100</f>
        <v>8.0411474934801515</v>
      </c>
      <c r="AQ29" s="76">
        <f>('4-year summary'!BB29/'4-year summary'!AF29)*100</f>
        <v>9.5258745302110448</v>
      </c>
      <c r="AR29" s="76">
        <f>('4-year summary'!BC29/'4-year summary'!AG29)*100</f>
        <v>11.548913043478262</v>
      </c>
      <c r="AS29" s="76">
        <f>('4-year summary'!BD29/'4-year summary'!AH29)*100</f>
        <v>12.005090497737557</v>
      </c>
      <c r="AT29" s="606">
        <f t="shared" si="27"/>
        <v>36.548913043478265</v>
      </c>
      <c r="AU29" s="606">
        <f t="shared" si="27"/>
        <v>36.792986425339365</v>
      </c>
      <c r="AV29" s="78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8">
        <f>('4-year summary'!DH29/'4-year summary'!X29)*100</f>
        <v>16.077980910483284</v>
      </c>
      <c r="BH29" s="76">
        <f>('4-year summary'!DI29/'4-year summary'!Y29)*100</f>
        <v>16.056105610561055</v>
      </c>
      <c r="BI29" s="76">
        <f>('4-year summary'!DJ29/'4-year summary'!Z29)*100</f>
        <v>16.058851150414775</v>
      </c>
      <c r="BJ29" s="76">
        <f>('4-year summary'!DK29/'4-year summary'!AA29)*100</f>
        <v>15.864854939405069</v>
      </c>
      <c r="BK29" s="76">
        <f>('4-year summary'!DL29/'4-year summary'!AB29)*100</f>
        <v>17.99597336224253</v>
      </c>
      <c r="BL29" s="76">
        <f>('4-year summary'!DM29/'4-year summary'!AC29)*100</f>
        <v>17.986425339366516</v>
      </c>
      <c r="BM29" s="76">
        <f>('4-year summary'!DN29/'4-year summary'!AD29)*100</f>
        <v>17.750141322781232</v>
      </c>
      <c r="BN29" s="76">
        <f>('4-year summary'!DO29/'4-year summary'!AE29)*100</f>
        <v>18.7192118226601</v>
      </c>
      <c r="BO29" s="76">
        <f>('4-year summary'!DP29/'4-year summary'!AF29)*100</f>
        <v>19.832321480196587</v>
      </c>
      <c r="BP29" s="76">
        <f>('4-year summary'!DQ29/'4-year summary'!AG29)*100</f>
        <v>18.763586956521738</v>
      </c>
      <c r="BQ29" s="76">
        <f>('4-year summary'!DR29/'4-year summary'!AH29)*100</f>
        <v>18.269230769230766</v>
      </c>
      <c r="BR29" s="606">
        <f t="shared" si="2"/>
        <v>18.763586956521738</v>
      </c>
      <c r="BS29" s="606">
        <f t="shared" si="2"/>
        <v>18.269230769230766</v>
      </c>
      <c r="BT29" s="382">
        <f t="shared" si="3"/>
        <v>27.390776142829964</v>
      </c>
      <c r="BU29" s="383">
        <f t="shared" si="4"/>
        <v>26.600660066006597</v>
      </c>
      <c r="BV29" s="383">
        <f t="shared" si="5"/>
        <v>26.263891062764127</v>
      </c>
      <c r="BW29" s="383">
        <f t="shared" si="6"/>
        <v>34.630921777451341</v>
      </c>
      <c r="BX29" s="383">
        <f t="shared" si="7"/>
        <v>26.777141087192195</v>
      </c>
      <c r="BY29" s="383">
        <f t="shared" si="8"/>
        <v>26.824095022624434</v>
      </c>
      <c r="BZ29" s="383">
        <f t="shared" si="9"/>
        <v>26.72413793103448</v>
      </c>
      <c r="CA29" s="383">
        <f t="shared" si="49"/>
        <v>27.238481599536367</v>
      </c>
      <c r="CB29" s="383">
        <f t="shared" si="50"/>
        <v>25.888985255854291</v>
      </c>
      <c r="CC29" s="383">
        <f t="shared" si="51"/>
        <v>25</v>
      </c>
      <c r="CD29" s="383">
        <f t="shared" si="52"/>
        <v>24.787895927601809</v>
      </c>
      <c r="CE29" s="382">
        <f t="shared" si="10"/>
        <v>24.384918720977247</v>
      </c>
      <c r="CF29" s="383">
        <f t="shared" si="11"/>
        <v>24.884488448844884</v>
      </c>
      <c r="CG29" s="383">
        <f t="shared" si="12"/>
        <v>25.763030208170292</v>
      </c>
      <c r="CH29" s="383">
        <f t="shared" si="13"/>
        <v>28.240910760190964</v>
      </c>
      <c r="CI29" s="383">
        <f t="shared" si="14"/>
        <v>29.14666253678179</v>
      </c>
      <c r="CJ29" s="383">
        <f t="shared" si="15"/>
        <v>29.70871040723982</v>
      </c>
      <c r="CK29" s="383">
        <f t="shared" si="16"/>
        <v>27.981910684002258</v>
      </c>
      <c r="CL29" s="383">
        <f t="shared" si="53"/>
        <v>26.760359316140253</v>
      </c>
      <c r="CM29" s="383">
        <f t="shared" si="54"/>
        <v>29.358196010407632</v>
      </c>
      <c r="CN29" s="383">
        <f t="shared" si="55"/>
        <v>30.3125</v>
      </c>
      <c r="CO29" s="383">
        <f t="shared" si="56"/>
        <v>30.274321266968322</v>
      </c>
      <c r="CP29" s="78">
        <f>('4-year summary'!ED29/'4-year summary'!AG29)*100</f>
        <v>1.4673913043478262</v>
      </c>
      <c r="CQ29" s="78">
        <f>('4-year summary'!EE29/'4-year summary'!AH29)*100</f>
        <v>1.4564479638009049</v>
      </c>
      <c r="CR29" s="78">
        <f>('4-year summary'!EF29/'4-year summary'!AG29)*100</f>
        <v>2.717391304347826E-2</v>
      </c>
      <c r="CS29" s="78">
        <f>('4-year summary'!EG29/'4-year summary'!AH29)*100</f>
        <v>1.4140271493212671E-2</v>
      </c>
      <c r="CT29" s="78">
        <f t="shared" si="17"/>
        <v>1.4945652173913044</v>
      </c>
      <c r="CU29" s="78">
        <f t="shared" si="17"/>
        <v>1.4705882352941175</v>
      </c>
      <c r="CV29" s="78">
        <f>('4-year summary'!EJ29/'4-year summary'!AG29)*100</f>
        <v>7.9891304347826084</v>
      </c>
      <c r="CW29" s="78">
        <f>('4-year summary'!EK29/'4-year summary'!AH29)*100</f>
        <v>7.7205882352941178</v>
      </c>
      <c r="CX29" s="78">
        <f>('4-year summary'!EL29/'4-year summary'!AG29)*100</f>
        <v>0.97826086956521752</v>
      </c>
      <c r="CY29" s="78">
        <f>('4-year summary'!EM29/'4-year summary'!AH29)*100</f>
        <v>0.97567873303167418</v>
      </c>
      <c r="CZ29" s="78">
        <f t="shared" si="18"/>
        <v>8.9673913043478262</v>
      </c>
      <c r="DA29" s="78">
        <f t="shared" si="18"/>
        <v>8.6962669683257925</v>
      </c>
      <c r="DB29" s="78">
        <f>('4-year summary'!EP29/'4-year summary'!AG29)*100</f>
        <v>2.6222826086956523</v>
      </c>
      <c r="DC29" s="78">
        <f>('4-year summary'!EQ29/'4-year summary'!AH29)*100</f>
        <v>2.5452488687782804</v>
      </c>
      <c r="DD29" s="78">
        <f>('4-year summary'!ER29/'4-year summary'!AG29)*100</f>
        <v>1.358695652173913E-2</v>
      </c>
      <c r="DE29" s="78">
        <f>('4-year summary'!ES29/'4-year summary'!AH29)*100</f>
        <v>4.2420814479638011E-2</v>
      </c>
      <c r="DF29" s="78">
        <f t="shared" si="36"/>
        <v>2.6358695652173916</v>
      </c>
      <c r="DG29" s="78">
        <f t="shared" si="36"/>
        <v>2.5876696832579182</v>
      </c>
      <c r="DH29" s="78">
        <f>('4-year summary'!EV29/'4-year summary'!AG29)*100</f>
        <v>6.1005434782608701</v>
      </c>
      <c r="DI29" s="78">
        <f>('4-year summary'!EW29/'4-year summary'!AH29)*100</f>
        <v>6.3914027149321262</v>
      </c>
      <c r="DJ29" s="78">
        <f>('4-year summary'!EX29/'4-year summary'!AG29)*100</f>
        <v>0.19021739130434784</v>
      </c>
      <c r="DK29" s="78">
        <f>('4-year summary'!EY29/'4-year summary'!AH29)*100</f>
        <v>0.19796380090497737</v>
      </c>
      <c r="DL29" s="78">
        <f t="shared" si="37"/>
        <v>6.2907608695652177</v>
      </c>
      <c r="DM29" s="78">
        <f t="shared" si="37"/>
        <v>6.5893665158371038</v>
      </c>
      <c r="DN29" s="78">
        <f>('4-year summary'!FB29/'4-year summary'!AG29)*100</f>
        <v>4.9048913043478262</v>
      </c>
      <c r="DO29" s="78">
        <f>('4-year summary'!FC29/'4-year summary'!AH29)*100</f>
        <v>4.751131221719457</v>
      </c>
      <c r="DP29" s="78">
        <f>('4-year summary'!FD29/'4-year summary'!AG29)*100</f>
        <v>0.24456521739130438</v>
      </c>
      <c r="DQ29" s="78">
        <f>('4-year summary'!FE29/'4-year summary'!AH29)*100</f>
        <v>0.24038461538461539</v>
      </c>
      <c r="DR29" s="78">
        <f t="shared" si="19"/>
        <v>5.1494565217391308</v>
      </c>
      <c r="DS29" s="78">
        <f t="shared" si="19"/>
        <v>4.991515837104072</v>
      </c>
      <c r="DT29" s="78">
        <f>('4-year summary'!FH29/'4-year summary'!AG29)*100</f>
        <v>6.3858695652173916</v>
      </c>
      <c r="DU29" s="78">
        <f>('4-year summary'!FI29/'4-year summary'!AH29)*100</f>
        <v>6.5610859728506794</v>
      </c>
      <c r="DV29" s="78">
        <f>('4-year summary'!FJ29/'4-year summary'!AG29)*100</f>
        <v>0.39402173913043476</v>
      </c>
      <c r="DW29" s="78">
        <f>('4-year summary'!FK29/'4-year summary'!AH29)*100</f>
        <v>0.36764705882352938</v>
      </c>
      <c r="DX29" s="78">
        <f t="shared" si="20"/>
        <v>6.7798913043478262</v>
      </c>
      <c r="DY29" s="78">
        <f t="shared" si="20"/>
        <v>6.9287330316742084</v>
      </c>
      <c r="DZ29" s="78">
        <f>('4-year summary'!FN29/'4-year summary'!AG29)*100</f>
        <v>0.59782608695652173</v>
      </c>
      <c r="EA29" s="78">
        <f>('4-year summary'!FO29/'4-year summary'!AH29)*100</f>
        <v>0.66459276018099545</v>
      </c>
      <c r="EB29" s="78">
        <f>('4-year summary'!FP29/'4-year summary'!AG29)*100</f>
        <v>0.20380434782608695</v>
      </c>
      <c r="EC29" s="78">
        <f>('4-year summary'!FQ29/'4-year summary'!AH29)*100</f>
        <v>0.16968325791855204</v>
      </c>
      <c r="ED29" s="78">
        <f t="shared" si="21"/>
        <v>0.80163043478260865</v>
      </c>
      <c r="EE29" s="78">
        <f t="shared" si="21"/>
        <v>0.83427601809954743</v>
      </c>
      <c r="EF29" s="78">
        <f>('4-year summary'!FT29/'4-year summary'!AG29)*100</f>
        <v>4.8777173913043477</v>
      </c>
      <c r="EG29" s="78">
        <f>('4-year summary'!FU29/'4-year summary'!AH29)*100</f>
        <v>5.5147058823529411</v>
      </c>
      <c r="EH29" s="78">
        <f>('4-year summary'!FV29/'4-year summary'!AG29)*100</f>
        <v>0.23097826086956522</v>
      </c>
      <c r="EI29" s="78">
        <f>('4-year summary'!FW29/'4-year summary'!AH29)*100</f>
        <v>0.22624434389140274</v>
      </c>
      <c r="EJ29" s="78">
        <f t="shared" si="22"/>
        <v>5.1086956521739131</v>
      </c>
      <c r="EK29" s="78">
        <f t="shared" si="22"/>
        <v>5.7409502262443439</v>
      </c>
      <c r="EL29" s="78">
        <f>('4-year summary'!FZ29/'4-year summary'!AG29)*100</f>
        <v>0.39402173913043476</v>
      </c>
      <c r="EM29" s="78">
        <f>('4-year summary'!GA29/'4-year summary'!AH29)*100</f>
        <v>0.41006787330316746</v>
      </c>
      <c r="EN29" s="78">
        <f>('4-year summary'!GB29/'4-year summary'!AG29)*100</f>
        <v>0</v>
      </c>
      <c r="EO29" s="78">
        <f>('4-year summary'!GC29/'4-year summary'!AH29)*100</f>
        <v>1.4140271493212671E-2</v>
      </c>
      <c r="EP29" s="78">
        <f t="shared" si="23"/>
        <v>0.39402173913043476</v>
      </c>
      <c r="EQ29" s="78">
        <f t="shared" si="23"/>
        <v>0.42420814479638014</v>
      </c>
      <c r="ER29" s="78">
        <f>('4-year summary'!GF29/'4-year summary'!AG29)*100</f>
        <v>5.0543478260869561</v>
      </c>
      <c r="ES29" s="78">
        <f>('4-year summary'!GG29/'4-year summary'!AH29)*100</f>
        <v>4.5531674208144794</v>
      </c>
      <c r="ET29" s="78">
        <f>('4-year summary'!GH29/'4-year summary'!AG29)*100</f>
        <v>9.5108695652173919E-2</v>
      </c>
      <c r="EU29" s="78">
        <f>('4-year summary'!GI29/'4-year summary'!AH29)*100</f>
        <v>8.4841628959276022E-2</v>
      </c>
      <c r="EV29" s="78">
        <f t="shared" si="24"/>
        <v>5.1494565217391299</v>
      </c>
      <c r="EW29" s="78">
        <f t="shared" si="24"/>
        <v>4.6380090497737552</v>
      </c>
      <c r="EX29" s="78">
        <f>('4-year summary'!GL29/'4-year summary'!AG29)*100</f>
        <v>1.3315217391304348</v>
      </c>
      <c r="EY29" s="78">
        <f>('4-year summary'!GM29/'4-year summary'!AH29)*100</f>
        <v>1.3998868778280544</v>
      </c>
      <c r="EZ29" s="78">
        <f>('4-year summary'!GN29/'4-year summary'!AG29)*100</f>
        <v>0.35326086956521741</v>
      </c>
      <c r="FA29" s="78">
        <f>('4-year summary'!GO29/'4-year summary'!AH29)*100</f>
        <v>0.45248868778280549</v>
      </c>
      <c r="FB29" s="78">
        <f t="shared" si="25"/>
        <v>1.6847826086956523</v>
      </c>
      <c r="FC29" s="78">
        <f t="shared" si="25"/>
        <v>1.8523755656108598</v>
      </c>
      <c r="FD29" s="78">
        <f>('4-year summary'!GR29/'4-year summary'!AG29)*100</f>
        <v>0.23097826086956522</v>
      </c>
      <c r="FE29" s="78">
        <f>('4-year summary'!GS29/'4-year summary'!AH29)*100</f>
        <v>0.18382352941176469</v>
      </c>
      <c r="FF29" s="78">
        <f>('4-year summary'!GT29/'4-year summary'!AG29)*100</f>
        <v>0</v>
      </c>
      <c r="FG29" s="78">
        <f>('4-year summary'!GU29/'4-year summary'!AH29)*100</f>
        <v>0</v>
      </c>
      <c r="FH29" s="78">
        <f t="shared" si="26"/>
        <v>0.23097826086956522</v>
      </c>
      <c r="FI29" s="78">
        <f t="shared" si="26"/>
        <v>0.18382352941176469</v>
      </c>
      <c r="FJ29" s="581">
        <f>('4-year summary'!GX29/'4-year summary'!X29)*100</f>
        <v>3.7562036550558537</v>
      </c>
      <c r="FK29" s="583">
        <f>('4-year summary'!GY29/'4-year summary'!Y29)*100</f>
        <v>4.0264026402640258</v>
      </c>
      <c r="FL29" s="583">
        <f>('4-year summary'!GZ29/'4-year summary'!Z29)*100</f>
        <v>3.6938488026295193</v>
      </c>
      <c r="FM29" s="583">
        <f>('4-year summary'!HA29/'4-year summary'!AA29)*100</f>
        <v>1.8729342636797648</v>
      </c>
      <c r="FN29" s="583">
        <f>('4-year summary'!HB29/'4-year summary'!AB29)*100</f>
        <v>1.4557844200092922</v>
      </c>
      <c r="FO29" s="583">
        <f>('4-year summary'!HC29/'4-year summary'!AC29)*100</f>
        <v>1.4847285067873301</v>
      </c>
      <c r="FP29" s="583">
        <f>('4-year summary'!HD29/'4-year summary'!AD29)*100</f>
        <v>1.5262860373092142</v>
      </c>
      <c r="FQ29" s="583">
        <f>('4-year summary'!HE29/'4-year summary'!AE29)*100</f>
        <v>1.680672268907563</v>
      </c>
      <c r="FR29" s="583">
        <f>('4-year summary'!HF29/'4-year summary'!AF29)*100</f>
        <v>1.6912402428447528</v>
      </c>
      <c r="FS29" s="581">
        <f>('4-year summary'!HG29/'4-year summary'!X29)*100</f>
        <v>0.20984043974607741</v>
      </c>
      <c r="FT29" s="583">
        <f>('4-year summary'!HH29/'4-year summary'!Y29)*100</f>
        <v>0.19801980198019803</v>
      </c>
      <c r="FU29" s="583">
        <f>('4-year summary'!HI29/'4-year summary'!Z29)*100</f>
        <v>0.18782282047268745</v>
      </c>
      <c r="FV29" s="583">
        <f>('4-year summary'!HJ29/'4-year summary'!AA29)*100</f>
        <v>1.8362100624311421E-2</v>
      </c>
      <c r="FW29" s="583">
        <f>('4-year summary'!HK29/'4-year summary'!AB29)*100</f>
        <v>1.5487068297971194E-2</v>
      </c>
      <c r="FX29" s="583">
        <f>('4-year summary'!HL29/'4-year summary'!AC29)*100</f>
        <v>2.8280542986425343E-2</v>
      </c>
      <c r="FY29" s="583">
        <f>('4-year summary'!HM29/'4-year summary'!AD29)*100</f>
        <v>2.826455624646693E-2</v>
      </c>
      <c r="FZ29" s="583">
        <f>('4-year summary'!HN29/'4-year summary'!AE29)*100</f>
        <v>0</v>
      </c>
      <c r="GA29" s="583">
        <f>('4-year summary'!HO29/'4-year summary'!AF29)*100</f>
        <v>7.2275224053194559E-2</v>
      </c>
      <c r="GB29" s="581">
        <f>('4-year summary'!HY29/'4-year summary'!X29)*100</f>
        <v>24.297052324146158</v>
      </c>
      <c r="GC29" s="583">
        <f>('4-year summary'!HZ29/'4-year summary'!Y29)*100</f>
        <v>23.943894389438945</v>
      </c>
      <c r="GD29" s="583">
        <f>('4-year summary'!IA29/'4-year summary'!Z29)*100</f>
        <v>24.385662858037254</v>
      </c>
      <c r="GE29" s="583">
        <f>('4-year summary'!IB29/'4-year summary'!AA29)*100</f>
        <v>16.140286448769739</v>
      </c>
      <c r="GF29" s="583">
        <f>('4-year summary'!IC29/'4-year summary'!AB29)*100</f>
        <v>23.741675700789841</v>
      </c>
      <c r="GG29" s="583">
        <f>('4-year summary'!ID29/'4-year summary'!AC29)*100</f>
        <v>24.448529411764707</v>
      </c>
      <c r="GH29" s="583">
        <f>('4-year summary'!IE29/'4-year summary'!AD29)*100</f>
        <v>26.808931599773882</v>
      </c>
      <c r="GI29" s="583">
        <f>('4-year summary'!IF29/'4-year summary'!AE29)*100</f>
        <v>28.31063459866705</v>
      </c>
      <c r="GJ29" s="583">
        <f>('4-year summary'!IG29/'4-year summary'!AF29)*100</f>
        <v>28.577623590633134</v>
      </c>
      <c r="GK29" s="581">
        <f>('4-year summary'!IH29/'4-year summary'!X29)*100</f>
        <v>3.0427711418062064</v>
      </c>
      <c r="GL29" s="583">
        <f>('4-year summary'!II29/'4-year summary'!Y29)*100</f>
        <v>3.0198019801980198</v>
      </c>
      <c r="GM29" s="583">
        <f>('4-year summary'!IJ29/'4-year summary'!Z29)*100</f>
        <v>2.801690405384254</v>
      </c>
      <c r="GN29" s="583">
        <f>('4-year summary'!IK29/'4-year summary'!AA29)*100</f>
        <v>1.1568123393316194</v>
      </c>
      <c r="GO29" s="583">
        <f>('4-year summary'!IL29/'4-year summary'!AB29)*100</f>
        <v>1.68809044447886</v>
      </c>
      <c r="GP29" s="583">
        <f>('4-year summary'!IM29/'4-year summary'!AC29)*100</f>
        <v>1.7958144796380089</v>
      </c>
      <c r="GQ29" s="583">
        <f>('4-year summary'!IN29/'4-year summary'!AD29)*100</f>
        <v>1.9361221028829847</v>
      </c>
      <c r="GR29" s="583">
        <f>('4-year summary'!IO29/'4-year summary'!AE29)*100</f>
        <v>2.1732831063459868</v>
      </c>
      <c r="GS29" s="583">
        <f>('4-year summary'!IP29/'4-year summary'!AF29)*100</f>
        <v>2.0381613183000868</v>
      </c>
      <c r="GT29" s="581">
        <f>('4-year summary'!LB29/'4-year summary'!X29)*100</f>
        <v>13.998983792430408</v>
      </c>
      <c r="GU29" s="583">
        <f>('4-year summary'!LC29/'4-year summary'!Y29)*100</f>
        <v>14.174917491749175</v>
      </c>
      <c r="GV29" s="583">
        <f>('4-year summary'!LD29/'4-year summary'!Z29)*100</f>
        <v>13.930192518390985</v>
      </c>
      <c r="GW29" s="583">
        <f>('4-year summary'!LE29/'4-year summary'!AA29)*100</f>
        <v>17.737789203084834</v>
      </c>
      <c r="GX29" s="583">
        <f>('4-year summary'!LF29/'4-year summary'!AB29)*100</f>
        <v>16.617624283723092</v>
      </c>
      <c r="GY29" s="583">
        <f>('4-year summary'!LG29/'4-year summary'!AC29)*100</f>
        <v>15.002828054298641</v>
      </c>
      <c r="GZ29" s="583">
        <f>('4-year summary'!LH29/'4-year summary'!AD29)*100</f>
        <v>14.414923685698133</v>
      </c>
      <c r="HA29" s="583">
        <f>('4-year summary'!LI29/'4-year summary'!AE29)*100</f>
        <v>13.170095624456678</v>
      </c>
      <c r="HB29" s="583">
        <f>('4-year summary'!LJ29/'4-year summary'!AF29)*100</f>
        <v>11.665221162185603</v>
      </c>
      <c r="HC29" s="581">
        <f>('4-year summary'!LK29/'4-year summary'!X29)*100</f>
        <v>2.9194537830080751</v>
      </c>
      <c r="HD29" s="583">
        <f>('4-year summary'!LL29/'4-year summary'!Y29)*100</f>
        <v>3.1518151815181521</v>
      </c>
      <c r="HE29" s="583">
        <f>('4-year summary'!LM29/'4-year summary'!Z29)*100</f>
        <v>2.9738613241508847</v>
      </c>
      <c r="HF29" s="583">
        <f>('4-year summary'!LN29/'4-year summary'!AA29)*100</f>
        <v>0.20198310686742565</v>
      </c>
      <c r="HG29" s="583">
        <f>('4-year summary'!LO29/'4-year summary'!AB29)*100</f>
        <v>0.55753445872696294</v>
      </c>
      <c r="HH29" s="583">
        <f>('4-year summary'!LP29/'4-year summary'!AC29)*100</f>
        <v>0.70701357466063353</v>
      </c>
      <c r="HI29" s="583">
        <f>('4-year summary'!LQ29/'4-year summary'!AD29)*100</f>
        <v>0.57942340305257201</v>
      </c>
      <c r="HJ29" s="583">
        <f>('4-year summary'!LR29/'4-year summary'!AE29)*100</f>
        <v>0.66647348594610256</v>
      </c>
      <c r="HK29" s="583">
        <f>('4-year summary'!LS29/'4-year summary'!AF29)*100</f>
        <v>0.70829719572130667</v>
      </c>
      <c r="HL29" s="38"/>
      <c r="HM29" s="24">
        <f t="shared" si="57"/>
        <v>100</v>
      </c>
      <c r="HN29" s="24">
        <f t="shared" si="58"/>
        <v>100</v>
      </c>
      <c r="HO29" s="24">
        <f t="shared" si="59"/>
        <v>100</v>
      </c>
      <c r="HP29" s="24">
        <f t="shared" si="60"/>
        <v>100</v>
      </c>
      <c r="HQ29" s="24">
        <f t="shared" si="61"/>
        <v>100</v>
      </c>
      <c r="HR29" s="24">
        <f t="shared" si="62"/>
        <v>100</v>
      </c>
      <c r="HS29" s="24">
        <f t="shared" si="63"/>
        <v>100</v>
      </c>
      <c r="HT29" s="24">
        <f t="shared" si="64"/>
        <v>99.999999999999986</v>
      </c>
      <c r="HU29" s="24">
        <f t="shared" si="65"/>
        <v>100</v>
      </c>
      <c r="HV29" s="597">
        <f t="shared" si="66"/>
        <v>100.00000000000001</v>
      </c>
      <c r="HW29" s="597">
        <f t="shared" si="67"/>
        <v>100</v>
      </c>
    </row>
    <row r="30" spans="1:231" s="26" customFormat="1" x14ac:dyDescent="0.2">
      <c r="A30" s="156" t="s">
        <v>44</v>
      </c>
      <c r="B30" s="76">
        <f>('4-year summary'!B30/'4-year summary'!X30)*100</f>
        <v>79.868280526877882</v>
      </c>
      <c r="C30" s="76">
        <f>('4-year summary'!C30/'4-year summary'!Y30)*100</f>
        <v>73.565422628706301</v>
      </c>
      <c r="D30" s="76">
        <f>('4-year summary'!D30/'4-year summary'!Z30)*100</f>
        <v>78.454842219804135</v>
      </c>
      <c r="E30" s="76">
        <f>('4-year summary'!E30/'4-year summary'!AA30)*100</f>
        <v>76.930189551548779</v>
      </c>
      <c r="F30" s="76">
        <f>('4-year summary'!F30/'4-year summary'!AB30)*100</f>
        <v>72.672012415933779</v>
      </c>
      <c r="G30" s="76">
        <f>('4-year summary'!G30/'4-year summary'!AC30)*100</f>
        <v>71.621133710434464</v>
      </c>
      <c r="H30" s="76">
        <f>('4-year summary'!H30/'4-year summary'!AD30)*100</f>
        <v>72.164109716410977</v>
      </c>
      <c r="I30" s="76">
        <f>('4-year summary'!I30/'4-year summary'!AE30)*100</f>
        <v>71.995346131471777</v>
      </c>
      <c r="J30" s="76">
        <f>('4-year summary'!J30/'4-year summary'!AF30)*100</f>
        <v>69.822282980177718</v>
      </c>
      <c r="K30" s="76">
        <f>('4-year summary'!K30/'4-year summary'!AG30)*100</f>
        <v>71.494641849971799</v>
      </c>
      <c r="L30" s="76">
        <f>('4-year summary'!L30/'4-year summary'!AH30)*100</f>
        <v>71.598529093662123</v>
      </c>
      <c r="M30" s="78">
        <f>('4-year summary'!M30/'4-year summary'!X30)*100</f>
        <v>20.131719473122107</v>
      </c>
      <c r="N30" s="76">
        <f>('4-year summary'!N30/'4-year summary'!Y30)*100</f>
        <v>26.434577371293699</v>
      </c>
      <c r="O30" s="76">
        <f>('4-year summary'!O30/'4-year summary'!Z30)*100</f>
        <v>21.545157780195865</v>
      </c>
      <c r="P30" s="76">
        <f>('4-year summary'!P30/'4-year summary'!AA30)*100</f>
        <v>23.069810448451225</v>
      </c>
      <c r="Q30" s="76">
        <f>('4-year summary'!Q30/'4-year summary'!AB30)*100</f>
        <v>27.327987584066214</v>
      </c>
      <c r="R30" s="76">
        <f>('4-year summary'!R30/'4-year summary'!AC30)*100</f>
        <v>28.378866289565529</v>
      </c>
      <c r="S30" s="76">
        <f>('4-year summary'!S30/'4-year summary'!AD30)*100</f>
        <v>27.835890283589027</v>
      </c>
      <c r="T30" s="76">
        <f>('4-year summary'!T30/'4-year summary'!AE30)*100</f>
        <v>28.004653868528212</v>
      </c>
      <c r="U30" s="76">
        <f>('4-year summary'!U30/'4-year summary'!AF30)*100</f>
        <v>30.177717019822282</v>
      </c>
      <c r="V30" s="76">
        <f>('4-year summary'!V30/'4-year summary'!AG30)*100</f>
        <v>28.505358150028197</v>
      </c>
      <c r="W30" s="76">
        <f>('4-year summary'!W30/'4-year summary'!AH30)*100</f>
        <v>28.401470906337877</v>
      </c>
      <c r="X30" s="78">
        <f>('4-year summary'!AI30/'4-year summary'!X30)*100</f>
        <v>30.882876468494125</v>
      </c>
      <c r="Y30" s="76">
        <f>('4-year summary'!AJ30/'4-year summary'!Y30)*100</f>
        <v>27.378669420268476</v>
      </c>
      <c r="Z30" s="76">
        <f>('4-year summary'!AK30/'4-year summary'!Z30)*100</f>
        <v>29.426395150007771</v>
      </c>
      <c r="AA30" s="76">
        <f>('4-year summary'!AL30/'4-year summary'!AA30)*100</f>
        <v>28.95669594698721</v>
      </c>
      <c r="AB30" s="76">
        <f>('4-year summary'!AM30/'4-year summary'!AB30)*100</f>
        <v>24.870667356440766</v>
      </c>
      <c r="AC30" s="76">
        <f>('4-year summary'!AN30/'4-year summary'!AC30)*100</f>
        <v>24.672042363702008</v>
      </c>
      <c r="AD30" s="76">
        <f>('4-year summary'!AO30/'4-year summary'!AD30)*100</f>
        <v>24.256159925615993</v>
      </c>
      <c r="AE30" s="76">
        <f>('4-year summary'!AP30/'4-year summary'!AE30)*100</f>
        <v>23.711460151250726</v>
      </c>
      <c r="AF30" s="76">
        <f>('4-year summary'!AQ30/'4-year summary'!AF30)*100</f>
        <v>24.538619275461382</v>
      </c>
      <c r="AG30" s="76">
        <f>('4-year summary'!AR30/'4-year summary'!AG30)*100</f>
        <v>23.47433728144388</v>
      </c>
      <c r="AH30" s="76">
        <f>('4-year summary'!AS30/'4-year summary'!AH30)*100</f>
        <v>23.642656283798399</v>
      </c>
      <c r="AI30" s="78">
        <f>('4-year summary'!AT30/'4-year summary'!X30)*100</f>
        <v>3.3107867568529721</v>
      </c>
      <c r="AJ30" s="76">
        <f>('4-year summary'!AU30/'4-year summary'!Y30)*100</f>
        <v>10.178492403009294</v>
      </c>
      <c r="AK30" s="76">
        <f>('4-year summary'!AV30/'4-year summary'!Z30)*100</f>
        <v>5.083164930825431</v>
      </c>
      <c r="AL30" s="76">
        <f>('4-year summary'!AW30/'4-year summary'!AA30)*100</f>
        <v>5.193404222530436</v>
      </c>
      <c r="AM30" s="76">
        <f>('4-year summary'!AX30/'4-year summary'!AB30)*100</f>
        <v>7.7599586135540601</v>
      </c>
      <c r="AN30" s="76">
        <f>('4-year summary'!AY30/'4-year summary'!AC30)*100</f>
        <v>10.133590083042485</v>
      </c>
      <c r="AO30" s="76">
        <f>('4-year summary'!AZ30/'4-year summary'!AD30)*100</f>
        <v>9.7164109716410962</v>
      </c>
      <c r="AP30" s="76">
        <f>('4-year summary'!BA30/'4-year summary'!AE30)*100</f>
        <v>11.099476439790577</v>
      </c>
      <c r="AQ30" s="76">
        <f>('4-year summary'!BB30/'4-year summary'!AF30)*100</f>
        <v>11.619958988380041</v>
      </c>
      <c r="AR30" s="76">
        <f>('4-year summary'!BC30/'4-year summary'!AG30)*100</f>
        <v>11.754089114495207</v>
      </c>
      <c r="AS30" s="76">
        <f>('4-year summary'!BD30/'4-year summary'!AH30)*100</f>
        <v>12.005191434133678</v>
      </c>
      <c r="AT30" s="606">
        <f t="shared" si="27"/>
        <v>35.228426395939088</v>
      </c>
      <c r="AU30" s="606">
        <f t="shared" si="27"/>
        <v>35.647847717932081</v>
      </c>
      <c r="AV30" s="78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8">
        <f>('4-year summary'!DH30/'4-year summary'!X30)*100</f>
        <v>10.768956924172302</v>
      </c>
      <c r="BH30" s="76">
        <f>('4-year summary'!DI30/'4-year summary'!Y30)*100</f>
        <v>10.016226582091754</v>
      </c>
      <c r="BI30" s="76">
        <f>('4-year summary'!DJ30/'4-year summary'!Z30)*100</f>
        <v>11.22337944971242</v>
      </c>
      <c r="BJ30" s="76">
        <f>('4-year summary'!DK30/'4-year summary'!AA30)*100</f>
        <v>11.311450146401603</v>
      </c>
      <c r="BK30" s="76">
        <f>('4-year summary'!DL30/'4-year summary'!AB30)*100</f>
        <v>14.019658561821002</v>
      </c>
      <c r="BL30" s="76">
        <f>('4-year summary'!DM30/'4-year summary'!AC30)*100</f>
        <v>13.828378866289565</v>
      </c>
      <c r="BM30" s="76">
        <f>('4-year summary'!DN30/'4-year summary'!AD30)*100</f>
        <v>13.12180381218038</v>
      </c>
      <c r="BN30" s="76">
        <f>('4-year summary'!DO30/'4-year summary'!AE30)*100</f>
        <v>13.41477603257708</v>
      </c>
      <c r="BO30" s="76">
        <f>('4-year summary'!DP30/'4-year summary'!AF30)*100</f>
        <v>14.388243335611756</v>
      </c>
      <c r="BP30" s="76">
        <f>('4-year summary'!DQ30/'4-year summary'!AG30)*100</f>
        <v>13.209249858996053</v>
      </c>
      <c r="BQ30" s="76">
        <f>('4-year summary'!DR30/'4-year summary'!AH30)*100</f>
        <v>13.303049967553537</v>
      </c>
      <c r="BR30" s="606">
        <f t="shared" si="2"/>
        <v>13.209249858996053</v>
      </c>
      <c r="BS30" s="606">
        <f t="shared" si="2"/>
        <v>13.303049967553537</v>
      </c>
      <c r="BT30" s="382">
        <f t="shared" si="3"/>
        <v>30.882876468494125</v>
      </c>
      <c r="BU30" s="383">
        <f t="shared" si="4"/>
        <v>27.378669420268476</v>
      </c>
      <c r="BV30" s="383">
        <f t="shared" si="5"/>
        <v>29.426395150007771</v>
      </c>
      <c r="BW30" s="383">
        <f t="shared" si="6"/>
        <v>28.95669594698721</v>
      </c>
      <c r="BX30" s="383">
        <f t="shared" si="7"/>
        <v>24.870667356440766</v>
      </c>
      <c r="BY30" s="383">
        <f t="shared" si="8"/>
        <v>24.672042363702008</v>
      </c>
      <c r="BZ30" s="383">
        <f t="shared" si="9"/>
        <v>24.256159925615993</v>
      </c>
      <c r="CA30" s="383">
        <f t="shared" si="49"/>
        <v>23.711460151250726</v>
      </c>
      <c r="CB30" s="383">
        <f t="shared" si="50"/>
        <v>24.538619275461382</v>
      </c>
      <c r="CC30" s="383">
        <f t="shared" si="51"/>
        <v>23.47433728144388</v>
      </c>
      <c r="CD30" s="383">
        <f t="shared" si="52"/>
        <v>23.642656283798399</v>
      </c>
      <c r="CE30" s="382">
        <f t="shared" si="10"/>
        <v>14.079743681025274</v>
      </c>
      <c r="CF30" s="383">
        <f t="shared" si="11"/>
        <v>20.194718985101048</v>
      </c>
      <c r="CG30" s="383">
        <f t="shared" si="12"/>
        <v>16.306544380537851</v>
      </c>
      <c r="CH30" s="383">
        <f t="shared" si="13"/>
        <v>16.504854368932037</v>
      </c>
      <c r="CI30" s="383">
        <f t="shared" si="14"/>
        <v>21.779617175375062</v>
      </c>
      <c r="CJ30" s="383">
        <f t="shared" si="15"/>
        <v>23.96196894933205</v>
      </c>
      <c r="CK30" s="383">
        <f t="shared" si="16"/>
        <v>22.838214783821478</v>
      </c>
      <c r="CL30" s="383">
        <f t="shared" si="53"/>
        <v>24.514252472367659</v>
      </c>
      <c r="CM30" s="383">
        <f t="shared" si="54"/>
        <v>26.008202323991796</v>
      </c>
      <c r="CN30" s="383">
        <f t="shared" si="55"/>
        <v>24.963338973491261</v>
      </c>
      <c r="CO30" s="383">
        <f t="shared" si="56"/>
        <v>25.308241401687216</v>
      </c>
      <c r="CP30" s="78">
        <f>('4-year summary'!ED30/'4-year summary'!AG30)*100</f>
        <v>1.3085166384658771</v>
      </c>
      <c r="CQ30" s="78">
        <f>('4-year summary'!EE30/'4-year summary'!AH30)*100</f>
        <v>1.0491023145143845</v>
      </c>
      <c r="CR30" s="78">
        <f>('4-year summary'!EF30/'4-year summary'!AG30)*100</f>
        <v>4.5121263395375068E-2</v>
      </c>
      <c r="CS30" s="78">
        <f>('4-year summary'!EG30/'4-year summary'!AH30)*100</f>
        <v>2.1630975556997618E-2</v>
      </c>
      <c r="CT30" s="78">
        <f t="shared" si="17"/>
        <v>1.3536379018612521</v>
      </c>
      <c r="CU30" s="78">
        <f t="shared" si="17"/>
        <v>1.0707332900713822</v>
      </c>
      <c r="CV30" s="78">
        <f>('4-year summary'!EJ30/'4-year summary'!AG30)*100</f>
        <v>3.970671178793006</v>
      </c>
      <c r="CW30" s="78">
        <f>('4-year summary'!EK30/'4-year summary'!AH30)*100</f>
        <v>4.618213281418992</v>
      </c>
      <c r="CX30" s="78">
        <f>('4-year summary'!EL30/'4-year summary'!AG30)*100</f>
        <v>0.40609137055837563</v>
      </c>
      <c r="CY30" s="78">
        <f>('4-year summary'!EM30/'4-year summary'!AH30)*100</f>
        <v>0.38935756002595717</v>
      </c>
      <c r="CZ30" s="78">
        <f t="shared" si="18"/>
        <v>4.3767625493513815</v>
      </c>
      <c r="DA30" s="78">
        <f t="shared" si="18"/>
        <v>5.0075708414449496</v>
      </c>
      <c r="DB30" s="78">
        <f>('4-year summary'!EP30/'4-year summary'!AG30)*100</f>
        <v>4.4782853919909753</v>
      </c>
      <c r="DC30" s="78">
        <f>('4-year summary'!EQ30/'4-year summary'!AH30)*100</f>
        <v>4.6073977936404935</v>
      </c>
      <c r="DD30" s="78">
        <f>('4-year summary'!ER30/'4-year summary'!AG30)*100</f>
        <v>0.19176536943034406</v>
      </c>
      <c r="DE30" s="78">
        <f>('4-year summary'!ES30/'4-year summary'!AH30)*100</f>
        <v>0.11897036556348692</v>
      </c>
      <c r="DF30" s="78">
        <f t="shared" si="36"/>
        <v>4.6700507614213196</v>
      </c>
      <c r="DG30" s="78">
        <f t="shared" si="36"/>
        <v>4.7263681592039806</v>
      </c>
      <c r="DH30" s="78">
        <f>('4-year summary'!EV30/'4-year summary'!AG30)*100</f>
        <v>6.7343485617597292</v>
      </c>
      <c r="DI30" s="78">
        <f>('4-year summary'!EW30/'4-year summary'!AH30)*100</f>
        <v>7.289638762708198</v>
      </c>
      <c r="DJ30" s="78">
        <f>('4-year summary'!EX30/'4-year summary'!AG30)*100</f>
        <v>0.54145516074450084</v>
      </c>
      <c r="DK30" s="78">
        <f>('4-year summary'!EY30/'4-year summary'!AH30)*100</f>
        <v>0.50832792558944406</v>
      </c>
      <c r="DL30" s="78">
        <f t="shared" si="37"/>
        <v>7.2758037225042305</v>
      </c>
      <c r="DM30" s="78">
        <f t="shared" si="37"/>
        <v>7.7979666882976417</v>
      </c>
      <c r="DN30" s="78">
        <f>('4-year summary'!FB30/'4-year summary'!AG30)*100</f>
        <v>7.9639029892836994</v>
      </c>
      <c r="DO30" s="78">
        <f>('4-year summary'!FC30/'4-year summary'!AH30)*100</f>
        <v>7.9493835171966261</v>
      </c>
      <c r="DP30" s="78">
        <f>('4-year summary'!FD30/'4-year summary'!AG30)*100</f>
        <v>0.43993231810490691</v>
      </c>
      <c r="DQ30" s="78">
        <f>('4-year summary'!FE30/'4-year summary'!AH30)*100</f>
        <v>0.4326195111399524</v>
      </c>
      <c r="DR30" s="78">
        <f t="shared" si="19"/>
        <v>8.4038353073886061</v>
      </c>
      <c r="DS30" s="78">
        <f t="shared" si="19"/>
        <v>8.3820030283365785</v>
      </c>
      <c r="DT30" s="78">
        <f>('4-year summary'!FH30/'4-year summary'!AG30)*100</f>
        <v>4.7941342357586016</v>
      </c>
      <c r="DU30" s="78">
        <f>('4-year summary'!FI30/'4-year summary'!AH30)*100</f>
        <v>4.7047371836469818</v>
      </c>
      <c r="DV30" s="78">
        <f>('4-year summary'!FJ30/'4-year summary'!AG30)*100</f>
        <v>0.47377326565143824</v>
      </c>
      <c r="DW30" s="78">
        <f>('4-year summary'!FK30/'4-year summary'!AH30)*100</f>
        <v>0.41098853558295478</v>
      </c>
      <c r="DX30" s="78">
        <f t="shared" si="20"/>
        <v>5.2679075014100398</v>
      </c>
      <c r="DY30" s="78">
        <f t="shared" si="20"/>
        <v>5.1157257192299364</v>
      </c>
      <c r="DZ30" s="78">
        <f>('4-year summary'!FN30/'4-year summary'!AG30)*100</f>
        <v>1.2521150592216581</v>
      </c>
      <c r="EA30" s="78">
        <f>('4-year summary'!FO30/'4-year summary'!AH30)*100</f>
        <v>1.1680726800778716</v>
      </c>
      <c r="EB30" s="78">
        <f>('4-year summary'!FP30/'4-year summary'!AG30)*100</f>
        <v>0.16920473773265651</v>
      </c>
      <c r="EC30" s="78">
        <f>('4-year summary'!FQ30/'4-year summary'!AH30)*100</f>
        <v>0.12978585334198572</v>
      </c>
      <c r="ED30" s="78">
        <f t="shared" si="21"/>
        <v>1.4213197969543145</v>
      </c>
      <c r="EE30" s="78">
        <f t="shared" si="21"/>
        <v>1.2978585334198574</v>
      </c>
      <c r="EF30" s="78">
        <f>('4-year summary'!FT30/'4-year summary'!AG30)*100</f>
        <v>4.9633389734912576</v>
      </c>
      <c r="EG30" s="78">
        <f>('4-year summary'!FU30/'4-year summary'!AH30)*100</f>
        <v>4.7588146225394761</v>
      </c>
      <c r="EH30" s="78">
        <f>('4-year summary'!FV30/'4-year summary'!AG30)*100</f>
        <v>0.19176536943034406</v>
      </c>
      <c r="EI30" s="78">
        <f>('4-year summary'!FW30/'4-year summary'!AH30)*100</f>
        <v>0.19467878001297859</v>
      </c>
      <c r="EJ30" s="78">
        <f t="shared" si="22"/>
        <v>5.1551043429216019</v>
      </c>
      <c r="EK30" s="78">
        <f t="shared" si="22"/>
        <v>4.9534934025524544</v>
      </c>
      <c r="EL30" s="78">
        <f>('4-year summary'!FZ30/'4-year summary'!AG30)*100</f>
        <v>0.41737168640721939</v>
      </c>
      <c r="EM30" s="78">
        <f>('4-year summary'!GA30/'4-year summary'!AH30)*100</f>
        <v>0.3136491455764655</v>
      </c>
      <c r="EN30" s="78">
        <f>('4-year summary'!GB30/'4-year summary'!AG30)*100</f>
        <v>0</v>
      </c>
      <c r="EO30" s="78">
        <f>('4-year summary'!GC30/'4-year summary'!AH30)*100</f>
        <v>0</v>
      </c>
      <c r="EP30" s="78">
        <f t="shared" si="23"/>
        <v>0.41737168640721939</v>
      </c>
      <c r="EQ30" s="78">
        <f t="shared" si="23"/>
        <v>0.3136491455764655</v>
      </c>
      <c r="ER30" s="78">
        <f>('4-year summary'!GF30/'4-year summary'!AG30)*100</f>
        <v>8.9227298364354191</v>
      </c>
      <c r="ES30" s="78">
        <f>('4-year summary'!GG30/'4-year summary'!AH30)*100</f>
        <v>8.3495565650010821</v>
      </c>
      <c r="ET30" s="78">
        <f>('4-year summary'!GH30/'4-year summary'!AG30)*100</f>
        <v>1.0377890580936266</v>
      </c>
      <c r="EU30" s="78">
        <f>('4-year summary'!GI30/'4-year summary'!AH30)*100</f>
        <v>0.85442353450140596</v>
      </c>
      <c r="EV30" s="78">
        <f t="shared" si="24"/>
        <v>9.960518894529045</v>
      </c>
      <c r="EW30" s="78">
        <f t="shared" si="24"/>
        <v>9.2039800995024876</v>
      </c>
      <c r="EX30" s="78">
        <f>('4-year summary'!GL30/'4-year summary'!AG30)*100</f>
        <v>2.7411167512690358</v>
      </c>
      <c r="EY30" s="78">
        <f>('4-year summary'!GM30/'4-year summary'!AH30)*100</f>
        <v>2.7038719446247024</v>
      </c>
      <c r="EZ30" s="78">
        <f>('4-year summary'!GN30/'4-year summary'!AG30)*100</f>
        <v>3.3840947546531303E-2</v>
      </c>
      <c r="FA30" s="78">
        <f>('4-year summary'!GO30/'4-year summary'!AH30)*100</f>
        <v>2.1630975556997618E-2</v>
      </c>
      <c r="FB30" s="78">
        <f t="shared" si="25"/>
        <v>2.7749576988155669</v>
      </c>
      <c r="FC30" s="78">
        <f t="shared" si="25"/>
        <v>2.7255029201816998</v>
      </c>
      <c r="FD30" s="78">
        <f>('4-year summary'!GR30/'4-year summary'!AG30)*100</f>
        <v>0.47377326565143824</v>
      </c>
      <c r="FE30" s="78">
        <f>('4-year summary'!GS30/'4-year summary'!AH30)*100</f>
        <v>0.44343499891845117</v>
      </c>
      <c r="FF30" s="78">
        <f>('4-year summary'!GT30/'4-year summary'!AG30)*100</f>
        <v>1.1280315848843767E-2</v>
      </c>
      <c r="FG30" s="78">
        <f>('4-year summary'!GU30/'4-year summary'!AH30)*100</f>
        <v>1.0815487778498809E-2</v>
      </c>
      <c r="FH30" s="78">
        <f t="shared" si="26"/>
        <v>0.48505358150028199</v>
      </c>
      <c r="FI30" s="78">
        <f t="shared" si="26"/>
        <v>0.45425048669695001</v>
      </c>
      <c r="FJ30" s="581">
        <f>('4-year summary'!GX30/'4-year summary'!X30)*100</f>
        <v>3.0793876824492701</v>
      </c>
      <c r="FK30" s="583">
        <f>('4-year summary'!GY30/'4-year summary'!Y30)*100</f>
        <v>2.8175247086590942</v>
      </c>
      <c r="FL30" s="583">
        <f>('4-year summary'!GZ30/'4-year summary'!Z30)*100</f>
        <v>2.8136172858697344</v>
      </c>
      <c r="FM30" s="583">
        <f>('4-year summary'!HA30/'4-year summary'!AA30)*100</f>
        <v>2.9280320542456462</v>
      </c>
      <c r="FN30" s="583">
        <f>('4-year summary'!HB30/'4-year summary'!AB30)*100</f>
        <v>4.0998448008277286</v>
      </c>
      <c r="FO30" s="583">
        <f>('4-year summary'!HC30/'4-year summary'!AC30)*100</f>
        <v>3.8392104946443615</v>
      </c>
      <c r="FP30" s="583">
        <f>('4-year summary'!HD30/'4-year summary'!AD30)*100</f>
        <v>4.0330079033007911</v>
      </c>
      <c r="FQ30" s="583">
        <f>('4-year summary'!HE30/'4-year summary'!AE30)*100</f>
        <v>2.7690517742873766</v>
      </c>
      <c r="FR30" s="583">
        <f>('4-year summary'!HF30/'4-year summary'!AF30)*100</f>
        <v>3.2239690134426979</v>
      </c>
      <c r="FS30" s="581">
        <f>('4-year summary'!HG30/'4-year summary'!X30)*100</f>
        <v>7.1199715201139199E-2</v>
      </c>
      <c r="FT30" s="583">
        <f>('4-year summary'!HH30/'4-year summary'!Y30)*100</f>
        <v>4.4254314795692577E-2</v>
      </c>
      <c r="FU30" s="583">
        <f>('4-year summary'!HI30/'4-year summary'!Z30)*100</f>
        <v>0</v>
      </c>
      <c r="FV30" s="583">
        <f>('4-year summary'!HJ30/'4-year summary'!AA30)*100</f>
        <v>1.5410695022345509E-2</v>
      </c>
      <c r="FW30" s="583">
        <f>('4-year summary'!HK30/'4-year summary'!AB30)*100</f>
        <v>0.11639937920331091</v>
      </c>
      <c r="FX30" s="583">
        <f>('4-year summary'!HL30/'4-year summary'!AC30)*100</f>
        <v>0.14442171139728005</v>
      </c>
      <c r="FY30" s="583">
        <f>('4-year summary'!HM30/'4-year summary'!AD30)*100</f>
        <v>0.22082752208275219</v>
      </c>
      <c r="FZ30" s="583">
        <f>('4-year summary'!HN30/'4-year summary'!AE30)*100</f>
        <v>6.9808027923211169E-2</v>
      </c>
      <c r="GA30" s="583">
        <f>('4-year summary'!HO30/'4-year summary'!AF30)*100</f>
        <v>0.10252904989747096</v>
      </c>
      <c r="GB30" s="581">
        <f>('4-year summary'!HY30/'4-year summary'!X30)*100</f>
        <v>21.253114987540052</v>
      </c>
      <c r="GC30" s="583">
        <f>('4-year summary'!HZ30/'4-year summary'!Y30)*100</f>
        <v>20.165216108570586</v>
      </c>
      <c r="GD30" s="583">
        <f>('4-year summary'!IA30/'4-year summary'!Z30)*100</f>
        <v>22.182496502409453</v>
      </c>
      <c r="GE30" s="583">
        <f>('4-year summary'!IB30/'4-year summary'!AA30)*100</f>
        <v>22.052704576976424</v>
      </c>
      <c r="GF30" s="583">
        <f>('4-year summary'!IC30/'4-year summary'!AB30)*100</f>
        <v>24.159337816864976</v>
      </c>
      <c r="GG30" s="583">
        <f>('4-year summary'!ID30/'4-year summary'!AC30)*100</f>
        <v>24.178601516427971</v>
      </c>
      <c r="GH30" s="583">
        <f>('4-year summary'!IE30/'4-year summary'!AD30)*100</f>
        <v>24.976754997675499</v>
      </c>
      <c r="GI30" s="583">
        <f>('4-year summary'!IF30/'4-year summary'!AE30)*100</f>
        <v>26.550319953461315</v>
      </c>
      <c r="GJ30" s="583">
        <f>('4-year summary'!IG30/'4-year summary'!AF30)*100</f>
        <v>23.923444976076556</v>
      </c>
      <c r="GK30" s="581">
        <f>('4-year summary'!IH30/'4-year summary'!X30)*100</f>
        <v>2.3851904592381632</v>
      </c>
      <c r="GL30" s="583">
        <f>('4-year summary'!II30/'4-year summary'!Y30)*100</f>
        <v>5.2810148989526473</v>
      </c>
      <c r="GM30" s="583">
        <f>('4-year summary'!IJ30/'4-year summary'!Z30)*100</f>
        <v>2.7203482045701848</v>
      </c>
      <c r="GN30" s="583">
        <f>('4-year summary'!IK30/'4-year summary'!AA30)*100</f>
        <v>2.8972106642009554</v>
      </c>
      <c r="GO30" s="583">
        <f>('4-year summary'!IL30/'4-year summary'!AB30)*100</f>
        <v>2.7547853078116917</v>
      </c>
      <c r="GP30" s="583">
        <f>('4-year summary'!IM30/'4-year summary'!AC30)*100</f>
        <v>2.1302202431098807</v>
      </c>
      <c r="GQ30" s="583">
        <f>('4-year summary'!IN30/'4-year summary'!AD30)*100</f>
        <v>2.7312877731287775</v>
      </c>
      <c r="GR30" s="583">
        <f>('4-year summary'!IO30/'4-year summary'!AE30)*100</f>
        <v>2.1291448516579403</v>
      </c>
      <c r="GS30" s="583">
        <f>('4-year summary'!IP30/'4-year summary'!AF30)*100</f>
        <v>2.4037366142629302</v>
      </c>
      <c r="GT30" s="581">
        <f>('4-year summary'!LB30/'4-year summary'!X30)*100</f>
        <v>24.652901388394447</v>
      </c>
      <c r="GU30" s="583">
        <f>('4-year summary'!LC30/'4-year summary'!Y30)*100</f>
        <v>23.204012391208142</v>
      </c>
      <c r="GV30" s="583">
        <f>('4-year summary'!LD30/'4-year summary'!Z30)*100</f>
        <v>24.032333281517175</v>
      </c>
      <c r="GW30" s="583">
        <f>('4-year summary'!LE30/'4-year summary'!AA30)*100</f>
        <v>22.9927569733395</v>
      </c>
      <c r="GX30" s="583">
        <f>('4-year summary'!LF30/'4-year summary'!AB30)*100</f>
        <v>19.542162441800308</v>
      </c>
      <c r="GY30" s="583">
        <f>('4-year summary'!LG30/'4-year summary'!AC30)*100</f>
        <v>18.931279335660129</v>
      </c>
      <c r="GZ30" s="583">
        <f>('4-year summary'!LH30/'4-year summary'!AD30)*100</f>
        <v>18.898186889818689</v>
      </c>
      <c r="HA30" s="583">
        <f>('4-year summary'!LI30/'4-year summary'!AE30)*100</f>
        <v>18.964514252472366</v>
      </c>
      <c r="HB30" s="583">
        <f>('4-year summary'!LJ30/'4-year summary'!AF30)*100</f>
        <v>18.136249715197085</v>
      </c>
      <c r="HC30" s="581">
        <f>('4-year summary'!LK30/'4-year summary'!X30)*100</f>
        <v>3.5955856176575289</v>
      </c>
      <c r="HD30" s="583">
        <f>('4-year summary'!LL30/'4-year summary'!Y30)*100</f>
        <v>0.91458917244431337</v>
      </c>
      <c r="HE30" s="583">
        <f>('4-year summary'!LM30/'4-year summary'!Z30)*100</f>
        <v>2.5182651950878281</v>
      </c>
      <c r="HF30" s="583">
        <f>('4-year summary'!LN30/'4-year summary'!AA30)*100</f>
        <v>3.6523347202958858</v>
      </c>
      <c r="HG30" s="583">
        <f>('4-year summary'!LO30/'4-year summary'!AB30)*100</f>
        <v>2.677185721676151</v>
      </c>
      <c r="HH30" s="583">
        <f>('4-year summary'!LP30/'4-year summary'!AC30)*100</f>
        <v>2.1422553857263207</v>
      </c>
      <c r="HI30" s="583">
        <f>('4-year summary'!LQ30/'4-year summary'!AD30)*100</f>
        <v>2.0455602045560206</v>
      </c>
      <c r="HJ30" s="583">
        <f>('4-year summary'!LR30/'4-year summary'!AE30)*100</f>
        <v>1.2914485165794065</v>
      </c>
      <c r="HK30" s="583">
        <f>('4-year summary'!LS30/'4-year summary'!AF30)*100</f>
        <v>1.6632490316700843</v>
      </c>
      <c r="HL30" s="38"/>
      <c r="HM30" s="24">
        <f t="shared" si="57"/>
        <v>99.999999999999986</v>
      </c>
      <c r="HN30" s="24">
        <f t="shared" si="58"/>
        <v>100</v>
      </c>
      <c r="HO30" s="24">
        <f t="shared" si="59"/>
        <v>100.00000000000001</v>
      </c>
      <c r="HP30" s="24">
        <f t="shared" si="60"/>
        <v>99.999999999999986</v>
      </c>
      <c r="HQ30" s="24">
        <f t="shared" si="61"/>
        <v>100</v>
      </c>
      <c r="HR30" s="24">
        <f t="shared" si="62"/>
        <v>100</v>
      </c>
      <c r="HS30" s="24">
        <f t="shared" si="63"/>
        <v>100</v>
      </c>
      <c r="HT30" s="24">
        <f t="shared" si="64"/>
        <v>100</v>
      </c>
      <c r="HU30" s="24">
        <f t="shared" si="65"/>
        <v>100</v>
      </c>
      <c r="HV30" s="597">
        <f t="shared" si="66"/>
        <v>99.999999999999986</v>
      </c>
      <c r="HW30" s="597">
        <f t="shared" si="67"/>
        <v>100</v>
      </c>
    </row>
    <row r="31" spans="1:231" s="26" customFormat="1" x14ac:dyDescent="0.2">
      <c r="A31" s="156" t="s">
        <v>54</v>
      </c>
      <c r="B31" s="76">
        <f>('4-year summary'!B31/'4-year summary'!X31)*100</f>
        <v>70.412926391382399</v>
      </c>
      <c r="C31" s="76">
        <f>('4-year summary'!C31/'4-year summary'!Y31)*100</f>
        <v>66.672268907563023</v>
      </c>
      <c r="D31" s="76">
        <f>('4-year summary'!D31/'4-year summary'!Z31)*100</f>
        <v>65.042979942693407</v>
      </c>
      <c r="E31" s="76">
        <f>('4-year summary'!E31/'4-year summary'!AA31)*100</f>
        <v>64.97896634615384</v>
      </c>
      <c r="F31" s="76">
        <f>('4-year summary'!F31/'4-year summary'!AB31)*100</f>
        <v>66.488079292793998</v>
      </c>
      <c r="G31" s="76">
        <f>('4-year summary'!G31/'4-year summary'!AC31)*100</f>
        <v>66.823679185232336</v>
      </c>
      <c r="H31" s="76">
        <f>('4-year summary'!H31/'4-year summary'!AD31)*100</f>
        <v>66.89282573187586</v>
      </c>
      <c r="I31" s="76">
        <f>('4-year summary'!I31/'4-year summary'!AE31)*100</f>
        <v>66.748017083587555</v>
      </c>
      <c r="J31" s="76">
        <f>('4-year summary'!J31/'4-year summary'!AF31)*100</f>
        <v>65.47633313361294</v>
      </c>
      <c r="K31" s="76">
        <f>('4-year summary'!K31/'4-year summary'!AG31)*100</f>
        <v>65.971722981068766</v>
      </c>
      <c r="L31" s="76">
        <f>('4-year summary'!L31/'4-year summary'!AH31)*100</f>
        <v>65.689837064822413</v>
      </c>
      <c r="M31" s="78">
        <f>('4-year summary'!M31/'4-year summary'!X31)*100</f>
        <v>29.587073608617594</v>
      </c>
      <c r="N31" s="76">
        <f>('4-year summary'!N31/'4-year summary'!Y31)*100</f>
        <v>33.327731092436977</v>
      </c>
      <c r="O31" s="76">
        <f>('4-year summary'!O31/'4-year summary'!Z31)*100</f>
        <v>34.957020057306593</v>
      </c>
      <c r="P31" s="76">
        <f>('4-year summary'!P31/'4-year summary'!AA31)*100</f>
        <v>35.021033653846153</v>
      </c>
      <c r="Q31" s="76">
        <f>('4-year summary'!Q31/'4-year summary'!AB31)*100</f>
        <v>33.511920707206002</v>
      </c>
      <c r="R31" s="76">
        <f>('4-year summary'!R31/'4-year summary'!AC31)*100</f>
        <v>33.176320814767664</v>
      </c>
      <c r="S31" s="76">
        <f>('4-year summary'!S31/'4-year summary'!AD31)*100</f>
        <v>33.107174268124133</v>
      </c>
      <c r="T31" s="76">
        <f>('4-year summary'!T31/'4-year summary'!AE31)*100</f>
        <v>33.251982916412445</v>
      </c>
      <c r="U31" s="76">
        <f>('4-year summary'!U31/'4-year summary'!AF31)*100</f>
        <v>34.52366686638706</v>
      </c>
      <c r="V31" s="76">
        <f>('4-year summary'!V31/'4-year summary'!AG31)*100</f>
        <v>34.028277018931227</v>
      </c>
      <c r="W31" s="76">
        <f>('4-year summary'!W31/'4-year summary'!AH31)*100</f>
        <v>34.310162935177587</v>
      </c>
      <c r="X31" s="78">
        <f>('4-year summary'!AI31/'4-year summary'!X31)*100</f>
        <v>24.578096947935368</v>
      </c>
      <c r="Y31" s="76">
        <f>('4-year summary'!AJ31/'4-year summary'!Y31)*100</f>
        <v>23.663865546218489</v>
      </c>
      <c r="Z31" s="76">
        <f>('4-year summary'!AK31/'4-year summary'!Z31)*100</f>
        <v>23.058362237973157</v>
      </c>
      <c r="AA31" s="76">
        <f>('4-year summary'!AL31/'4-year summary'!AA31)*100</f>
        <v>23.152043269230766</v>
      </c>
      <c r="AB31" s="76">
        <f>('4-year summary'!AM31/'4-year summary'!AB31)*100</f>
        <v>22.086793463702119</v>
      </c>
      <c r="AC31" s="76">
        <f>('4-year summary'!AN31/'4-year summary'!AC31)*100</f>
        <v>21.909611712285169</v>
      </c>
      <c r="AD31" s="76">
        <f>('4-year summary'!AO31/'4-year summary'!AD31)*100</f>
        <v>21.824349792687521</v>
      </c>
      <c r="AE31" s="76">
        <f>('4-year summary'!AP31/'4-year summary'!AE31)*100</f>
        <v>21.561928004881025</v>
      </c>
      <c r="AF31" s="76">
        <f>('4-year summary'!AQ31/'4-year summary'!AF31)*100</f>
        <v>22.180946674655484</v>
      </c>
      <c r="AG31" s="76">
        <f>('4-year summary'!AR31/'4-year summary'!AG31)*100</f>
        <v>22.71746944644141</v>
      </c>
      <c r="AH31" s="76">
        <f>('4-year summary'!AS31/'4-year summary'!AH31)*100</f>
        <v>20.900246161059666</v>
      </c>
      <c r="AI31" s="78">
        <f>('4-year summary'!AT31/'4-year summary'!X31)*100</f>
        <v>5.9784560143626573</v>
      </c>
      <c r="AJ31" s="76">
        <f>('4-year summary'!AU31/'4-year summary'!Y31)*100</f>
        <v>7.2941176470588234</v>
      </c>
      <c r="AK31" s="76">
        <f>('4-year summary'!AV31/'4-year summary'!Z31)*100</f>
        <v>6.2886442467199517</v>
      </c>
      <c r="AL31" s="76">
        <f>('4-year summary'!AW31/'4-year summary'!AA31)*100</f>
        <v>6.4002403846153841</v>
      </c>
      <c r="AM31" s="76">
        <f>('4-year summary'!AX31/'4-year summary'!AB31)*100</f>
        <v>8.5052236806857753</v>
      </c>
      <c r="AN31" s="76">
        <f>('4-year summary'!AY31/'4-year summary'!AC31)*100</f>
        <v>9.8154042011457658</v>
      </c>
      <c r="AO31" s="76">
        <f>('4-year summary'!AZ31/'4-year summary'!AD31)*100</f>
        <v>9.6997110189722324</v>
      </c>
      <c r="AP31" s="76">
        <f>('4-year summary'!BA31/'4-year summary'!AE31)*100</f>
        <v>10.335570469798657</v>
      </c>
      <c r="AQ31" s="76">
        <f>('4-year summary'!BB31/'4-year summary'!AF31)*100</f>
        <v>11.779508687837028</v>
      </c>
      <c r="AR31" s="76">
        <f>('4-year summary'!BC31/'4-year summary'!AG31)*100</f>
        <v>12.449077402348431</v>
      </c>
      <c r="AS31" s="76">
        <f>('4-year summary'!BD31/'4-year summary'!AH31)*100</f>
        <v>11.897784550463017</v>
      </c>
      <c r="AT31" s="606">
        <f t="shared" si="27"/>
        <v>35.166546848789842</v>
      </c>
      <c r="AU31" s="606">
        <f t="shared" si="27"/>
        <v>32.798030711522685</v>
      </c>
      <c r="AV31" s="78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8">
        <f>('4-year summary'!DH31/'4-year summary'!X31)*100</f>
        <v>13.734290843806104</v>
      </c>
      <c r="BH31" s="76">
        <f>('4-year summary'!DI31/'4-year summary'!Y31)*100</f>
        <v>14.537815126050422</v>
      </c>
      <c r="BI31" s="76">
        <f>('4-year summary'!DJ31/'4-year summary'!Z31)*100</f>
        <v>17.538832755240538</v>
      </c>
      <c r="BJ31" s="76">
        <f>('4-year summary'!DK31/'4-year summary'!AA31)*100</f>
        <v>17.39783653846154</v>
      </c>
      <c r="BK31" s="76">
        <f>('4-year summary'!DL31/'4-year summary'!AB31)*100</f>
        <v>14.653094026252344</v>
      </c>
      <c r="BL31" s="76">
        <f>('4-year summary'!DM31/'4-year summary'!AC31)*100</f>
        <v>13.430935709739019</v>
      </c>
      <c r="BM31" s="76">
        <f>('4-year summary'!DN31/'4-year summary'!AD31)*100</f>
        <v>13.632365875109938</v>
      </c>
      <c r="BN31" s="76">
        <f>('4-year summary'!DO31/'4-year summary'!AE31)*100</f>
        <v>12.837095790115924</v>
      </c>
      <c r="BO31" s="76">
        <f>('4-year summary'!DP31/'4-year summary'!AF31)*100</f>
        <v>13.265428400239665</v>
      </c>
      <c r="BP31" s="76">
        <f>('4-year summary'!DQ31/'4-year summary'!AG31)*100</f>
        <v>13.000239635753655</v>
      </c>
      <c r="BQ31" s="76">
        <f>('4-year summary'!DR31/'4-year summary'!AH31)*100</f>
        <v>14.453170788887586</v>
      </c>
      <c r="BR31" s="606">
        <f t="shared" si="2"/>
        <v>13.000239635753655</v>
      </c>
      <c r="BS31" s="606">
        <f t="shared" si="2"/>
        <v>14.453170788887586</v>
      </c>
      <c r="BT31" s="382">
        <f t="shared" si="3"/>
        <v>24.578096947935368</v>
      </c>
      <c r="BU31" s="383">
        <f t="shared" si="4"/>
        <v>23.663865546218489</v>
      </c>
      <c r="BV31" s="383">
        <f t="shared" si="5"/>
        <v>23.058362237973157</v>
      </c>
      <c r="BW31" s="383">
        <f t="shared" si="6"/>
        <v>23.152043269230766</v>
      </c>
      <c r="BX31" s="383">
        <f t="shared" si="7"/>
        <v>22.086793463702119</v>
      </c>
      <c r="BY31" s="383">
        <f t="shared" si="8"/>
        <v>21.909611712285169</v>
      </c>
      <c r="BZ31" s="383">
        <f t="shared" si="9"/>
        <v>21.824349792687521</v>
      </c>
      <c r="CA31" s="383">
        <f t="shared" si="49"/>
        <v>21.561928004881025</v>
      </c>
      <c r="CB31" s="383">
        <f t="shared" si="50"/>
        <v>22.180946674655484</v>
      </c>
      <c r="CC31" s="383">
        <f t="shared" si="51"/>
        <v>22.71746944644141</v>
      </c>
      <c r="CD31" s="383">
        <f t="shared" si="52"/>
        <v>20.900246161059666</v>
      </c>
      <c r="CE31" s="382">
        <f t="shared" si="10"/>
        <v>19.71274685816876</v>
      </c>
      <c r="CF31" s="383">
        <f t="shared" si="11"/>
        <v>21.831932773109244</v>
      </c>
      <c r="CG31" s="383">
        <f t="shared" si="12"/>
        <v>23.827477001960489</v>
      </c>
      <c r="CH31" s="383">
        <f t="shared" si="13"/>
        <v>23.798076923076923</v>
      </c>
      <c r="CI31" s="383">
        <f t="shared" si="14"/>
        <v>23.158317706938121</v>
      </c>
      <c r="CJ31" s="383">
        <f t="shared" si="15"/>
        <v>23.246339910884785</v>
      </c>
      <c r="CK31" s="383">
        <f t="shared" si="16"/>
        <v>23.332076894082171</v>
      </c>
      <c r="CL31" s="383">
        <f t="shared" si="53"/>
        <v>23.172666259914582</v>
      </c>
      <c r="CM31" s="383">
        <f t="shared" si="54"/>
        <v>25.044937088076693</v>
      </c>
      <c r="CN31" s="383">
        <f t="shared" si="55"/>
        <v>25.449317038102087</v>
      </c>
      <c r="CO31" s="383">
        <f t="shared" si="56"/>
        <v>26.350955339350605</v>
      </c>
      <c r="CP31" s="78">
        <f>('4-year summary'!ED31/'4-year summary'!AG31)*100</f>
        <v>1.0064701653486701</v>
      </c>
      <c r="CQ31" s="78">
        <f>('4-year summary'!EE31/'4-year summary'!AH31)*100</f>
        <v>1.1253077013245809</v>
      </c>
      <c r="CR31" s="78">
        <f>('4-year summary'!EF31/'4-year summary'!AG31)*100</f>
        <v>0.17972681524083392</v>
      </c>
      <c r="CS31" s="78">
        <f>('4-year summary'!EG31/'4-year summary'!AH31)*100</f>
        <v>0.14066346266557261</v>
      </c>
      <c r="CT31" s="78">
        <f t="shared" si="17"/>
        <v>1.1861969805895041</v>
      </c>
      <c r="CU31" s="78">
        <f t="shared" si="17"/>
        <v>1.2659711639901534</v>
      </c>
      <c r="CV31" s="78">
        <f>('4-year summary'!EJ31/'4-year summary'!AG31)*100</f>
        <v>0.73088904864605808</v>
      </c>
      <c r="CW31" s="78">
        <f>('4-year summary'!EK31/'4-year summary'!AH31)*100</f>
        <v>2.1451178056499822</v>
      </c>
      <c r="CX31" s="78">
        <f>('4-year summary'!EL31/'4-year summary'!AG31)*100</f>
        <v>0.49125329499161274</v>
      </c>
      <c r="CY31" s="78">
        <f>('4-year summary'!EM31/'4-year summary'!AH31)*100</f>
        <v>0.56265385066229046</v>
      </c>
      <c r="CZ31" s="78">
        <f t="shared" si="18"/>
        <v>1.2221423436376708</v>
      </c>
      <c r="DA31" s="78">
        <f t="shared" si="18"/>
        <v>2.7077716563122727</v>
      </c>
      <c r="DB31" s="78">
        <f>('4-year summary'!EP31/'4-year summary'!AG31)*100</f>
        <v>9.9808291397076445</v>
      </c>
      <c r="DC31" s="78">
        <f>('4-year summary'!EQ31/'4-year summary'!AH31)*100</f>
        <v>10.666979252139257</v>
      </c>
      <c r="DD31" s="78">
        <f>('4-year summary'!ER31/'4-year summary'!AG31)*100</f>
        <v>1.7972681524083391</v>
      </c>
      <c r="DE31" s="78">
        <f>('4-year summary'!ES31/'4-year summary'!AH31)*100</f>
        <v>1.2776931192122845</v>
      </c>
      <c r="DF31" s="78">
        <f t="shared" si="36"/>
        <v>11.778097292115984</v>
      </c>
      <c r="DG31" s="78">
        <f t="shared" si="36"/>
        <v>11.94467237135154</v>
      </c>
      <c r="DH31" s="78">
        <f>('4-year summary'!EV31/'4-year summary'!AG31)*100</f>
        <v>3.4507548526240113</v>
      </c>
      <c r="DI31" s="78">
        <f>('4-year summary'!EW31/'4-year summary'!AH31)*100</f>
        <v>3.8448013128589849</v>
      </c>
      <c r="DJ31" s="78">
        <f>('4-year summary'!EX31/'4-year summary'!AG31)*100</f>
        <v>0.62305295950155759</v>
      </c>
      <c r="DK31" s="78">
        <f>('4-year summary'!EY31/'4-year summary'!AH31)*100</f>
        <v>0.58609776110655265</v>
      </c>
      <c r="DL31" s="78">
        <f t="shared" si="37"/>
        <v>4.073807812125569</v>
      </c>
      <c r="DM31" s="78">
        <f t="shared" si="37"/>
        <v>4.4308990739655378</v>
      </c>
      <c r="DN31" s="78">
        <f>('4-year summary'!FB31/'4-year summary'!AG31)*100</f>
        <v>7.7162712676731378</v>
      </c>
      <c r="DO31" s="78">
        <f>('4-year summary'!FC31/'4-year summary'!AH31)*100</f>
        <v>7.2558902824991209</v>
      </c>
      <c r="DP31" s="78">
        <f>('4-year summary'!FD31/'4-year summary'!AG31)*100</f>
        <v>1.5935777618020608</v>
      </c>
      <c r="DQ31" s="78">
        <f>('4-year summary'!FE31/'4-year summary'!AH31)*100</f>
        <v>1.5590200445434299</v>
      </c>
      <c r="DR31" s="78">
        <f t="shared" si="19"/>
        <v>9.309849029475199</v>
      </c>
      <c r="DS31" s="78">
        <f t="shared" si="19"/>
        <v>8.8149103270425506</v>
      </c>
      <c r="DT31" s="78">
        <f>('4-year summary'!FH31/'4-year summary'!AG31)*100</f>
        <v>3.1392283728732324</v>
      </c>
      <c r="DU31" s="78">
        <f>('4-year summary'!FI31/'4-year summary'!AH31)*100</f>
        <v>3.4579767905286598</v>
      </c>
      <c r="DV31" s="78">
        <f>('4-year summary'!FJ31/'4-year summary'!AG31)*100</f>
        <v>0.9705248023005032</v>
      </c>
      <c r="DW31" s="78">
        <f>('4-year summary'!FK31/'4-year summary'!AH31)*100</f>
        <v>0.83225882077130464</v>
      </c>
      <c r="DX31" s="78">
        <f t="shared" si="20"/>
        <v>4.1097531751737355</v>
      </c>
      <c r="DY31" s="78">
        <f t="shared" si="20"/>
        <v>4.2902356112999644</v>
      </c>
      <c r="DZ31" s="78">
        <f>('4-year summary'!FN31/'4-year summary'!AG31)*100</f>
        <v>1.0783608914450036</v>
      </c>
      <c r="EA31" s="78">
        <f>('4-year summary'!FO31/'4-year summary'!AH31)*100</f>
        <v>1.3363028953229399</v>
      </c>
      <c r="EB31" s="78">
        <f>('4-year summary'!FP31/'4-year summary'!AG31)*100</f>
        <v>0.55116223340522408</v>
      </c>
      <c r="EC31" s="78">
        <f>('4-year summary'!FQ31/'4-year summary'!AH31)*100</f>
        <v>0.42199038799671784</v>
      </c>
      <c r="ED31" s="78">
        <f t="shared" si="21"/>
        <v>1.6295231248502278</v>
      </c>
      <c r="EE31" s="78">
        <f t="shared" si="21"/>
        <v>1.7582932833196576</v>
      </c>
      <c r="EF31" s="78">
        <f>('4-year summary'!FT31/'4-year summary'!AG31)*100</f>
        <v>6.578001437814522</v>
      </c>
      <c r="EG31" s="78">
        <f>('4-year summary'!FU31/'4-year summary'!AH31)*100</f>
        <v>6.0485288946196221</v>
      </c>
      <c r="EH31" s="78">
        <f>('4-year summary'!FV31/'4-year summary'!AG31)*100</f>
        <v>0.7069254732806135</v>
      </c>
      <c r="EI31" s="78">
        <f>('4-year summary'!FW31/'4-year summary'!AH31)*100</f>
        <v>1.0315320595475326</v>
      </c>
      <c r="EJ31" s="78">
        <f t="shared" si="22"/>
        <v>7.2849269110951358</v>
      </c>
      <c r="EK31" s="78">
        <f t="shared" si="22"/>
        <v>7.0800609541671546</v>
      </c>
      <c r="EL31" s="78">
        <f>('4-year summary'!FZ31/'4-year summary'!AG31)*100</f>
        <v>0.41936256889527918</v>
      </c>
      <c r="EM31" s="78">
        <f>('4-year summary'!GA31/'4-year summary'!AH31)*100</f>
        <v>0.32821474621966945</v>
      </c>
      <c r="EN31" s="78">
        <f>('4-year summary'!GB31/'4-year summary'!AG31)*100</f>
        <v>0.1557632398753894</v>
      </c>
      <c r="EO31" s="78">
        <f>('4-year summary'!GC31/'4-year summary'!AH31)*100</f>
        <v>0.15238541788770368</v>
      </c>
      <c r="EP31" s="78">
        <f t="shared" si="23"/>
        <v>0.57512580877066855</v>
      </c>
      <c r="EQ31" s="78">
        <f t="shared" si="23"/>
        <v>0.48060016410737316</v>
      </c>
      <c r="ER31" s="78">
        <f>('4-year summary'!GF31/'4-year summary'!AG31)*100</f>
        <v>6.3383656841600775</v>
      </c>
      <c r="ES31" s="78">
        <f>('4-year summary'!GG31/'4-year summary'!AH31)*100</f>
        <v>5.7789239245106083</v>
      </c>
      <c r="ET31" s="78">
        <f>('4-year summary'!GH31/'4-year summary'!AG31)*100</f>
        <v>1.4258327342439492</v>
      </c>
      <c r="EU31" s="78">
        <f>('4-year summary'!GI31/'4-year summary'!AH31)*100</f>
        <v>1.3011370296565468</v>
      </c>
      <c r="EV31" s="78">
        <f t="shared" si="24"/>
        <v>7.7641984184040265</v>
      </c>
      <c r="EW31" s="78">
        <f t="shared" si="24"/>
        <v>7.0800609541671555</v>
      </c>
      <c r="EX31" s="78">
        <f>('4-year summary'!GL31/'4-year summary'!AG31)*100</f>
        <v>2.2286125089863407</v>
      </c>
      <c r="EY31" s="78">
        <f>('4-year summary'!GM31/'4-year summary'!AH31)*100</f>
        <v>2.074786074317196</v>
      </c>
      <c r="EZ31" s="78">
        <f>('4-year summary'!GN31/'4-year summary'!AG31)*100</f>
        <v>7.1890726096333582E-2</v>
      </c>
      <c r="FA31" s="78">
        <f>('4-year summary'!GO31/'4-year summary'!AH31)*100</f>
        <v>4.6887820888524202E-2</v>
      </c>
      <c r="FB31" s="78">
        <f t="shared" si="25"/>
        <v>2.3005032350826742</v>
      </c>
      <c r="FC31" s="78">
        <f t="shared" si="25"/>
        <v>2.1216738952057201</v>
      </c>
      <c r="FD31" s="78">
        <f>('4-year summary'!GR31/'4-year summary'!AG31)*100</f>
        <v>0.58710759645339083</v>
      </c>
      <c r="FE31" s="78">
        <f>('4-year summary'!GS31/'4-year summary'!AH31)*100</f>
        <v>0.72676122377212526</v>
      </c>
      <c r="FF31" s="78">
        <f>('4-year summary'!GT31/'4-year summary'!AG31)*100</f>
        <v>1.1981787682722263E-2</v>
      </c>
      <c r="FG31" s="78">
        <f>('4-year summary'!GU31/'4-year summary'!AH31)*100</f>
        <v>4.6887820888524202E-2</v>
      </c>
      <c r="FH31" s="78">
        <f t="shared" si="26"/>
        <v>0.59908938413611312</v>
      </c>
      <c r="FI31" s="78">
        <f t="shared" si="26"/>
        <v>0.77364904466064943</v>
      </c>
      <c r="FJ31" s="581">
        <f>('4-year summary'!GX31/'4-year summary'!X31)*100</f>
        <v>6.355475763016158</v>
      </c>
      <c r="FK31" s="583">
        <f>('4-year summary'!GY31/'4-year summary'!Y31)*100</f>
        <v>5.0588235294117645</v>
      </c>
      <c r="FL31" s="583">
        <f>('4-year summary'!GZ31/'4-year summary'!Z31)*100</f>
        <v>4.1773488161664911</v>
      </c>
      <c r="FM31" s="583">
        <f>('4-year summary'!HA31/'4-year summary'!AA31)*100</f>
        <v>4.4020432692307692</v>
      </c>
      <c r="FN31" s="583">
        <f>('4-year summary'!HB31/'4-year summary'!AB31)*100</f>
        <v>2.5046879185641577</v>
      </c>
      <c r="FO31" s="583">
        <f>('4-year summary'!HC31/'4-year summary'!AC31)*100</f>
        <v>2.7116486314449397</v>
      </c>
      <c r="FP31" s="583">
        <f>('4-year summary'!HD31/'4-year summary'!AD31)*100</f>
        <v>4.3472798090212335</v>
      </c>
      <c r="FQ31" s="583">
        <f>('4-year summary'!HE31/'4-year summary'!AE31)*100</f>
        <v>3.136058572300183</v>
      </c>
      <c r="FR31" s="583">
        <f>('4-year summary'!HF31/'4-year summary'!AF31)*100</f>
        <v>3.0437387657279809</v>
      </c>
      <c r="FS31" s="581">
        <f>('4-year summary'!HG31/'4-year summary'!X31)*100</f>
        <v>0.19748653500897667</v>
      </c>
      <c r="FT31" s="583">
        <f>('4-year summary'!HH31/'4-year summary'!Y31)*100</f>
        <v>0.2857142857142857</v>
      </c>
      <c r="FU31" s="583">
        <f>('4-year summary'!HI31/'4-year summary'!Z31)*100</f>
        <v>0.22621022470215654</v>
      </c>
      <c r="FV31" s="583">
        <f>('4-year summary'!HJ31/'4-year summary'!AA31)*100</f>
        <v>0.1953125</v>
      </c>
      <c r="FW31" s="583">
        <f>('4-year summary'!HK31/'4-year summary'!AB31)*100</f>
        <v>0.25448700776855077</v>
      </c>
      <c r="FX31" s="583">
        <f>('4-year summary'!HL31/'4-year summary'!AC31)*100</f>
        <v>0.1273074474856779</v>
      </c>
      <c r="FY31" s="583">
        <f>('4-year summary'!HM31/'4-year summary'!AD31)*100</f>
        <v>0.3015454202789295</v>
      </c>
      <c r="FZ31" s="583">
        <f>('4-year summary'!HN31/'4-year summary'!AE31)*100</f>
        <v>0.12202562538133008</v>
      </c>
      <c r="GA31" s="583">
        <f>('4-year summary'!HO31/'4-year summary'!AF31)*100</f>
        <v>2.3966446974236069E-2</v>
      </c>
      <c r="GB31" s="581">
        <f>('4-year summary'!HY31/'4-year summary'!X31)*100</f>
        <v>17.235188509874327</v>
      </c>
      <c r="GC31" s="583">
        <f>('4-year summary'!HZ31/'4-year summary'!Y31)*100</f>
        <v>17.613445378151262</v>
      </c>
      <c r="GD31" s="583">
        <f>('4-year summary'!IA31/'4-year summary'!Z31)*100</f>
        <v>18.05157593123209</v>
      </c>
      <c r="GE31" s="583">
        <f>('4-year summary'!IB31/'4-year summary'!AA31)*100</f>
        <v>18.689903846153847</v>
      </c>
      <c r="GF31" s="583">
        <f>('4-year summary'!IC31/'4-year summary'!AB31)*100</f>
        <v>22.997589070452719</v>
      </c>
      <c r="GG31" s="583">
        <f>('4-year summary'!ID31/'4-year summary'!AC31)*100</f>
        <v>24.977721196690005</v>
      </c>
      <c r="GH31" s="583">
        <f>('4-year summary'!IE31/'4-year summary'!AD31)*100</f>
        <v>24.538258575197887</v>
      </c>
      <c r="GI31" s="583">
        <f>('4-year summary'!IF31/'4-year summary'!AE31)*100</f>
        <v>26.11348383160464</v>
      </c>
      <c r="GJ31" s="583">
        <f>('4-year summary'!IG31/'4-year summary'!AF31)*100</f>
        <v>25.680047932893945</v>
      </c>
      <c r="GK31" s="581">
        <f>('4-year summary'!IH31/'4-year summary'!X31)*100</f>
        <v>4.7576301615798924</v>
      </c>
      <c r="GL31" s="583">
        <f>('4-year summary'!II31/'4-year summary'!Y31)*100</f>
        <v>6.2184873949579833</v>
      </c>
      <c r="GM31" s="583">
        <f>('4-year summary'!IJ31/'4-year summary'!Z31)*100</f>
        <v>5.3083999396772734</v>
      </c>
      <c r="GN31" s="583">
        <f>('4-year summary'!IK31/'4-year summary'!AA31)*100</f>
        <v>5.3335336538461533</v>
      </c>
      <c r="GO31" s="583">
        <f>('4-year summary'!IL31/'4-year summary'!AB31)*100</f>
        <v>6.4291454594160191</v>
      </c>
      <c r="GP31" s="583">
        <f>('4-year summary'!IM31/'4-year summary'!AC31)*100</f>
        <v>6.7472947167409298</v>
      </c>
      <c r="GQ31" s="583">
        <f>('4-year summary'!IN31/'4-year summary'!AD31)*100</f>
        <v>7.0109310214851117</v>
      </c>
      <c r="GR31" s="583">
        <f>('4-year summary'!IO31/'4-year summary'!AE31)*100</f>
        <v>7.3459426479560701</v>
      </c>
      <c r="GS31" s="583">
        <f>('4-year summary'!IP31/'4-year summary'!AF31)*100</f>
        <v>7.1539844218094668</v>
      </c>
      <c r="GT31" s="581">
        <f>('4-year summary'!LB31/'4-year summary'!X31)*100</f>
        <v>22.244165170556553</v>
      </c>
      <c r="GU31" s="583">
        <f>('4-year summary'!LC31/'4-year summary'!Y31)*100</f>
        <v>20.336134453781511</v>
      </c>
      <c r="GV31" s="583">
        <f>('4-year summary'!LD31/'4-year summary'!Z31)*100</f>
        <v>19.755692957321671</v>
      </c>
      <c r="GW31" s="583">
        <f>('4-year summary'!LE31/'4-year summary'!AA31)*100</f>
        <v>18.73497596153846</v>
      </c>
      <c r="GX31" s="583">
        <f>('4-year summary'!LF31/'4-year summary'!AB31)*100</f>
        <v>18.899008840075009</v>
      </c>
      <c r="GY31" s="583">
        <f>('4-year summary'!LG31/'4-year summary'!AC31)*100</f>
        <v>17.22469764481222</v>
      </c>
      <c r="GZ31" s="583">
        <f>('4-year summary'!LH31/'4-year summary'!AD31)*100</f>
        <v>16.182937554969218</v>
      </c>
      <c r="HA31" s="583">
        <f>('4-year summary'!LI31/'4-year summary'!AE31)*100</f>
        <v>15.936546674801708</v>
      </c>
      <c r="HB31" s="583">
        <f>('4-year summary'!LJ31/'4-year summary'!AF31)*100</f>
        <v>14.571599760335531</v>
      </c>
      <c r="HC31" s="581">
        <f>('4-year summary'!LK31/'4-year summary'!X31)*100</f>
        <v>4.9192100538599641</v>
      </c>
      <c r="HD31" s="583">
        <f>('4-year summary'!LL31/'4-year summary'!Y31)*100</f>
        <v>4.9915966386554622</v>
      </c>
      <c r="HE31" s="583">
        <f>('4-year summary'!LM31/'4-year summary'!Z31)*100</f>
        <v>5.594932890966672</v>
      </c>
      <c r="HF31" s="583">
        <f>('4-year summary'!LN31/'4-year summary'!AA31)*100</f>
        <v>5.6941105769230766</v>
      </c>
      <c r="HG31" s="583">
        <f>('4-year summary'!LO31/'4-year summary'!AB31)*100</f>
        <v>3.669970533083311</v>
      </c>
      <c r="HH31" s="583">
        <f>('4-year summary'!LP31/'4-year summary'!AC31)*100</f>
        <v>3.0553787396562697</v>
      </c>
      <c r="HI31" s="583">
        <f>('4-year summary'!LQ31/'4-year summary'!AD31)*100</f>
        <v>2.4626209322779244</v>
      </c>
      <c r="HJ31" s="583">
        <f>('4-year summary'!LR31/'4-year summary'!AE31)*100</f>
        <v>2.6113483831604634</v>
      </c>
      <c r="HK31" s="583">
        <f>('4-year summary'!LS31/'4-year summary'!AF31)*100</f>
        <v>2.3007789095266626</v>
      </c>
      <c r="HL31" s="38"/>
      <c r="HM31" s="24">
        <f t="shared" si="57"/>
        <v>100</v>
      </c>
      <c r="HN31" s="24">
        <f t="shared" si="58"/>
        <v>100.00000000000001</v>
      </c>
      <c r="HO31" s="24">
        <f t="shared" si="59"/>
        <v>100</v>
      </c>
      <c r="HP31" s="24">
        <f t="shared" si="60"/>
        <v>100</v>
      </c>
      <c r="HQ31" s="24">
        <f t="shared" si="61"/>
        <v>100</v>
      </c>
      <c r="HR31" s="24">
        <f t="shared" si="62"/>
        <v>100</v>
      </c>
      <c r="HS31" s="24">
        <f t="shared" si="63"/>
        <v>100</v>
      </c>
      <c r="HT31" s="24">
        <f t="shared" si="64"/>
        <v>100</v>
      </c>
      <c r="HU31" s="24">
        <f t="shared" si="65"/>
        <v>100</v>
      </c>
      <c r="HV31" s="597">
        <f t="shared" si="66"/>
        <v>100.00000000000001</v>
      </c>
      <c r="HW31" s="597">
        <f t="shared" si="67"/>
        <v>100</v>
      </c>
    </row>
    <row r="32" spans="1:231" s="26" customFormat="1" x14ac:dyDescent="0.2">
      <c r="A32" s="156" t="s">
        <v>56</v>
      </c>
      <c r="B32" s="76">
        <f>('4-year summary'!B32/'4-year summary'!X32)*100</f>
        <v>73.597138385870778</v>
      </c>
      <c r="C32" s="76">
        <f>('4-year summary'!C32/'4-year summary'!Y32)*100</f>
        <v>80.713795470144134</v>
      </c>
      <c r="D32" s="76">
        <f>('4-year summary'!D32/'4-year summary'!Z32)*100</f>
        <v>58.556735794975559</v>
      </c>
      <c r="E32" s="76">
        <f>('4-year summary'!E32/'4-year summary'!AA32)*100</f>
        <v>60.410874266295956</v>
      </c>
      <c r="F32" s="76">
        <f>('4-year summary'!F32/'4-year summary'!AB32)*100</f>
        <v>53.594115680374458</v>
      </c>
      <c r="G32" s="76">
        <f>('4-year summary'!G32/'4-year summary'!AC32)*100</f>
        <v>61.61217587373168</v>
      </c>
      <c r="H32" s="76">
        <f>('4-year summary'!H32/'4-year summary'!AD32)*100</f>
        <v>65.099061522419191</v>
      </c>
      <c r="I32" s="76">
        <f>('4-year summary'!I32/'4-year summary'!AE32)*100</f>
        <v>64.864567275930412</v>
      </c>
      <c r="J32" s="76">
        <f>('4-year summary'!J32/'4-year summary'!AF32)*100</f>
        <v>57.001505700150567</v>
      </c>
      <c r="K32" s="76">
        <f>('4-year summary'!K32/'4-year summary'!AG32)*100</f>
        <v>60.850927017468649</v>
      </c>
      <c r="L32" s="76">
        <f>('4-year summary'!L32/'4-year summary'!AH32)*100</f>
        <v>60.939986892613049</v>
      </c>
      <c r="M32" s="78">
        <f>('4-year summary'!M32/'4-year summary'!X32)*100</f>
        <v>26.402861614129218</v>
      </c>
      <c r="N32" s="76">
        <f>('4-year summary'!N32/'4-year summary'!Y32)*100</f>
        <v>19.286204529855869</v>
      </c>
      <c r="O32" s="76">
        <f>('4-year summary'!O32/'4-year summary'!Z32)*100</f>
        <v>41.443264205024448</v>
      </c>
      <c r="P32" s="76">
        <f>('4-year summary'!P32/'4-year summary'!AA32)*100</f>
        <v>39.589125733704044</v>
      </c>
      <c r="Q32" s="76">
        <f>('4-year summary'!Q32/'4-year summary'!AB32)*100</f>
        <v>46.405884319625542</v>
      </c>
      <c r="R32" s="76">
        <f>('4-year summary'!R32/'4-year summary'!AC32)*100</f>
        <v>38.38782412626832</v>
      </c>
      <c r="S32" s="76">
        <f>('4-year summary'!S32/'4-year summary'!AD32)*100</f>
        <v>34.900938477580809</v>
      </c>
      <c r="T32" s="76">
        <f>('4-year summary'!T32/'4-year summary'!AE32)*100</f>
        <v>35.135432724069588</v>
      </c>
      <c r="U32" s="76">
        <f>('4-year summary'!U32/'4-year summary'!AF32)*100</f>
        <v>42.998494299849433</v>
      </c>
      <c r="V32" s="76">
        <f>('4-year summary'!V32/'4-year summary'!AG32)*100</f>
        <v>39.149072982531344</v>
      </c>
      <c r="W32" s="76">
        <f>('4-year summary'!W32/'4-year summary'!AH32)*100</f>
        <v>39.060013107386951</v>
      </c>
      <c r="X32" s="78">
        <f>('4-year summary'!AI32/'4-year summary'!X32)*100</f>
        <v>29.443326626425222</v>
      </c>
      <c r="Y32" s="76">
        <f>('4-year summary'!AJ32/'4-year summary'!Y32)*100</f>
        <v>29.535575383207501</v>
      </c>
      <c r="Z32" s="76">
        <f>('4-year summary'!AK32/'4-year summary'!Z32)*100</f>
        <v>21.160006744225257</v>
      </c>
      <c r="AA32" s="76">
        <f>('4-year summary'!AL32/'4-year summary'!AA32)*100</f>
        <v>21.192462156317578</v>
      </c>
      <c r="AB32" s="76">
        <f>('4-year summary'!AM32/'4-year summary'!AB32)*100</f>
        <v>17.45235707121364</v>
      </c>
      <c r="AC32" s="76">
        <f>('4-year summary'!AN32/'4-year summary'!AC32)*100</f>
        <v>19.898534385569334</v>
      </c>
      <c r="AD32" s="76">
        <f>('4-year summary'!AO32/'4-year summary'!AD32)*100</f>
        <v>20.281543274244004</v>
      </c>
      <c r="AE32" s="76">
        <f>('4-year summary'!AP32/'4-year summary'!AE32)*100</f>
        <v>19.973574102620567</v>
      </c>
      <c r="AF32" s="76">
        <f>('4-year summary'!AQ32/'4-year summary'!AF32)*100</f>
        <v>17.541406754140677</v>
      </c>
      <c r="AG32" s="76">
        <f>('4-year summary'!AR32/'4-year summary'!AG32)*100</f>
        <v>19.66563069338763</v>
      </c>
      <c r="AH32" s="76">
        <f>('4-year summary'!AS32/'4-year summary'!AH32)*100</f>
        <v>18.584402209530943</v>
      </c>
      <c r="AI32" s="78">
        <f>('4-year summary'!AT32/'4-year summary'!X32)*100</f>
        <v>3.196959534987704</v>
      </c>
      <c r="AJ32" s="76">
        <f>('4-year summary'!AU32/'4-year summary'!Y32)*100</f>
        <v>2.6080988332189432</v>
      </c>
      <c r="AK32" s="76">
        <f>('4-year summary'!AV32/'4-year summary'!Z32)*100</f>
        <v>19.187320856516607</v>
      </c>
      <c r="AL32" s="76">
        <f>('4-year summary'!AW32/'4-year summary'!AA32)*100</f>
        <v>13.361136855112759</v>
      </c>
      <c r="AM32" s="76">
        <f>('4-year summary'!AX32/'4-year summary'!AB32)*100</f>
        <v>26.947509194249413</v>
      </c>
      <c r="AN32" s="76">
        <f>('4-year summary'!AY32/'4-year summary'!AC32)*100</f>
        <v>10.428410372040586</v>
      </c>
      <c r="AO32" s="76">
        <f>('4-year summary'!AZ32/'4-year summary'!AD32)*100</f>
        <v>10.437956204379562</v>
      </c>
      <c r="AP32" s="76">
        <f>('4-year summary'!BA32/'4-year summary'!AE32)*100</f>
        <v>9.2380532922263825</v>
      </c>
      <c r="AQ32" s="76">
        <f>('4-year summary'!BB32/'4-year summary'!AF32)*100</f>
        <v>17.648956764895676</v>
      </c>
      <c r="AR32" s="76">
        <f>('4-year summary'!BC32/'4-year summary'!AG32)*100</f>
        <v>14.73582681384632</v>
      </c>
      <c r="AS32" s="76">
        <f>('4-year summary'!BD32/'4-year summary'!AH32)*100</f>
        <v>14.00617919670443</v>
      </c>
      <c r="AT32" s="606">
        <f t="shared" si="27"/>
        <v>34.40145750723395</v>
      </c>
      <c r="AU32" s="606">
        <f t="shared" si="27"/>
        <v>32.590581406235373</v>
      </c>
      <c r="AV32" s="78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8">
        <f>('4-year summary'!DH32/'4-year summary'!X32)*100</f>
        <v>16.990833892242343</v>
      </c>
      <c r="BH32" s="76">
        <f>('4-year summary'!DI32/'4-year summary'!Y32)*100</f>
        <v>9.2884923358499201</v>
      </c>
      <c r="BI32" s="76">
        <f>('4-year summary'!DJ32/'4-year summary'!Z32)*100</f>
        <v>16.219861743382229</v>
      </c>
      <c r="BJ32" s="76">
        <f>('4-year summary'!DK32/'4-year summary'!AA32)*100</f>
        <v>16.095149830089589</v>
      </c>
      <c r="BK32" s="76">
        <f>('4-year summary'!DL32/'4-year summary'!AB32)*100</f>
        <v>14.309595453025745</v>
      </c>
      <c r="BL32" s="76">
        <f>('4-year summary'!DM32/'4-year summary'!AC32)*100</f>
        <v>21.860202931228862</v>
      </c>
      <c r="BM32" s="76">
        <f>('4-year summary'!DN32/'4-year summary'!AD32)*100</f>
        <v>19.134515119916578</v>
      </c>
      <c r="BN32" s="76">
        <f>('4-year summary'!DO32/'4-year summary'!AE32)*100</f>
        <v>19.896498568597227</v>
      </c>
      <c r="BO32" s="76">
        <f>('4-year summary'!DP32/'4-year summary'!AF32)*100</f>
        <v>20.101097010109701</v>
      </c>
      <c r="BP32" s="76">
        <f>('4-year summary'!DQ32/'4-year summary'!AG32)*100</f>
        <v>19.376272639588468</v>
      </c>
      <c r="BQ32" s="76">
        <f>('4-year summary'!DR32/'4-year summary'!AH32)*100</f>
        <v>17.648160284617546</v>
      </c>
      <c r="BR32" s="606">
        <f t="shared" si="2"/>
        <v>19.376272639588468</v>
      </c>
      <c r="BS32" s="606">
        <f t="shared" si="2"/>
        <v>17.648160284617546</v>
      </c>
      <c r="BT32" s="382">
        <f t="shared" si="3"/>
        <v>29.443326626425222</v>
      </c>
      <c r="BU32" s="383">
        <f t="shared" si="4"/>
        <v>29.535575383207501</v>
      </c>
      <c r="BV32" s="383">
        <f t="shared" si="5"/>
        <v>21.160006744225257</v>
      </c>
      <c r="BW32" s="383">
        <f t="shared" si="6"/>
        <v>21.192462156317578</v>
      </c>
      <c r="BX32" s="383">
        <f t="shared" si="7"/>
        <v>17.45235707121364</v>
      </c>
      <c r="BY32" s="383">
        <f t="shared" si="8"/>
        <v>19.898534385569334</v>
      </c>
      <c r="BZ32" s="383">
        <f t="shared" si="9"/>
        <v>20.281543274244004</v>
      </c>
      <c r="CA32" s="383">
        <f t="shared" si="49"/>
        <v>19.973574102620567</v>
      </c>
      <c r="CB32" s="383">
        <f t="shared" si="50"/>
        <v>17.541406754140677</v>
      </c>
      <c r="CC32" s="383">
        <f t="shared" si="51"/>
        <v>19.66563069338763</v>
      </c>
      <c r="CD32" s="383">
        <f t="shared" si="52"/>
        <v>18.584402209530943</v>
      </c>
      <c r="CE32" s="382">
        <f t="shared" si="10"/>
        <v>20.187793427230048</v>
      </c>
      <c r="CF32" s="383">
        <f t="shared" si="11"/>
        <v>11.896591169068863</v>
      </c>
      <c r="CG32" s="383">
        <f t="shared" si="12"/>
        <v>35.407182599898832</v>
      </c>
      <c r="CH32" s="383">
        <f t="shared" si="13"/>
        <v>29.45628668520235</v>
      </c>
      <c r="CI32" s="383">
        <f t="shared" si="14"/>
        <v>41.257104647275156</v>
      </c>
      <c r="CJ32" s="383">
        <f t="shared" si="15"/>
        <v>32.28861330326945</v>
      </c>
      <c r="CK32" s="383">
        <f t="shared" si="16"/>
        <v>29.572471324296139</v>
      </c>
      <c r="CL32" s="383">
        <f t="shared" si="53"/>
        <v>29.13455186082361</v>
      </c>
      <c r="CM32" s="383">
        <f t="shared" si="54"/>
        <v>37.750053775005377</v>
      </c>
      <c r="CN32" s="383">
        <f t="shared" si="55"/>
        <v>34.112099453434787</v>
      </c>
      <c r="CO32" s="383">
        <f t="shared" si="56"/>
        <v>31.654339481321976</v>
      </c>
      <c r="CP32" s="78">
        <f>('4-year summary'!ED32/'4-year summary'!AG32)*100</f>
        <v>1.1574322151966563</v>
      </c>
      <c r="CQ32" s="78">
        <f>('4-year summary'!EE32/'4-year summary'!AH32)*100</f>
        <v>1.0860406328995411</v>
      </c>
      <c r="CR32" s="78">
        <f>('4-year summary'!EF32/'4-year summary'!AG32)*100</f>
        <v>1.0716964955524596E-2</v>
      </c>
      <c r="CS32" s="78">
        <f>('4-year summary'!EG32/'4-year summary'!AH32)*100</f>
        <v>1.8724838498267952E-2</v>
      </c>
      <c r="CT32" s="78">
        <f t="shared" si="17"/>
        <v>1.1681491801521808</v>
      </c>
      <c r="CU32" s="78">
        <f t="shared" si="17"/>
        <v>1.104765471397809</v>
      </c>
      <c r="CV32" s="78">
        <f>('4-year summary'!EJ32/'4-year summary'!AG32)*100</f>
        <v>2.3362983603043617</v>
      </c>
      <c r="CW32" s="78">
        <f>('4-year summary'!EK32/'4-year summary'!AH32)*100</f>
        <v>1.9848328808164031</v>
      </c>
      <c r="CX32" s="78">
        <f>('4-year summary'!EL32/'4-year summary'!AG32)*100</f>
        <v>0.17147143928839353</v>
      </c>
      <c r="CY32" s="78">
        <f>('4-year summary'!EM32/'4-year summary'!AH32)*100</f>
        <v>9.3624192491339759E-3</v>
      </c>
      <c r="CZ32" s="78">
        <f t="shared" si="18"/>
        <v>2.5077697995927553</v>
      </c>
      <c r="DA32" s="78">
        <f t="shared" si="18"/>
        <v>1.994195300065537</v>
      </c>
      <c r="DB32" s="78">
        <f>('4-year summary'!EP32/'4-year summary'!AG32)*100</f>
        <v>2.5506376594148539</v>
      </c>
      <c r="DC32" s="78">
        <f>('4-year summary'!EQ32/'4-year summary'!AH32)*100</f>
        <v>2.4342290047748341</v>
      </c>
      <c r="DD32" s="78">
        <f>('4-year summary'!ER32/'4-year summary'!AG32)*100</f>
        <v>6.4301789733147569E-2</v>
      </c>
      <c r="DE32" s="78">
        <f>('4-year summary'!ES32/'4-year summary'!AH32)*100</f>
        <v>4.6812096245669878E-2</v>
      </c>
      <c r="DF32" s="78">
        <f t="shared" si="36"/>
        <v>2.6149394491480016</v>
      </c>
      <c r="DG32" s="78">
        <f t="shared" si="36"/>
        <v>2.4810411010205038</v>
      </c>
      <c r="DH32" s="78">
        <f>('4-year summary'!EV32/'4-year summary'!AG32)*100</f>
        <v>5.0584074590076096</v>
      </c>
      <c r="DI32" s="78">
        <f>('4-year summary'!EW32/'4-year summary'!AH32)*100</f>
        <v>5.4208407452485723</v>
      </c>
      <c r="DJ32" s="78">
        <f>('4-year summary'!EX32/'4-year summary'!AG32)*100</f>
        <v>0.25720715893259027</v>
      </c>
      <c r="DK32" s="78">
        <f>('4-year summary'!EY32/'4-year summary'!AH32)*100</f>
        <v>0.25278531972661733</v>
      </c>
      <c r="DL32" s="78">
        <f t="shared" si="37"/>
        <v>5.3156146179401995</v>
      </c>
      <c r="DM32" s="78">
        <f t="shared" si="37"/>
        <v>5.6736260649751893</v>
      </c>
      <c r="DN32" s="78">
        <f>('4-year summary'!FB32/'4-year summary'!AG32)*100</f>
        <v>6.0550851998713959</v>
      </c>
      <c r="DO32" s="78">
        <f>('4-year summary'!FC32/'4-year summary'!AH32)*100</f>
        <v>5.5144649377399126</v>
      </c>
      <c r="DP32" s="78">
        <f>('4-year summary'!FD32/'4-year summary'!AG32)*100</f>
        <v>0.22505626406601648</v>
      </c>
      <c r="DQ32" s="78">
        <f>('4-year summary'!FE32/'4-year summary'!AH32)*100</f>
        <v>0.12171145023874169</v>
      </c>
      <c r="DR32" s="78">
        <f t="shared" si="19"/>
        <v>6.2801414639374125</v>
      </c>
      <c r="DS32" s="78">
        <f t="shared" si="19"/>
        <v>5.6361763879786544</v>
      </c>
      <c r="DT32" s="78">
        <f>('4-year summary'!FH32/'4-year summary'!AG32)*100</f>
        <v>4.4475404565427068</v>
      </c>
      <c r="DU32" s="78">
        <f>('4-year summary'!FI32/'4-year summary'!AH32)*100</f>
        <v>4.653122366819586</v>
      </c>
      <c r="DV32" s="78">
        <f>('4-year summary'!FJ32/'4-year summary'!AG32)*100</f>
        <v>0.12860357946629514</v>
      </c>
      <c r="DW32" s="78">
        <f>('4-year summary'!FK32/'4-year summary'!AH32)*100</f>
        <v>0.14043628873700964</v>
      </c>
      <c r="DX32" s="78">
        <f t="shared" si="20"/>
        <v>4.5761440360090022</v>
      </c>
      <c r="DY32" s="78">
        <f t="shared" si="20"/>
        <v>4.7935586555565957</v>
      </c>
      <c r="DZ32" s="78">
        <f>('4-year summary'!FN32/'4-year summary'!AG32)*100</f>
        <v>0.87879112635301693</v>
      </c>
      <c r="EA32" s="78">
        <f>('4-year summary'!FO32/'4-year summary'!AH32)*100</f>
        <v>4.2505383391068259</v>
      </c>
      <c r="EB32" s="78">
        <f>('4-year summary'!FP32/'4-year summary'!AG32)*100</f>
        <v>4.2867859822098384E-2</v>
      </c>
      <c r="EC32" s="78">
        <f>('4-year summary'!FQ32/'4-year summary'!AH32)*100</f>
        <v>0.59919483194457446</v>
      </c>
      <c r="ED32" s="78">
        <f t="shared" si="21"/>
        <v>0.92165898617511532</v>
      </c>
      <c r="EE32" s="78">
        <f t="shared" si="21"/>
        <v>4.8497331710514002</v>
      </c>
      <c r="EF32" s="78">
        <f>('4-year summary'!FT32/'4-year summary'!AG32)*100</f>
        <v>5.03697352909656</v>
      </c>
      <c r="EG32" s="78">
        <f>('4-year summary'!FU32/'4-year summary'!AH32)*100</f>
        <v>4.5969478513247823</v>
      </c>
      <c r="EH32" s="78">
        <f>('4-year summary'!FV32/'4-year summary'!AG32)*100</f>
        <v>0.20362233415496733</v>
      </c>
      <c r="EI32" s="78">
        <f>('4-year summary'!FW32/'4-year summary'!AH32)*100</f>
        <v>0.18724838498267951</v>
      </c>
      <c r="EJ32" s="78">
        <f t="shared" si="22"/>
        <v>5.240595863251527</v>
      </c>
      <c r="EK32" s="78">
        <f t="shared" si="22"/>
        <v>4.7841962363074622</v>
      </c>
      <c r="EL32" s="78">
        <f>('4-year summary'!FZ32/'4-year summary'!AG32)*100</f>
        <v>0.15003750937734434</v>
      </c>
      <c r="EM32" s="78">
        <f>('4-year summary'!GA32/'4-year summary'!AH32)*100</f>
        <v>0.12171145023874169</v>
      </c>
      <c r="EN32" s="78">
        <f>('4-year summary'!GB32/'4-year summary'!AG32)*100</f>
        <v>0</v>
      </c>
      <c r="EO32" s="78">
        <f>('4-year summary'!GC32/'4-year summary'!AH32)*100</f>
        <v>0</v>
      </c>
      <c r="EP32" s="78">
        <f t="shared" si="23"/>
        <v>0.15003750937734434</v>
      </c>
      <c r="EQ32" s="78">
        <f t="shared" si="23"/>
        <v>0.12171145023874169</v>
      </c>
      <c r="ER32" s="78">
        <f>('4-year summary'!GF32/'4-year summary'!AG32)*100</f>
        <v>10.599078341013826</v>
      </c>
      <c r="ES32" s="78">
        <f>('4-year summary'!GG32/'4-year summary'!AH32)*100</f>
        <v>9.6526542458571303</v>
      </c>
      <c r="ET32" s="78">
        <f>('4-year summary'!GH32/'4-year summary'!AG32)*100</f>
        <v>3.7402207694780838</v>
      </c>
      <c r="EU32" s="78">
        <f>('4-year summary'!GI32/'4-year summary'!AH32)*100</f>
        <v>5.9076865462035393</v>
      </c>
      <c r="EV32" s="78">
        <f t="shared" si="24"/>
        <v>14.339299110491909</v>
      </c>
      <c r="EW32" s="78">
        <f t="shared" si="24"/>
        <v>15.56034079206067</v>
      </c>
      <c r="EX32" s="78">
        <f>('4-year summary'!GL32/'4-year summary'!AG32)*100</f>
        <v>2.8399957132140177</v>
      </c>
      <c r="EY32" s="78">
        <f>('4-year summary'!GM32/'4-year summary'!AH32)*100</f>
        <v>2.5653028742627098</v>
      </c>
      <c r="EZ32" s="78">
        <f>('4-year summary'!GN32/'4-year summary'!AG32)*100</f>
        <v>5.3584824777622976E-2</v>
      </c>
      <c r="FA32" s="78">
        <f>('4-year summary'!GO32/'4-year summary'!AH32)*100</f>
        <v>2.8087257747401929E-2</v>
      </c>
      <c r="FB32" s="78">
        <f t="shared" si="25"/>
        <v>2.8935805379916406</v>
      </c>
      <c r="FC32" s="78">
        <f t="shared" si="25"/>
        <v>2.5933901320101116</v>
      </c>
      <c r="FD32" s="78">
        <f>('4-year summary'!GR32/'4-year summary'!AG32)*100</f>
        <v>7.5018754688672168E-2</v>
      </c>
      <c r="FE32" s="78">
        <f>('4-year summary'!GS32/'4-year summary'!AH32)*100</f>
        <v>7.4899353993071807E-2</v>
      </c>
      <c r="FF32" s="78">
        <f>('4-year summary'!GT32/'4-year summary'!AG32)*100</f>
        <v>0.13932054442181974</v>
      </c>
      <c r="FG32" s="78">
        <f>('4-year summary'!GU32/'4-year summary'!AH32)*100</f>
        <v>9.3624192491339756E-2</v>
      </c>
      <c r="FH32" s="78">
        <f t="shared" si="26"/>
        <v>0.2143392991104919</v>
      </c>
      <c r="FI32" s="78">
        <f t="shared" si="26"/>
        <v>0.16852354648441156</v>
      </c>
      <c r="FJ32" s="581">
        <f>('4-year summary'!GX32/'4-year summary'!X32)*100</f>
        <v>4.0017885088307619</v>
      </c>
      <c r="FK32" s="583">
        <f>('4-year summary'!GY32/'4-year summary'!Y32)*100</f>
        <v>6.5202470830473578</v>
      </c>
      <c r="FL32" s="583">
        <f>('4-year summary'!GZ32/'4-year summary'!Z32)*100</f>
        <v>4.923284437700219</v>
      </c>
      <c r="FM32" s="583">
        <f>('4-year summary'!HA32/'4-year summary'!AA32)*100</f>
        <v>5.0664195242508496</v>
      </c>
      <c r="FN32" s="583">
        <f>('4-year summary'!HB32/'4-year summary'!AB32)*100</f>
        <v>5.527694193692188</v>
      </c>
      <c r="FO32" s="583">
        <f>('4-year summary'!HC32/'4-year summary'!AC32)*100</f>
        <v>3.4498308906426156</v>
      </c>
      <c r="FP32" s="583">
        <f>('4-year summary'!HD32/'4-year summary'!AD32)*100</f>
        <v>3.3472367049009382</v>
      </c>
      <c r="FQ32" s="583">
        <f>('4-year summary'!HE32/'4-year summary'!AE32)*100</f>
        <v>2.070028628055494</v>
      </c>
      <c r="FR32" s="583">
        <f>('4-year summary'!HF32/'4-year summary'!AF32)*100</f>
        <v>2.0434502043450204</v>
      </c>
      <c r="FS32" s="581">
        <f>('4-year summary'!HG32/'4-year summary'!X32)*100</f>
        <v>2.23563603845294E-2</v>
      </c>
      <c r="FT32" s="583">
        <f>('4-year summary'!HH32/'4-year summary'!Y32)*100</f>
        <v>9.1512239762068182E-2</v>
      </c>
      <c r="FU32" s="583">
        <f>('4-year summary'!HI32/'4-year summary'!Z32)*100</f>
        <v>0.30349013657056145</v>
      </c>
      <c r="FV32" s="583">
        <f>('4-year summary'!HJ32/'4-year summary'!AA32)*100</f>
        <v>0.15446400988569664</v>
      </c>
      <c r="FW32" s="583">
        <f>('4-year summary'!HK32/'4-year summary'!AB32)*100</f>
        <v>0.22289089490694305</v>
      </c>
      <c r="FX32" s="583">
        <f>('4-year summary'!HL32/'4-year summary'!AC32)*100</f>
        <v>7.8917700112739575E-2</v>
      </c>
      <c r="FY32" s="583">
        <f>('4-year summary'!HM32/'4-year summary'!AD32)*100</f>
        <v>9.384775808133472E-2</v>
      </c>
      <c r="FZ32" s="583">
        <f>('4-year summary'!HN32/'4-year summary'!AE32)*100</f>
        <v>4.4043162299053071E-2</v>
      </c>
      <c r="GA32" s="583">
        <f>('4-year summary'!HO32/'4-year summary'!AF32)*100</f>
        <v>0.1398150139815014</v>
      </c>
      <c r="GB32" s="581">
        <f>('4-year summary'!HY32/'4-year summary'!X32)*100</f>
        <v>14.397496087636933</v>
      </c>
      <c r="GC32" s="583">
        <f>('4-year summary'!HZ32/'4-year summary'!Y32)*100</f>
        <v>17.913520933424845</v>
      </c>
      <c r="GD32" s="583">
        <f>('4-year summary'!IA32/'4-year summary'!Z32)*100</f>
        <v>13.387287135390322</v>
      </c>
      <c r="GE32" s="583">
        <f>('4-year summary'!IB32/'4-year summary'!AA32)*100</f>
        <v>13.546493666975595</v>
      </c>
      <c r="GF32" s="583">
        <f>('4-year summary'!IC32/'4-year summary'!AB32)*100</f>
        <v>14.142427281845539</v>
      </c>
      <c r="GG32" s="583">
        <f>('4-year summary'!ID32/'4-year summary'!AC32)*100</f>
        <v>21.386696730552423</v>
      </c>
      <c r="GH32" s="583">
        <f>('4-year summary'!IE32/'4-year summary'!AD32)*100</f>
        <v>23.618352450469239</v>
      </c>
      <c r="GI32" s="583">
        <f>('4-year summary'!IF32/'4-year summary'!AE32)*100</f>
        <v>23.92644791896058</v>
      </c>
      <c r="GJ32" s="583">
        <f>('4-year summary'!IG32/'4-year summary'!AF32)*100</f>
        <v>21.628307162830716</v>
      </c>
      <c r="GK32" s="581">
        <f>('4-year summary'!IH32/'4-year summary'!X32)*100</f>
        <v>2.638050525374469</v>
      </c>
      <c r="GL32" s="583">
        <f>('4-year summary'!II32/'4-year summary'!Y32)*100</f>
        <v>3.3173186913749717</v>
      </c>
      <c r="GM32" s="583">
        <f>('4-year summary'!IJ32/'4-year summary'!Z32)*100</f>
        <v>3.4901365705614569</v>
      </c>
      <c r="GN32" s="583">
        <f>('4-year summary'!IK32/'4-year summary'!AA32)*100</f>
        <v>6.9354340438677786</v>
      </c>
      <c r="GO32" s="583">
        <f>('4-year summary'!IL32/'4-year summary'!AB32)*100</f>
        <v>3.3210743341134519</v>
      </c>
      <c r="GP32" s="583">
        <f>('4-year summary'!IM32/'4-year summary'!AC32)*100</f>
        <v>4.5434047350620066</v>
      </c>
      <c r="GQ32" s="583">
        <f>('4-year summary'!IN32/'4-year summary'!AD32)*100</f>
        <v>4.0354535974973933</v>
      </c>
      <c r="GR32" s="583">
        <f>('4-year summary'!IO32/'4-year summary'!AE32)*100</f>
        <v>4.5694780885267567</v>
      </c>
      <c r="GS32" s="583">
        <f>('4-year summary'!IP32/'4-year summary'!AF32)*100</f>
        <v>3.7104753710475369</v>
      </c>
      <c r="GT32" s="581">
        <f>('4-year summary'!LB32/'4-year summary'!X32)*100</f>
        <v>25.754527162977869</v>
      </c>
      <c r="GU32" s="583">
        <f>('4-year summary'!LC32/'4-year summary'!Y32)*100</f>
        <v>26.744452070464426</v>
      </c>
      <c r="GV32" s="583">
        <f>('4-year summary'!LD32/'4-year summary'!Z32)*100</f>
        <v>19.086157477659754</v>
      </c>
      <c r="GW32" s="583">
        <f>('4-year summary'!LE32/'4-year summary'!AA32)*100</f>
        <v>20.60549891875193</v>
      </c>
      <c r="GX32" s="583">
        <f>('4-year summary'!LF32/'4-year summary'!AB32)*100</f>
        <v>16.471637133623091</v>
      </c>
      <c r="GY32" s="583">
        <f>('4-year summary'!LG32/'4-year summary'!AC32)*100</f>
        <v>16.877113866967306</v>
      </c>
      <c r="GZ32" s="583">
        <f>('4-year summary'!LH32/'4-year summary'!AD32)*100</f>
        <v>17.851929092805005</v>
      </c>
      <c r="HA32" s="583">
        <f>('4-year summary'!LI32/'4-year summary'!AE32)*100</f>
        <v>18.894516626293768</v>
      </c>
      <c r="HB32" s="583">
        <f>('4-year summary'!LJ32/'4-year summary'!AF32)*100</f>
        <v>15.788341578834158</v>
      </c>
      <c r="HC32" s="581">
        <f>('4-year summary'!LK32/'4-year summary'!X32)*100</f>
        <v>3.5546613011401744</v>
      </c>
      <c r="HD32" s="583">
        <f>('4-year summary'!LL32/'4-year summary'!Y32)*100</f>
        <v>3.9807824296499659</v>
      </c>
      <c r="HE32" s="583">
        <f>('4-year summary'!LM32/'4-year summary'!Z32)*100</f>
        <v>2.2424548979935932</v>
      </c>
      <c r="HF32" s="583">
        <f>('4-year summary'!LN32/'4-year summary'!AA32)*100</f>
        <v>3.0429409947482235</v>
      </c>
      <c r="HG32" s="583">
        <f>('4-year summary'!LO32/'4-year summary'!AB32)*100</f>
        <v>1.60481444332999</v>
      </c>
      <c r="HH32" s="583">
        <f>('4-year summary'!LP32/'4-year summary'!AC32)*100</f>
        <v>1.4768883878241263</v>
      </c>
      <c r="HI32" s="583">
        <f>('4-year summary'!LQ32/'4-year summary'!AD32)*100</f>
        <v>1.1991657977059436</v>
      </c>
      <c r="HJ32" s="583">
        <f>('4-year summary'!LR32/'4-year summary'!AE32)*100</f>
        <v>1.3873596124201719</v>
      </c>
      <c r="HK32" s="583">
        <f>('4-year summary'!LS32/'4-year summary'!AF32)*100</f>
        <v>1.398150139815014</v>
      </c>
      <c r="HL32" s="38"/>
      <c r="HM32" s="24">
        <f t="shared" si="57"/>
        <v>100.00000000000001</v>
      </c>
      <c r="HN32" s="24">
        <f t="shared" si="58"/>
        <v>100</v>
      </c>
      <c r="HO32" s="24">
        <f t="shared" si="59"/>
        <v>100</v>
      </c>
      <c r="HP32" s="24">
        <f t="shared" si="60"/>
        <v>100</v>
      </c>
      <c r="HQ32" s="24">
        <f t="shared" si="61"/>
        <v>100</v>
      </c>
      <c r="HR32" s="24">
        <f t="shared" si="62"/>
        <v>100</v>
      </c>
      <c r="HS32" s="24">
        <f t="shared" si="63"/>
        <v>100</v>
      </c>
      <c r="HT32" s="24">
        <f t="shared" si="64"/>
        <v>100</v>
      </c>
      <c r="HU32" s="24">
        <f t="shared" si="65"/>
        <v>100</v>
      </c>
      <c r="HV32" s="597">
        <f t="shared" si="66"/>
        <v>100</v>
      </c>
      <c r="HW32" s="597">
        <f t="shared" si="67"/>
        <v>100</v>
      </c>
    </row>
    <row r="33" spans="1:231" s="26" customFormat="1" x14ac:dyDescent="0.2">
      <c r="A33" s="156" t="s">
        <v>59</v>
      </c>
      <c r="B33" s="76">
        <f>('4-year summary'!B33/'4-year summary'!X33)*100</f>
        <v>79.67524317540007</v>
      </c>
      <c r="C33" s="76">
        <f>('4-year summary'!C33/'4-year summary'!Y33)*100</f>
        <v>73.826250260833277</v>
      </c>
      <c r="D33" s="76">
        <f>('4-year summary'!D33/'4-year summary'!Z33)*100</f>
        <v>79.320700750804434</v>
      </c>
      <c r="E33" s="76">
        <f>('4-year summary'!E33/'4-year summary'!AA33)*100</f>
        <v>66.992990089436788</v>
      </c>
      <c r="F33" s="76">
        <f>('4-year summary'!F33/'4-year summary'!AB33)*100</f>
        <v>71.709196563921168</v>
      </c>
      <c r="G33" s="76">
        <f>('4-year summary'!G33/'4-year summary'!AC33)*100</f>
        <v>67.338908017707823</v>
      </c>
      <c r="H33" s="76">
        <f>('4-year summary'!H33/'4-year summary'!AD33)*100</f>
        <v>65.431302410133114</v>
      </c>
      <c r="I33" s="76">
        <f>('4-year summary'!I33/'4-year summary'!AE33)*100</f>
        <v>63.635847019378303</v>
      </c>
      <c r="J33" s="76">
        <f>('4-year summary'!J33/'4-year summary'!AF33)*100</f>
        <v>64.66035634743875</v>
      </c>
      <c r="K33" s="76">
        <f>('4-year summary'!K33/'4-year summary'!AG33)*100</f>
        <v>65.615253339610419</v>
      </c>
      <c r="L33" s="76">
        <f>('4-year summary'!L33/'4-year summary'!AH33)*100</f>
        <v>65.8504460276597</v>
      </c>
      <c r="M33" s="78">
        <f>('4-year summary'!M33/'4-year summary'!X33)*100</f>
        <v>20.324756824599937</v>
      </c>
      <c r="N33" s="76">
        <f>('4-year summary'!N33/'4-year summary'!Y33)*100</f>
        <v>26.173749739166723</v>
      </c>
      <c r="O33" s="76">
        <f>('4-year summary'!O33/'4-year summary'!Z33)*100</f>
        <v>20.679299249195569</v>
      </c>
      <c r="P33" s="76">
        <f>('4-year summary'!P33/'4-year summary'!AA33)*100</f>
        <v>33.007009910563212</v>
      </c>
      <c r="Q33" s="76">
        <f>('4-year summary'!Q33/'4-year summary'!AB33)*100</f>
        <v>28.290803436078825</v>
      </c>
      <c r="R33" s="76">
        <f>('4-year summary'!R33/'4-year summary'!AC33)*100</f>
        <v>32.661091982292177</v>
      </c>
      <c r="S33" s="76">
        <f>('4-year summary'!S33/'4-year summary'!AD33)*100</f>
        <v>34.568697589866886</v>
      </c>
      <c r="T33" s="76">
        <f>('4-year summary'!T33/'4-year summary'!AE33)*100</f>
        <v>36.364152980621697</v>
      </c>
      <c r="U33" s="76">
        <f>('4-year summary'!U33/'4-year summary'!AF33)*100</f>
        <v>35.33964365256125</v>
      </c>
      <c r="V33" s="76">
        <f>('4-year summary'!V33/'4-year summary'!AG33)*100</f>
        <v>34.384746660389567</v>
      </c>
      <c r="W33" s="76">
        <f>('4-year summary'!W33/'4-year summary'!AH33)*100</f>
        <v>34.1495539723403</v>
      </c>
      <c r="X33" s="78">
        <f>('4-year summary'!AI33/'4-year summary'!X33)*100</f>
        <v>18.928459366175083</v>
      </c>
      <c r="Y33" s="76">
        <f>('4-year summary'!AJ33/'4-year summary'!Y33)*100</f>
        <v>17.458440564790987</v>
      </c>
      <c r="Z33" s="76">
        <f>('4-year summary'!AK33/'4-year summary'!Z33)*100</f>
        <v>19.034680014301035</v>
      </c>
      <c r="AA33" s="76">
        <f>('4-year summary'!AL33/'4-year summary'!AA33)*100</f>
        <v>16.038191926516799</v>
      </c>
      <c r="AB33" s="76">
        <f>('4-year summary'!AM33/'4-year summary'!AB33)*100</f>
        <v>17.546740778170793</v>
      </c>
      <c r="AC33" s="76">
        <f>('4-year summary'!AN33/'4-year summary'!AC33)*100</f>
        <v>15.712958408482264</v>
      </c>
      <c r="AD33" s="76">
        <f>('4-year summary'!AO33/'4-year summary'!AD33)*100</f>
        <v>16.354893567114289</v>
      </c>
      <c r="AE33" s="76">
        <f>('4-year summary'!AP33/'4-year summary'!AE33)*100</f>
        <v>16.173211342842531</v>
      </c>
      <c r="AF33" s="76">
        <f>('4-year summary'!AQ33/'4-year summary'!AF33)*100</f>
        <v>17.338530066815146</v>
      </c>
      <c r="AG33" s="76">
        <f>('4-year summary'!AR33/'4-year summary'!AG33)*100</f>
        <v>19.637497793208968</v>
      </c>
      <c r="AH33" s="76">
        <f>('4-year summary'!AS33/'4-year summary'!AH33)*100</f>
        <v>19.271987068191343</v>
      </c>
      <c r="AI33" s="78">
        <f>('4-year summary'!AT33/'4-year summary'!X33)*100</f>
        <v>0.75305930342014438</v>
      </c>
      <c r="AJ33" s="76">
        <f>('4-year summary'!AU33/'4-year summary'!Y33)*100</f>
        <v>6.5103985532447659</v>
      </c>
      <c r="AK33" s="76">
        <f>('4-year summary'!AV33/'4-year summary'!Z33)*100</f>
        <v>0.87951376474794429</v>
      </c>
      <c r="AL33" s="76">
        <f>('4-year summary'!AW33/'4-year summary'!AA33)*100</f>
        <v>5.2574329224075411</v>
      </c>
      <c r="AM33" s="76">
        <f>('4-year summary'!AX33/'4-year summary'!AB33)*100</f>
        <v>6.0320869125821126</v>
      </c>
      <c r="AN33" s="76">
        <f>('4-year summary'!AY33/'4-year summary'!AC33)*100</f>
        <v>8.4604033448106239</v>
      </c>
      <c r="AO33" s="76">
        <f>('4-year summary'!AZ33/'4-year summary'!AD33)*100</f>
        <v>8.250747669031842</v>
      </c>
      <c r="AP33" s="76">
        <f>('4-year summary'!BA33/'4-year summary'!AE33)*100</f>
        <v>10.609763027788828</v>
      </c>
      <c r="AQ33" s="76">
        <f>('4-year summary'!BB33/'4-year summary'!AF33)*100</f>
        <v>10.64587973273942</v>
      </c>
      <c r="AR33" s="76">
        <f>('4-year summary'!BC33/'4-year summary'!AG33)*100</f>
        <v>13.352556935208614</v>
      </c>
      <c r="AS33" s="76">
        <f>('4-year summary'!BD33/'4-year summary'!AH33)*100</f>
        <v>13.434712327126864</v>
      </c>
      <c r="AT33" s="606">
        <f t="shared" si="27"/>
        <v>32.990054728417583</v>
      </c>
      <c r="AU33" s="606">
        <f t="shared" si="27"/>
        <v>32.706699395318211</v>
      </c>
      <c r="AV33" s="78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8">
        <f>('4-year summary'!DH33/'4-year summary'!X33)*100</f>
        <v>8.7935362409789768</v>
      </c>
      <c r="BH33" s="76">
        <f>('4-year summary'!DI33/'4-year summary'!Y33)*100</f>
        <v>10.301175488627669</v>
      </c>
      <c r="BI33" s="76">
        <f>('4-year summary'!DJ33/'4-year summary'!Z33)*100</f>
        <v>10.411154808723634</v>
      </c>
      <c r="BJ33" s="76">
        <f>('4-year summary'!DK33/'4-year summary'!AA33)*100</f>
        <v>12.442591249697848</v>
      </c>
      <c r="BK33" s="76">
        <f>('4-year summary'!DL33/'4-year summary'!AB33)*100</f>
        <v>14.628600303183426</v>
      </c>
      <c r="BL33" s="76">
        <f>('4-year summary'!DM33/'4-year summary'!AC33)*100</f>
        <v>14.789309722905394</v>
      </c>
      <c r="BM33" s="76">
        <f>('4-year summary'!DN33/'4-year summary'!AD33)*100</f>
        <v>16.214155867002873</v>
      </c>
      <c r="BN33" s="76">
        <f>('4-year summary'!DO33/'4-year summary'!AE33)*100</f>
        <v>16.747172813547763</v>
      </c>
      <c r="BO33" s="76">
        <f>('4-year summary'!DP33/'4-year summary'!AF33)*100</f>
        <v>16.380846325167038</v>
      </c>
      <c r="BP33" s="76">
        <f>('4-year summary'!DQ33/'4-year summary'!AG33)*100</f>
        <v>17.742599894074029</v>
      </c>
      <c r="BQ33" s="76">
        <f>('4-year summary'!DR33/'4-year summary'!AH33)*100</f>
        <v>17.523798120098185</v>
      </c>
      <c r="BR33" s="606">
        <f t="shared" si="2"/>
        <v>17.742599894074029</v>
      </c>
      <c r="BS33" s="606">
        <f t="shared" si="2"/>
        <v>17.523798120098185</v>
      </c>
      <c r="BT33" s="382">
        <f t="shared" si="3"/>
        <v>18.928459366175083</v>
      </c>
      <c r="BU33" s="383">
        <f t="shared" si="4"/>
        <v>17.458440564790987</v>
      </c>
      <c r="BV33" s="383">
        <f t="shared" si="5"/>
        <v>19.034680014301035</v>
      </c>
      <c r="BW33" s="383">
        <f t="shared" si="6"/>
        <v>16.038191926516799</v>
      </c>
      <c r="BX33" s="383">
        <f t="shared" si="7"/>
        <v>17.546740778170793</v>
      </c>
      <c r="BY33" s="383">
        <f t="shared" si="8"/>
        <v>15.712958408482264</v>
      </c>
      <c r="BZ33" s="383">
        <f t="shared" si="9"/>
        <v>16.354893567114289</v>
      </c>
      <c r="CA33" s="383">
        <f t="shared" si="49"/>
        <v>16.173211342842531</v>
      </c>
      <c r="CB33" s="383">
        <f t="shared" si="50"/>
        <v>17.338530066815146</v>
      </c>
      <c r="CC33" s="383">
        <f t="shared" si="51"/>
        <v>19.637497793208968</v>
      </c>
      <c r="CD33" s="383">
        <f t="shared" si="52"/>
        <v>19.271987068191343</v>
      </c>
      <c r="CE33" s="382">
        <f t="shared" si="10"/>
        <v>9.5465955443991213</v>
      </c>
      <c r="CF33" s="383">
        <f t="shared" si="11"/>
        <v>16.811574041872433</v>
      </c>
      <c r="CG33" s="383">
        <f t="shared" si="12"/>
        <v>11.290668573471578</v>
      </c>
      <c r="CH33" s="383">
        <f t="shared" si="13"/>
        <v>17.70002417210539</v>
      </c>
      <c r="CI33" s="383">
        <f t="shared" si="14"/>
        <v>20.660687215765538</v>
      </c>
      <c r="CJ33" s="383">
        <f t="shared" si="15"/>
        <v>23.249713067716016</v>
      </c>
      <c r="CK33" s="383">
        <f t="shared" si="16"/>
        <v>24.464903536034715</v>
      </c>
      <c r="CL33" s="383">
        <f t="shared" si="53"/>
        <v>27.356935841336593</v>
      </c>
      <c r="CM33" s="383">
        <f t="shared" si="54"/>
        <v>27.026726057906458</v>
      </c>
      <c r="CN33" s="383">
        <f t="shared" si="55"/>
        <v>31.095156829282644</v>
      </c>
      <c r="CO33" s="383">
        <f t="shared" si="56"/>
        <v>30.958510447225049</v>
      </c>
      <c r="CP33" s="78">
        <f>('4-year summary'!ED33/'4-year summary'!AG33)*100</f>
        <v>1.1004531277584888</v>
      </c>
      <c r="CQ33" s="78">
        <f>('4-year summary'!EE33/'4-year summary'!AH33)*100</f>
        <v>0.88008142249895227</v>
      </c>
      <c r="CR33" s="78">
        <f>('4-year summary'!EF33/'4-year summary'!AG33)*100</f>
        <v>0.10004119343258988</v>
      </c>
      <c r="CS33" s="78">
        <f>('4-year summary'!EG33/'4-year summary'!AH33)*100</f>
        <v>6.5856432976112086E-2</v>
      </c>
      <c r="CT33" s="78">
        <f t="shared" si="17"/>
        <v>1.2004943211910786</v>
      </c>
      <c r="CU33" s="78">
        <f t="shared" si="17"/>
        <v>0.94593785547506437</v>
      </c>
      <c r="CV33" s="78">
        <f>('4-year summary'!EJ33/'4-year summary'!AG33)*100</f>
        <v>2.7717295356911671</v>
      </c>
      <c r="CW33" s="78">
        <f>('4-year summary'!EK33/'4-year summary'!AH33)*100</f>
        <v>2.4426749685685207</v>
      </c>
      <c r="CX33" s="78">
        <f>('4-year summary'!EL33/'4-year summary'!AG33)*100</f>
        <v>0.17654328252809981</v>
      </c>
      <c r="CY33" s="78">
        <f>('4-year summary'!EM33/'4-year summary'!AH33)*100</f>
        <v>0.22151709273783154</v>
      </c>
      <c r="CZ33" s="78">
        <f t="shared" si="18"/>
        <v>2.9482728182192668</v>
      </c>
      <c r="DA33" s="78">
        <f t="shared" si="18"/>
        <v>2.6641920613063523</v>
      </c>
      <c r="DB33" s="78">
        <f>('4-year summary'!EP33/'4-year summary'!AG33)*100</f>
        <v>3.5367504266462659</v>
      </c>
      <c r="DC33" s="78">
        <f>('4-year summary'!EQ33/'4-year summary'!AH33)*100</f>
        <v>5.7774052565407414</v>
      </c>
      <c r="DD33" s="78">
        <f>('4-year summary'!ER33/'4-year summary'!AG33)*100</f>
        <v>7.0617313011239913E-2</v>
      </c>
      <c r="DE33" s="78">
        <f>('4-year summary'!ES33/'4-year summary'!AH33)*100</f>
        <v>0.1197389690474765</v>
      </c>
      <c r="DF33" s="78">
        <f t="shared" si="36"/>
        <v>3.6073677396575059</v>
      </c>
      <c r="DG33" s="78">
        <f t="shared" si="36"/>
        <v>5.8971442255882183</v>
      </c>
      <c r="DH33" s="78">
        <f>('4-year summary'!EV33/'4-year summary'!AG33)*100</f>
        <v>6.9734596598599428</v>
      </c>
      <c r="DI33" s="78">
        <f>('4-year summary'!EW33/'4-year summary'!AH33)*100</f>
        <v>7.1424295036819725</v>
      </c>
      <c r="DJ33" s="78">
        <f>('4-year summary'!EX33/'4-year summary'!AG33)*100</f>
        <v>0.31777790855057964</v>
      </c>
      <c r="DK33" s="78">
        <f>('4-year summary'!EY33/'4-year summary'!AH33)*100</f>
        <v>0.29336047416631744</v>
      </c>
      <c r="DL33" s="78">
        <f t="shared" si="37"/>
        <v>7.2912375684105228</v>
      </c>
      <c r="DM33" s="78">
        <f t="shared" si="37"/>
        <v>7.4357899778482901</v>
      </c>
      <c r="DN33" s="78">
        <f>('4-year summary'!FB33/'4-year summary'!AG33)*100</f>
        <v>6.9146118990172418</v>
      </c>
      <c r="DO33" s="78">
        <f>('4-year summary'!FC33/'4-year summary'!AH33)*100</f>
        <v>6.7652517511824222</v>
      </c>
      <c r="DP33" s="78">
        <f>('4-year summary'!FD33/'4-year summary'!AG33)*100</f>
        <v>0.48255163891013947</v>
      </c>
      <c r="DQ33" s="78">
        <f>('4-year summary'!FE33/'4-year summary'!AH33)*100</f>
        <v>0.48494282464227983</v>
      </c>
      <c r="DR33" s="78">
        <f t="shared" si="19"/>
        <v>7.3971635379273817</v>
      </c>
      <c r="DS33" s="78">
        <f t="shared" si="19"/>
        <v>7.2501945758247022</v>
      </c>
      <c r="DT33" s="78">
        <f>('4-year summary'!FH33/'4-year summary'!AG33)*100</f>
        <v>3.0483140116518568</v>
      </c>
      <c r="DU33" s="78">
        <f>('4-year summary'!FI33/'4-year summary'!AH33)*100</f>
        <v>3.2149913189247439</v>
      </c>
      <c r="DV33" s="78">
        <f>('4-year summary'!FJ33/'4-year summary'!AG33)*100</f>
        <v>0.20596716294944978</v>
      </c>
      <c r="DW33" s="78">
        <f>('4-year summary'!FK33/'4-year summary'!AH33)*100</f>
        <v>0.24546488654732684</v>
      </c>
      <c r="DX33" s="78">
        <f t="shared" si="20"/>
        <v>3.2542811746013065</v>
      </c>
      <c r="DY33" s="78">
        <f t="shared" si="20"/>
        <v>3.4604562054720707</v>
      </c>
      <c r="DZ33" s="78">
        <f>('4-year summary'!FN33/'4-year summary'!AG33)*100</f>
        <v>2.4068734184664273</v>
      </c>
      <c r="EA33" s="78">
        <f>('4-year summary'!FO33/'4-year summary'!AH33)*100</f>
        <v>2.4486619170208943</v>
      </c>
      <c r="EB33" s="78">
        <f>('4-year summary'!FP33/'4-year summary'!AG33)*100</f>
        <v>0.61201671276407932</v>
      </c>
      <c r="EC33" s="78">
        <f>('4-year summary'!FQ33/'4-year summary'!AH33)*100</f>
        <v>0.54481230916601808</v>
      </c>
      <c r="ED33" s="78">
        <f t="shared" si="21"/>
        <v>3.0188901312305068</v>
      </c>
      <c r="EE33" s="78">
        <f t="shared" si="21"/>
        <v>2.9934742261869123</v>
      </c>
      <c r="EF33" s="78">
        <f>('4-year summary'!FT33/'4-year summary'!AG33)*100</f>
        <v>3.5720590831518866</v>
      </c>
      <c r="EG33" s="78">
        <f>('4-year summary'!FU33/'4-year summary'!AH33)*100</f>
        <v>4.0232293599952103</v>
      </c>
      <c r="EH33" s="78">
        <f>('4-year summary'!FV33/'4-year summary'!AG33)*100</f>
        <v>0.45901253457305946</v>
      </c>
      <c r="EI33" s="78">
        <f>('4-year summary'!FW33/'4-year summary'!AH33)*100</f>
        <v>0.17362150511884095</v>
      </c>
      <c r="EJ33" s="78">
        <f t="shared" si="22"/>
        <v>4.0310716177249457</v>
      </c>
      <c r="EK33" s="78">
        <f t="shared" si="22"/>
        <v>4.196850865114051</v>
      </c>
      <c r="EL33" s="78">
        <f>('4-year summary'!FZ33/'4-year summary'!AG33)*100</f>
        <v>0.35897134114046958</v>
      </c>
      <c r="EM33" s="78">
        <f>('4-year summary'!GA33/'4-year summary'!AH33)*100</f>
        <v>0.15566065976171944</v>
      </c>
      <c r="EN33" s="78">
        <f>('4-year summary'!GB33/'4-year summary'!AG33)*100</f>
        <v>1.7654328252809978E-2</v>
      </c>
      <c r="EO33" s="78">
        <f>('4-year summary'!GC33/'4-year summary'!AH33)*100</f>
        <v>1.197389690474765E-2</v>
      </c>
      <c r="EP33" s="78">
        <f t="shared" si="23"/>
        <v>0.37662566939327957</v>
      </c>
      <c r="EQ33" s="78">
        <f t="shared" si="23"/>
        <v>0.16763455666646709</v>
      </c>
      <c r="ER33" s="78">
        <f>('4-year summary'!GF33/'4-year summary'!AG33)*100</f>
        <v>11.387041723062437</v>
      </c>
      <c r="ES33" s="78">
        <f>('4-year summary'!GG33/'4-year summary'!AH33)*100</f>
        <v>10.423277255582828</v>
      </c>
      <c r="ET33" s="78">
        <f>('4-year summary'!GH33/'4-year summary'!AG33)*100</f>
        <v>0.82386865179779911</v>
      </c>
      <c r="EU33" s="78">
        <f>('4-year summary'!GI33/'4-year summary'!AH33)*100</f>
        <v>0.99982039154642888</v>
      </c>
      <c r="EV33" s="78">
        <f t="shared" si="24"/>
        <v>12.210910374860235</v>
      </c>
      <c r="EW33" s="78">
        <f t="shared" si="24"/>
        <v>11.423097647129257</v>
      </c>
      <c r="EX33" s="78">
        <f>('4-year summary'!GL33/'4-year summary'!AG33)*100</f>
        <v>3.2542811746013061</v>
      </c>
      <c r="EY33" s="78">
        <f>('4-year summary'!GM33/'4-year summary'!AH33)*100</f>
        <v>2.6462312159492307</v>
      </c>
      <c r="EZ33" s="78">
        <f>('4-year summary'!GN33/'4-year summary'!AG33)*100</f>
        <v>1.7654328252809978E-2</v>
      </c>
      <c r="FA33" s="78">
        <f>('4-year summary'!GO33/'4-year summary'!AH33)*100</f>
        <v>1.7960845357121474E-2</v>
      </c>
      <c r="FB33" s="78">
        <f t="shared" si="25"/>
        <v>3.2719355028541162</v>
      </c>
      <c r="FC33" s="78">
        <f t="shared" si="25"/>
        <v>2.6641920613063523</v>
      </c>
      <c r="FD33" s="78">
        <f>('4-year summary'!GR33/'4-year summary'!AG33)*100</f>
        <v>0.65321014535396926</v>
      </c>
      <c r="FE33" s="78">
        <f>('4-year summary'!GS33/'4-year summary'!AH33)*100</f>
        <v>0.65856432976112078</v>
      </c>
      <c r="FF33" s="78">
        <f>('4-year summary'!GT33/'4-year summary'!AG33)*100</f>
        <v>5.8847760842699933E-3</v>
      </c>
      <c r="FG33" s="78">
        <f>('4-year summary'!GU33/'4-year summary'!AH33)*100</f>
        <v>1.197389690474765E-2</v>
      </c>
      <c r="FH33" s="78">
        <f t="shared" si="26"/>
        <v>0.65909492143823922</v>
      </c>
      <c r="FI33" s="78">
        <f t="shared" si="26"/>
        <v>0.67053822666586838</v>
      </c>
      <c r="FJ33" s="581">
        <f>('4-year summary'!GX33/'4-year summary'!X33)*100</f>
        <v>2.2513335425164733</v>
      </c>
      <c r="FK33" s="583">
        <f>('4-year summary'!GY33/'4-year summary'!Y33)*100</f>
        <v>2.2466439451902342</v>
      </c>
      <c r="FL33" s="583">
        <f>('4-year summary'!GZ33/'4-year summary'!Z33)*100</f>
        <v>2.1022524132999645</v>
      </c>
      <c r="FM33" s="583">
        <f>('4-year summary'!HA33/'4-year summary'!AA33)*100</f>
        <v>1.8612521150592216</v>
      </c>
      <c r="FN33" s="583">
        <f>('4-year summary'!HB33/'4-year summary'!AB33)*100</f>
        <v>4.7751389590702376</v>
      </c>
      <c r="FO33" s="583">
        <f>('4-year summary'!HC33/'4-year summary'!AC33)*100</f>
        <v>4.4925397606164941</v>
      </c>
      <c r="FP33" s="583">
        <f>('4-year summary'!HD33/'4-year summary'!AD33)*100</f>
        <v>4.9258195038996071</v>
      </c>
      <c r="FQ33" s="583">
        <f>('4-year summary'!HE33/'4-year summary'!AE33)*100</f>
        <v>2.0798999829516394</v>
      </c>
      <c r="FR33" s="583">
        <f>('4-year summary'!HF33/'4-year summary'!AF33)*100</f>
        <v>3.7527839643652561</v>
      </c>
      <c r="FS33" s="581">
        <f>('4-year summary'!HG33/'4-year summary'!X33)*100</f>
        <v>4.7066206463759024E-2</v>
      </c>
      <c r="FT33" s="583">
        <f>('4-year summary'!HH33/'4-year summary'!Y33)*100</f>
        <v>4.173332405926132E-2</v>
      </c>
      <c r="FU33" s="583">
        <f>('4-year summary'!HI33/'4-year summary'!Z33)*100</f>
        <v>3.5752592062924561E-2</v>
      </c>
      <c r="FV33" s="583">
        <f>('4-year summary'!HJ33/'4-year summary'!AA33)*100</f>
        <v>5.4387237128353881E-2</v>
      </c>
      <c r="FW33" s="583">
        <f>('4-year summary'!HK33/'4-year summary'!AB33)*100</f>
        <v>8.8428499242041436E-2</v>
      </c>
      <c r="FX33" s="583">
        <f>('4-year summary'!HL33/'4-year summary'!AC33)*100</f>
        <v>0.12023829043012516</v>
      </c>
      <c r="FY33" s="583">
        <f>('4-year summary'!HM33/'4-year summary'!AD33)*100</f>
        <v>9.968920424558729E-2</v>
      </c>
      <c r="FZ33" s="583">
        <f>('4-year summary'!HN33/'4-year summary'!AE33)*100</f>
        <v>2.8413934193328407E-2</v>
      </c>
      <c r="GA33" s="583">
        <f>('4-year summary'!HO33/'4-year summary'!AF33)*100</f>
        <v>8.3518930957683743E-2</v>
      </c>
      <c r="GB33" s="581">
        <f>('4-year summary'!HY33/'4-year summary'!X33)*100</f>
        <v>35.080012550988393</v>
      </c>
      <c r="GC33" s="583">
        <f>('4-year summary'!HZ33/'4-year summary'!Y33)*100</f>
        <v>33.198859289142376</v>
      </c>
      <c r="GD33" s="583">
        <f>('4-year summary'!IA33/'4-year summary'!Z33)*100</f>
        <v>36.717912048623525</v>
      </c>
      <c r="GE33" s="583">
        <f>('4-year summary'!IB33/'4-year summary'!AA33)*100</f>
        <v>26.649746192893403</v>
      </c>
      <c r="GF33" s="583">
        <f>('4-year summary'!IC33/'4-year summary'!AB33)*100</f>
        <v>27.962354724608389</v>
      </c>
      <c r="GG33" s="583">
        <f>('4-year summary'!ID33/'4-year summary'!AC33)*100</f>
        <v>28.32704814996994</v>
      </c>
      <c r="GH33" s="583">
        <f>('4-year summary'!IE33/'4-year summary'!AD33)*100</f>
        <v>25.485251861842489</v>
      </c>
      <c r="GI33" s="583">
        <f>('4-year summary'!IF33/'4-year summary'!AE33)*100</f>
        <v>25.061089958515659</v>
      </c>
      <c r="GJ33" s="583">
        <f>('4-year summary'!IG33/'4-year summary'!AF33)*100</f>
        <v>23.279510022271715</v>
      </c>
      <c r="GK33" s="581">
        <f>('4-year summary'!IH33/'4-year summary'!X33)*100</f>
        <v>7.9463445246313142</v>
      </c>
      <c r="GL33" s="583">
        <f>('4-year summary'!II33/'4-year summary'!Y33)*100</f>
        <v>7.0737984280447934</v>
      </c>
      <c r="GM33" s="583">
        <f>('4-year summary'!IJ33/'4-year summary'!Z33)*100</f>
        <v>7.3793350017876289</v>
      </c>
      <c r="GN33" s="583">
        <f>('4-year summary'!IK33/'4-year summary'!AA33)*100</f>
        <v>9.8863911046652166</v>
      </c>
      <c r="GO33" s="583">
        <f>('4-year summary'!IL33/'4-year summary'!AB33)*100</f>
        <v>5.8931278423446187</v>
      </c>
      <c r="GP33" s="583">
        <f>('4-year summary'!IM33/'4-year summary'!AC33)*100</f>
        <v>6.8754440618680661</v>
      </c>
      <c r="GQ33" s="583">
        <f>('4-year summary'!IN33/'4-year summary'!AD33)*100</f>
        <v>7.564651380988682</v>
      </c>
      <c r="GR33" s="583">
        <f>('4-year summary'!IO33/'4-year summary'!AE33)*100</f>
        <v>7.2114564982667497</v>
      </c>
      <c r="GS33" s="583">
        <f>('4-year summary'!IP33/'4-year summary'!AF33)*100</f>
        <v>5.2394209354120269</v>
      </c>
      <c r="GT33" s="581">
        <f>('4-year summary'!LB33/'4-year summary'!X33)*100</f>
        <v>23.415437715720113</v>
      </c>
      <c r="GU33" s="583">
        <f>('4-year summary'!LC33/'4-year summary'!Y33)*100</f>
        <v>20.922306461709674</v>
      </c>
      <c r="GV33" s="583">
        <f>('4-year summary'!LD33/'4-year summary'!Z33)*100</f>
        <v>21.465856274579906</v>
      </c>
      <c r="GW33" s="583">
        <f>('4-year summary'!LE33/'4-year summary'!AA33)*100</f>
        <v>22.443799854967367</v>
      </c>
      <c r="GX33" s="583">
        <f>('4-year summary'!LF33/'4-year summary'!AB33)*100</f>
        <v>21.424962102071753</v>
      </c>
      <c r="GY33" s="583">
        <f>('4-year summary'!LG33/'4-year summary'!AC33)*100</f>
        <v>18.806361698639122</v>
      </c>
      <c r="GZ33" s="583">
        <f>('4-year summary'!LH33/'4-year summary'!AD33)*100</f>
        <v>18.665337477276726</v>
      </c>
      <c r="HA33" s="583">
        <f>('4-year summary'!LI33/'4-year summary'!AE33)*100</f>
        <v>20.321645735068479</v>
      </c>
      <c r="HB33" s="583">
        <f>('4-year summary'!LJ33/'4-year summary'!AF33)*100</f>
        <v>20.289532293986635</v>
      </c>
      <c r="HC33" s="581">
        <f>('4-year summary'!LK33/'4-year summary'!X33)*100</f>
        <v>2.784750549105742</v>
      </c>
      <c r="HD33" s="583">
        <f>('4-year summary'!LL33/'4-year summary'!Y33)*100</f>
        <v>2.2466439451902342</v>
      </c>
      <c r="HE33" s="583">
        <f>('4-year summary'!LM33/'4-year summary'!Z33)*100</f>
        <v>1.9735430818734361</v>
      </c>
      <c r="HF33" s="583">
        <f>('4-year summary'!LN33/'4-year summary'!AA33)*100</f>
        <v>5.3662073966642492</v>
      </c>
      <c r="HG33" s="583">
        <f>('4-year summary'!LO33/'4-year summary'!AB33)*100</f>
        <v>1.6485598787266293</v>
      </c>
      <c r="HH33" s="583">
        <f>('4-year summary'!LP33/'4-year summary'!AC33)*100</f>
        <v>2.4156965622779691</v>
      </c>
      <c r="HI33" s="583">
        <f>('4-year summary'!LQ33/'4-year summary'!AD33)*100</f>
        <v>2.4394534685979004</v>
      </c>
      <c r="HJ33" s="583">
        <f>('4-year summary'!LR33/'4-year summary'!AE33)*100</f>
        <v>1.7673467068250268</v>
      </c>
      <c r="HK33" s="583">
        <f>('4-year summary'!LS33/'4-year summary'!AF33)*100</f>
        <v>2.9899777282850781</v>
      </c>
      <c r="HL33" s="38"/>
      <c r="HM33" s="24">
        <f t="shared" si="57"/>
        <v>100</v>
      </c>
      <c r="HN33" s="24">
        <f t="shared" si="58"/>
        <v>99.999999999999986</v>
      </c>
      <c r="HO33" s="24">
        <f t="shared" si="59"/>
        <v>100</v>
      </c>
      <c r="HP33" s="24">
        <f t="shared" si="60"/>
        <v>99.999999999999986</v>
      </c>
      <c r="HQ33" s="24">
        <f t="shared" si="61"/>
        <v>100</v>
      </c>
      <c r="HR33" s="24">
        <f t="shared" si="62"/>
        <v>100</v>
      </c>
      <c r="HS33" s="24">
        <f t="shared" si="63"/>
        <v>99.999999999999986</v>
      </c>
      <c r="HT33" s="24">
        <f t="shared" si="64"/>
        <v>100.00000000000001</v>
      </c>
      <c r="HU33" s="24">
        <f t="shared" si="65"/>
        <v>100</v>
      </c>
      <c r="HV33" s="597">
        <f t="shared" si="66"/>
        <v>99.999999999999986</v>
      </c>
      <c r="HW33" s="597">
        <f t="shared" si="67"/>
        <v>100</v>
      </c>
    </row>
    <row r="34" spans="1:231" s="26" customFormat="1" x14ac:dyDescent="0.2">
      <c r="A34" s="156" t="s">
        <v>63</v>
      </c>
      <c r="B34" s="76">
        <f>('4-year summary'!B34/'4-year summary'!X34)*100</f>
        <v>62.369647215442647</v>
      </c>
      <c r="C34" s="76">
        <f>('4-year summary'!C34/'4-year summary'!Y34)*100</f>
        <v>62.364614102855413</v>
      </c>
      <c r="D34" s="76">
        <f>('4-year summary'!D34/'4-year summary'!Z34)*100</f>
        <v>62.884280742459396</v>
      </c>
      <c r="E34" s="76">
        <f>('4-year summary'!E34/'4-year summary'!AA34)*100</f>
        <v>62.566694748666109</v>
      </c>
      <c r="F34" s="76">
        <f>('4-year summary'!F34/'4-year summary'!AB34)*100</f>
        <v>62.739262766317218</v>
      </c>
      <c r="G34" s="76">
        <f>('4-year summary'!G34/'4-year summary'!AC34)*100</f>
        <v>63.870310210841453</v>
      </c>
      <c r="H34" s="76">
        <f>('4-year summary'!H34/'4-year summary'!AD34)*100</f>
        <v>64.33929241155144</v>
      </c>
      <c r="I34" s="76">
        <f>('4-year summary'!I34/'4-year summary'!AE34)*100</f>
        <v>64.780213199185539</v>
      </c>
      <c r="J34" s="76">
        <f>('4-year summary'!J34/'4-year summary'!AF34)*100</f>
        <v>61.738763006390961</v>
      </c>
      <c r="K34" s="76">
        <f>('4-year summary'!K34/'4-year summary'!AG34)*100</f>
        <v>61.147957911534434</v>
      </c>
      <c r="L34" s="76">
        <f>('4-year summary'!L34/'4-year summary'!AH34)*100</f>
        <v>62.392276901342129</v>
      </c>
      <c r="M34" s="78">
        <f>('4-year summary'!M34/'4-year summary'!X34)*100</f>
        <v>37.630352784557353</v>
      </c>
      <c r="N34" s="76">
        <f>('4-year summary'!N34/'4-year summary'!Y34)*100</f>
        <v>37.635385897144587</v>
      </c>
      <c r="O34" s="76">
        <f>('4-year summary'!O34/'4-year summary'!Z34)*100</f>
        <v>37.115719257540604</v>
      </c>
      <c r="P34" s="76">
        <f>('4-year summary'!P34/'4-year summary'!AA34)*100</f>
        <v>37.433305251333891</v>
      </c>
      <c r="Q34" s="76">
        <f>('4-year summary'!Q34/'4-year summary'!AB34)*100</f>
        <v>37.260737233682789</v>
      </c>
      <c r="R34" s="76">
        <f>('4-year summary'!R34/'4-year summary'!AC34)*100</f>
        <v>36.129689789158547</v>
      </c>
      <c r="S34" s="76">
        <f>('4-year summary'!S34/'4-year summary'!AD34)*100</f>
        <v>35.660707588448552</v>
      </c>
      <c r="T34" s="76">
        <f>('4-year summary'!T34/'4-year summary'!AE34)*100</f>
        <v>35.219786800814468</v>
      </c>
      <c r="U34" s="76">
        <f>('4-year summary'!U34/'4-year summary'!AF34)*100</f>
        <v>38.261236993609046</v>
      </c>
      <c r="V34" s="76">
        <f>('4-year summary'!V34/'4-year summary'!AG34)*100</f>
        <v>38.852042088465566</v>
      </c>
      <c r="W34" s="76">
        <f>('4-year summary'!W34/'4-year summary'!AH34)*100</f>
        <v>37.607723098657871</v>
      </c>
      <c r="X34" s="78">
        <f>('4-year summary'!AI34/'4-year summary'!X34)*100</f>
        <v>27.446194808076324</v>
      </c>
      <c r="Y34" s="76">
        <f>('4-year summary'!AJ34/'4-year summary'!Y34)*100</f>
        <v>26.660607437703554</v>
      </c>
      <c r="Z34" s="76">
        <f>('4-year summary'!AK34/'4-year summary'!Z34)*100</f>
        <v>28.451276102088169</v>
      </c>
      <c r="AA34" s="76">
        <f>('4-year summary'!AL34/'4-year summary'!AA34)*100</f>
        <v>26.579612468407749</v>
      </c>
      <c r="AB34" s="76">
        <f>('4-year summary'!AM34/'4-year summary'!AB34)*100</f>
        <v>26.121068650659453</v>
      </c>
      <c r="AC34" s="76">
        <f>('4-year summary'!AN34/'4-year summary'!AC34)*100</f>
        <v>26.135422638384608</v>
      </c>
      <c r="AD34" s="76">
        <f>('4-year summary'!AO34/'4-year summary'!AD34)*100</f>
        <v>25.490686335791974</v>
      </c>
      <c r="AE34" s="76">
        <f>('4-year summary'!AP34/'4-year summary'!AE34)*100</f>
        <v>25.350341358246496</v>
      </c>
      <c r="AF34" s="76">
        <f>('4-year summary'!AQ34/'4-year summary'!AF34)*100</f>
        <v>24.03739502456029</v>
      </c>
      <c r="AG34" s="76">
        <f>('4-year summary'!AR34/'4-year summary'!AG34)*100</f>
        <v>23.637360993367576</v>
      </c>
      <c r="AH34" s="76">
        <f>('4-year summary'!AS34/'4-year summary'!AH34)*100</f>
        <v>23.946315045914762</v>
      </c>
      <c r="AI34" s="78">
        <f>('4-year summary'!AT34/'4-year summary'!X34)*100</f>
        <v>9.6960284002662522</v>
      </c>
      <c r="AJ34" s="76">
        <f>('4-year summary'!AU34/'4-year summary'!Y34)*100</f>
        <v>8.8767704309626598</v>
      </c>
      <c r="AK34" s="76">
        <f>('4-year summary'!AV34/'4-year summary'!Z34)*100</f>
        <v>12.267981438515081</v>
      </c>
      <c r="AL34" s="76">
        <f>('4-year summary'!AW34/'4-year summary'!AA34)*100</f>
        <v>10.270991294580174</v>
      </c>
      <c r="AM34" s="76">
        <f>('4-year summary'!AX34/'4-year summary'!AB34)*100</f>
        <v>12.14744673655732</v>
      </c>
      <c r="AN34" s="76">
        <f>('4-year summary'!AY34/'4-year summary'!AC34)*100</f>
        <v>11.675902923753105</v>
      </c>
      <c r="AO34" s="76">
        <f>('4-year summary'!AZ34/'4-year summary'!AD34)*100</f>
        <v>11.713964245530692</v>
      </c>
      <c r="AP34" s="76">
        <f>('4-year summary'!BA34/'4-year summary'!AE34)*100</f>
        <v>11.971493592046951</v>
      </c>
      <c r="AQ34" s="76">
        <f>('4-year summary'!BB34/'4-year summary'!AF34)*100</f>
        <v>12.412190355464006</v>
      </c>
      <c r="AR34" s="76">
        <f>('4-year summary'!BC34/'4-year summary'!AG34)*100</f>
        <v>12.756196080386975</v>
      </c>
      <c r="AS34" s="76">
        <f>('4-year summary'!BD34/'4-year summary'!AH34)*100</f>
        <v>11.683541323287026</v>
      </c>
      <c r="AT34" s="606">
        <f t="shared" si="27"/>
        <v>36.39355707375455</v>
      </c>
      <c r="AU34" s="606">
        <f t="shared" si="27"/>
        <v>35.629856369201789</v>
      </c>
      <c r="AV34" s="78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8">
        <f>('4-year summary'!DH34/'4-year summary'!X34)*100</f>
        <v>21.248428370682642</v>
      </c>
      <c r="BH34" s="76">
        <f>('4-year summary'!DI34/'4-year summary'!Y34)*100</f>
        <v>22.911459516776489</v>
      </c>
      <c r="BI34" s="76">
        <f>('4-year summary'!DJ34/'4-year summary'!Z34)*100</f>
        <v>16.437064965197216</v>
      </c>
      <c r="BJ34" s="76">
        <f>('4-year summary'!DK34/'4-year summary'!AA34)*100</f>
        <v>22.269025554619489</v>
      </c>
      <c r="BK34" s="76">
        <f>('4-year summary'!DL34/'4-year summary'!AB34)*100</f>
        <v>18.187352045992562</v>
      </c>
      <c r="BL34" s="76">
        <f>('4-year summary'!DM34/'4-year summary'!AC34)*100</f>
        <v>17.701764443595135</v>
      </c>
      <c r="BM34" s="76">
        <f>('4-year summary'!DN34/'4-year summary'!AD34)*100</f>
        <v>17.31466433304163</v>
      </c>
      <c r="BN34" s="76">
        <f>('4-year summary'!DO34/'4-year summary'!AE34)*100</f>
        <v>17.229608336327704</v>
      </c>
      <c r="BO34" s="76">
        <f>('4-year summary'!DP34/'4-year summary'!AF34)*100</f>
        <v>20.287329002271168</v>
      </c>
      <c r="BP34" s="76">
        <f>('4-year summary'!DQ34/'4-year summary'!AG34)*100</f>
        <v>20.540567496135242</v>
      </c>
      <c r="BQ34" s="76">
        <f>('4-year summary'!DR34/'4-year summary'!AH34)*100</f>
        <v>19.463150459147631</v>
      </c>
      <c r="BR34" s="606">
        <f t="shared" si="2"/>
        <v>20.540567496135242</v>
      </c>
      <c r="BS34" s="606">
        <f t="shared" si="2"/>
        <v>19.463150459147631</v>
      </c>
      <c r="BT34" s="382">
        <f t="shared" si="3"/>
        <v>27.446194808076324</v>
      </c>
      <c r="BU34" s="383">
        <f t="shared" si="4"/>
        <v>26.660607437703554</v>
      </c>
      <c r="BV34" s="383">
        <f t="shared" si="5"/>
        <v>28.451276102088169</v>
      </c>
      <c r="BW34" s="383">
        <f t="shared" si="6"/>
        <v>26.579612468407749</v>
      </c>
      <c r="BX34" s="383">
        <f t="shared" si="7"/>
        <v>26.121068650659453</v>
      </c>
      <c r="BY34" s="383">
        <f t="shared" si="8"/>
        <v>26.135422638384608</v>
      </c>
      <c r="BZ34" s="383">
        <f t="shared" si="9"/>
        <v>25.490686335791974</v>
      </c>
      <c r="CA34" s="383">
        <f t="shared" si="49"/>
        <v>25.350341358246496</v>
      </c>
      <c r="CB34" s="383">
        <f t="shared" si="50"/>
        <v>24.03739502456029</v>
      </c>
      <c r="CC34" s="383">
        <f t="shared" si="51"/>
        <v>23.637360993367576</v>
      </c>
      <c r="CD34" s="383">
        <f t="shared" si="52"/>
        <v>23.946315045914762</v>
      </c>
      <c r="CE34" s="382">
        <f t="shared" si="10"/>
        <v>30.944456770948896</v>
      </c>
      <c r="CF34" s="383">
        <f t="shared" si="11"/>
        <v>31.788229947739147</v>
      </c>
      <c r="CG34" s="383">
        <f t="shared" si="12"/>
        <v>28.705046403712295</v>
      </c>
      <c r="CH34" s="383">
        <f t="shared" si="13"/>
        <v>32.54001684919966</v>
      </c>
      <c r="CI34" s="383">
        <f t="shared" si="14"/>
        <v>30.334798782549882</v>
      </c>
      <c r="CJ34" s="383">
        <f t="shared" si="15"/>
        <v>29.377667367348238</v>
      </c>
      <c r="CK34" s="383">
        <f t="shared" si="16"/>
        <v>29.028628578572324</v>
      </c>
      <c r="CL34" s="383">
        <f t="shared" si="53"/>
        <v>29.201101928374655</v>
      </c>
      <c r="CM34" s="383">
        <f t="shared" si="54"/>
        <v>32.69951935773517</v>
      </c>
      <c r="CN34" s="383">
        <f t="shared" si="55"/>
        <v>33.296763576522217</v>
      </c>
      <c r="CO34" s="383">
        <f t="shared" si="56"/>
        <v>31.146691782434658</v>
      </c>
      <c r="CP34" s="78">
        <f>('4-year summary'!ED34/'4-year summary'!AG34)*100</f>
        <v>1.102079489353214</v>
      </c>
      <c r="CQ34" s="78">
        <f>('4-year summary'!EE34/'4-year summary'!AH34)*100</f>
        <v>1.1349187661878974</v>
      </c>
      <c r="CR34" s="78">
        <f>('4-year summary'!EF34/'4-year summary'!AG34)*100</f>
        <v>0.12466962549244504</v>
      </c>
      <c r="CS34" s="78">
        <f>('4-year summary'!EG34/'4-year summary'!AH34)*100</f>
        <v>0.17424064045208382</v>
      </c>
      <c r="CT34" s="78">
        <f t="shared" si="17"/>
        <v>1.2267491148456591</v>
      </c>
      <c r="CU34" s="78">
        <f t="shared" si="17"/>
        <v>1.3091594066399812</v>
      </c>
      <c r="CV34" s="78">
        <f>('4-year summary'!EJ34/'4-year summary'!AG34)*100</f>
        <v>1.2516830399441479</v>
      </c>
      <c r="CW34" s="78">
        <f>('4-year summary'!EK34/'4-year summary'!AH34)*100</f>
        <v>3.2917353425947726</v>
      </c>
      <c r="CX34" s="78">
        <f>('4-year summary'!EL34/'4-year summary'!AG34)*100</f>
        <v>0.38398244651673064</v>
      </c>
      <c r="CY34" s="78">
        <f>('4-year summary'!EM34/'4-year summary'!AH34)*100</f>
        <v>2.0343772074405466</v>
      </c>
      <c r="CZ34" s="78">
        <f t="shared" si="18"/>
        <v>1.6356654864608786</v>
      </c>
      <c r="DA34" s="78">
        <f t="shared" si="18"/>
        <v>5.3261125500353188</v>
      </c>
      <c r="DB34" s="78">
        <f>('4-year summary'!EP34/'4-year summary'!AG34)*100</f>
        <v>3.4608288036702737</v>
      </c>
      <c r="DC34" s="78">
        <f>('4-year summary'!EQ34/'4-year summary'!AH34)*100</f>
        <v>3.3246997880857077</v>
      </c>
      <c r="DD34" s="78">
        <f>('4-year summary'!ER34/'4-year summary'!AG34)*100</f>
        <v>0.13962998055153841</v>
      </c>
      <c r="DE34" s="78">
        <f>('4-year summary'!ES34/'4-year summary'!AH34)*100</f>
        <v>0.16482222745467387</v>
      </c>
      <c r="DF34" s="78">
        <f t="shared" si="36"/>
        <v>3.6004587842218121</v>
      </c>
      <c r="DG34" s="78">
        <f t="shared" si="36"/>
        <v>3.4895220155403814</v>
      </c>
      <c r="DH34" s="78">
        <f>('4-year summary'!EV34/'4-year summary'!AG34)*100</f>
        <v>9.1507505111454641</v>
      </c>
      <c r="DI34" s="78">
        <f>('4-year summary'!EW34/'4-year summary'!AH34)*100</f>
        <v>8.0809983517777262</v>
      </c>
      <c r="DJ34" s="78">
        <f>('4-year summary'!EX34/'4-year summary'!AG34)*100</f>
        <v>1.3464319553184061</v>
      </c>
      <c r="DK34" s="78">
        <f>('4-year summary'!EY34/'4-year summary'!AH34)*100</f>
        <v>1.0501530492112079</v>
      </c>
      <c r="DL34" s="78">
        <f t="shared" si="37"/>
        <v>10.497182466463871</v>
      </c>
      <c r="DM34" s="78">
        <f t="shared" si="37"/>
        <v>9.1311514009889336</v>
      </c>
      <c r="DN34" s="78">
        <f>('4-year summary'!FB34/'4-year summary'!AG34)*100</f>
        <v>3.9694808756794493</v>
      </c>
      <c r="DO34" s="78">
        <f>('4-year summary'!FC34/'4-year summary'!AH34)*100</f>
        <v>4.5161290322580641</v>
      </c>
      <c r="DP34" s="78">
        <f>('4-year summary'!FD34/'4-year summary'!AG34)*100</f>
        <v>0.46377100683189543</v>
      </c>
      <c r="DQ34" s="78">
        <f>('4-year summary'!FE34/'4-year summary'!AH34)*100</f>
        <v>0.54155874735107135</v>
      </c>
      <c r="DR34" s="78">
        <f t="shared" si="19"/>
        <v>4.4332518825113443</v>
      </c>
      <c r="DS34" s="78">
        <f t="shared" si="19"/>
        <v>5.0576877796091351</v>
      </c>
      <c r="DT34" s="78">
        <f>('4-year summary'!FH34/'4-year summary'!AG34)*100</f>
        <v>3.4358948785717844</v>
      </c>
      <c r="DU34" s="78">
        <f>('4-year summary'!FI34/'4-year summary'!AH34)*100</f>
        <v>3.7014363079821049</v>
      </c>
      <c r="DV34" s="78">
        <f>('4-year summary'!FJ34/'4-year summary'!AG34)*100</f>
        <v>0.39894280157582407</v>
      </c>
      <c r="DW34" s="78">
        <f>('4-year summary'!FK34/'4-year summary'!AH34)*100</f>
        <v>0.38615493289380742</v>
      </c>
      <c r="DX34" s="78">
        <f t="shared" si="20"/>
        <v>3.8348376801476087</v>
      </c>
      <c r="DY34" s="78">
        <f t="shared" si="20"/>
        <v>4.0875912408759127</v>
      </c>
      <c r="DZ34" s="78">
        <f>('4-year summary'!FN34/'4-year summary'!AG34)*100</f>
        <v>0.7480177529546701</v>
      </c>
      <c r="EA34" s="78">
        <f>('4-year summary'!FO34/'4-year summary'!AH34)*100</f>
        <v>0.99835177772545325</v>
      </c>
      <c r="EB34" s="78">
        <f>('4-year summary'!FP34/'4-year summary'!AG34)*100</f>
        <v>0.28424674612277467</v>
      </c>
      <c r="EC34" s="78">
        <f>('4-year summary'!FQ34/'4-year summary'!AH34)*100</f>
        <v>0.34848128090416763</v>
      </c>
      <c r="ED34" s="78">
        <f t="shared" si="21"/>
        <v>1.0322644990774448</v>
      </c>
      <c r="EE34" s="78">
        <f t="shared" si="21"/>
        <v>1.3468330586296209</v>
      </c>
      <c r="EF34" s="78">
        <f>('4-year summary'!FT34/'4-year summary'!AG34)*100</f>
        <v>3.8248641101082135</v>
      </c>
      <c r="EG34" s="78">
        <f>('4-year summary'!FU34/'4-year summary'!AH34)*100</f>
        <v>3.8945137744290084</v>
      </c>
      <c r="EH34" s="78">
        <f>('4-year summary'!FV34/'4-year summary'!AG34)*100</f>
        <v>0.65326883758041188</v>
      </c>
      <c r="EI34" s="78">
        <f>('4-year summary'!FW34/'4-year summary'!AH34)*100</f>
        <v>0.61690605133035092</v>
      </c>
      <c r="EJ34" s="78">
        <f t="shared" si="22"/>
        <v>4.4781329476886249</v>
      </c>
      <c r="EK34" s="78">
        <f t="shared" si="22"/>
        <v>4.5114198257593596</v>
      </c>
      <c r="EL34" s="78">
        <f>('4-year summary'!FZ34/'4-year summary'!AG34)*100</f>
        <v>0.15459033561063182</v>
      </c>
      <c r="EM34" s="78">
        <f>('4-year summary'!GA34/'4-year summary'!AH34)*100</f>
        <v>0.29668000941841299</v>
      </c>
      <c r="EN34" s="78">
        <f>('4-year summary'!GB34/'4-year summary'!AG34)*100</f>
        <v>2.4933925098489004E-2</v>
      </c>
      <c r="EO34" s="78">
        <f>('4-year summary'!GC34/'4-year summary'!AH34)*100</f>
        <v>1.883682599481987E-2</v>
      </c>
      <c r="EP34" s="78">
        <f t="shared" si="23"/>
        <v>0.17952426070912081</v>
      </c>
      <c r="EQ34" s="78">
        <f t="shared" si="23"/>
        <v>0.31551683541323289</v>
      </c>
      <c r="ER34" s="78">
        <f>('4-year summary'!GF34/'4-year summary'!AG34)*100</f>
        <v>7.7694110606891744</v>
      </c>
      <c r="ES34" s="78">
        <f>('4-year summary'!GG34/'4-year summary'!AH34)*100</f>
        <v>6.6541087826701206</v>
      </c>
      <c r="ET34" s="78">
        <f>('4-year summary'!GH34/'4-year summary'!AG34)*100</f>
        <v>1.5758240662245051</v>
      </c>
      <c r="EU34" s="78">
        <f>('4-year summary'!GI34/'4-year summary'!AH34)*100</f>
        <v>0.92300447374617378</v>
      </c>
      <c r="EV34" s="78">
        <f t="shared" si="24"/>
        <v>9.3452351269136802</v>
      </c>
      <c r="EW34" s="78">
        <f t="shared" si="24"/>
        <v>7.5771132564162942</v>
      </c>
      <c r="EX34" s="78">
        <f>('4-year summary'!GL34/'4-year summary'!AG34)*100</f>
        <v>2.3687228843564552</v>
      </c>
      <c r="EY34" s="78">
        <f>('4-year summary'!GM34/'4-year summary'!AH34)*100</f>
        <v>2.2557099128796798</v>
      </c>
      <c r="EZ34" s="78">
        <f>('4-year summary'!GN34/'4-year summary'!AG34)*100</f>
        <v>0.13464319553184062</v>
      </c>
      <c r="FA34" s="78">
        <f>('4-year summary'!GO34/'4-year summary'!AH34)*100</f>
        <v>0.1789498469507888</v>
      </c>
      <c r="FB34" s="78">
        <f t="shared" si="25"/>
        <v>2.5033660798882957</v>
      </c>
      <c r="FC34" s="78">
        <f t="shared" si="25"/>
        <v>2.4346597598304687</v>
      </c>
      <c r="FD34" s="78">
        <f>('4-year summary'!GR34/'4-year summary'!AG34)*100</f>
        <v>0.27427317608337903</v>
      </c>
      <c r="FE34" s="78">
        <f>('4-year summary'!GS34/'4-year summary'!AH34)*100</f>
        <v>0.29668000941841299</v>
      </c>
      <c r="FF34" s="78">
        <f>('4-year summary'!GT34/'4-year summary'!AG34)*100</f>
        <v>2.4933925098489004E-2</v>
      </c>
      <c r="FG34" s="78">
        <f>('4-year summary'!GU34/'4-year summary'!AH34)*100</f>
        <v>2.3546032493524841E-2</v>
      </c>
      <c r="FH34" s="78">
        <f t="shared" si="26"/>
        <v>0.29920710118186805</v>
      </c>
      <c r="FI34" s="78">
        <f t="shared" si="26"/>
        <v>0.32022604191193782</v>
      </c>
      <c r="FJ34" s="581">
        <f>('4-year summary'!GX34/'4-year summary'!X34)*100</f>
        <v>4.4967088233118853</v>
      </c>
      <c r="FK34" s="583">
        <f>('4-year summary'!GY34/'4-year summary'!Y34)*100</f>
        <v>5.0064379307733091</v>
      </c>
      <c r="FL34" s="583">
        <f>('4-year summary'!GZ34/'4-year summary'!Z34)*100</f>
        <v>4.2125870069605567</v>
      </c>
      <c r="FM34" s="583">
        <f>('4-year summary'!HA34/'4-year summary'!AA34)*100</f>
        <v>4.0438079191238412</v>
      </c>
      <c r="FN34" s="583">
        <f>('4-year summary'!HB34/'4-year summary'!AB34)*100</f>
        <v>2.5363544132566789</v>
      </c>
      <c r="FO34" s="583">
        <f>('4-year summary'!HC34/'4-year summary'!AC34)*100</f>
        <v>2.8218357857188354</v>
      </c>
      <c r="FP34" s="583">
        <f>('4-year summary'!HD34/'4-year summary'!AD34)*100</f>
        <v>2.7065883235404424</v>
      </c>
      <c r="FQ34" s="583">
        <f>('4-year summary'!HE34/'4-year summary'!AE34)*100</f>
        <v>2.7069110073062643</v>
      </c>
      <c r="FR34" s="583">
        <f>('4-year summary'!HF34/'4-year summary'!AF34)*100</f>
        <v>2.2870120952833677</v>
      </c>
      <c r="FS34" s="581">
        <f>('4-year summary'!HG34/'4-year summary'!X34)*100</f>
        <v>0.28844020412691368</v>
      </c>
      <c r="FT34" s="583">
        <f>('4-year summary'!HH34/'4-year summary'!Y34)*100</f>
        <v>0.42414602741801105</v>
      </c>
      <c r="FU34" s="583">
        <f>('4-year summary'!HI34/'4-year summary'!Z34)*100</f>
        <v>0.60179814385150809</v>
      </c>
      <c r="FV34" s="583">
        <f>('4-year summary'!HJ34/'4-year summary'!AA34)*100</f>
        <v>0.32996349340073011</v>
      </c>
      <c r="FW34" s="583">
        <f>('4-year summary'!HK34/'4-year summary'!AB34)*100</f>
        <v>0.25025363544132567</v>
      </c>
      <c r="FX34" s="583">
        <f>('4-year summary'!HL34/'4-year summary'!AC34)*100</f>
        <v>0.25479329893623798</v>
      </c>
      <c r="FY34" s="583">
        <f>('4-year summary'!HM34/'4-year summary'!AD34)*100</f>
        <v>0.20002500312539068</v>
      </c>
      <c r="FZ34" s="583">
        <f>('4-year summary'!HN34/'4-year summary'!AE34)*100</f>
        <v>8.9831117499101679E-2</v>
      </c>
      <c r="GA34" s="583">
        <f>('4-year summary'!HO34/'4-year summary'!AF34)*100</f>
        <v>0.12148101198964771</v>
      </c>
      <c r="GB34" s="581">
        <f>('4-year summary'!HY34/'4-year summary'!X34)*100</f>
        <v>8.2612232823016054</v>
      </c>
      <c r="GC34" s="583">
        <f>('4-year summary'!HZ34/'4-year summary'!Y34)*100</f>
        <v>10.043172006362191</v>
      </c>
      <c r="GD34" s="583">
        <f>('4-year summary'!IA34/'4-year summary'!Z34)*100</f>
        <v>9.4765081206496511</v>
      </c>
      <c r="GE34" s="583">
        <f>('4-year summary'!IB34/'4-year summary'!AA34)*100</f>
        <v>12.700084245998314</v>
      </c>
      <c r="GF34" s="583">
        <f>('4-year summary'!IC34/'4-year summary'!AB34)*100</f>
        <v>17.862698681095704</v>
      </c>
      <c r="GG34" s="583">
        <f>('4-year summary'!ID34/'4-year summary'!AC34)*100</f>
        <v>19.115867252691253</v>
      </c>
      <c r="GH34" s="583">
        <f>('4-year summary'!IE34/'4-year summary'!AD34)*100</f>
        <v>20.640080010001249</v>
      </c>
      <c r="GI34" s="583">
        <f>('4-year summary'!IF34/'4-year summary'!AE34)*100</f>
        <v>21.79302910528207</v>
      </c>
      <c r="GJ34" s="583">
        <f>('4-year summary'!IG34/'4-year summary'!AF34)*100</f>
        <v>21.982781386996251</v>
      </c>
      <c r="GK34" s="581">
        <f>('4-year summary'!IH34/'4-year summary'!X34)*100</f>
        <v>2.3149175356852303</v>
      </c>
      <c r="GL34" s="583">
        <f>('4-year summary'!II34/'4-year summary'!Y34)*100</f>
        <v>2.4161175490418842</v>
      </c>
      <c r="GM34" s="583">
        <f>('4-year summary'!IJ34/'4-year summary'!Z34)*100</f>
        <v>3.2337587006960558</v>
      </c>
      <c r="GN34" s="583">
        <f>('4-year summary'!IK34/'4-year summary'!AA34)*100</f>
        <v>2.5344004493119909</v>
      </c>
      <c r="GO34" s="583">
        <f>('4-year summary'!IL34/'4-year summary'!AB34)*100</f>
        <v>3.8146770375380452</v>
      </c>
      <c r="GP34" s="583">
        <f>('4-year summary'!IM34/'4-year summary'!AC34)*100</f>
        <v>3.7709408242563218</v>
      </c>
      <c r="GQ34" s="583">
        <f>('4-year summary'!IN34/'4-year summary'!AD34)*100</f>
        <v>3.7754719339917489</v>
      </c>
      <c r="GR34" s="583">
        <f>('4-year summary'!IO34/'4-year summary'!AE34)*100</f>
        <v>3.4075937237992573</v>
      </c>
      <c r="GS34" s="583">
        <f>('4-year summary'!IP34/'4-year summary'!AF34)*100</f>
        <v>3.290550889980457</v>
      </c>
      <c r="GT34" s="581">
        <f>('4-year summary'!LB34/'4-year summary'!X34)*100</f>
        <v>22.165520301752828</v>
      </c>
      <c r="GU34" s="583">
        <f>('4-year summary'!LC34/'4-year summary'!Y34)*100</f>
        <v>20.654396728016362</v>
      </c>
      <c r="GV34" s="583">
        <f>('4-year summary'!LD34/'4-year summary'!Z34)*100</f>
        <v>20.743909512761022</v>
      </c>
      <c r="GW34" s="583">
        <f>('4-year summary'!LE34/'4-year summary'!AA34)*100</f>
        <v>19.243190115136198</v>
      </c>
      <c r="GX34" s="583">
        <f>('4-year summary'!LF34/'4-year summary'!AB34)*100</f>
        <v>16.219141021305379</v>
      </c>
      <c r="GY34" s="583">
        <f>('4-year summary'!LG34/'4-year summary'!AC34)*100</f>
        <v>15.797184534046755</v>
      </c>
      <c r="GZ34" s="583">
        <f>('4-year summary'!LH34/'4-year summary'!AD34)*100</f>
        <v>15.501937742217779</v>
      </c>
      <c r="HA34" s="583">
        <f>('4-year summary'!LI34/'4-year summary'!AE34)*100</f>
        <v>14.9299317283507</v>
      </c>
      <c r="HB34" s="583">
        <f>('4-year summary'!LJ34/'4-year summary'!AF34)*100</f>
        <v>13.431574499551049</v>
      </c>
      <c r="HC34" s="581">
        <f>('4-year summary'!LK34/'4-year summary'!X34)*100</f>
        <v>4.0825382737963167</v>
      </c>
      <c r="HD34" s="583">
        <f>('4-year summary'!LL34/'4-year summary'!Y34)*100</f>
        <v>3.0068923729455426</v>
      </c>
      <c r="HE34" s="583">
        <f>('4-year summary'!LM34/'4-year summary'!Z34)*100</f>
        <v>4.5751160092807428</v>
      </c>
      <c r="HF34" s="583">
        <f>('4-year summary'!LN34/'4-year summary'!AA34)*100</f>
        <v>2.028924459421511</v>
      </c>
      <c r="HG34" s="583">
        <f>('4-year summary'!LO34/'4-year summary'!AB34)*100</f>
        <v>2.8610077781535339</v>
      </c>
      <c r="HH34" s="583">
        <f>('4-year summary'!LP34/'4-year summary'!AC34)*100</f>
        <v>2.7262882986177464</v>
      </c>
      <c r="HI34" s="583">
        <f>('4-year summary'!LQ34/'4-year summary'!AD34)*100</f>
        <v>2.656582072759095</v>
      </c>
      <c r="HJ34" s="583">
        <f>('4-year summary'!LR34/'4-year summary'!AE34)*100</f>
        <v>2.5212600311414541</v>
      </c>
      <c r="HK34" s="583">
        <f>('4-year summary'!LS34/'4-year summary'!AF34)*100</f>
        <v>2.149685733903766</v>
      </c>
      <c r="HL34" s="38"/>
      <c r="HM34" s="24">
        <f t="shared" si="57"/>
        <v>100.00000000000001</v>
      </c>
      <c r="HN34" s="24">
        <f t="shared" si="58"/>
        <v>100</v>
      </c>
      <c r="HO34" s="24">
        <f t="shared" si="59"/>
        <v>100</v>
      </c>
      <c r="HP34" s="24">
        <f t="shared" si="60"/>
        <v>99.999999999999986</v>
      </c>
      <c r="HQ34" s="24">
        <f t="shared" si="61"/>
        <v>100</v>
      </c>
      <c r="HR34" s="24">
        <f t="shared" si="62"/>
        <v>99.999999999999986</v>
      </c>
      <c r="HS34" s="24">
        <f t="shared" si="63"/>
        <v>100</v>
      </c>
      <c r="HT34" s="24">
        <f t="shared" si="64"/>
        <v>100</v>
      </c>
      <c r="HU34" s="24">
        <f t="shared" si="65"/>
        <v>100</v>
      </c>
      <c r="HV34" s="597">
        <f t="shared" si="66"/>
        <v>100</v>
      </c>
      <c r="HW34" s="597">
        <f t="shared" si="67"/>
        <v>100</v>
      </c>
    </row>
    <row r="35" spans="1:231" s="26" customFormat="1" x14ac:dyDescent="0.2">
      <c r="A35" s="156" t="s">
        <v>67</v>
      </c>
      <c r="B35" s="76">
        <f>('4-year summary'!B35/'4-year summary'!X35)*100</f>
        <v>72.434729811778993</v>
      </c>
      <c r="C35" s="76">
        <f>('4-year summary'!C35/'4-year summary'!Y35)*100</f>
        <v>65.346732330626907</v>
      </c>
      <c r="D35" s="76">
        <f>('4-year summary'!D35/'4-year summary'!Z35)*100</f>
        <v>66.316497619540471</v>
      </c>
      <c r="E35" s="76">
        <f>('4-year summary'!E35/'4-year summary'!AA35)*100</f>
        <v>66.331107345758994</v>
      </c>
      <c r="F35" s="76">
        <f>('4-year summary'!F35/'4-year summary'!AB35)*100</f>
        <v>73.619831132279714</v>
      </c>
      <c r="G35" s="76">
        <f>('4-year summary'!G35/'4-year summary'!AC35)*100</f>
        <v>71.51665234750088</v>
      </c>
      <c r="H35" s="76">
        <f>('4-year summary'!H35/'4-year summary'!AD35)*100</f>
        <v>76.059715810300375</v>
      </c>
      <c r="I35" s="76">
        <f>('4-year summary'!I35/'4-year summary'!AE35)*100</f>
        <v>68.948608239988459</v>
      </c>
      <c r="J35" s="76">
        <f>('4-year summary'!J35/'4-year summary'!AF35)*100</f>
        <v>69.277244240046883</v>
      </c>
      <c r="K35" s="76">
        <f>('4-year summary'!K35/'4-year summary'!AG35)*100</f>
        <v>75.34414323114602</v>
      </c>
      <c r="L35" s="76">
        <f>('4-year summary'!L35/'4-year summary'!AH35)*100</f>
        <v>71.616916396072142</v>
      </c>
      <c r="M35" s="78">
        <f>('4-year summary'!M35/'4-year summary'!X35)*100</f>
        <v>27.565270188221007</v>
      </c>
      <c r="N35" s="76">
        <f>('4-year summary'!N35/'4-year summary'!Y35)*100</f>
        <v>34.653267669373086</v>
      </c>
      <c r="O35" s="76">
        <f>('4-year summary'!O35/'4-year summary'!Z35)*100</f>
        <v>33.683502380459537</v>
      </c>
      <c r="P35" s="76">
        <f>('4-year summary'!P35/'4-year summary'!AA35)*100</f>
        <v>33.668892654241006</v>
      </c>
      <c r="Q35" s="76">
        <f>('4-year summary'!Q35/'4-year summary'!AB35)*100</f>
        <v>26.38016886772029</v>
      </c>
      <c r="R35" s="76">
        <f>('4-year summary'!R35/'4-year summary'!AC35)*100</f>
        <v>28.483347652499113</v>
      </c>
      <c r="S35" s="76">
        <f>('4-year summary'!S35/'4-year summary'!AD35)*100</f>
        <v>23.940284189699625</v>
      </c>
      <c r="T35" s="76">
        <f>('4-year summary'!T35/'4-year summary'!AE35)*100</f>
        <v>31.051391760011537</v>
      </c>
      <c r="U35" s="76">
        <f>('4-year summary'!U35/'4-year summary'!AF35)*100</f>
        <v>30.722755759953106</v>
      </c>
      <c r="V35" s="76">
        <f>('4-year summary'!V35/'4-year summary'!AG35)*100</f>
        <v>24.655856768853983</v>
      </c>
      <c r="W35" s="76">
        <f>('4-year summary'!W35/'4-year summary'!AH35)*100</f>
        <v>28.383083603927862</v>
      </c>
      <c r="X35" s="78">
        <f>('4-year summary'!AI35/'4-year summary'!X35)*100</f>
        <v>19.604668420697564</v>
      </c>
      <c r="Y35" s="76">
        <f>('4-year summary'!AJ35/'4-year summary'!Y35)*100</f>
        <v>20.344735791295086</v>
      </c>
      <c r="Z35" s="76">
        <f>('4-year summary'!AK35/'4-year summary'!Z35)*100</f>
        <v>16.890912854481474</v>
      </c>
      <c r="AA35" s="76">
        <f>('4-year summary'!AL35/'4-year summary'!AA35)*100</f>
        <v>16.356025117113525</v>
      </c>
      <c r="AB35" s="76">
        <f>('4-year summary'!AM35/'4-year summary'!AB35)*100</f>
        <v>25.535830266291406</v>
      </c>
      <c r="AC35" s="76">
        <f>('4-year summary'!AN35/'4-year summary'!AC35)*100</f>
        <v>24.551473189467831</v>
      </c>
      <c r="AD35" s="76">
        <f>('4-year summary'!AO35/'4-year summary'!AD35)*100</f>
        <v>26.812159002338269</v>
      </c>
      <c r="AE35" s="76">
        <f>('4-year summary'!AP35/'4-year summary'!AE35)*100</f>
        <v>24.080573049372624</v>
      </c>
      <c r="AF35" s="76">
        <f>('4-year summary'!AQ35/'4-year summary'!AF35)*100</f>
        <v>24.176022363497001</v>
      </c>
      <c r="AG35" s="76">
        <f>('4-year summary'!AR35/'4-year summary'!AG35)*100</f>
        <v>29.043155138924075</v>
      </c>
      <c r="AH35" s="76">
        <f>('4-year summary'!AS35/'4-year summary'!AH35)*100</f>
        <v>24.783850397089317</v>
      </c>
      <c r="AI35" s="78">
        <f>('4-year summary'!AT35/'4-year summary'!X35)*100</f>
        <v>1.6258517169263982</v>
      </c>
      <c r="AJ35" s="76">
        <f>('4-year summary'!AU35/'4-year summary'!Y35)*100</f>
        <v>5.8032743245041924</v>
      </c>
      <c r="AK35" s="76">
        <f>('4-year summary'!AV35/'4-year summary'!Z35)*100</f>
        <v>4.4297246946801909</v>
      </c>
      <c r="AL35" s="76">
        <f>('4-year summary'!AW35/'4-year summary'!AA35)*100</f>
        <v>4.8390311970497359</v>
      </c>
      <c r="AM35" s="76">
        <f>('4-year summary'!AX35/'4-year summary'!AB35)*100</f>
        <v>10.743667460489284</v>
      </c>
      <c r="AN35" s="76">
        <f>('4-year summary'!AY35/'4-year summary'!AC35)*100</f>
        <v>8.3185930156163135</v>
      </c>
      <c r="AO35" s="76">
        <f>('4-year summary'!AZ35/'4-year summary'!AD35)*100</f>
        <v>5.4859404041009654</v>
      </c>
      <c r="AP35" s="76">
        <f>('4-year summary'!BA35/'4-year summary'!AE35)*100</f>
        <v>11.311956155954041</v>
      </c>
      <c r="AQ35" s="76">
        <f>('4-year summary'!BB35/'4-year summary'!AF35)*100</f>
        <v>11.303485278867397</v>
      </c>
      <c r="AR35" s="76">
        <f>('4-year summary'!BC35/'4-year summary'!AG35)*100</f>
        <v>7.9342960898572761</v>
      </c>
      <c r="AS35" s="76">
        <f>('4-year summary'!BD35/'4-year summary'!AH35)*100</f>
        <v>8.6733695864794029</v>
      </c>
      <c r="AT35" s="606">
        <f t="shared" si="27"/>
        <v>36.977451228781348</v>
      </c>
      <c r="AU35" s="606">
        <f t="shared" si="27"/>
        <v>33.45721998356872</v>
      </c>
      <c r="AV35" s="78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8">
        <f>('4-year summary'!DH35/'4-year summary'!X35)*100</f>
        <v>3.5080617958577887</v>
      </c>
      <c r="BH35" s="76">
        <f>('4-year summary'!DI35/'4-year summary'!Y35)*100</f>
        <v>10.328763476640489</v>
      </c>
      <c r="BI35" s="76">
        <f>('4-year summary'!DJ35/'4-year summary'!Z35)*100</f>
        <v>8.4299316911612507</v>
      </c>
      <c r="BJ35" s="76">
        <f>('4-year summary'!DK35/'4-year summary'!AA35)*100</f>
        <v>7.794278879697</v>
      </c>
      <c r="BK35" s="76">
        <f>('4-year summary'!DL35/'4-year summary'!AB35)*100</f>
        <v>4.5897380385364794</v>
      </c>
      <c r="BL35" s="76">
        <f>('4-year summary'!DM35/'4-year summary'!AC35)*100</f>
        <v>10.607974933036843</v>
      </c>
      <c r="BM35" s="76">
        <f>('4-year summary'!DN35/'4-year summary'!AD35)*100</f>
        <v>11.655375022483362</v>
      </c>
      <c r="BN35" s="76">
        <f>('4-year summary'!DO35/'4-year summary'!AE35)*100</f>
        <v>10.037978943320033</v>
      </c>
      <c r="BO35" s="76">
        <f>('4-year summary'!DP35/'4-year summary'!AF35)*100</f>
        <v>9.8471527120248883</v>
      </c>
      <c r="BP35" s="76">
        <f>('4-year summary'!DQ35/'4-year summary'!AG35)*100</f>
        <v>10.189173211721982</v>
      </c>
      <c r="BQ35" s="76">
        <f>('4-year summary'!DR35/'4-year summary'!AH35)*100</f>
        <v>14.072219396737218</v>
      </c>
      <c r="BR35" s="606">
        <f t="shared" si="2"/>
        <v>10.189173211721982</v>
      </c>
      <c r="BS35" s="606">
        <f t="shared" si="2"/>
        <v>14.072219396737218</v>
      </c>
      <c r="BT35" s="382">
        <f t="shared" si="3"/>
        <v>19.604668420697564</v>
      </c>
      <c r="BU35" s="383">
        <f t="shared" si="4"/>
        <v>20.344735791295086</v>
      </c>
      <c r="BV35" s="383">
        <f t="shared" si="5"/>
        <v>16.890912854481474</v>
      </c>
      <c r="BW35" s="383">
        <f t="shared" si="6"/>
        <v>16.356025117113525</v>
      </c>
      <c r="BX35" s="383">
        <f t="shared" si="7"/>
        <v>25.535830266291406</v>
      </c>
      <c r="BY35" s="383">
        <f t="shared" si="8"/>
        <v>24.551473189467831</v>
      </c>
      <c r="BZ35" s="383">
        <f t="shared" si="9"/>
        <v>26.812159002338269</v>
      </c>
      <c r="CA35" s="383">
        <f t="shared" si="49"/>
        <v>24.080573049372624</v>
      </c>
      <c r="CB35" s="383">
        <f t="shared" si="50"/>
        <v>24.176022363497001</v>
      </c>
      <c r="CC35" s="383">
        <f t="shared" si="51"/>
        <v>29.043155138924075</v>
      </c>
      <c r="CD35" s="383">
        <f t="shared" si="52"/>
        <v>24.783850397089317</v>
      </c>
      <c r="CE35" s="382">
        <f t="shared" si="10"/>
        <v>5.1339135127841864</v>
      </c>
      <c r="CF35" s="383">
        <f t="shared" si="11"/>
        <v>16.132037801144683</v>
      </c>
      <c r="CG35" s="383">
        <f t="shared" si="12"/>
        <v>12.859656385841442</v>
      </c>
      <c r="CH35" s="383">
        <f t="shared" si="13"/>
        <v>12.633310076746735</v>
      </c>
      <c r="CI35" s="383">
        <f t="shared" si="14"/>
        <v>15.333405499025764</v>
      </c>
      <c r="CJ35" s="383">
        <f t="shared" si="15"/>
        <v>18.926567948653158</v>
      </c>
      <c r="CK35" s="383">
        <f t="shared" si="16"/>
        <v>17.141315426584327</v>
      </c>
      <c r="CL35" s="383">
        <f t="shared" si="53"/>
        <v>21.349935099274074</v>
      </c>
      <c r="CM35" s="383">
        <f t="shared" si="54"/>
        <v>21.150637990892285</v>
      </c>
      <c r="CN35" s="383">
        <f t="shared" si="55"/>
        <v>18.123469301579259</v>
      </c>
      <c r="CO35" s="383">
        <f t="shared" si="56"/>
        <v>22.745588983216621</v>
      </c>
      <c r="CP35" s="78">
        <f>('4-year summary'!ED35/'4-year summary'!AG35)*100</f>
        <v>1.0134279199391942</v>
      </c>
      <c r="CQ35" s="78">
        <f>('4-year summary'!EE35/'4-year summary'!AH35)*100</f>
        <v>0.87633504166503662</v>
      </c>
      <c r="CR35" s="78">
        <f>('4-year summary'!EF35/'4-year summary'!AG35)*100</f>
        <v>0.16045942065703911</v>
      </c>
      <c r="CS35" s="78">
        <f>('4-year summary'!EG35/'4-year summary'!AH35)*100</f>
        <v>8.6068620163530382E-2</v>
      </c>
      <c r="CT35" s="78">
        <f t="shared" si="17"/>
        <v>1.1738873405962333</v>
      </c>
      <c r="CU35" s="78">
        <f t="shared" si="17"/>
        <v>0.96240366182856696</v>
      </c>
      <c r="CV35" s="78">
        <f>('4-year summary'!EJ35/'4-year summary'!AG35)*100</f>
        <v>1.3934633899163922</v>
      </c>
      <c r="CW35" s="78">
        <f>('4-year summary'!EK35/'4-year summary'!AH35)*100</f>
        <v>1.713547983255741</v>
      </c>
      <c r="CX35" s="78">
        <f>('4-year summary'!EL35/'4-year summary'!AG35)*100</f>
        <v>1.0176505362722743</v>
      </c>
      <c r="CY35" s="78">
        <f>('4-year summary'!EM35/'4-year summary'!AH35)*100</f>
        <v>1.1149798521184617</v>
      </c>
      <c r="CZ35" s="78">
        <f t="shared" si="18"/>
        <v>2.4111139261886665</v>
      </c>
      <c r="DA35" s="78">
        <f t="shared" si="18"/>
        <v>2.8285278353742029</v>
      </c>
      <c r="DB35" s="78">
        <f>('4-year summary'!EP35/'4-year summary'!AG35)*100</f>
        <v>4.5730934887256147</v>
      </c>
      <c r="DC35" s="78">
        <f>('4-year summary'!EQ35/'4-year summary'!AH35)*100</f>
        <v>4.5577246586596765</v>
      </c>
      <c r="DD35" s="78">
        <f>('4-year summary'!ER35/'4-year summary'!AG35)*100</f>
        <v>0.25757959631787852</v>
      </c>
      <c r="DE35" s="78">
        <f>('4-year summary'!ES35/'4-year summary'!AH35)*100</f>
        <v>0.26211807049802432</v>
      </c>
      <c r="DF35" s="78">
        <f t="shared" si="36"/>
        <v>4.8306730850434931</v>
      </c>
      <c r="DG35" s="78">
        <f t="shared" si="36"/>
        <v>4.8198427291577008</v>
      </c>
      <c r="DH35" s="78">
        <f>('4-year summary'!EV35/'4-year summary'!AG35)*100</f>
        <v>8.4916814458238328</v>
      </c>
      <c r="DI35" s="78">
        <f>('4-year summary'!EW35/'4-year summary'!AH35)*100</f>
        <v>9.3462697077579122</v>
      </c>
      <c r="DJ35" s="78">
        <f>('4-year summary'!EX35/'4-year summary'!AG35)*100</f>
        <v>0.27447006165019844</v>
      </c>
      <c r="DK35" s="78">
        <f>('4-year summary'!EY35/'4-year summary'!AH35)*100</f>
        <v>0.30124017057235636</v>
      </c>
      <c r="DL35" s="78">
        <f t="shared" si="37"/>
        <v>8.7661515074740315</v>
      </c>
      <c r="DM35" s="78">
        <f t="shared" si="37"/>
        <v>9.6475098783302684</v>
      </c>
      <c r="DN35" s="78">
        <f>('4-year summary'!FB35/'4-year summary'!AG35)*100</f>
        <v>5.8229879233172879</v>
      </c>
      <c r="DO35" s="78">
        <f>('4-year summary'!FC35/'4-year summary'!AH35)*100</f>
        <v>5.8604905911349325</v>
      </c>
      <c r="DP35" s="78">
        <f>('4-year summary'!FD35/'4-year summary'!AG35)*100</f>
        <v>0.57005320496579681</v>
      </c>
      <c r="DQ35" s="78">
        <f>('4-year summary'!FE35/'4-year summary'!AH35)*100</f>
        <v>0.5750948710926802</v>
      </c>
      <c r="DR35" s="78">
        <f t="shared" si="19"/>
        <v>6.3930411282830848</v>
      </c>
      <c r="DS35" s="78">
        <f t="shared" si="19"/>
        <v>6.4355854622276123</v>
      </c>
      <c r="DT35" s="78">
        <f>('4-year summary'!FH35/'4-year summary'!AG35)*100</f>
        <v>4.1677223207499363</v>
      </c>
      <c r="DU35" s="78">
        <f>('4-year summary'!FI35/'4-year summary'!AH35)*100</f>
        <v>4.1665036579163566</v>
      </c>
      <c r="DV35" s="78">
        <f>('4-year summary'!FJ35/'4-year summary'!AG35)*100</f>
        <v>0.54049489063423695</v>
      </c>
      <c r="DW35" s="78">
        <f>('4-year summary'!FK35/'4-year summary'!AH35)*100</f>
        <v>0.50467509095888274</v>
      </c>
      <c r="DX35" s="78">
        <f t="shared" si="20"/>
        <v>4.7082172113841736</v>
      </c>
      <c r="DY35" s="78">
        <f t="shared" si="20"/>
        <v>4.6711787488752394</v>
      </c>
      <c r="DZ35" s="78">
        <f>('4-year summary'!FN35/'4-year summary'!AG35)*100</f>
        <v>3.7327928384426992</v>
      </c>
      <c r="EA35" s="78">
        <f>('4-year summary'!FO35/'4-year summary'!AH35)*100</f>
        <v>3.8848245373811667</v>
      </c>
      <c r="EB35" s="78">
        <f>('4-year summary'!FP35/'4-year summary'!AG35)*100</f>
        <v>0.21957604932015878</v>
      </c>
      <c r="EC35" s="78">
        <f>('4-year summary'!FQ35/'4-year summary'!AH35)*100</f>
        <v>0.20343492038652636</v>
      </c>
      <c r="ED35" s="78">
        <f t="shared" si="21"/>
        <v>3.9523688877628578</v>
      </c>
      <c r="EE35" s="78">
        <f t="shared" si="21"/>
        <v>4.088259457767693</v>
      </c>
      <c r="EF35" s="78">
        <f>('4-year summary'!FT35/'4-year summary'!AG35)*100</f>
        <v>4.0663795287560172</v>
      </c>
      <c r="EG35" s="78">
        <f>('4-year summary'!FU35/'4-year summary'!AH35)*100</f>
        <v>4.1899769179609558</v>
      </c>
      <c r="EH35" s="78">
        <f>('4-year summary'!FV35/'4-year summary'!AG35)*100</f>
        <v>0.56583058863271685</v>
      </c>
      <c r="EI35" s="78">
        <f>('4-year summary'!FW35/'4-year summary'!AH35)*100</f>
        <v>0.46164078087711746</v>
      </c>
      <c r="EJ35" s="78">
        <f t="shared" si="22"/>
        <v>4.632210117388734</v>
      </c>
      <c r="EK35" s="78">
        <f t="shared" si="22"/>
        <v>4.6516176988380735</v>
      </c>
      <c r="EL35" s="78">
        <f>('4-year summary'!FZ35/'4-year summary'!AG35)*100</f>
        <v>0.29136052698251835</v>
      </c>
      <c r="EM35" s="78">
        <f>('4-year summary'!GA35/'4-year summary'!AH35)*100</f>
        <v>0.23864481045342512</v>
      </c>
      <c r="EN35" s="78">
        <f>('4-year summary'!GB35/'4-year summary'!AG35)*100</f>
        <v>0.14356895532471919</v>
      </c>
      <c r="EO35" s="78">
        <f>('4-year summary'!GC35/'4-year summary'!AH35)*100</f>
        <v>8.2156410156097176E-2</v>
      </c>
      <c r="EP35" s="78">
        <f t="shared" si="23"/>
        <v>0.43492948230723755</v>
      </c>
      <c r="EQ35" s="78">
        <f t="shared" si="23"/>
        <v>0.32080122060952232</v>
      </c>
      <c r="ER35" s="78">
        <f>('4-year summary'!GF35/'4-year summary'!AG35)*100</f>
        <v>10.058272105396505</v>
      </c>
      <c r="ES35" s="78">
        <f>('4-year summary'!GG35/'4-year summary'!AH35)*100</f>
        <v>9.4323383279214426</v>
      </c>
      <c r="ET35" s="78">
        <f>('4-year summary'!GH35/'4-year summary'!AG35)*100</f>
        <v>2.533569799847986</v>
      </c>
      <c r="EU35" s="78">
        <f>('4-year summary'!GI35/'4-year summary'!AH35)*100</f>
        <v>1.8230898634638708</v>
      </c>
      <c r="EV35" s="78">
        <f t="shared" si="24"/>
        <v>12.59184190524449</v>
      </c>
      <c r="EW35" s="78">
        <f t="shared" si="24"/>
        <v>11.255428191385313</v>
      </c>
      <c r="EX35" s="78">
        <f>('4-year summary'!GL35/'4-year summary'!AG35)*100</f>
        <v>2.339329448526307</v>
      </c>
      <c r="EY35" s="78">
        <f>('4-year summary'!GM35/'4-year summary'!AH35)*100</f>
        <v>2.2690818043112553</v>
      </c>
      <c r="EZ35" s="78">
        <f>('4-year summary'!GN35/'4-year summary'!AG35)*100</f>
        <v>9.2897559327759477E-2</v>
      </c>
      <c r="FA35" s="78">
        <f>('4-year summary'!GO35/'4-year summary'!AH35)*100</f>
        <v>8.2156410156097176E-2</v>
      </c>
      <c r="FB35" s="78">
        <f t="shared" si="25"/>
        <v>2.4322270078540664</v>
      </c>
      <c r="FC35" s="78">
        <f t="shared" si="25"/>
        <v>2.3512382144673523</v>
      </c>
      <c r="FD35" s="78">
        <f>('4-year summary'!GR35/'4-year summary'!AG35)*100</f>
        <v>0.35047715564563803</v>
      </c>
      <c r="FE35" s="78">
        <f>('4-year summary'!GS35/'4-year summary'!AH35)*100</f>
        <v>0.29732796056492317</v>
      </c>
      <c r="FF35" s="78">
        <f>('4-year summary'!GT35/'4-year summary'!AG35)*100</f>
        <v>0.15623680432395914</v>
      </c>
      <c r="FG35" s="78">
        <f>('4-year summary'!GU35/'4-year summary'!AH35)*100</f>
        <v>0.14083956026759517</v>
      </c>
      <c r="FH35" s="78">
        <f t="shared" si="26"/>
        <v>0.50671395996959712</v>
      </c>
      <c r="FI35" s="78">
        <f t="shared" si="26"/>
        <v>0.43816752083251831</v>
      </c>
      <c r="FJ35" s="581">
        <f>('4-year summary'!GX35/'4-year summary'!X35)*100</f>
        <v>1.565135262767321</v>
      </c>
      <c r="FK35" s="583">
        <f>('4-year summary'!GY35/'4-year summary'!Y35)*100</f>
        <v>3.0680154399041664</v>
      </c>
      <c r="FL35" s="583">
        <f>('4-year summary'!GZ35/'4-year summary'!Z35)*100</f>
        <v>2.3442351480024839</v>
      </c>
      <c r="FM35" s="583">
        <f>('4-year summary'!HA35/'4-year summary'!AA35)*100</f>
        <v>2.6263331007674675</v>
      </c>
      <c r="FN35" s="583">
        <f>('4-year summary'!HB35/'4-year summary'!AB35)*100</f>
        <v>2.673738904524789</v>
      </c>
      <c r="FO35" s="583">
        <f>('4-year summary'!HC35/'4-year summary'!AC35)*100</f>
        <v>2.6936877748016377</v>
      </c>
      <c r="FP35" s="583">
        <f>('4-year summary'!HD35/'4-year summary'!AD35)*100</f>
        <v>3.1116973439654654</v>
      </c>
      <c r="FQ35" s="583">
        <f>('4-year summary'!HE35/'4-year summary'!AE35)*100</f>
        <v>3.6729003413297443</v>
      </c>
      <c r="FR35" s="583">
        <f>('4-year summary'!HF35/'4-year summary'!AF35)*100</f>
        <v>3.7558050408043644</v>
      </c>
      <c r="FS35" s="581">
        <f>('4-year summary'!HG35/'4-year summary'!X35)*100</f>
        <v>5.3970181474735215E-2</v>
      </c>
      <c r="FT35" s="583">
        <f>('4-year summary'!HH35/'4-year summary'!Y35)*100</f>
        <v>5.989617995474511E-2</v>
      </c>
      <c r="FU35" s="583">
        <f>('4-year summary'!HI35/'4-year summary'!Z35)*100</f>
        <v>3.6224384185468847E-2</v>
      </c>
      <c r="FV35" s="583">
        <f>('4-year summary'!HJ35/'4-year summary'!AA35)*100</f>
        <v>4.9835542709060099E-2</v>
      </c>
      <c r="FW35" s="583">
        <f>('4-year summary'!HK35/'4-year summary'!AB35)*100</f>
        <v>3.7886988525654905E-2</v>
      </c>
      <c r="FX35" s="583">
        <f>('4-year summary'!HL35/'4-year summary'!AC35)*100</f>
        <v>3.5376762520847024E-2</v>
      </c>
      <c r="FY35" s="583">
        <f>('4-year summary'!HM35/'4-year summary'!AD35)*100</f>
        <v>0.17387133521194317</v>
      </c>
      <c r="FZ35" s="583">
        <f>('4-year summary'!HN35/'4-year summary'!AE35)*100</f>
        <v>0.10576414595452141</v>
      </c>
      <c r="GA35" s="583">
        <f>('4-year summary'!HO35/'4-year summary'!AF35)*100</f>
        <v>0.13526308670363857</v>
      </c>
      <c r="GB35" s="581">
        <f>('4-year summary'!HY35/'4-year summary'!X35)*100</f>
        <v>29.285569722728194</v>
      </c>
      <c r="GC35" s="583">
        <f>('4-year summary'!HZ35/'4-year summary'!Y35)*100</f>
        <v>21.289764408358845</v>
      </c>
      <c r="GD35" s="583">
        <f>('4-year summary'!IA35/'4-year summary'!Z35)*100</f>
        <v>27.018215690333264</v>
      </c>
      <c r="GE35" s="583">
        <f>('4-year summary'!IB35/'4-year summary'!AA35)*100</f>
        <v>28.022525665304492</v>
      </c>
      <c r="GF35" s="583">
        <f>('4-year summary'!IC35/'4-year summary'!AB35)*100</f>
        <v>26.428880710110413</v>
      </c>
      <c r="GG35" s="583">
        <f>('4-year summary'!ID35/'4-year summary'!AC35)*100</f>
        <v>26.739778642543083</v>
      </c>
      <c r="GH35" s="583">
        <f>('4-year summary'!IE35/'4-year summary'!AD35)*100</f>
        <v>28.173151867617964</v>
      </c>
      <c r="GI35" s="583">
        <f>('4-year summary'!IF35/'4-year summary'!AE35)*100</f>
        <v>25.96509783183501</v>
      </c>
      <c r="GJ35" s="583">
        <f>('4-year summary'!IG35/'4-year summary'!AF35)*100</f>
        <v>26.786599936877227</v>
      </c>
      <c r="GK35" s="581">
        <f>('4-year summary'!IH35/'4-year summary'!X35)*100</f>
        <v>11.144842474532821</v>
      </c>
      <c r="GL35" s="583">
        <f>('4-year summary'!II35/'4-year summary'!Y35)*100</f>
        <v>6.2491681086117401</v>
      </c>
      <c r="GM35" s="583">
        <f>('4-year summary'!IJ35/'4-year summary'!Z35)*100</f>
        <v>8.0314634651210923</v>
      </c>
      <c r="GN35" s="583">
        <f>('4-year summary'!IK35/'4-year summary'!AA35)*100</f>
        <v>9.2345260639888362</v>
      </c>
      <c r="GO35" s="583">
        <f>('4-year summary'!IL35/'4-year summary'!AB35)*100</f>
        <v>4.8874215198094824</v>
      </c>
      <c r="GP35" s="583">
        <f>('4-year summary'!IM35/'4-year summary'!AC35)*100</f>
        <v>4.3159650275433368</v>
      </c>
      <c r="GQ35" s="583">
        <f>('4-year summary'!IN35/'4-year summary'!AD35)*100</f>
        <v>2.77594580010792</v>
      </c>
      <c r="GR35" s="583">
        <f>('4-year summary'!IO35/'4-year summary'!AE35)*100</f>
        <v>4.1440315369453389</v>
      </c>
      <c r="GS35" s="583">
        <f>('4-year summary'!IP35/'4-year summary'!AF35)*100</f>
        <v>3.8775418188376389</v>
      </c>
      <c r="GT35" s="581">
        <f>('4-year summary'!LB35/'4-year summary'!X35)*100</f>
        <v>21.979356405585914</v>
      </c>
      <c r="GU35" s="583">
        <f>('4-year summary'!LC35/'4-year summary'!Y35)*100</f>
        <v>20.644216691068813</v>
      </c>
      <c r="GV35" s="583">
        <f>('4-year summary'!LD35/'4-year summary'!Z35)*100</f>
        <v>20.063133926723246</v>
      </c>
      <c r="GW35" s="583">
        <f>('4-year summary'!LE35/'4-year summary'!AA35)*100</f>
        <v>19.326223462573509</v>
      </c>
      <c r="GX35" s="583">
        <f>('4-year summary'!LF35/'4-year summary'!AB35)*100</f>
        <v>18.981381251353106</v>
      </c>
      <c r="GY35" s="583">
        <f>('4-year summary'!LG35/'4-year summary'!AC35)*100</f>
        <v>17.531712740688331</v>
      </c>
      <c r="GZ35" s="583">
        <f>('4-year summary'!LH35/'4-year summary'!AD35)*100</f>
        <v>17.962707596378678</v>
      </c>
      <c r="HA35" s="583">
        <f>('4-year summary'!LI35/'4-year summary'!AE35)*100</f>
        <v>15.230037017451084</v>
      </c>
      <c r="HB35" s="583">
        <f>('4-year summary'!LJ35/'4-year summary'!AF35)*100</f>
        <v>14.558816898868299</v>
      </c>
      <c r="HC35" s="581">
        <f>('4-year summary'!LK35/'4-year summary'!X35)*100</f>
        <v>11.232544019429264</v>
      </c>
      <c r="HD35" s="583">
        <f>('4-year summary'!LL35/'4-year summary'!Y35)*100</f>
        <v>12.212165579661919</v>
      </c>
      <c r="HE35" s="583">
        <f>('4-year summary'!LM35/'4-year summary'!Z35)*100</f>
        <v>12.756158145311531</v>
      </c>
      <c r="HF35" s="583">
        <f>('4-year summary'!LN35/'4-year summary'!AA35)*100</f>
        <v>11.751220970796371</v>
      </c>
      <c r="HG35" s="583">
        <f>('4-year summary'!LO35/'4-year summary'!AB35)*100</f>
        <v>6.1214548603593846</v>
      </c>
      <c r="HH35" s="583">
        <f>('4-year summary'!LP35/'4-year summary'!AC35)*100</f>
        <v>5.2054379137817763</v>
      </c>
      <c r="HI35" s="583">
        <f>('4-year summary'!LQ35/'4-year summary'!AD35)*100</f>
        <v>3.8491516277954316</v>
      </c>
      <c r="HJ35" s="583">
        <f>('4-year summary'!LR35/'4-year summary'!AE35)*100</f>
        <v>5.4516609778376042</v>
      </c>
      <c r="HK35" s="583">
        <f>('4-year summary'!LS35/'4-year summary'!AF35)*100</f>
        <v>5.5593128635195459</v>
      </c>
      <c r="HL35" s="38"/>
      <c r="HM35" s="24">
        <f t="shared" si="57"/>
        <v>100</v>
      </c>
      <c r="HN35" s="24">
        <f t="shared" si="58"/>
        <v>100</v>
      </c>
      <c r="HO35" s="24">
        <f t="shared" si="59"/>
        <v>100.00000000000001</v>
      </c>
      <c r="HP35" s="24">
        <f t="shared" si="60"/>
        <v>100</v>
      </c>
      <c r="HQ35" s="24">
        <f t="shared" si="61"/>
        <v>100</v>
      </c>
      <c r="HR35" s="24">
        <f t="shared" si="62"/>
        <v>99.999999999999986</v>
      </c>
      <c r="HS35" s="24">
        <f t="shared" si="63"/>
        <v>100</v>
      </c>
      <c r="HT35" s="24">
        <f t="shared" si="64"/>
        <v>100</v>
      </c>
      <c r="HU35" s="24">
        <f t="shared" si="65"/>
        <v>100.00000000000001</v>
      </c>
      <c r="HV35" s="597">
        <f t="shared" si="66"/>
        <v>100</v>
      </c>
      <c r="HW35" s="597">
        <f t="shared" si="67"/>
        <v>100</v>
      </c>
    </row>
    <row r="36" spans="1:231" s="26" customFormat="1" x14ac:dyDescent="0.2">
      <c r="A36" s="156" t="s">
        <v>69</v>
      </c>
      <c r="B36" s="76">
        <f>('4-year summary'!B36/'4-year summary'!X36)*100</f>
        <v>77.37432214568372</v>
      </c>
      <c r="C36" s="76">
        <f>('4-year summary'!C36/'4-year summary'!Y36)*100</f>
        <v>76.087652520365694</v>
      </c>
      <c r="D36" s="76">
        <f>('4-year summary'!D36/'4-year summary'!Z36)*100</f>
        <v>75.222608037955098</v>
      </c>
      <c r="E36" s="76">
        <f>('4-year summary'!E36/'4-year summary'!AA36)*100</f>
        <v>71.793454902683123</v>
      </c>
      <c r="F36" s="76">
        <f>('4-year summary'!F36/'4-year summary'!AB36)*100</f>
        <v>73.135043608830387</v>
      </c>
      <c r="G36" s="76">
        <f>('4-year summary'!G36/'4-year summary'!AC36)*100</f>
        <v>75.844526475788683</v>
      </c>
      <c r="H36" s="76">
        <f>('4-year summary'!H36/'4-year summary'!AD36)*100</f>
        <v>71.378933505197978</v>
      </c>
      <c r="I36" s="76">
        <f>('4-year summary'!I36/'4-year summary'!AE36)*100</f>
        <v>70.004501045831233</v>
      </c>
      <c r="J36" s="76">
        <f>('4-year summary'!J36/'4-year summary'!AF36)*100</f>
        <v>71.383995140001105</v>
      </c>
      <c r="K36" s="76">
        <f>('4-year summary'!K36/'4-year summary'!AG36)*100</f>
        <v>71.462031886295279</v>
      </c>
      <c r="L36" s="76">
        <f>('4-year summary'!L36/'4-year summary'!AH36)*100</f>
        <v>72.410180053492155</v>
      </c>
      <c r="M36" s="78">
        <f>('4-year summary'!M36/'4-year summary'!X36)*100</f>
        <v>22.625677854316283</v>
      </c>
      <c r="N36" s="76">
        <f>('4-year summary'!N36/'4-year summary'!Y36)*100</f>
        <v>23.912347479634306</v>
      </c>
      <c r="O36" s="76">
        <f>('4-year summary'!O36/'4-year summary'!Z36)*100</f>
        <v>24.777391962044902</v>
      </c>
      <c r="P36" s="76">
        <f>('4-year summary'!P36/'4-year summary'!AA36)*100</f>
        <v>28.206545097316877</v>
      </c>
      <c r="Q36" s="76">
        <f>('4-year summary'!Q36/'4-year summary'!AB36)*100</f>
        <v>26.86495639116961</v>
      </c>
      <c r="R36" s="76">
        <f>('4-year summary'!R36/'4-year summary'!AC36)*100</f>
        <v>24.15547352421131</v>
      </c>
      <c r="S36" s="76">
        <f>('4-year summary'!S36/'4-year summary'!AD36)*100</f>
        <v>28.621066494802029</v>
      </c>
      <c r="T36" s="76">
        <f>('4-year summary'!T36/'4-year summary'!AE36)*100</f>
        <v>29.995498954168763</v>
      </c>
      <c r="U36" s="76">
        <f>('4-year summary'!U36/'4-year summary'!AF36)*100</f>
        <v>28.616004859998895</v>
      </c>
      <c r="V36" s="76">
        <f>('4-year summary'!V36/'4-year summary'!AG36)*100</f>
        <v>28.537968113704721</v>
      </c>
      <c r="W36" s="76">
        <f>('4-year summary'!W36/'4-year summary'!AH36)*100</f>
        <v>27.589819946507845</v>
      </c>
      <c r="X36" s="78">
        <f>('4-year summary'!AI36/'4-year summary'!X36)*100</f>
        <v>19.580829547120036</v>
      </c>
      <c r="Y36" s="76">
        <f>('4-year summary'!AJ36/'4-year summary'!Y36)*100</f>
        <v>20.379922450286365</v>
      </c>
      <c r="Z36" s="76">
        <f>('4-year summary'!AK36/'4-year summary'!Z36)*100</f>
        <v>20.363048784680441</v>
      </c>
      <c r="AA36" s="76">
        <f>('4-year summary'!AL36/'4-year summary'!AA36)*100</f>
        <v>24.547184871369804</v>
      </c>
      <c r="AB36" s="76">
        <f>('4-year summary'!AM36/'4-year summary'!AB36)*100</f>
        <v>22.561579502252325</v>
      </c>
      <c r="AC36" s="76">
        <f>('4-year summary'!AN36/'4-year summary'!AC36)*100</f>
        <v>23.96624996122468</v>
      </c>
      <c r="AD36" s="76">
        <f>('4-year summary'!AO36/'4-year summary'!AD36)*100</f>
        <v>19.65421582088716</v>
      </c>
      <c r="AE36" s="76">
        <f>('4-year summary'!AP36/'4-year summary'!AE36)*100</f>
        <v>19.227408721438216</v>
      </c>
      <c r="AF36" s="76">
        <f>('4-year summary'!AQ36/'4-year summary'!AF36)*100</f>
        <v>19.61948417738996</v>
      </c>
      <c r="AG36" s="76">
        <f>('4-year summary'!AR36/'4-year summary'!AG36)*100</f>
        <v>25.317399057783931</v>
      </c>
      <c r="AH36" s="76">
        <f>('4-year summary'!AS36/'4-year summary'!AH36)*100</f>
        <v>27.432652273416601</v>
      </c>
      <c r="AI36" s="78">
        <f>('4-year summary'!AT36/'4-year summary'!X36)*100</f>
        <v>2.9532463725633886</v>
      </c>
      <c r="AJ36" s="76">
        <f>('4-year summary'!AU36/'4-year summary'!Y36)*100</f>
        <v>3.6604887766354808</v>
      </c>
      <c r="AK36" s="76">
        <f>('4-year summary'!AV36/'4-year summary'!Z36)*100</f>
        <v>3.9433423866332036</v>
      </c>
      <c r="AL36" s="76">
        <f>('4-year summary'!AW36/'4-year summary'!AA36)*100</f>
        <v>5.0807392398845703</v>
      </c>
      <c r="AM36" s="76">
        <f>('4-year summary'!AX36/'4-year summary'!AB36)*100</f>
        <v>3.3193827673237273</v>
      </c>
      <c r="AN36" s="76">
        <f>('4-year summary'!AY36/'4-year summary'!AC36)*100</f>
        <v>3.9147563358873345</v>
      </c>
      <c r="AO36" s="76">
        <f>('4-year summary'!AZ36/'4-year summary'!AD36)*100</f>
        <v>6.2823997534116067</v>
      </c>
      <c r="AP36" s="76">
        <f>('4-year summary'!BA36/'4-year summary'!AE36)*100</f>
        <v>8.3745929201196745</v>
      </c>
      <c r="AQ36" s="76">
        <f>('4-year summary'!BB36/'4-year summary'!AF36)*100</f>
        <v>6.7819075495664656</v>
      </c>
      <c r="AR36" s="76">
        <f>('4-year summary'!BC36/'4-year summary'!AG36)*100</f>
        <v>9.2411700513694068</v>
      </c>
      <c r="AS36" s="76">
        <f>('4-year summary'!BD36/'4-year summary'!AH36)*100</f>
        <v>8.6166487440372794</v>
      </c>
      <c r="AT36" s="606">
        <f t="shared" si="27"/>
        <v>34.558569109153339</v>
      </c>
      <c r="AU36" s="606">
        <f t="shared" si="27"/>
        <v>36.049301017453878</v>
      </c>
      <c r="AV36" s="78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8">
        <f>('4-year summary'!DH36/'4-year summary'!X36)*100</f>
        <v>9.6988128389271573</v>
      </c>
      <c r="BH36" s="76">
        <f>('4-year summary'!DI36/'4-year summary'!Y36)*100</f>
        <v>9.693714204403971</v>
      </c>
      <c r="BI36" s="76">
        <f>('4-year summary'!DJ36/'4-year summary'!Z36)*100</f>
        <v>9.8566369855949389</v>
      </c>
      <c r="BJ36" s="76">
        <f>('4-year summary'!DK36/'4-year summary'!AA36)*100</f>
        <v>13.826978571867132</v>
      </c>
      <c r="BK36" s="76">
        <f>('4-year summary'!DL36/'4-year summary'!AB36)*100</f>
        <v>17.485064374940098</v>
      </c>
      <c r="BL36" s="76">
        <f>('4-year summary'!DM36/'4-year summary'!AC36)*100</f>
        <v>15.900983342122407</v>
      </c>
      <c r="BM36" s="76">
        <f>('4-year summary'!DN36/'4-year summary'!AD36)*100</f>
        <v>15.708801524364615</v>
      </c>
      <c r="BN36" s="76">
        <f>('4-year summary'!DO36/'4-year summary'!AE36)*100</f>
        <v>14.604569885355714</v>
      </c>
      <c r="BO36" s="76">
        <f>('4-year summary'!DP36/'4-year summary'!AF36)*100</f>
        <v>15.342132876787984</v>
      </c>
      <c r="BP36" s="76">
        <f>('4-year summary'!DQ36/'4-year summary'!AG36)*100</f>
        <v>14.94503739586383</v>
      </c>
      <c r="BQ36" s="76">
        <f>('4-year summary'!DR36/'4-year summary'!AH36)*100</f>
        <v>15.071552651170487</v>
      </c>
      <c r="BR36" s="606">
        <f t="shared" si="2"/>
        <v>14.94503739586383</v>
      </c>
      <c r="BS36" s="606">
        <f t="shared" si="2"/>
        <v>15.071552651170487</v>
      </c>
      <c r="BT36" s="382">
        <f t="shared" si="3"/>
        <v>19.580829547120036</v>
      </c>
      <c r="BU36" s="383">
        <f t="shared" si="4"/>
        <v>20.379922450286365</v>
      </c>
      <c r="BV36" s="383">
        <f t="shared" si="5"/>
        <v>20.363048784680441</v>
      </c>
      <c r="BW36" s="383">
        <f t="shared" si="6"/>
        <v>24.547184871369804</v>
      </c>
      <c r="BX36" s="383">
        <f t="shared" si="7"/>
        <v>22.561579502252325</v>
      </c>
      <c r="BY36" s="383">
        <f t="shared" si="8"/>
        <v>23.96624996122468</v>
      </c>
      <c r="BZ36" s="383">
        <f t="shared" si="9"/>
        <v>19.65421582088716</v>
      </c>
      <c r="CA36" s="383">
        <f t="shared" si="49"/>
        <v>19.227408721438216</v>
      </c>
      <c r="CB36" s="383">
        <f t="shared" si="50"/>
        <v>19.61948417738996</v>
      </c>
      <c r="CC36" s="383">
        <f t="shared" si="51"/>
        <v>25.317399057783931</v>
      </c>
      <c r="CD36" s="383">
        <f t="shared" si="52"/>
        <v>27.432652273416601</v>
      </c>
      <c r="CE36" s="382">
        <f t="shared" si="10"/>
        <v>12.652059211490545</v>
      </c>
      <c r="CF36" s="383">
        <f t="shared" si="11"/>
        <v>13.354202981039451</v>
      </c>
      <c r="CG36" s="383">
        <f t="shared" si="12"/>
        <v>13.799979372228142</v>
      </c>
      <c r="CH36" s="383">
        <f t="shared" si="13"/>
        <v>18.907717811751702</v>
      </c>
      <c r="CI36" s="383">
        <f t="shared" si="14"/>
        <v>20.804447142263825</v>
      </c>
      <c r="CJ36" s="383">
        <f t="shared" si="15"/>
        <v>19.815739678009741</v>
      </c>
      <c r="CK36" s="383">
        <f t="shared" si="16"/>
        <v>21.99120127777622</v>
      </c>
      <c r="CL36" s="383">
        <f t="shared" si="53"/>
        <v>22.97916280547539</v>
      </c>
      <c r="CM36" s="383">
        <f t="shared" si="54"/>
        <v>22.124040426354448</v>
      </c>
      <c r="CN36" s="383">
        <f t="shared" si="55"/>
        <v>24.186207447233237</v>
      </c>
      <c r="CO36" s="383">
        <f t="shared" si="56"/>
        <v>23.688201395207766</v>
      </c>
      <c r="CP36" s="78">
        <f>('4-year summary'!ED36/'4-year summary'!AG36)*100</f>
        <v>1.1711160203348328</v>
      </c>
      <c r="CQ36" s="78">
        <f>('4-year summary'!EE36/'4-year summary'!AH36)*100</f>
        <v>1.1939228499738055</v>
      </c>
      <c r="CR36" s="78">
        <f>('4-year summary'!EF36/'4-year summary'!AG36)*100</f>
        <v>0.23156157674802375</v>
      </c>
      <c r="CS36" s="78">
        <f>('4-year summary'!EG36/'4-year summary'!AH36)*100</f>
        <v>0.17646896627788347</v>
      </c>
      <c r="CT36" s="78">
        <f t="shared" si="17"/>
        <v>1.4026775970828564</v>
      </c>
      <c r="CU36" s="78">
        <f t="shared" si="17"/>
        <v>1.370391816251689</v>
      </c>
      <c r="CV36" s="78">
        <f>('4-year summary'!EJ36/'4-year summary'!AG36)*100</f>
        <v>2.8266482127172554</v>
      </c>
      <c r="CW36" s="78">
        <f>('4-year summary'!EK36/'4-year summary'!AH36)*100</f>
        <v>3.4108142388397162</v>
      </c>
      <c r="CX36" s="78">
        <f>('4-year summary'!EL36/'4-year summary'!AG36)*100</f>
        <v>0.52167895451278912</v>
      </c>
      <c r="CY36" s="78">
        <f>('4-year summary'!EM36/'4-year summary'!AH36)*100</f>
        <v>0.55422284721647774</v>
      </c>
      <c r="CZ36" s="78">
        <f t="shared" si="18"/>
        <v>3.3483271672300443</v>
      </c>
      <c r="DA36" s="78">
        <f t="shared" si="18"/>
        <v>3.9650370860561939</v>
      </c>
      <c r="DB36" s="78">
        <f>('4-year summary'!EP36/'4-year summary'!AG36)*100</f>
        <v>4.27457347422214</v>
      </c>
      <c r="DC36" s="78">
        <f>('4-year summary'!EQ36/'4-year summary'!AH36)*100</f>
        <v>4.0505142415970443</v>
      </c>
      <c r="DD36" s="78">
        <f>('4-year summary'!ER36/'4-year summary'!AG36)*100</f>
        <v>0.17832903036916772</v>
      </c>
      <c r="DE36" s="78">
        <f>('4-year summary'!ES36/'4-year summary'!AH36)*100</f>
        <v>0.15165301789505611</v>
      </c>
      <c r="DF36" s="78">
        <f t="shared" si="36"/>
        <v>4.4529025045913073</v>
      </c>
      <c r="DG36" s="78">
        <f t="shared" si="36"/>
        <v>4.2021672594921</v>
      </c>
      <c r="DH36" s="78">
        <f>('4-year summary'!EV36/'4-year summary'!AG36)*100</f>
        <v>8.6902131963482461</v>
      </c>
      <c r="DI36" s="78">
        <f>('4-year summary'!EW36/'4-year summary'!AH36)*100</f>
        <v>9.2535914191965141</v>
      </c>
      <c r="DJ36" s="78">
        <f>('4-year summary'!EX36/'4-year summary'!AG36)*100</f>
        <v>0.68137659364935721</v>
      </c>
      <c r="DK36" s="78">
        <f>('4-year summary'!EY36/'4-year summary'!AH36)*100</f>
        <v>0.69760388231725812</v>
      </c>
      <c r="DL36" s="78">
        <f t="shared" si="37"/>
        <v>9.3715897899976035</v>
      </c>
      <c r="DM36" s="78">
        <f t="shared" si="37"/>
        <v>9.9511953015137724</v>
      </c>
      <c r="DN36" s="78">
        <f>('4-year summary'!FB36/'4-year summary'!AG36)*100</f>
        <v>5.6852359532618246</v>
      </c>
      <c r="DO36" s="78">
        <f>('4-year summary'!FC36/'4-year summary'!AH36)*100</f>
        <v>5.498111230595307</v>
      </c>
      <c r="DP36" s="78">
        <f>('4-year summary'!FD36/'4-year summary'!AG36)*100</f>
        <v>0.54297197306433154</v>
      </c>
      <c r="DQ36" s="78">
        <f>('4-year summary'!FE36/'4-year summary'!AH36)*100</f>
        <v>0.49080431246036338</v>
      </c>
      <c r="DR36" s="78">
        <f t="shared" si="19"/>
        <v>6.2282079263261565</v>
      </c>
      <c r="DS36" s="78">
        <f t="shared" si="19"/>
        <v>5.9889155430556702</v>
      </c>
      <c r="DT36" s="78">
        <f>('4-year summary'!FH36/'4-year summary'!AG36)*100</f>
        <v>3.2152458012829044</v>
      </c>
      <c r="DU36" s="78">
        <f>('4-year summary'!FI36/'4-year summary'!AH36)*100</f>
        <v>3.1075082030496044</v>
      </c>
      <c r="DV36" s="78">
        <f>('4-year summary'!FJ36/'4-year summary'!AG36)*100</f>
        <v>0.33270341486785021</v>
      </c>
      <c r="DW36" s="78">
        <f>('4-year summary'!FK36/'4-year summary'!AH36)*100</f>
        <v>0.37499655334050236</v>
      </c>
      <c r="DX36" s="78">
        <f t="shared" si="20"/>
        <v>3.5479492161507546</v>
      </c>
      <c r="DY36" s="78">
        <f t="shared" si="20"/>
        <v>3.4825047563901066</v>
      </c>
      <c r="DZ36" s="78">
        <f>('4-year summary'!FN36/'4-year summary'!AG36)*100</f>
        <v>6.2388544356019269</v>
      </c>
      <c r="EA36" s="78">
        <f>('4-year summary'!FO36/'4-year summary'!AH36)*100</f>
        <v>4.1387487247359855</v>
      </c>
      <c r="EB36" s="78">
        <f>('4-year summary'!FP36/'4-year summary'!AG36)*100</f>
        <v>0.46312315349604749</v>
      </c>
      <c r="EC36" s="78">
        <f>('4-year summary'!FQ36/'4-year summary'!AH36)*100</f>
        <v>0.37499655334050236</v>
      </c>
      <c r="ED36" s="78">
        <f t="shared" si="21"/>
        <v>6.7019775890979743</v>
      </c>
      <c r="EE36" s="78">
        <f t="shared" si="21"/>
        <v>4.5137452780764882</v>
      </c>
      <c r="EF36" s="78">
        <f>('4-year summary'!FT36/'4-year summary'!AG36)*100</f>
        <v>4.4635490138670786</v>
      </c>
      <c r="EG36" s="78">
        <f>('4-year summary'!FU36/'4-year summary'!AH36)*100</f>
        <v>4.9494030385750127</v>
      </c>
      <c r="EH36" s="78">
        <f>('4-year summary'!FV36/'4-year summary'!AG36)*100</f>
        <v>0.11977322935242607</v>
      </c>
      <c r="EI36" s="78">
        <f>('4-year summary'!FW36/'4-year summary'!AH36)*100</f>
        <v>0.14062370750268838</v>
      </c>
      <c r="EJ36" s="78">
        <f t="shared" si="22"/>
        <v>4.5833222432195049</v>
      </c>
      <c r="EK36" s="78">
        <f t="shared" si="22"/>
        <v>5.0900267460777009</v>
      </c>
      <c r="EL36" s="78">
        <f>('4-year summary'!FZ36/'4-year summary'!AG36)*100</f>
        <v>6.6540682973570034E-2</v>
      </c>
      <c r="EM36" s="78">
        <f>('4-year summary'!GA36/'4-year summary'!AH36)*100</f>
        <v>7.7205172746574013E-2</v>
      </c>
      <c r="EN36" s="78">
        <f>('4-year summary'!GB36/'4-year summary'!AG36)*100</f>
        <v>1.3308136594714009E-2</v>
      </c>
      <c r="EO36" s="78">
        <f>('4-year summary'!GC36/'4-year summary'!AH36)*100</f>
        <v>1.1029310392367717E-2</v>
      </c>
      <c r="EP36" s="78">
        <f t="shared" si="23"/>
        <v>7.9848819568284046E-2</v>
      </c>
      <c r="EQ36" s="78">
        <f t="shared" si="23"/>
        <v>8.8234483138941736E-2</v>
      </c>
      <c r="ER36" s="78">
        <f>('4-year summary'!GF36/'4-year summary'!AG36)*100</f>
        <v>6.7392403715631737</v>
      </c>
      <c r="ES36" s="78">
        <f>('4-year summary'!GG36/'4-year summary'!AH36)*100</f>
        <v>6.3887280447790005</v>
      </c>
      <c r="ET36" s="78">
        <f>('4-year summary'!GH36/'4-year summary'!AG36)*100</f>
        <v>1.1418381198264618</v>
      </c>
      <c r="EU36" s="78">
        <f>('4-year summary'!GI36/'4-year summary'!AH36)*100</f>
        <v>0.82444095182948685</v>
      </c>
      <c r="EV36" s="78">
        <f t="shared" si="24"/>
        <v>7.8810784913896352</v>
      </c>
      <c r="EW36" s="78">
        <f t="shared" si="24"/>
        <v>7.2131689966084878</v>
      </c>
      <c r="EX36" s="78">
        <f>('4-year summary'!GL36/'4-year summary'!AG36)*100</f>
        <v>2.1639030103004977</v>
      </c>
      <c r="EY36" s="78">
        <f>('4-year summary'!GM36/'4-year summary'!AH36)*100</f>
        <v>2.3547577687705079</v>
      </c>
      <c r="EZ36" s="78">
        <f>('4-year summary'!GN36/'4-year summary'!AG36)*100</f>
        <v>2.927790050837082E-2</v>
      </c>
      <c r="FA36" s="78">
        <f>('4-year summary'!GO36/'4-year summary'!AH36)*100</f>
        <v>5.514655196183859E-2</v>
      </c>
      <c r="FB36" s="78">
        <f t="shared" si="25"/>
        <v>2.1931809108088687</v>
      </c>
      <c r="FC36" s="78">
        <f t="shared" si="25"/>
        <v>2.4099043207323465</v>
      </c>
      <c r="FD36" s="78">
        <f>('4-year summary'!GR36/'4-year summary'!AG36)*100</f>
        <v>0.60951265603790161</v>
      </c>
      <c r="FE36" s="78">
        <f>('4-year summary'!GS36/'4-year summary'!AH36)*100</f>
        <v>0.55422284721647774</v>
      </c>
      <c r="FF36" s="78">
        <f>('4-year summary'!GT36/'4-year summary'!AG36)*100</f>
        <v>9.5818583481940861E-2</v>
      </c>
      <c r="FG36" s="78">
        <f>('4-year summary'!GU36/'4-year summary'!AH36)*100</f>
        <v>4.9631896765654729E-2</v>
      </c>
      <c r="FH36" s="78">
        <f t="shared" si="26"/>
        <v>0.70533123951984245</v>
      </c>
      <c r="FI36" s="78">
        <f t="shared" si="26"/>
        <v>0.60385474398213246</v>
      </c>
      <c r="FJ36" s="581">
        <f>('4-year summary'!GX36/'4-year summary'!X36)*100</f>
        <v>4.2430016121940497</v>
      </c>
      <c r="FK36" s="583">
        <f>('4-year summary'!GY36/'4-year summary'!Y36)*100</f>
        <v>4.1300558500231226</v>
      </c>
      <c r="FL36" s="583">
        <f>('4-year summary'!GZ36/'4-year summary'!Z36)*100</f>
        <v>4.4762264929349884</v>
      </c>
      <c r="FM36" s="583">
        <f>('4-year summary'!HA36/'4-year summary'!AA36)*100</f>
        <v>3.6562902928716152</v>
      </c>
      <c r="FN36" s="583">
        <f>('4-year summary'!HB36/'4-year summary'!AB36)*100</f>
        <v>5.3384875882559664</v>
      </c>
      <c r="FO36" s="583">
        <f>('4-year summary'!HC36/'4-year summary'!AC36)*100</f>
        <v>4.0419393864193323</v>
      </c>
      <c r="FP36" s="583">
        <f>('4-year summary'!HD36/'4-year summary'!AD36)*100</f>
        <v>3.6792109171406953</v>
      </c>
      <c r="FQ36" s="583">
        <f>('4-year summary'!HE36/'4-year summary'!AE36)*100</f>
        <v>3.3943180915565674</v>
      </c>
      <c r="FR36" s="583">
        <f>('4-year summary'!HF36/'4-year summary'!AF36)*100</f>
        <v>3.2943060694758932</v>
      </c>
      <c r="FS36" s="581">
        <f>('4-year summary'!HG36/'4-year summary'!X36)*100</f>
        <v>0.16488348233914701</v>
      </c>
      <c r="FT36" s="583">
        <f>('4-year summary'!HH36/'4-year summary'!Y36)*100</f>
        <v>0.10671978940628224</v>
      </c>
      <c r="FU36" s="583">
        <f>('4-year summary'!HI36/'4-year summary'!Z36)*100</f>
        <v>0.15127032695018391</v>
      </c>
      <c r="FV36" s="583">
        <f>('4-year summary'!HJ36/'4-year summary'!AA36)*100</f>
        <v>0.16884631915024254</v>
      </c>
      <c r="FW36" s="583">
        <f>('4-year summary'!HK36/'4-year summary'!AB36)*100</f>
        <v>0.17571323599884989</v>
      </c>
      <c r="FX36" s="583">
        <f>('4-year summary'!HL36/'4-year summary'!AC36)*100</f>
        <v>0.10857089679560752</v>
      </c>
      <c r="FY36" s="583">
        <f>('4-year summary'!HM36/'4-year summary'!AD36)*100</f>
        <v>0.16812845013590383</v>
      </c>
      <c r="FZ36" s="583">
        <f>('4-year summary'!HN36/'4-year summary'!AE36)*100</f>
        <v>0.22240461754348806</v>
      </c>
      <c r="GA36" s="583">
        <f>('4-year summary'!HO36/'4-year summary'!AF36)*100</f>
        <v>0.29546584193958136</v>
      </c>
      <c r="GB36" s="581">
        <f>('4-year summary'!HY36/'4-year summary'!X36)*100</f>
        <v>24.56397479114759</v>
      </c>
      <c r="GC36" s="583">
        <f>('4-year summary'!HZ36/'4-year summary'!Y36)*100</f>
        <v>24.20049091103127</v>
      </c>
      <c r="GD36" s="583">
        <f>('4-year summary'!IA36/'4-year summary'!Z36)*100</f>
        <v>24.749888266235775</v>
      </c>
      <c r="GE36" s="583">
        <f>('4-year summary'!IB36/'4-year summary'!AA36)*100</f>
        <v>21.486461595137225</v>
      </c>
      <c r="GF36" s="583">
        <f>('4-year summary'!IC36/'4-year summary'!AB36)*100</f>
        <v>25.919299702884892</v>
      </c>
      <c r="GG36" s="583">
        <f>('4-year summary'!ID36/'4-year summary'!AC36)*100</f>
        <v>29.270713776095793</v>
      </c>
      <c r="GH36" s="583">
        <f>('4-year summary'!IE36/'4-year summary'!AD36)*100</f>
        <v>31.636170033905902</v>
      </c>
      <c r="GI36" s="583">
        <f>('4-year summary'!IF36/'4-year summary'!AE36)*100</f>
        <v>31.303449919245942</v>
      </c>
      <c r="GJ36" s="583">
        <f>('4-year summary'!IG36/'4-year summary'!AF36)*100</f>
        <v>33.859833213674264</v>
      </c>
      <c r="GK36" s="581">
        <f>('4-year summary'!IH36/'4-year summary'!X36)*100</f>
        <v>6.386486882602961</v>
      </c>
      <c r="GL36" s="583">
        <f>('4-year summary'!II36/'4-year summary'!Y36)*100</f>
        <v>7.0933086692042266</v>
      </c>
      <c r="GM36" s="583">
        <f>('4-year summary'!IJ36/'4-year summary'!Z36)*100</f>
        <v>8.0104514044074673</v>
      </c>
      <c r="GN36" s="583">
        <f>('4-year summary'!IK36/'4-year summary'!AA36)*100</f>
        <v>6.1582857493706635</v>
      </c>
      <c r="GO36" s="583">
        <f>('4-year summary'!IL36/'4-year summary'!AB36)*100</f>
        <v>3.6101083032490973</v>
      </c>
      <c r="GP36" s="583">
        <f>('4-year summary'!IM36/'4-year summary'!AC36)*100</f>
        <v>2.5653751899990693</v>
      </c>
      <c r="GQ36" s="583">
        <f>('4-year summary'!IN36/'4-year summary'!AD36)*100</f>
        <v>4.463810351108247</v>
      </c>
      <c r="GR36" s="583">
        <f>('4-year summary'!IO36/'4-year summary'!AE36)*100</f>
        <v>4.9087876300669864</v>
      </c>
      <c r="GS36" s="583">
        <f>('4-year summary'!IP36/'4-year summary'!AF36)*100</f>
        <v>4.5093057933395926</v>
      </c>
      <c r="GT36" s="581">
        <f>('4-year summary'!LB36/'4-year summary'!X36)*100</f>
        <v>28.986516195222045</v>
      </c>
      <c r="GU36" s="583">
        <f>('4-year summary'!LC36/'4-year summary'!Y36)*100</f>
        <v>27.377183309024939</v>
      </c>
      <c r="GV36" s="583">
        <f>('4-year summary'!LD36/'4-year summary'!Z36)*100</f>
        <v>25.633444494103898</v>
      </c>
      <c r="GW36" s="583">
        <f>('4-year summary'!LE36/'4-year summary'!AA36)*100</f>
        <v>22.103518143304477</v>
      </c>
      <c r="GX36" s="583">
        <f>('4-year summary'!LF36/'4-year summary'!AB36)*100</f>
        <v>19.315676815437207</v>
      </c>
      <c r="GY36" s="583">
        <f>('4-year summary'!LG36/'4-year summary'!AC36)*100</f>
        <v>18.565623352048888</v>
      </c>
      <c r="GZ36" s="583">
        <f>('4-year summary'!LH36/'4-year summary'!AD36)*100</f>
        <v>16.409336733264212</v>
      </c>
      <c r="HA36" s="583">
        <f>('4-year summary'!LI36/'4-year summary'!AE36)*100</f>
        <v>16.079324313590508</v>
      </c>
      <c r="HB36" s="583">
        <f>('4-year summary'!LJ36/'4-year summary'!AF36)*100</f>
        <v>14.610371679460982</v>
      </c>
      <c r="HC36" s="581">
        <f>('4-year summary'!LK36/'4-year summary'!X36)*100</f>
        <v>3.4222482778836287</v>
      </c>
      <c r="HD36" s="583">
        <f>('4-year summary'!LL36/'4-year summary'!Y36)*100</f>
        <v>3.3581160399843477</v>
      </c>
      <c r="HE36" s="583">
        <f>('4-year summary'!LM36/'4-year summary'!Z36)*100</f>
        <v>2.8156908584591056</v>
      </c>
      <c r="HF36" s="583">
        <f>('4-year summary'!LN36/'4-year summary'!AA36)*100</f>
        <v>2.9716952170442688</v>
      </c>
      <c r="HG36" s="583">
        <f>('4-year summary'!LO36/'4-year summary'!AB36)*100</f>
        <v>2.2746877096578384</v>
      </c>
      <c r="HH36" s="583">
        <f>('4-year summary'!LP36/'4-year summary'!AC36)*100</f>
        <v>1.6657877594068928</v>
      </c>
      <c r="HI36" s="583">
        <f>('4-year summary'!LQ36/'4-year summary'!AD36)*100</f>
        <v>1.9979264157816572</v>
      </c>
      <c r="HJ36" s="583">
        <f>('4-year summary'!LR36/'4-year summary'!AE36)*100</f>
        <v>1.8851439010828988</v>
      </c>
      <c r="HK36" s="583">
        <f>('4-year summary'!LS36/'4-year summary'!AF36)*100</f>
        <v>1.687192798365273</v>
      </c>
      <c r="HL36" s="38"/>
      <c r="HM36" s="24">
        <f t="shared" si="57"/>
        <v>100</v>
      </c>
      <c r="HN36" s="24">
        <f t="shared" si="58"/>
        <v>100.00000000000001</v>
      </c>
      <c r="HO36" s="24">
        <f t="shared" si="59"/>
        <v>100.00000000000001</v>
      </c>
      <c r="HP36" s="24">
        <f t="shared" si="60"/>
        <v>100</v>
      </c>
      <c r="HQ36" s="24">
        <f t="shared" si="61"/>
        <v>100.00000000000001</v>
      </c>
      <c r="HR36" s="24">
        <f t="shared" si="62"/>
        <v>100</v>
      </c>
      <c r="HS36" s="24">
        <f t="shared" si="63"/>
        <v>100</v>
      </c>
      <c r="HT36" s="24">
        <f t="shared" si="64"/>
        <v>100</v>
      </c>
      <c r="HU36" s="24">
        <f t="shared" si="65"/>
        <v>100.00000000000001</v>
      </c>
      <c r="HV36" s="597">
        <f t="shared" si="66"/>
        <v>100</v>
      </c>
      <c r="HW36" s="597">
        <f t="shared" si="67"/>
        <v>100</v>
      </c>
    </row>
    <row r="37" spans="1:231" s="26" customFormat="1" x14ac:dyDescent="0.2">
      <c r="A37" s="171" t="s">
        <v>71</v>
      </c>
      <c r="B37" s="176">
        <f>('4-year summary'!B37/'4-year summary'!X37)*100</f>
        <v>93.561904761904756</v>
      </c>
      <c r="C37" s="176">
        <f>('4-year summary'!C37/'4-year summary'!Y37)*100</f>
        <v>72.300469483568079</v>
      </c>
      <c r="D37" s="176">
        <f>('4-year summary'!D37/'4-year summary'!Z37)*100</f>
        <v>71.933962264150935</v>
      </c>
      <c r="E37" s="176">
        <f>('4-year summary'!E37/'4-year summary'!AA37)*100</f>
        <v>73.827534039334338</v>
      </c>
      <c r="F37" s="176">
        <f>('4-year summary'!F37/'4-year summary'!AB37)*100</f>
        <v>77.29350807680585</v>
      </c>
      <c r="G37" s="176">
        <f>('4-year summary'!G37/'4-year summary'!AC37)*100</f>
        <v>73.95862850665911</v>
      </c>
      <c r="H37" s="176">
        <f>('4-year summary'!H37/'4-year summary'!AD37)*100</f>
        <v>74.056603773584911</v>
      </c>
      <c r="I37" s="176">
        <f>('4-year summary'!I37/'4-year summary'!AE37)*100</f>
        <v>72.48497517637837</v>
      </c>
      <c r="J37" s="176">
        <f>('4-year summary'!J37/'4-year summary'!AF37)*100</f>
        <v>70.350877192982452</v>
      </c>
      <c r="K37" s="176">
        <f>('4-year summary'!K37/'4-year summary'!AG37)*100</f>
        <v>71.352583586626139</v>
      </c>
      <c r="L37" s="176">
        <f>('4-year summary'!L37/'4-year summary'!AH37)*100</f>
        <v>71.94760257043994</v>
      </c>
      <c r="M37" s="175">
        <f>('4-year summary'!M37/'4-year summary'!X37)*100</f>
        <v>6.4380952380952383</v>
      </c>
      <c r="N37" s="176">
        <f>('4-year summary'!N37/'4-year summary'!Y37)*100</f>
        <v>27.699530516431924</v>
      </c>
      <c r="O37" s="176">
        <f>('4-year summary'!O37/'4-year summary'!Z37)*100</f>
        <v>28.066037735849058</v>
      </c>
      <c r="P37" s="176">
        <f>('4-year summary'!P37/'4-year summary'!AA37)*100</f>
        <v>26.172465960665658</v>
      </c>
      <c r="Q37" s="176">
        <f>('4-year summary'!Q37/'4-year summary'!AB37)*100</f>
        <v>22.706491923194147</v>
      </c>
      <c r="R37" s="176">
        <f>('4-year summary'!R37/'4-year summary'!AC37)*100</f>
        <v>26.041371493340893</v>
      </c>
      <c r="S37" s="176">
        <f>('4-year summary'!S37/'4-year summary'!AD37)*100</f>
        <v>25.943396226415093</v>
      </c>
      <c r="T37" s="176">
        <f>('4-year summary'!T37/'4-year summary'!AE37)*100</f>
        <v>27.515024823621637</v>
      </c>
      <c r="U37" s="176">
        <f>('4-year summary'!U37/'4-year summary'!AF37)*100</f>
        <v>29.649122807017541</v>
      </c>
      <c r="V37" s="176">
        <f>('4-year summary'!V37/'4-year summary'!AG37)*100</f>
        <v>28.647416413373861</v>
      </c>
      <c r="W37" s="176">
        <f>('4-year summary'!W37/'4-year summary'!AH37)*100</f>
        <v>28.05239742956006</v>
      </c>
      <c r="X37" s="175">
        <f>('4-year summary'!AI37/'4-year summary'!X37)*100</f>
        <v>28.876190476190477</v>
      </c>
      <c r="Y37" s="176">
        <f>('4-year summary'!AJ37/'4-year summary'!Y37)*100</f>
        <v>23.210093896713616</v>
      </c>
      <c r="Z37" s="176">
        <f>('4-year summary'!AK37/'4-year summary'!Z37)*100</f>
        <v>24.46933962264151</v>
      </c>
      <c r="AA37" s="176">
        <f>('4-year summary'!AL37/'4-year summary'!AA37)*100</f>
        <v>25.567322239031771</v>
      </c>
      <c r="AB37" s="176">
        <f>('4-year summary'!AM37/'4-year summary'!AB37)*100</f>
        <v>27.278268820481561</v>
      </c>
      <c r="AC37" s="176">
        <f>('4-year summary'!AN37/'4-year summary'!AC37)*100</f>
        <v>27.486540096344577</v>
      </c>
      <c r="AD37" s="176">
        <f>('4-year summary'!AO37/'4-year summary'!AD37)*100</f>
        <v>27.941176470588236</v>
      </c>
      <c r="AE37" s="176">
        <f>('4-year summary'!AP37/'4-year summary'!AE37)*100</f>
        <v>27.9592370002613</v>
      </c>
      <c r="AF37" s="176">
        <f>('4-year summary'!AQ37/'4-year summary'!AF37)*100</f>
        <v>27.443609022556391</v>
      </c>
      <c r="AG37" s="176">
        <f>('4-year summary'!AR37/'4-year summary'!AG37)*100</f>
        <v>25.987841945288753</v>
      </c>
      <c r="AH37" s="176">
        <f>('4-year summary'!AS37/'4-year summary'!AH37)*100</f>
        <v>24.938210578348986</v>
      </c>
      <c r="AI37" s="175">
        <f>('4-year summary'!AT37/'4-year summary'!X37)*100</f>
        <v>1.5619047619047619</v>
      </c>
      <c r="AJ37" s="176">
        <f>('4-year summary'!AU37/'4-year summary'!Y37)*100</f>
        <v>1.232394366197183</v>
      </c>
      <c r="AK37" s="176">
        <f>('4-year summary'!AV37/'4-year summary'!Z37)*100</f>
        <v>1.5919811320754718</v>
      </c>
      <c r="AL37" s="176">
        <f>('4-year summary'!AW37/'4-year summary'!AA37)*100</f>
        <v>1.5431164901664145</v>
      </c>
      <c r="AM37" s="176">
        <f>('4-year summary'!AX37/'4-year summary'!AB37)*100</f>
        <v>1.8287107589149649</v>
      </c>
      <c r="AN37" s="176">
        <f>('4-year summary'!AY37/'4-year summary'!AC37)*100</f>
        <v>2.0685746670444884</v>
      </c>
      <c r="AO37" s="176">
        <f>('4-year summary'!AZ37/'4-year summary'!AD37)*100</f>
        <v>2.1087680355160932</v>
      </c>
      <c r="AP37" s="176">
        <f>('4-year summary'!BA37/'4-year summary'!AE37)*100</f>
        <v>2.1165403710478183</v>
      </c>
      <c r="AQ37" s="176">
        <f>('4-year summary'!BB37/'4-year summary'!AF37)*100</f>
        <v>2.5062656641604009</v>
      </c>
      <c r="AR37" s="176">
        <f>('4-year summary'!BC37/'4-year summary'!AG37)*100</f>
        <v>2.7862208713272545</v>
      </c>
      <c r="AS37" s="176">
        <f>('4-year summary'!BD37/'4-year summary'!AH37)*100</f>
        <v>1.7053880375679682</v>
      </c>
      <c r="AT37" s="607">
        <f t="shared" si="27"/>
        <v>28.774062816616009</v>
      </c>
      <c r="AU37" s="607">
        <f t="shared" si="27"/>
        <v>26.643598615916954</v>
      </c>
      <c r="AV37" s="17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5">
        <f>('4-year summary'!DH37/'4-year summary'!X37)*100</f>
        <v>0</v>
      </c>
      <c r="BH37" s="176">
        <f>('4-year summary'!DI37/'4-year summary'!Y37)*100</f>
        <v>21.830985915492956</v>
      </c>
      <c r="BI37" s="176">
        <f>('4-year summary'!DJ37/'4-year summary'!Z37)*100</f>
        <v>21.550707547169811</v>
      </c>
      <c r="BJ37" s="176">
        <f>('4-year summary'!DK37/'4-year summary'!AA37)*100</f>
        <v>20.151285930408473</v>
      </c>
      <c r="BK37" s="176">
        <f>('4-year summary'!DL37/'4-year summary'!AB37)*100</f>
        <v>16.306004266991771</v>
      </c>
      <c r="BL37" s="176">
        <f>('4-year summary'!DM37/'4-year summary'!AC37)*100</f>
        <v>19.722300935109097</v>
      </c>
      <c r="BM37" s="176">
        <f>('4-year summary'!DN37/'4-year summary'!AD37)*100</f>
        <v>19.728079911209768</v>
      </c>
      <c r="BN37" s="176">
        <f>('4-year summary'!DO37/'4-year summary'!AE37)*100</f>
        <v>21.688006271230726</v>
      </c>
      <c r="BO37" s="176">
        <f>('4-year summary'!DP37/'4-year summary'!AF37)*100</f>
        <v>23.458646616541355</v>
      </c>
      <c r="BP37" s="176">
        <f>('4-year summary'!DQ37/'4-year summary'!AG37)*100</f>
        <v>22.897669706180345</v>
      </c>
      <c r="BQ37" s="176">
        <f>('4-year summary'!DR37/'4-year summary'!AH37)*100</f>
        <v>23.38111715274345</v>
      </c>
      <c r="BR37" s="607">
        <f t="shared" si="2"/>
        <v>22.897669706180345</v>
      </c>
      <c r="BS37" s="607">
        <f t="shared" si="2"/>
        <v>23.38111715274345</v>
      </c>
      <c r="BT37" s="384">
        <f t="shared" si="3"/>
        <v>28.876190476190477</v>
      </c>
      <c r="BU37" s="385">
        <f t="shared" si="4"/>
        <v>23.210093896713616</v>
      </c>
      <c r="BV37" s="385">
        <f t="shared" si="5"/>
        <v>24.46933962264151</v>
      </c>
      <c r="BW37" s="385">
        <f t="shared" si="6"/>
        <v>25.567322239031771</v>
      </c>
      <c r="BX37" s="385">
        <f t="shared" si="7"/>
        <v>27.278268820481561</v>
      </c>
      <c r="BY37" s="385">
        <f t="shared" si="8"/>
        <v>27.486540096344577</v>
      </c>
      <c r="BZ37" s="385">
        <f t="shared" si="9"/>
        <v>27.941176470588236</v>
      </c>
      <c r="CA37" s="385">
        <f t="shared" si="49"/>
        <v>27.9592370002613</v>
      </c>
      <c r="CB37" s="385">
        <f t="shared" si="50"/>
        <v>27.443609022556391</v>
      </c>
      <c r="CC37" s="385">
        <f t="shared" si="51"/>
        <v>25.987841945288753</v>
      </c>
      <c r="CD37" s="385">
        <f t="shared" si="52"/>
        <v>24.938210578348986</v>
      </c>
      <c r="CE37" s="384">
        <f t="shared" si="10"/>
        <v>1.5619047619047619</v>
      </c>
      <c r="CF37" s="385">
        <f t="shared" si="11"/>
        <v>23.06338028169014</v>
      </c>
      <c r="CG37" s="385">
        <f t="shared" si="12"/>
        <v>23.142688679245282</v>
      </c>
      <c r="CH37" s="385">
        <f t="shared" si="13"/>
        <v>21.694402420574889</v>
      </c>
      <c r="CI37" s="385">
        <f t="shared" si="14"/>
        <v>18.134715025906736</v>
      </c>
      <c r="CJ37" s="385">
        <f t="shared" si="15"/>
        <v>21.790875602153584</v>
      </c>
      <c r="CK37" s="385">
        <f t="shared" si="16"/>
        <v>21.836847946725861</v>
      </c>
      <c r="CL37" s="385">
        <f t="shared" si="53"/>
        <v>23.804546642278545</v>
      </c>
      <c r="CM37" s="385">
        <f t="shared" si="54"/>
        <v>25.964912280701757</v>
      </c>
      <c r="CN37" s="385">
        <f t="shared" si="55"/>
        <v>25.683890577507601</v>
      </c>
      <c r="CO37" s="385">
        <f t="shared" si="56"/>
        <v>25.086505190311417</v>
      </c>
      <c r="CP37" s="175">
        <f>('4-year summary'!ED37/'4-year summary'!AG37)*100</f>
        <v>1.9756838905775076</v>
      </c>
      <c r="CQ37" s="175">
        <f>('4-year summary'!EE37/'4-year summary'!AH37)*100</f>
        <v>2.0761245674740483</v>
      </c>
      <c r="CR37" s="175">
        <f>('4-year summary'!EF37/'4-year summary'!AG37)*100</f>
        <v>0.12664640324214793</v>
      </c>
      <c r="CS37" s="175">
        <f>('4-year summary'!EG37/'4-year summary'!AH37)*100</f>
        <v>9.8863074641621349E-2</v>
      </c>
      <c r="CT37" s="175">
        <f t="shared" si="17"/>
        <v>2.1023302938196555</v>
      </c>
      <c r="CU37" s="175">
        <f t="shared" si="17"/>
        <v>2.1749876421156698</v>
      </c>
      <c r="CV37" s="175">
        <f>('4-year summary'!EJ37/'4-year summary'!AG37)*100</f>
        <v>3.7993920972644375</v>
      </c>
      <c r="CW37" s="175">
        <f>('4-year summary'!EK37/'4-year summary'!AH37)*100</f>
        <v>3.732081067721206</v>
      </c>
      <c r="CX37" s="175">
        <f>('4-year summary'!EL37/'4-year summary'!AG37)*100</f>
        <v>0.22796352583586624</v>
      </c>
      <c r="CY37" s="175">
        <f>('4-year summary'!EM37/'4-year summary'!AH37)*100</f>
        <v>0.1977261492832427</v>
      </c>
      <c r="CZ37" s="175">
        <f t="shared" si="18"/>
        <v>4.0273556231003038</v>
      </c>
      <c r="DA37" s="175">
        <f t="shared" si="18"/>
        <v>3.9298072170044485</v>
      </c>
      <c r="DB37" s="175">
        <f>('4-year summary'!EP37/'4-year summary'!AG37)*100</f>
        <v>3.0141843971631204</v>
      </c>
      <c r="DC37" s="175">
        <f>('4-year summary'!EQ37/'4-year summary'!AH37)*100</f>
        <v>2.9164607019278299</v>
      </c>
      <c r="DD37" s="175">
        <f>('4-year summary'!ER37/'4-year summary'!AG37)*100</f>
        <v>5.0658561296859174E-2</v>
      </c>
      <c r="DE37" s="175">
        <f>('4-year summary'!ES37/'4-year summary'!AH37)*100</f>
        <v>0.1235788433020267</v>
      </c>
      <c r="DF37" s="175">
        <f t="shared" si="36"/>
        <v>3.0648429584599794</v>
      </c>
      <c r="DG37" s="175">
        <f t="shared" si="36"/>
        <v>3.0400395452298565</v>
      </c>
      <c r="DH37" s="175">
        <f>('4-year summary'!EV37/'4-year summary'!AG37)*100</f>
        <v>4.7365754812563328</v>
      </c>
      <c r="DI37" s="175">
        <f>('4-year summary'!EW37/'4-year summary'!AH37)*100</f>
        <v>5.0173010380622838</v>
      </c>
      <c r="DJ37" s="175">
        <f>('4-year summary'!EX37/'4-year summary'!AG37)*100</f>
        <v>0.25329280648429586</v>
      </c>
      <c r="DK37" s="175">
        <f>('4-year summary'!EY37/'4-year summary'!AH37)*100</f>
        <v>0.14829461196243204</v>
      </c>
      <c r="DL37" s="175">
        <f t="shared" si="37"/>
        <v>4.9898682877406291</v>
      </c>
      <c r="DM37" s="175">
        <f t="shared" si="37"/>
        <v>5.1655956500247155</v>
      </c>
      <c r="DN37" s="175">
        <f>('4-year summary'!FB37/'4-year summary'!AG37)*100</f>
        <v>4.7112462006079028</v>
      </c>
      <c r="DO37" s="175">
        <f>('4-year summary'!FC37/'4-year summary'!AH37)*100</f>
        <v>5.0914483440435001</v>
      </c>
      <c r="DP37" s="175">
        <f>('4-year summary'!FD37/'4-year summary'!AG37)*100</f>
        <v>0.10131712259371835</v>
      </c>
      <c r="DQ37" s="175">
        <f>('4-year summary'!FE37/'4-year summary'!AH37)*100</f>
        <v>0.1235788433020267</v>
      </c>
      <c r="DR37" s="175">
        <f t="shared" si="19"/>
        <v>4.8125633232016209</v>
      </c>
      <c r="DS37" s="175">
        <f t="shared" si="19"/>
        <v>5.2150271873455267</v>
      </c>
      <c r="DT37" s="175">
        <f>('4-year summary'!FH37/'4-year summary'!AG37)*100</f>
        <v>5.0911854103343464</v>
      </c>
      <c r="DU37" s="175">
        <f>('4-year summary'!FI37/'4-year summary'!AH37)*100</f>
        <v>5.6599110232328229</v>
      </c>
      <c r="DV37" s="175">
        <f>('4-year summary'!FJ37/'4-year summary'!AG37)*100</f>
        <v>0.303951367781155</v>
      </c>
      <c r="DW37" s="175">
        <f>('4-year summary'!FK37/'4-year summary'!AH37)*100</f>
        <v>0.1977261492832427</v>
      </c>
      <c r="DX37" s="175">
        <f t="shared" si="20"/>
        <v>5.3951367781155017</v>
      </c>
      <c r="DY37" s="175">
        <f t="shared" si="20"/>
        <v>5.8576371725160659</v>
      </c>
      <c r="DZ37" s="175">
        <f>('4-year summary'!FN37/'4-year summary'!AG37)*100</f>
        <v>3.0648429584599799</v>
      </c>
      <c r="EA37" s="175">
        <f>('4-year summary'!FO37/'4-year summary'!AH37)*100</f>
        <v>3.0647553138902621</v>
      </c>
      <c r="EB37" s="175">
        <f>('4-year summary'!FP37/'4-year summary'!AG37)*100</f>
        <v>0.37993920972644379</v>
      </c>
      <c r="EC37" s="175">
        <f>('4-year summary'!FQ37/'4-year summary'!AH37)*100</f>
        <v>0.6426099851705388</v>
      </c>
      <c r="ED37" s="175">
        <f t="shared" si="21"/>
        <v>3.4447821681864239</v>
      </c>
      <c r="EE37" s="175">
        <f t="shared" si="21"/>
        <v>3.7073652990608008</v>
      </c>
      <c r="EF37" s="175">
        <f>('4-year summary'!FT37/'4-year summary'!AG37)*100</f>
        <v>5.8257345491388044</v>
      </c>
      <c r="EG37" s="175">
        <f>('4-year summary'!FU37/'4-year summary'!AH37)*100</f>
        <v>6.0553633217993079</v>
      </c>
      <c r="EH37" s="175">
        <f>('4-year summary'!FV37/'4-year summary'!AG37)*100</f>
        <v>0.45592705167173248</v>
      </c>
      <c r="EI37" s="175">
        <f>('4-year summary'!FW37/'4-year summary'!AH37)*100</f>
        <v>0.39545229856648539</v>
      </c>
      <c r="EJ37" s="175">
        <f t="shared" si="22"/>
        <v>6.281661600810537</v>
      </c>
      <c r="EK37" s="175">
        <f t="shared" si="22"/>
        <v>6.4508156203657929</v>
      </c>
      <c r="EL37" s="175">
        <f>('4-year summary'!FZ37/'4-year summary'!AG37)*100</f>
        <v>0.40526849037487339</v>
      </c>
      <c r="EM37" s="175">
        <f>('4-year summary'!GA37/'4-year summary'!AH37)*100</f>
        <v>0.42016806722689076</v>
      </c>
      <c r="EN37" s="175">
        <f>('4-year summary'!GB37/'4-year summary'!AG37)*100</f>
        <v>2.5329280648429587E-2</v>
      </c>
      <c r="EO37" s="175">
        <f>('4-year summary'!GC37/'4-year summary'!AH37)*100</f>
        <v>4.9431537320810674E-2</v>
      </c>
      <c r="EP37" s="175">
        <f t="shared" si="23"/>
        <v>0.43059777102330299</v>
      </c>
      <c r="EQ37" s="175">
        <f t="shared" si="23"/>
        <v>0.46959960454770144</v>
      </c>
      <c r="ER37" s="175">
        <f>('4-year summary'!GF37/'4-year summary'!AG37)*100</f>
        <v>7.9280648429584595</v>
      </c>
      <c r="ES37" s="175">
        <f>('4-year summary'!GG37/'4-year summary'!AH37)*100</f>
        <v>7.8348986653484927</v>
      </c>
      <c r="ET37" s="175">
        <f>('4-year summary'!GH37/'4-year summary'!AG37)*100</f>
        <v>0.9371833839918946</v>
      </c>
      <c r="EU37" s="175">
        <f>('4-year summary'!GI37/'4-year summary'!AH37)*100</f>
        <v>0.88976767177459215</v>
      </c>
      <c r="EV37" s="175">
        <f t="shared" si="24"/>
        <v>8.8652482269503547</v>
      </c>
      <c r="EW37" s="175">
        <f t="shared" si="24"/>
        <v>8.7246663371230841</v>
      </c>
      <c r="EX37" s="175">
        <f>('4-year summary'!GL37/'4-year summary'!AG37)*100</f>
        <v>3.1661600810536985</v>
      </c>
      <c r="EY37" s="175">
        <f>('4-year summary'!GM37/'4-year summary'!AH37)*100</f>
        <v>3.336628769154721</v>
      </c>
      <c r="EZ37" s="175">
        <f>('4-year summary'!GN37/'4-year summary'!AG37)*100</f>
        <v>7.598784194528875E-2</v>
      </c>
      <c r="FA37" s="175">
        <f>('4-year summary'!GO37/'4-year summary'!AH37)*100</f>
        <v>2.4715768660405337E-2</v>
      </c>
      <c r="FB37" s="175">
        <f t="shared" si="25"/>
        <v>3.2421479229989871</v>
      </c>
      <c r="FC37" s="175">
        <f t="shared" si="25"/>
        <v>3.3613445378151261</v>
      </c>
      <c r="FD37" s="175">
        <f>('4-year summary'!GR37/'4-year summary'!AG37)*100</f>
        <v>1.6464032421479229</v>
      </c>
      <c r="FE37" s="175">
        <f>('4-year summary'!GS37/'4-year summary'!AH37)*100</f>
        <v>1.8042511122095897</v>
      </c>
      <c r="FF37" s="175">
        <f>('4-year summary'!GT37/'4-year summary'!AG37)*100</f>
        <v>2.5329280648429587E-2</v>
      </c>
      <c r="FG37" s="175">
        <f>('4-year summary'!GU37/'4-year summary'!AH37)*100</f>
        <v>7.4147305981216022E-2</v>
      </c>
      <c r="FH37" s="175">
        <f t="shared" si="26"/>
        <v>1.6717325227963524</v>
      </c>
      <c r="FI37" s="175">
        <f t="shared" si="26"/>
        <v>1.8783984181908058</v>
      </c>
      <c r="FJ37" s="584">
        <f>('4-year summary'!GX37/'4-year summary'!X37)*100</f>
        <v>4.7619047619047619</v>
      </c>
      <c r="FK37" s="585">
        <f>('4-year summary'!GY37/'4-year summary'!Y37)*100</f>
        <v>4.1666666666666661</v>
      </c>
      <c r="FL37" s="585">
        <f>('4-year summary'!GZ37/'4-year summary'!Z37)*100</f>
        <v>4.2747641509433967</v>
      </c>
      <c r="FM37" s="585">
        <f>('4-year summary'!HA37/'4-year summary'!AA37)*100</f>
        <v>4.4780635400907718</v>
      </c>
      <c r="FN37" s="585">
        <f>('4-year summary'!HB37/'4-year summary'!AB37)*100</f>
        <v>2.9868942395611096</v>
      </c>
      <c r="FO37" s="585">
        <f>('4-year summary'!HC37/'4-year summary'!AC37)*100</f>
        <v>2.6919807310852932</v>
      </c>
      <c r="FP37" s="585">
        <f>('4-year summary'!HD37/'4-year summary'!AD37)*100</f>
        <v>2.7746947835738069</v>
      </c>
      <c r="FQ37" s="585">
        <f>('4-year summary'!HE37/'4-year summary'!AE37)*100</f>
        <v>2.9004442121766396</v>
      </c>
      <c r="FR37" s="585">
        <f>('4-year summary'!HF37/'4-year summary'!AF37)*100</f>
        <v>2.8571428571428572</v>
      </c>
      <c r="FS37" s="584">
        <f>('4-year summary'!HG37/'4-year summary'!X37)*100</f>
        <v>0</v>
      </c>
      <c r="FT37" s="585">
        <f>('4-year summary'!HH37/'4-year summary'!Y37)*100</f>
        <v>0</v>
      </c>
      <c r="FU37" s="585">
        <f>('4-year summary'!HI37/'4-year summary'!Z37)*100</f>
        <v>2.9481132075471699E-2</v>
      </c>
      <c r="FV37" s="585">
        <f>('4-year summary'!HJ37/'4-year summary'!AA37)*100</f>
        <v>3.02571860816944E-2</v>
      </c>
      <c r="FW37" s="585">
        <f>('4-year summary'!HK37/'4-year summary'!AB37)*100</f>
        <v>3.0478512648582746E-2</v>
      </c>
      <c r="FX37" s="585">
        <f>('4-year summary'!HL37/'4-year summary'!AC37)*100</f>
        <v>0</v>
      </c>
      <c r="FY37" s="585">
        <f>('4-year summary'!HM37/'4-year summary'!AD37)*100</f>
        <v>0</v>
      </c>
      <c r="FZ37" s="585">
        <f>('4-year summary'!HN37/'4-year summary'!AE37)*100</f>
        <v>0</v>
      </c>
      <c r="GA37" s="585">
        <f>('4-year summary'!HO37/'4-year summary'!AF37)*100</f>
        <v>0.25062656641604009</v>
      </c>
      <c r="GB37" s="584">
        <f>('4-year summary'!HY37/'4-year summary'!X37)*100</f>
        <v>30.971428571428572</v>
      </c>
      <c r="GC37" s="585">
        <f>('4-year summary'!HZ37/'4-year summary'!Y37)*100</f>
        <v>23.06338028169014</v>
      </c>
      <c r="GD37" s="585">
        <f>('4-year summary'!IA37/'4-year summary'!Z37)*100</f>
        <v>20.224056603773587</v>
      </c>
      <c r="GE37" s="585">
        <f>('4-year summary'!IB37/'4-year summary'!AA37)*100</f>
        <v>21.482602118003026</v>
      </c>
      <c r="GF37" s="585">
        <f>('4-year summary'!IC37/'4-year summary'!AB37)*100</f>
        <v>25.632429137458089</v>
      </c>
      <c r="GG37" s="585">
        <f>('4-year summary'!ID37/'4-year summary'!AC37)*100</f>
        <v>24.596202890337207</v>
      </c>
      <c r="GH37" s="585">
        <f>('4-year summary'!IE37/'4-year summary'!AD37)*100</f>
        <v>24.972253052164262</v>
      </c>
      <c r="GI37" s="585">
        <f>('4-year summary'!IF37/'4-year summary'!AE37)*100</f>
        <v>24.823621635746015</v>
      </c>
      <c r="GJ37" s="585">
        <f>('4-year summary'!IG37/'4-year summary'!AF37)*100</f>
        <v>23.283208020050125</v>
      </c>
      <c r="GK37" s="584">
        <f>('4-year summary'!IH37/'4-year summary'!X37)*100</f>
        <v>1.9809523809523808</v>
      </c>
      <c r="GL37" s="585">
        <f>('4-year summary'!II37/'4-year summary'!Y37)*100</f>
        <v>1.7312206572769953</v>
      </c>
      <c r="GM37" s="585">
        <f>('4-year summary'!IJ37/'4-year summary'!Z37)*100</f>
        <v>1.6509433962264151</v>
      </c>
      <c r="GN37" s="585">
        <f>('4-year summary'!IK37/'4-year summary'!AA37)*100</f>
        <v>1.5431164901664145</v>
      </c>
      <c r="GO37" s="585">
        <f>('4-year summary'!IL37/'4-year summary'!AB37)*100</f>
        <v>1.4324900944833892</v>
      </c>
      <c r="GP37" s="585">
        <f>('4-year summary'!IM37/'4-year summary'!AC37)*100</f>
        <v>1.3318220459053556</v>
      </c>
      <c r="GQ37" s="585">
        <f>('4-year summary'!IN37/'4-year summary'!AD37)*100</f>
        <v>1.3596004439511655</v>
      </c>
      <c r="GR37" s="585">
        <f>('4-year summary'!IO37/'4-year summary'!AE37)*100</f>
        <v>1.4371570420695061</v>
      </c>
      <c r="GS37" s="585">
        <f>('4-year summary'!IP37/'4-year summary'!AF37)*100</f>
        <v>1.5037593984962405</v>
      </c>
      <c r="GT37" s="584">
        <f>('4-year summary'!LB37/'4-year summary'!X37)*100</f>
        <v>28.952380952380953</v>
      </c>
      <c r="GU37" s="585">
        <f>('4-year summary'!LC37/'4-year summary'!Y37)*100</f>
        <v>21.860328638497652</v>
      </c>
      <c r="GV37" s="585">
        <f>('4-year summary'!LD37/'4-year summary'!Z37)*100</f>
        <v>22.965801886792452</v>
      </c>
      <c r="GW37" s="585">
        <f>('4-year summary'!LE37/'4-year summary'!AA37)*100</f>
        <v>22.299546142208776</v>
      </c>
      <c r="GX37" s="585">
        <f>('4-year summary'!LF37/'4-year summary'!AB37)*100</f>
        <v>21.39591587930509</v>
      </c>
      <c r="GY37" s="585">
        <f>('4-year summary'!LG37/'4-year summary'!AC37)*100</f>
        <v>19.183904788892036</v>
      </c>
      <c r="GZ37" s="585">
        <f>('4-year summary'!LH37/'4-year summary'!AD37)*100</f>
        <v>18.368479467258602</v>
      </c>
      <c r="HA37" s="585">
        <f>('4-year summary'!LI37/'4-year summary'!AE37)*100</f>
        <v>16.80167232819441</v>
      </c>
      <c r="HB37" s="585">
        <f>('4-year summary'!LJ37/'4-year summary'!AF37)*100</f>
        <v>16.766917293233082</v>
      </c>
      <c r="HC37" s="584">
        <f>('4-year summary'!LK37/'4-year summary'!X37)*100</f>
        <v>2.8952380952380952</v>
      </c>
      <c r="HD37" s="585">
        <f>('4-year summary'!LL37/'4-year summary'!Y37)*100</f>
        <v>2.9049295774647885</v>
      </c>
      <c r="HE37" s="585">
        <f>('4-year summary'!LM37/'4-year summary'!Z37)*100</f>
        <v>3.2429245283018866</v>
      </c>
      <c r="HF37" s="585">
        <f>('4-year summary'!LN37/'4-year summary'!AA37)*100</f>
        <v>2.9046898638426626</v>
      </c>
      <c r="HG37" s="585">
        <f>('4-year summary'!LO37/'4-year summary'!AB37)*100</f>
        <v>3.1088082901554404</v>
      </c>
      <c r="HH37" s="585">
        <f>('4-year summary'!LP37/'4-year summary'!AC37)*100</f>
        <v>2.9186738452819494</v>
      </c>
      <c r="HI37" s="585">
        <f>('4-year summary'!LQ37/'4-year summary'!AD37)*100</f>
        <v>2.746947835738069</v>
      </c>
      <c r="HJ37" s="585">
        <f>('4-year summary'!LR37/'4-year summary'!AE37)*100</f>
        <v>2.2733211392735821</v>
      </c>
      <c r="HK37" s="585">
        <f>('4-year summary'!LS37/'4-year summary'!AF37)*100</f>
        <v>1.9298245614035088</v>
      </c>
      <c r="HL37" s="38"/>
      <c r="HM37" s="24">
        <f t="shared" si="57"/>
        <v>99.999999999999986</v>
      </c>
      <c r="HN37" s="24">
        <f t="shared" si="58"/>
        <v>100</v>
      </c>
      <c r="HO37" s="24">
        <f t="shared" si="59"/>
        <v>100</v>
      </c>
      <c r="HP37" s="24">
        <f t="shared" si="60"/>
        <v>100.00000000000001</v>
      </c>
      <c r="HQ37" s="24">
        <f t="shared" si="61"/>
        <v>100.00000000000001</v>
      </c>
      <c r="HR37" s="24">
        <f t="shared" si="62"/>
        <v>100</v>
      </c>
      <c r="HS37" s="24">
        <f t="shared" si="63"/>
        <v>100.00000000000001</v>
      </c>
      <c r="HT37" s="24">
        <f t="shared" si="64"/>
        <v>100</v>
      </c>
      <c r="HU37" s="24">
        <f t="shared" si="65"/>
        <v>100.00000000000001</v>
      </c>
      <c r="HV37" s="597">
        <f t="shared" si="66"/>
        <v>100</v>
      </c>
      <c r="HW37" s="597">
        <f t="shared" si="67"/>
        <v>100</v>
      </c>
    </row>
    <row r="38" spans="1:231" s="26" customFormat="1" x14ac:dyDescent="0.2">
      <c r="A38" s="156" t="s">
        <v>109</v>
      </c>
      <c r="B38" s="76">
        <f>('4-year summary'!B38/'4-year summary'!X38)*100</f>
        <v>72.850992790269615</v>
      </c>
      <c r="C38" s="76">
        <f>('4-year summary'!C38/'4-year summary'!Y38)*100</f>
        <v>68.308267336080604</v>
      </c>
      <c r="D38" s="76">
        <f>('4-year summary'!D38/'4-year summary'!Z38)*100</f>
        <v>67.931170940054315</v>
      </c>
      <c r="E38" s="76">
        <f>('4-year summary'!E38/'4-year summary'!AA38)*100</f>
        <v>68.435738000811398</v>
      </c>
      <c r="F38" s="76">
        <f>('4-year summary'!F38/'4-year summary'!AB38)*100</f>
        <v>66.47428367128046</v>
      </c>
      <c r="G38" s="76">
        <f>('4-year summary'!G38/'4-year summary'!AC38)*100</f>
        <v>66.364722949168382</v>
      </c>
      <c r="H38" s="76">
        <f>('4-year summary'!H38/'4-year summary'!AD38)*100</f>
        <v>66.841031691317042</v>
      </c>
      <c r="I38" s="76">
        <f>('4-year summary'!I38/'4-year summary'!AE38)*100</f>
        <v>67.616876737949283</v>
      </c>
      <c r="J38" s="76">
        <f>('4-year summary'!J38/'4-year summary'!AF38)*100</f>
        <v>67.130969043030319</v>
      </c>
      <c r="K38" s="76">
        <f>('4-year summary'!K38/'4-year summary'!AG38)*100</f>
        <v>67.346870534629545</v>
      </c>
      <c r="L38" s="76">
        <f>('4-year summary'!L38/'4-year summary'!AH38)*100</f>
        <v>68.192091784836819</v>
      </c>
      <c r="M38" s="78">
        <f>('4-year summary'!M38/'4-year summary'!X38)*100</f>
        <v>27.149007209730385</v>
      </c>
      <c r="N38" s="76">
        <f>('4-year summary'!N38/'4-year summary'!Y38)*100</f>
        <v>31.691732663919403</v>
      </c>
      <c r="O38" s="76">
        <f>('4-year summary'!O38/'4-year summary'!Z38)*100</f>
        <v>32.068829059945692</v>
      </c>
      <c r="P38" s="76">
        <f>('4-year summary'!P38/'4-year summary'!AA38)*100</f>
        <v>31.564261999188602</v>
      </c>
      <c r="Q38" s="76">
        <f>('4-year summary'!Q38/'4-year summary'!AB38)*100</f>
        <v>33.525716328719547</v>
      </c>
      <c r="R38" s="76">
        <f>('4-year summary'!R38/'4-year summary'!AC38)*100</f>
        <v>33.635277050831611</v>
      </c>
      <c r="S38" s="76">
        <f>('4-year summary'!S38/'4-year summary'!AD38)*100</f>
        <v>33.158968308682951</v>
      </c>
      <c r="T38" s="76">
        <f>('4-year summary'!T38/'4-year summary'!AE38)*100</f>
        <v>32.383123262050717</v>
      </c>
      <c r="U38" s="76">
        <f>('4-year summary'!U38/'4-year summary'!AF38)*100</f>
        <v>32.869030956969681</v>
      </c>
      <c r="V38" s="76">
        <f>('4-year summary'!V38/'4-year summary'!AG38)*100</f>
        <v>32.653129465370462</v>
      </c>
      <c r="W38" s="76">
        <f>('4-year summary'!W38/'4-year summary'!AH38)*100</f>
        <v>31.807908215163188</v>
      </c>
      <c r="X38" s="78">
        <f>('4-year summary'!AI38/'4-year summary'!X38)*100</f>
        <v>21.04489112022944</v>
      </c>
      <c r="Y38" s="75">
        <f>('4-year summary'!AJ38/'4-year summary'!Y38)*100</f>
        <v>20.709993446556112</v>
      </c>
      <c r="Z38" s="75">
        <f>('4-year summary'!AK38/'4-year summary'!Z38)*100</f>
        <v>20.321766303235403</v>
      </c>
      <c r="AA38" s="75">
        <f>('4-year summary'!AL38/'4-year summary'!AA38)*100</f>
        <v>20.615890731556537</v>
      </c>
      <c r="AB38" s="76">
        <f>('4-year summary'!AM38/'4-year summary'!AB38)*100</f>
        <v>19.2220041395178</v>
      </c>
      <c r="AC38" s="76">
        <f>('4-year summary'!AN38/'4-year summary'!AC38)*100</f>
        <v>19.746107022540954</v>
      </c>
      <c r="AD38" s="76">
        <f>('4-year summary'!AO38/'4-year summary'!AD38)*100</f>
        <v>20.360433353944416</v>
      </c>
      <c r="AE38" s="76">
        <f>('4-year summary'!AP38/'4-year summary'!AE38)*100</f>
        <v>20.116488965918773</v>
      </c>
      <c r="AF38" s="76">
        <f>('4-year summary'!AQ38/'4-year summary'!AF38)*100</f>
        <v>20.225771688435966</v>
      </c>
      <c r="AG38" s="76">
        <f>('4-year summary'!AR38/'4-year summary'!AG38)*100</f>
        <v>20.863994150573685</v>
      </c>
      <c r="AH38" s="76">
        <f>('4-year summary'!AS38/'4-year summary'!AH38)*100</f>
        <v>21.447015137254727</v>
      </c>
      <c r="AI38" s="78">
        <f>('4-year summary'!AT38/'4-year summary'!X38)*100</f>
        <v>5.5516146983103916</v>
      </c>
      <c r="AJ38" s="75">
        <f>('4-year summary'!AU38/'4-year summary'!Y38)*100</f>
        <v>7.0171833520310116</v>
      </c>
      <c r="AK38" s="75">
        <f>('4-year summary'!AV38/'4-year summary'!Z38)*100</f>
        <v>6.7044198518073763</v>
      </c>
      <c r="AL38" s="75">
        <f>('4-year summary'!AW38/'4-year summary'!AA38)*100</f>
        <v>7.1278947499151339</v>
      </c>
      <c r="AM38" s="76">
        <f>('4-year summary'!AX38/'4-year summary'!AB38)*100</f>
        <v>7.4516184736318545</v>
      </c>
      <c r="AN38" s="76">
        <f>('4-year summary'!AY38/'4-year summary'!AC38)*100</f>
        <v>7.9527107461118423</v>
      </c>
      <c r="AO38" s="76">
        <f>('4-year summary'!AZ38/'4-year summary'!AD38)*100</f>
        <v>8.1181607332807388</v>
      </c>
      <c r="AP38" s="76">
        <f>('4-year summary'!BA38/'4-year summary'!AE38)*100</f>
        <v>8.0598135547118233</v>
      </c>
      <c r="AQ38" s="76">
        <f>('4-year summary'!BB38/'4-year summary'!AF38)*100</f>
        <v>8.72746866517911</v>
      </c>
      <c r="AR38" s="76">
        <f>('4-year summary'!BC38/'4-year summary'!AG38)*100</f>
        <v>8.3267386104491621</v>
      </c>
      <c r="AS38" s="76">
        <f>('4-year summary'!BD38/'4-year summary'!AH38)*100</f>
        <v>8.2200815100143743</v>
      </c>
      <c r="AT38" s="606">
        <f t="shared" si="27"/>
        <v>29.190732761022847</v>
      </c>
      <c r="AU38" s="606">
        <f t="shared" si="27"/>
        <v>29.667096647269101</v>
      </c>
      <c r="AV38" s="78"/>
      <c r="AW38" s="75"/>
      <c r="AX38" s="75"/>
      <c r="AY38" s="75"/>
      <c r="AZ38" s="76"/>
      <c r="BA38" s="76"/>
      <c r="BB38" s="76"/>
      <c r="BC38" s="76"/>
      <c r="BD38" s="76"/>
      <c r="BE38" s="76"/>
      <c r="BF38" s="76"/>
      <c r="BG38" s="78">
        <f>('4-year summary'!DH38/'4-year summary'!X38)*100</f>
        <v>12.616722416207523</v>
      </c>
      <c r="BH38" s="75">
        <f>('4-year summary'!DI38/'4-year summary'!Y38)*100</f>
        <v>16.290306456808363</v>
      </c>
      <c r="BI38" s="75">
        <f>('4-year summary'!DJ38/'4-year summary'!Z38)*100</f>
        <v>16.167460393269923</v>
      </c>
      <c r="BJ38" s="75">
        <f>('4-year summary'!DK38/'4-year summary'!AA38)*100</f>
        <v>15.672978470319068</v>
      </c>
      <c r="BK38" s="76">
        <f>('4-year summary'!DL38/'4-year summary'!AB38)*100</f>
        <v>18.859370705736712</v>
      </c>
      <c r="BL38" s="76">
        <f>('4-year summary'!DM38/'4-year summary'!AC38)*100</f>
        <v>18.942208984572677</v>
      </c>
      <c r="BM38" s="76">
        <f>('4-year summary'!DN38/'4-year summary'!AD38)*100</f>
        <v>18.943717528660066</v>
      </c>
      <c r="BN38" s="76">
        <f>('4-year summary'!DO38/'4-year summary'!AE38)*100</f>
        <v>18.344426985336597</v>
      </c>
      <c r="BO38" s="76">
        <f>('4-year summary'!DP38/'4-year summary'!AF38)*100</f>
        <v>18.440033447657548</v>
      </c>
      <c r="BP38" s="76">
        <f>('4-year summary'!DQ38/'4-year summary'!AG38)*100</f>
        <v>18.664217516624273</v>
      </c>
      <c r="BQ38" s="76">
        <f>('4-year summary'!DR38/'4-year summary'!AH38)*100</f>
        <v>18.462264172033972</v>
      </c>
      <c r="BR38" s="606">
        <f t="shared" si="2"/>
        <v>18.664217516624273</v>
      </c>
      <c r="BS38" s="606">
        <f t="shared" si="2"/>
        <v>18.462264172033972</v>
      </c>
      <c r="BT38" s="382">
        <f t="shared" si="3"/>
        <v>21.04489112022944</v>
      </c>
      <c r="BU38" s="383">
        <f t="shared" si="4"/>
        <v>20.709993446556112</v>
      </c>
      <c r="BV38" s="383">
        <f t="shared" si="5"/>
        <v>20.321766303235403</v>
      </c>
      <c r="BW38" s="383">
        <f t="shared" si="6"/>
        <v>20.615890731556537</v>
      </c>
      <c r="BX38" s="383">
        <f t="shared" si="7"/>
        <v>19.2220041395178</v>
      </c>
      <c r="BY38" s="383">
        <f t="shared" si="8"/>
        <v>19.746107022540954</v>
      </c>
      <c r="BZ38" s="383">
        <f t="shared" si="9"/>
        <v>20.360433353944416</v>
      </c>
      <c r="CA38" s="383">
        <f t="shared" si="49"/>
        <v>20.116488965918773</v>
      </c>
      <c r="CB38" s="383">
        <f t="shared" si="50"/>
        <v>20.225771688435966</v>
      </c>
      <c r="CC38" s="383">
        <f t="shared" si="51"/>
        <v>20.863994150573685</v>
      </c>
      <c r="CD38" s="383">
        <f t="shared" si="52"/>
        <v>21.447015137254727</v>
      </c>
      <c r="CE38" s="382">
        <f t="shared" si="10"/>
        <v>18.168337114517914</v>
      </c>
      <c r="CF38" s="383">
        <f t="shared" si="11"/>
        <v>23.307489808839374</v>
      </c>
      <c r="CG38" s="383">
        <f t="shared" si="12"/>
        <v>22.8718802450773</v>
      </c>
      <c r="CH38" s="383">
        <f t="shared" si="13"/>
        <v>22.800873220234202</v>
      </c>
      <c r="CI38" s="383">
        <f t="shared" si="14"/>
        <v>26.310989179368566</v>
      </c>
      <c r="CJ38" s="383">
        <f t="shared" si="15"/>
        <v>26.894919730684521</v>
      </c>
      <c r="CK38" s="383">
        <f t="shared" si="16"/>
        <v>27.061878261940805</v>
      </c>
      <c r="CL38" s="383">
        <f t="shared" si="53"/>
        <v>26.40424054004842</v>
      </c>
      <c r="CM38" s="383">
        <f t="shared" si="54"/>
        <v>27.167502112836658</v>
      </c>
      <c r="CN38" s="383">
        <f t="shared" si="55"/>
        <v>26.990956127073435</v>
      </c>
      <c r="CO38" s="383">
        <f t="shared" si="56"/>
        <v>26.682345682048346</v>
      </c>
      <c r="CP38" s="78">
        <f>('4-year summary'!ED38/'4-year summary'!AG38)*100</f>
        <v>0.95476726015457281</v>
      </c>
      <c r="CQ38" s="78">
        <f>('4-year summary'!EE38/'4-year summary'!AH38)*100</f>
        <v>0.91994983311238143</v>
      </c>
      <c r="CR38" s="78">
        <f>('4-year summary'!EF38/'4-year summary'!AG38)*100</f>
        <v>6.8436504521936461E-2</v>
      </c>
      <c r="CS38" s="78">
        <f>('4-year summary'!EG38/'4-year summary'!AH38)*100</f>
        <v>5.7007826839284875E-2</v>
      </c>
      <c r="CT38" s="78">
        <f t="shared" si="17"/>
        <v>1.0232037646765093</v>
      </c>
      <c r="CU38" s="78">
        <f t="shared" si="17"/>
        <v>0.97695765995166628</v>
      </c>
      <c r="CV38" s="78">
        <f>('4-year summary'!EJ38/'4-year summary'!AG38)*100</f>
        <v>2.288721797806911</v>
      </c>
      <c r="CW38" s="78">
        <f>('4-year summary'!EK38/'4-year summary'!AH38)*100</f>
        <v>2.5472438392423995</v>
      </c>
      <c r="CX38" s="78">
        <f>('4-year summary'!EL38/'4-year summary'!AG38)*100</f>
        <v>0.65404789663635698</v>
      </c>
      <c r="CY38" s="78">
        <f>('4-year summary'!EM38/'4-year summary'!AH38)*100</f>
        <v>0.53810917334179875</v>
      </c>
      <c r="CZ38" s="78">
        <f t="shared" si="18"/>
        <v>2.942769694443268</v>
      </c>
      <c r="DA38" s="78">
        <f t="shared" si="18"/>
        <v>3.0853530125841981</v>
      </c>
      <c r="DB38" s="78">
        <f>('4-year summary'!EP38/'4-year summary'!AG38)*100</f>
        <v>5.6864716412054639</v>
      </c>
      <c r="DC38" s="78">
        <f>('4-year summary'!EQ38/'4-year summary'!AH38)*100</f>
        <v>5.9254605897068453</v>
      </c>
      <c r="DD38" s="78">
        <f>('4-year summary'!ER38/'4-year summary'!AG38)*100</f>
        <v>0.16941935972857236</v>
      </c>
      <c r="DE38" s="78">
        <f>('4-year summary'!ES38/'4-year summary'!AH38)*100</f>
        <v>0.17303552146512349</v>
      </c>
      <c r="DF38" s="78">
        <f t="shared" si="36"/>
        <v>5.8558910009340366</v>
      </c>
      <c r="DG38" s="78">
        <f t="shared" si="36"/>
        <v>6.0984961111719684</v>
      </c>
      <c r="DH38" s="78">
        <f>('4-year summary'!EV38/'4-year summary'!AG38)*100</f>
        <v>4.836699800040571</v>
      </c>
      <c r="DI38" s="78">
        <f>('4-year summary'!EW38/'4-year summary'!AH38)*100</f>
        <v>5.1275745740621099</v>
      </c>
      <c r="DJ38" s="78">
        <f>('4-year summary'!EX38/'4-year summary'!AG38)*100</f>
        <v>0.38163939980962613</v>
      </c>
      <c r="DK38" s="78">
        <f>('4-year summary'!EY38/'4-year summary'!AH38)*100</f>
        <v>0.35143648545629735</v>
      </c>
      <c r="DL38" s="78">
        <f t="shared" si="37"/>
        <v>5.2183391998501971</v>
      </c>
      <c r="DM38" s="78">
        <f t="shared" si="37"/>
        <v>5.4790110595184069</v>
      </c>
      <c r="DN38" s="78">
        <f>('4-year summary'!FB38/'4-year summary'!AG38)*100</f>
        <v>7.1956414640507731</v>
      </c>
      <c r="DO38" s="78">
        <f>('4-year summary'!FC38/'4-year summary'!AH38)*100</f>
        <v>7.2869416306921204</v>
      </c>
      <c r="DP38" s="78">
        <f>('4-year summary'!FD38/'4-year summary'!AG38)*100</f>
        <v>0.7004153003515452</v>
      </c>
      <c r="DQ38" s="78">
        <f>('4-year summary'!FE38/'4-year summary'!AH38)*100</f>
        <v>0.6908007252289815</v>
      </c>
      <c r="DR38" s="78">
        <f t="shared" si="19"/>
        <v>7.8960567644023181</v>
      </c>
      <c r="DS38" s="78">
        <f t="shared" si="19"/>
        <v>7.9777423559211016</v>
      </c>
      <c r="DT38" s="78">
        <f>('4-year summary'!FH38/'4-year summary'!AG38)*100</f>
        <v>3.5495585065237596</v>
      </c>
      <c r="DU38" s="78">
        <f>('4-year summary'!FI38/'4-year summary'!AH38)*100</f>
        <v>3.7410548012886005</v>
      </c>
      <c r="DV38" s="78">
        <f>('4-year summary'!FJ38/'4-year summary'!AG38)*100</f>
        <v>0.52765213747043516</v>
      </c>
      <c r="DW38" s="78">
        <f>('4-year summary'!FK38/'4-year summary'!AH38)*100</f>
        <v>0.52067148513213524</v>
      </c>
      <c r="DX38" s="78">
        <f t="shared" si="20"/>
        <v>4.0772106439941949</v>
      </c>
      <c r="DY38" s="78">
        <f t="shared" si="20"/>
        <v>4.2617262864207355</v>
      </c>
      <c r="DZ38" s="78">
        <f>('4-year summary'!FN38/'4-year summary'!AG38)*100</f>
        <v>3.7771600411064865</v>
      </c>
      <c r="EA38" s="78">
        <f>('4-year summary'!FO38/'4-year summary'!AH38)*100</f>
        <v>3.5262135401413346</v>
      </c>
      <c r="EB38" s="78">
        <f>('4-year summary'!FP38/'4-year summary'!AG38)*100</f>
        <v>0.97193211633759924</v>
      </c>
      <c r="EC38" s="78">
        <f>('4-year summary'!FQ38/'4-year summary'!AH38)*100</f>
        <v>0.6657619934407466</v>
      </c>
      <c r="ED38" s="78">
        <f t="shared" si="21"/>
        <v>4.7490921574440854</v>
      </c>
      <c r="EE38" s="78">
        <f t="shared" si="21"/>
        <v>4.191975533582081</v>
      </c>
      <c r="EF38" s="78">
        <f>('4-year summary'!FT38/'4-year summary'!AG38)*100</f>
        <v>6.0850529769879467</v>
      </c>
      <c r="EG38" s="78">
        <f>('4-year summary'!FU38/'4-year summary'!AH38)*100</f>
        <v>6.195968317061884</v>
      </c>
      <c r="EH38" s="78">
        <f>('4-year summary'!FV38/'4-year summary'!AG38)*100</f>
        <v>0.92378135094105773</v>
      </c>
      <c r="EI38" s="78">
        <f>('4-year summary'!FW38/'4-year summary'!AH38)*100</f>
        <v>0.98835922531952325</v>
      </c>
      <c r="EJ38" s="78">
        <f t="shared" si="22"/>
        <v>7.0088343279290042</v>
      </c>
      <c r="EK38" s="78">
        <f t="shared" si="22"/>
        <v>7.184327542381407</v>
      </c>
      <c r="EL38" s="78">
        <f>('4-year summary'!FZ38/'4-year summary'!AG38)*100</f>
        <v>0.11012258382357204</v>
      </c>
      <c r="EM38" s="78">
        <f>('4-year summary'!GA38/'4-year summary'!AH38)*100</f>
        <v>0.1095444515735278</v>
      </c>
      <c r="EN38" s="78">
        <f>('4-year summary'!GB38/'4-year summary'!AG38)*100</f>
        <v>5.506129191178602E-2</v>
      </c>
      <c r="EO38" s="78">
        <f>('4-year summary'!GC38/'4-year summary'!AH38)*100</f>
        <v>2.9957054103781071E-2</v>
      </c>
      <c r="EP38" s="78">
        <f t="shared" si="23"/>
        <v>0.16518387573535806</v>
      </c>
      <c r="EQ38" s="78">
        <f t="shared" si="23"/>
        <v>0.13950150567730887</v>
      </c>
      <c r="ER38" s="78">
        <f>('4-year summary'!GF38/'4-year summary'!AG38)*100</f>
        <v>8.9549277627058945</v>
      </c>
      <c r="ES38" s="78">
        <f>('4-year summary'!GG38/'4-year summary'!AH38)*100</f>
        <v>8.3705374608490359</v>
      </c>
      <c r="ET38" s="78">
        <f>('4-year summary'!GH38/'4-year summary'!AG38)*100</f>
        <v>1.0753670938560962</v>
      </c>
      <c r="EU38" s="78">
        <f>('4-year summary'!GI38/'4-year summary'!AH38)*100</f>
        <v>0.98209954237246444</v>
      </c>
      <c r="EV38" s="78">
        <f t="shared" si="24"/>
        <v>10.030294856561991</v>
      </c>
      <c r="EW38" s="78">
        <f t="shared" si="24"/>
        <v>9.3526370032215009</v>
      </c>
      <c r="EX38" s="78">
        <f>('4-year summary'!GL38/'4-year summary'!AG38)*100</f>
        <v>2.3210452282814416</v>
      </c>
      <c r="EY38" s="78">
        <f>('4-year summary'!GM38/'4-year summary'!AH38)*100</f>
        <v>2.2812073139924034</v>
      </c>
      <c r="EZ38" s="78">
        <f>('4-year summary'!GN38/'4-year summary'!AG38)*100</f>
        <v>5.9519696115169503E-2</v>
      </c>
      <c r="FA38" s="78">
        <f>('4-year summary'!GO38/'4-year summary'!AH38)*100</f>
        <v>6.5279550733612496E-2</v>
      </c>
      <c r="FB38" s="78">
        <f t="shared" si="25"/>
        <v>2.3805649243966109</v>
      </c>
      <c r="FC38" s="78">
        <f t="shared" si="25"/>
        <v>2.3464868647260158</v>
      </c>
      <c r="FD38" s="78">
        <f>('4-year summary'!GR38/'4-year summary'!AG38)*100</f>
        <v>0.72270732136846261</v>
      </c>
      <c r="FE38" s="78">
        <f>('4-year summary'!GS38/'4-year summary'!AH38)*100</f>
        <v>0.71338029585944329</v>
      </c>
      <c r="FF38" s="78">
        <f>('4-year summary'!GT38/'4-year summary'!AG38)*100</f>
        <v>7.4901190616842514E-2</v>
      </c>
      <c r="FG38" s="78">
        <f>('4-year summary'!GU38/'4-year summary'!AH38)*100</f>
        <v>6.3043949681091505E-2</v>
      </c>
      <c r="FH38" s="78">
        <f t="shared" si="26"/>
        <v>0.79760851198530514</v>
      </c>
      <c r="FI38" s="78">
        <f t="shared" si="26"/>
        <v>0.7764242455405348</v>
      </c>
      <c r="FJ38" s="581">
        <f>('4-year summary'!GX38/'4-year summary'!X38)*100</f>
        <v>4.5799216041191473</v>
      </c>
      <c r="FK38" s="582">
        <f>('4-year summary'!GY38/'4-year summary'!Y38)*100</f>
        <v>4.3724799786735389</v>
      </c>
      <c r="FL38" s="582">
        <f>('4-year summary'!GZ38/'4-year summary'!Z38)*100</f>
        <v>4.359810597273583</v>
      </c>
      <c r="FM38" s="582">
        <f>('4-year summary'!HA38/'4-year summary'!AA38)*100</f>
        <v>4.5038182686283763</v>
      </c>
      <c r="FN38" s="583">
        <f>('4-year summary'!HB38/'4-year summary'!AB38)*100</f>
        <v>4.1044948547885367</v>
      </c>
      <c r="FO38" s="583">
        <f>('4-year summary'!HC38/'4-year summary'!AC38)*100</f>
        <v>4.342639850787271</v>
      </c>
      <c r="FP38" s="583">
        <f>('4-year summary'!HD38/'4-year summary'!AD38)*100</f>
        <v>4.6528927773552899</v>
      </c>
      <c r="FQ38" s="583">
        <f>('4-year summary'!HE38/'4-year summary'!AE38)*100</f>
        <v>4.7987069769742092</v>
      </c>
      <c r="FR38" s="583">
        <f>('4-year summary'!HF38/'4-year summary'!AF38)*100</f>
        <v>4.7276117567621947</v>
      </c>
      <c r="FS38" s="581">
        <f>('4-year summary'!HG38/'4-year summary'!X38)*100</f>
        <v>0.13361544435543543</v>
      </c>
      <c r="FT38" s="582">
        <f>('4-year summary'!HH38/'4-year summary'!Y38)*100</f>
        <v>0.13106887780604026</v>
      </c>
      <c r="FU38" s="582">
        <f>('4-year summary'!HI38/'4-year summary'!Z38)*100</f>
        <v>0.17957780112713725</v>
      </c>
      <c r="FV38" s="582">
        <f>('4-year summary'!HJ38/'4-year summary'!AA38)*100</f>
        <v>0.17221536856572747</v>
      </c>
      <c r="FW38" s="583">
        <f>('4-year summary'!HK38/'4-year summary'!AB38)*100</f>
        <v>0.27118462687184275</v>
      </c>
      <c r="FX38" s="583">
        <f>('4-year summary'!HL38/'4-year summary'!AC38)*100</f>
        <v>0.14169425849081158</v>
      </c>
      <c r="FY38" s="583">
        <f>('4-year summary'!HM38/'4-year summary'!AD38)*100</f>
        <v>0.1892902917060528</v>
      </c>
      <c r="FZ38" s="583">
        <f>('4-year summary'!HN38/'4-year summary'!AE38)*100</f>
        <v>0.17061969342406075</v>
      </c>
      <c r="GA38" s="583">
        <f>('4-year summary'!HO38/'4-year summary'!AF38)*100</f>
        <v>0.14219726069050631</v>
      </c>
      <c r="GB38" s="581">
        <f>('4-year summary'!HY38/'4-year summary'!X38)*100</f>
        <v>21.853616178170231</v>
      </c>
      <c r="GC38" s="582">
        <f>('4-year summary'!HZ38/'4-year summary'!Y38)*100</f>
        <v>20.170445078807937</v>
      </c>
      <c r="GD38" s="582">
        <f>('4-year summary'!IA38/'4-year summary'!Z38)*100</f>
        <v>20.999959062811293</v>
      </c>
      <c r="GE38" s="582">
        <f>('4-year summary'!IB38/'4-year summary'!AA38)*100</f>
        <v>21.464548196844373</v>
      </c>
      <c r="GF38" s="583">
        <f>('4-year summary'!IC38/'4-year summary'!AB38)*100</f>
        <v>24.374512050082814</v>
      </c>
      <c r="GG38" s="583">
        <f>('4-year summary'!ID38/'4-year summary'!AC38)*100</f>
        <v>23.974523950667265</v>
      </c>
      <c r="GH38" s="583">
        <f>('4-year summary'!IE38/'4-year summary'!AD38)*100</f>
        <v>24.050054133706702</v>
      </c>
      <c r="GI38" s="583">
        <f>('4-year summary'!IF38/'4-year summary'!AE38)*100</f>
        <v>25.579691086188799</v>
      </c>
      <c r="GJ38" s="583">
        <f>('4-year summary'!IG38/'4-year summary'!AF38)*100</f>
        <v>25.948540689433138</v>
      </c>
      <c r="GK38" s="581">
        <f>('4-year summary'!IH38/'4-year summary'!X38)*100</f>
        <v>4.9049404081233297</v>
      </c>
      <c r="GL38" s="582">
        <f>('4-year summary'!II38/'4-year summary'!Y38)*100</f>
        <v>4.3213853313932171</v>
      </c>
      <c r="GM38" s="582">
        <f>('4-year summary'!IJ38/'4-year summary'!Z38)*100</f>
        <v>4.6668395125745397</v>
      </c>
      <c r="GN38" s="582">
        <f>('4-year summary'!IK38/'4-year summary'!AA38)*100</f>
        <v>4.13399680408018</v>
      </c>
      <c r="GO38" s="583">
        <f>('4-year summary'!IL38/'4-year summary'!AB38)*100</f>
        <v>4.2482348677762136</v>
      </c>
      <c r="GP38" s="583">
        <f>('4-year summary'!IM38/'4-year summary'!AC38)*100</f>
        <v>4.1551600325800404</v>
      </c>
      <c r="GQ38" s="583">
        <f>('4-year summary'!IN38/'4-year summary'!AD38)*100</f>
        <v>3.677064602715451</v>
      </c>
      <c r="GR38" s="583">
        <f>('4-year summary'!IO38/'4-year summary'!AE38)*100</f>
        <v>3.7898253115101976</v>
      </c>
      <c r="GS38" s="583">
        <f>('4-year summary'!IP38/'4-year summary'!AF38)*100</f>
        <v>3.5515778082841085</v>
      </c>
      <c r="GT38" s="581">
        <f>('4-year summary'!LB38/'4-year summary'!X38)*100</f>
        <v>25.3725638877508</v>
      </c>
      <c r="GU38" s="582">
        <f>('4-year summary'!LC38/'4-year summary'!Y38)*100</f>
        <v>23.055348832043006</v>
      </c>
      <c r="GV38" s="582">
        <f>('4-year summary'!LD38/'4-year summary'!Z38)*100</f>
        <v>22.249634976734033</v>
      </c>
      <c r="GW38" s="582">
        <f>('4-year summary'!LE38/'4-year summary'!AA38)*100</f>
        <v>21.851480803782113</v>
      </c>
      <c r="GX38" s="583">
        <f>('4-year summary'!LF38/'4-year summary'!AB38)*100</f>
        <v>18.773272626891298</v>
      </c>
      <c r="GY38" s="583">
        <f>('4-year summary'!LG38/'4-year summary'!AC38)*100</f>
        <v>18.301452125172901</v>
      </c>
      <c r="GZ38" s="583">
        <f>('4-year summary'!LH38/'4-year summary'!AD38)*100</f>
        <v>17.777651426310641</v>
      </c>
      <c r="HA38" s="583">
        <f>('4-year summary'!LI38/'4-year summary'!AE38)*100</f>
        <v>17.121989708867503</v>
      </c>
      <c r="HB38" s="583">
        <f>('4-year summary'!LJ38/'4-year summary'!AF38)*100</f>
        <v>16.229044908399029</v>
      </c>
      <c r="HC38" s="581">
        <f>('4-year summary'!LK38/'4-year summary'!X38)*100</f>
        <v>3.9421142427337048</v>
      </c>
      <c r="HD38" s="582">
        <f>('4-year summary'!LL38/'4-year summary'!Y38)*100</f>
        <v>3.9317886458807716</v>
      </c>
      <c r="HE38" s="582">
        <f>('4-year summary'!LM38/'4-year summary'!Z38)*100</f>
        <v>4.3505315011667101</v>
      </c>
      <c r="HF38" s="582">
        <f>('4-year summary'!LN38/'4-year summary'!AA38)*100</f>
        <v>4.4571766063084919</v>
      </c>
      <c r="HG38" s="583">
        <f>('4-year summary'!LO38/'4-year summary'!AB38)*100</f>
        <v>2.6953076547029253</v>
      </c>
      <c r="HH38" s="583">
        <f>('4-year summary'!LP38/'4-year summary'!AC38)*100</f>
        <v>2.4435030290762398</v>
      </c>
      <c r="HI38" s="583">
        <f>('4-year summary'!LQ38/'4-year summary'!AD38)*100</f>
        <v>2.230735152320642</v>
      </c>
      <c r="HJ38" s="583">
        <f>('4-year summary'!LR38/'4-year summary'!AE38)*100</f>
        <v>2.0184377170680392</v>
      </c>
      <c r="HK38" s="583">
        <f>('4-year summary'!LS38/'4-year summary'!AF38)*100</f>
        <v>2.0077537751584069</v>
      </c>
      <c r="HL38" s="38"/>
      <c r="HM38" s="24">
        <f t="shared" si="57"/>
        <v>100.00000000000001</v>
      </c>
      <c r="HN38" s="24">
        <f t="shared" si="58"/>
        <v>100</v>
      </c>
      <c r="HO38" s="24">
        <f t="shared" si="59"/>
        <v>99.999999999999986</v>
      </c>
      <c r="HP38" s="24">
        <f t="shared" si="60"/>
        <v>100</v>
      </c>
      <c r="HQ38" s="24">
        <f t="shared" si="61"/>
        <v>99.999999999999986</v>
      </c>
      <c r="HR38" s="24">
        <f t="shared" si="62"/>
        <v>100</v>
      </c>
      <c r="HS38" s="24">
        <f t="shared" si="63"/>
        <v>100.00000000000003</v>
      </c>
      <c r="HT38" s="24">
        <f t="shared" si="64"/>
        <v>100</v>
      </c>
      <c r="HU38" s="24">
        <f t="shared" si="65"/>
        <v>100.00000000000003</v>
      </c>
      <c r="HV38" s="597">
        <f t="shared" si="66"/>
        <v>100</v>
      </c>
      <c r="HW38" s="597">
        <f t="shared" si="67"/>
        <v>99.999999999999986</v>
      </c>
    </row>
    <row r="39" spans="1:231" s="26" customFormat="1" x14ac:dyDescent="0.2">
      <c r="A39" s="151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8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8"/>
      <c r="Y39" s="75"/>
      <c r="Z39" s="75"/>
      <c r="AA39" s="75"/>
      <c r="AB39" s="76"/>
      <c r="AC39" s="76"/>
      <c r="AD39" s="76"/>
      <c r="AE39" s="76"/>
      <c r="AF39" s="76"/>
      <c r="AG39" s="76"/>
      <c r="AH39" s="76"/>
      <c r="AI39" s="78"/>
      <c r="AJ39" s="75"/>
      <c r="AK39" s="75"/>
      <c r="AL39" s="75"/>
      <c r="AM39" s="76"/>
      <c r="AN39" s="76"/>
      <c r="AO39" s="76"/>
      <c r="AP39" s="76"/>
      <c r="AQ39" s="76"/>
      <c r="AR39" s="76"/>
      <c r="AS39" s="76"/>
      <c r="AT39" s="606"/>
      <c r="AU39" s="606"/>
      <c r="AV39" s="78"/>
      <c r="AW39" s="75"/>
      <c r="AX39" s="75"/>
      <c r="AY39" s="75"/>
      <c r="AZ39" s="76"/>
      <c r="BA39" s="76"/>
      <c r="BB39" s="76"/>
      <c r="BC39" s="76"/>
      <c r="BD39" s="76"/>
      <c r="BE39" s="76"/>
      <c r="BF39" s="76"/>
      <c r="BG39" s="78"/>
      <c r="BH39" s="75"/>
      <c r="BI39" s="75"/>
      <c r="BJ39" s="75"/>
      <c r="BK39" s="76"/>
      <c r="BL39" s="76"/>
      <c r="BM39" s="76"/>
      <c r="BN39" s="76"/>
      <c r="BO39" s="76"/>
      <c r="BP39" s="76"/>
      <c r="BQ39" s="76"/>
      <c r="BR39" s="606"/>
      <c r="BS39" s="606"/>
      <c r="BT39" s="382"/>
      <c r="BU39" s="383"/>
      <c r="BV39" s="383"/>
      <c r="BW39" s="383"/>
      <c r="BX39" s="383"/>
      <c r="BY39" s="383"/>
      <c r="BZ39" s="383"/>
      <c r="CA39" s="383"/>
      <c r="CB39" s="383"/>
      <c r="CC39" s="383"/>
      <c r="CD39" s="383"/>
      <c r="CE39" s="382"/>
      <c r="CF39" s="383"/>
      <c r="CG39" s="383"/>
      <c r="CH39" s="383"/>
      <c r="CI39" s="383"/>
      <c r="CJ39" s="383"/>
      <c r="CK39" s="383"/>
      <c r="CL39" s="383"/>
      <c r="CM39" s="383"/>
      <c r="CN39" s="383"/>
      <c r="CO39" s="383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>
        <f t="shared" si="18"/>
        <v>0</v>
      </c>
      <c r="DA39" s="78">
        <f t="shared" si="18"/>
        <v>0</v>
      </c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581"/>
      <c r="FK39" s="582"/>
      <c r="FL39" s="582"/>
      <c r="FM39" s="582"/>
      <c r="FN39" s="583"/>
      <c r="FO39" s="583"/>
      <c r="FP39" s="583"/>
      <c r="FQ39" s="583"/>
      <c r="FR39" s="583"/>
      <c r="FS39" s="581"/>
      <c r="FT39" s="582"/>
      <c r="FU39" s="582"/>
      <c r="FV39" s="582"/>
      <c r="FW39" s="583"/>
      <c r="FX39" s="583"/>
      <c r="FY39" s="583"/>
      <c r="FZ39" s="583"/>
      <c r="GA39" s="583"/>
      <c r="GB39" s="581"/>
      <c r="GC39" s="582"/>
      <c r="GD39" s="582"/>
      <c r="GE39" s="582"/>
      <c r="GF39" s="583"/>
      <c r="GG39" s="583"/>
      <c r="GH39" s="583"/>
      <c r="GI39" s="583"/>
      <c r="GJ39" s="583"/>
      <c r="GK39" s="581"/>
      <c r="GL39" s="582"/>
      <c r="GM39" s="582"/>
      <c r="GN39" s="582"/>
      <c r="GO39" s="583"/>
      <c r="GP39" s="583"/>
      <c r="GQ39" s="583"/>
      <c r="GR39" s="583"/>
      <c r="GS39" s="583"/>
      <c r="GT39" s="581"/>
      <c r="GU39" s="582"/>
      <c r="GV39" s="582"/>
      <c r="GW39" s="582"/>
      <c r="GX39" s="583"/>
      <c r="GY39" s="583"/>
      <c r="GZ39" s="583"/>
      <c r="HA39" s="583"/>
      <c r="HB39" s="583"/>
      <c r="HC39" s="581"/>
      <c r="HD39" s="582"/>
      <c r="HE39" s="582"/>
      <c r="HF39" s="582"/>
      <c r="HG39" s="583"/>
      <c r="HH39" s="583"/>
      <c r="HI39" s="583"/>
      <c r="HJ39" s="583"/>
      <c r="HK39" s="583"/>
      <c r="HL39" s="38"/>
      <c r="HM39" s="24"/>
      <c r="HN39" s="24"/>
      <c r="HO39" s="24"/>
      <c r="HP39" s="24"/>
      <c r="HQ39" s="24"/>
      <c r="HR39" s="24"/>
      <c r="HS39" s="24"/>
      <c r="HT39" s="24"/>
      <c r="HU39" s="24"/>
      <c r="HV39" s="597"/>
      <c r="HW39" s="597"/>
    </row>
    <row r="40" spans="1:231" s="26" customFormat="1" x14ac:dyDescent="0.2">
      <c r="A40" s="156" t="s">
        <v>45</v>
      </c>
      <c r="B40" s="76">
        <f>('4-year summary'!B40/'4-year summary'!X40)*100</f>
        <v>68.377530652979758</v>
      </c>
      <c r="C40" s="76">
        <f>('4-year summary'!C40/'4-year summary'!Y40)*100</f>
        <v>65.753195600475621</v>
      </c>
      <c r="D40" s="76">
        <f>('4-year summary'!D40/'4-year summary'!Z40)*100</f>
        <v>65.998043052837573</v>
      </c>
      <c r="E40" s="76">
        <f>('4-year summary'!E40/'4-year summary'!AA40)*100</f>
        <v>67.704394976116262</v>
      </c>
      <c r="F40" s="76">
        <f>('4-year summary'!F40/'4-year summary'!AB40)*100</f>
        <v>65.807767485340364</v>
      </c>
      <c r="G40" s="76">
        <f>('4-year summary'!G40/'4-year summary'!AC40)*100</f>
        <v>65.170660616398663</v>
      </c>
      <c r="H40" s="76">
        <f>('4-year summary'!H40/'4-year summary'!AD40)*100</f>
        <v>65.829332557425275</v>
      </c>
      <c r="I40" s="76">
        <f>('4-year summary'!I40/'4-year summary'!AE40)*100</f>
        <v>66.125799370048682</v>
      </c>
      <c r="J40" s="76">
        <f>('4-year summary'!J40/'4-year summary'!AF40)*100</f>
        <v>66.023887150416954</v>
      </c>
      <c r="K40" s="76">
        <f>('4-year summary'!K40/'4-year summary'!AG40)*100</f>
        <v>66.401263514393634</v>
      </c>
      <c r="L40" s="76">
        <f>('4-year summary'!L40/'4-year summary'!AH40)*100</f>
        <v>66.831117659718885</v>
      </c>
      <c r="M40" s="78">
        <f>('4-year summary'!M40/'4-year summary'!X40)*100</f>
        <v>31.622469347020242</v>
      </c>
      <c r="N40" s="76">
        <f>('4-year summary'!N40/'4-year summary'!Y40)*100</f>
        <v>34.246804399524379</v>
      </c>
      <c r="O40" s="76">
        <f>('4-year summary'!O40/'4-year summary'!Z40)*100</f>
        <v>34.001956947162427</v>
      </c>
      <c r="P40" s="76">
        <f>('4-year summary'!P40/'4-year summary'!AA40)*100</f>
        <v>32.295605023883731</v>
      </c>
      <c r="Q40" s="76">
        <f>('4-year summary'!Q40/'4-year summary'!AB40)*100</f>
        <v>34.192232514659644</v>
      </c>
      <c r="R40" s="76">
        <f>('4-year summary'!R40/'4-year summary'!AC40)*100</f>
        <v>34.829339383601344</v>
      </c>
      <c r="S40" s="76">
        <f>('4-year summary'!S40/'4-year summary'!AD40)*100</f>
        <v>34.170667442574718</v>
      </c>
      <c r="T40" s="76">
        <f>('4-year summary'!T40/'4-year summary'!AE40)*100</f>
        <v>33.874200629951325</v>
      </c>
      <c r="U40" s="76">
        <f>('4-year summary'!U40/'4-year summary'!AF40)*100</f>
        <v>33.976112849583039</v>
      </c>
      <c r="V40" s="76">
        <f>('4-year summary'!V40/'4-year summary'!AG40)*100</f>
        <v>33.598736485606359</v>
      </c>
      <c r="W40" s="76">
        <f>('4-year summary'!W40/'4-year summary'!AH40)*100</f>
        <v>33.168882340281115</v>
      </c>
      <c r="X40" s="78">
        <f>('4-year summary'!AI40/'4-year summary'!X40)*100</f>
        <v>19.070430567436556</v>
      </c>
      <c r="Y40" s="75">
        <f>('4-year summary'!AJ40/'4-year summary'!Y40)*100</f>
        <v>18.480603448275861</v>
      </c>
      <c r="Z40" s="75">
        <f>('4-year summary'!AK40/'4-year summary'!Z40)*100</f>
        <v>18.212292527361022</v>
      </c>
      <c r="AA40" s="75">
        <f>('4-year summary'!AL40/'4-year summary'!AA40)*100</f>
        <v>18.603493111525054</v>
      </c>
      <c r="AB40" s="76">
        <f>('4-year summary'!AM40/'4-year summary'!AB40)*100</f>
        <v>17.18364918840826</v>
      </c>
      <c r="AC40" s="76">
        <f>('4-year summary'!AN40/'4-year summary'!AC40)*100</f>
        <v>16.681847539870493</v>
      </c>
      <c r="AD40" s="76">
        <f>('4-year summary'!AO40/'4-year summary'!AD40)*100</f>
        <v>16.812957664516755</v>
      </c>
      <c r="AE40" s="76">
        <f>('4-year summary'!AP40/'4-year summary'!AE40)*100</f>
        <v>16.714390251662373</v>
      </c>
      <c r="AF40" s="76">
        <f>('4-year summary'!AQ40/'4-year summary'!AF40)*100</f>
        <v>16.77670920916821</v>
      </c>
      <c r="AG40" s="76">
        <f>('4-year summary'!AR40/'4-year summary'!AG40)*100</f>
        <v>16.837631887456038</v>
      </c>
      <c r="AH40" s="76">
        <f>('4-year summary'!AS40/'4-year summary'!AH40)*100</f>
        <v>17.076966375842257</v>
      </c>
      <c r="AI40" s="78">
        <f>('4-year summary'!AT40/'4-year summary'!X40)*100</f>
        <v>5.3664100370687198</v>
      </c>
      <c r="AJ40" s="75">
        <f>('4-year summary'!AU40/'4-year summary'!Y40)*100</f>
        <v>6.8909780023781213</v>
      </c>
      <c r="AK40" s="75">
        <f>('4-year summary'!AV40/'4-year summary'!Z40)*100</f>
        <v>7.1011814162499087</v>
      </c>
      <c r="AL40" s="75">
        <f>('4-year summary'!AW40/'4-year summary'!AA40)*100</f>
        <v>7.8917762490547938</v>
      </c>
      <c r="AM40" s="76">
        <f>('4-year summary'!AX40/'4-year summary'!AB40)*100</f>
        <v>5.5800118976799524</v>
      </c>
      <c r="AN40" s="76">
        <f>('4-year summary'!AY40/'4-year summary'!AC40)*100</f>
        <v>6.5299836046569402</v>
      </c>
      <c r="AO40" s="76">
        <f>('4-year summary'!AZ40/'4-year summary'!AD40)*100</f>
        <v>6.4238721044889511</v>
      </c>
      <c r="AP40" s="76">
        <f>('4-year summary'!BA40/'4-year summary'!AE40)*100</f>
        <v>6.5254048550793806</v>
      </c>
      <c r="AQ40" s="76">
        <f>('4-year summary'!BB40/'4-year summary'!AF40)*100</f>
        <v>6.9597129609908741</v>
      </c>
      <c r="AR40" s="76">
        <f>('4-year summary'!BC40/'4-year summary'!AG40)*100</f>
        <v>6.7637097824671084</v>
      </c>
      <c r="AS40" s="76">
        <f>('4-year summary'!BD40/'4-year summary'!AH40)*100</f>
        <v>6.5046438090823306</v>
      </c>
      <c r="AT40" s="606">
        <f t="shared" si="27"/>
        <v>23.601341669923144</v>
      </c>
      <c r="AU40" s="606">
        <f t="shared" si="27"/>
        <v>23.581610184924589</v>
      </c>
      <c r="AV40" s="78"/>
      <c r="AW40" s="75"/>
      <c r="AX40" s="75"/>
      <c r="AY40" s="75"/>
      <c r="AZ40" s="76"/>
      <c r="BA40" s="76"/>
      <c r="BB40" s="76"/>
      <c r="BC40" s="76"/>
      <c r="BD40" s="76"/>
      <c r="BE40" s="76"/>
      <c r="BF40" s="76"/>
      <c r="BG40" s="78">
        <f>('4-year summary'!DH40/'4-year summary'!X40)*100</f>
        <v>21.583499667332003</v>
      </c>
      <c r="BH40" s="75">
        <f>('4-year summary'!DI40/'4-year summary'!Y40)*100</f>
        <v>23.17925089179548</v>
      </c>
      <c r="BI40" s="75">
        <f>('4-year summary'!DJ40/'4-year summary'!Z40)*100</f>
        <v>22.671595274334997</v>
      </c>
      <c r="BJ40" s="75">
        <f>('4-year summary'!DK40/'4-year summary'!AA40)*100</f>
        <v>20.220947603327126</v>
      </c>
      <c r="BK40" s="76">
        <f>('4-year summary'!DL40/'4-year summary'!AB40)*100</f>
        <v>23.056004079204556</v>
      </c>
      <c r="BL40" s="76">
        <f>('4-year summary'!DM40/'4-year summary'!AC40)*100</f>
        <v>22.878955997548982</v>
      </c>
      <c r="BM40" s="76">
        <f>('4-year summary'!DN40/'4-year summary'!AD40)*100</f>
        <v>22.342919030761522</v>
      </c>
      <c r="BN40" s="76">
        <f>('4-year summary'!DO40/'4-year summary'!AE40)*100</f>
        <v>22.118290859342686</v>
      </c>
      <c r="BO40" s="76">
        <f>('4-year summary'!DP40/'4-year summary'!AF40)*100</f>
        <v>22.152137228238608</v>
      </c>
      <c r="BP40" s="76">
        <f>('4-year summary'!DQ40/'4-year summary'!AG40)*100</f>
        <v>23.870001302592158</v>
      </c>
      <c r="BQ40" s="76">
        <f>('4-year summary'!DR40/'4-year summary'!AH40)*100</f>
        <v>23.705776203168718</v>
      </c>
      <c r="BR40" s="606">
        <f t="shared" si="2"/>
        <v>23.870001302592158</v>
      </c>
      <c r="BS40" s="606">
        <f t="shared" si="2"/>
        <v>23.705776203168718</v>
      </c>
      <c r="BT40" s="382">
        <f t="shared" si="3"/>
        <v>19.070430567436556</v>
      </c>
      <c r="BU40" s="383">
        <f t="shared" si="4"/>
        <v>18.480603448275861</v>
      </c>
      <c r="BV40" s="383">
        <f t="shared" si="5"/>
        <v>18.212292527361022</v>
      </c>
      <c r="BW40" s="383">
        <f t="shared" si="6"/>
        <v>18.603493111525054</v>
      </c>
      <c r="BX40" s="383">
        <f t="shared" si="7"/>
        <v>17.18364918840826</v>
      </c>
      <c r="BY40" s="383">
        <f t="shared" si="8"/>
        <v>16.681847539870493</v>
      </c>
      <c r="BZ40" s="383">
        <f t="shared" si="9"/>
        <v>16.812957664516755</v>
      </c>
      <c r="CA40" s="383">
        <f t="shared" ref="CA40:CA52" si="68">+BC40+AE40</f>
        <v>16.714390251662373</v>
      </c>
      <c r="CB40" s="383">
        <f t="shared" ref="CB40:CB52" si="69">+BD40+AF40</f>
        <v>16.77670920916821</v>
      </c>
      <c r="CC40" s="383">
        <f t="shared" ref="CC40:CC52" si="70">+BE40+AG40</f>
        <v>16.837631887456038</v>
      </c>
      <c r="CD40" s="383">
        <f t="shared" ref="CD40:CD52" si="71">+BF40+AH40</f>
        <v>17.076966375842257</v>
      </c>
      <c r="CE40" s="382">
        <f t="shared" si="10"/>
        <v>26.949909704400724</v>
      </c>
      <c r="CF40" s="383">
        <f t="shared" si="11"/>
        <v>30.070228894173603</v>
      </c>
      <c r="CG40" s="383">
        <f t="shared" si="12"/>
        <v>29.772776690584905</v>
      </c>
      <c r="CH40" s="383">
        <f t="shared" si="13"/>
        <v>28.112723852381919</v>
      </c>
      <c r="CI40" s="383">
        <f t="shared" si="14"/>
        <v>28.636015976884508</v>
      </c>
      <c r="CJ40" s="383">
        <f t="shared" si="15"/>
        <v>29.408939602205923</v>
      </c>
      <c r="CK40" s="383">
        <f t="shared" si="16"/>
        <v>28.766791135250472</v>
      </c>
      <c r="CL40" s="383">
        <f t="shared" ref="CL40:CL52" si="72">+BN40+AP40</f>
        <v>28.643695714422066</v>
      </c>
      <c r="CM40" s="383">
        <f t="shared" ref="CM40:CM52" si="73">+BO40+AQ40</f>
        <v>29.111850189229482</v>
      </c>
      <c r="CN40" s="383">
        <f t="shared" ref="CN40:CN52" si="74">+BP40+AR40</f>
        <v>30.633711085059268</v>
      </c>
      <c r="CO40" s="383">
        <f t="shared" ref="CO40:CO52" si="75">+BQ40+AS40</f>
        <v>30.210420012251049</v>
      </c>
      <c r="CP40" s="78">
        <f>('4-year summary'!ED40/'4-year summary'!AG40)*100</f>
        <v>1.0323042855282012</v>
      </c>
      <c r="CQ40" s="78">
        <f>('4-year summary'!EE40/'4-year summary'!AH40)*100</f>
        <v>1.023127990331606</v>
      </c>
      <c r="CR40" s="78">
        <f>('4-year summary'!EF40/'4-year summary'!AG40)*100</f>
        <v>2.7680083365898136E-2</v>
      </c>
      <c r="CS40" s="78">
        <f>('4-year summary'!EG40/'4-year summary'!AH40)*100</f>
        <v>3.8077578928198928E-2</v>
      </c>
      <c r="CT40" s="78">
        <f t="shared" si="17"/>
        <v>1.0599843688940993</v>
      </c>
      <c r="CU40" s="78">
        <f t="shared" si="17"/>
        <v>1.0612055692598048</v>
      </c>
      <c r="CV40" s="78">
        <f>('4-year summary'!EJ40/'4-year summary'!AG40)*100</f>
        <v>3.3623160088576265</v>
      </c>
      <c r="CW40" s="78">
        <f>('4-year summary'!EK40/'4-year summary'!AH40)*100</f>
        <v>3.6852474214856876</v>
      </c>
      <c r="CX40" s="78">
        <f>('4-year summary'!EL40/'4-year summary'!AG40)*100</f>
        <v>0.43799661326038819</v>
      </c>
      <c r="CY40" s="78">
        <f>('4-year summary'!EM40/'4-year summary'!AH40)*100</f>
        <v>0.47348641623760407</v>
      </c>
      <c r="CZ40" s="78">
        <f t="shared" si="18"/>
        <v>3.8003126221180148</v>
      </c>
      <c r="DA40" s="78">
        <f t="shared" si="18"/>
        <v>4.1587338377232914</v>
      </c>
      <c r="DB40" s="78">
        <f>('4-year summary'!EP40/'4-year summary'!AG40)*100</f>
        <v>6.0554252963397159</v>
      </c>
      <c r="DC40" s="78">
        <f>('4-year summary'!EQ40/'4-year summary'!AH40)*100</f>
        <v>6.2116120060261908</v>
      </c>
      <c r="DD40" s="78">
        <f>('4-year summary'!ER40/'4-year summary'!AG40)*100</f>
        <v>0.19376058356128698</v>
      </c>
      <c r="DE40" s="78">
        <f>('4-year summary'!ES40/'4-year summary'!AH40)*100</f>
        <v>0.19369898846083802</v>
      </c>
      <c r="DF40" s="78">
        <f t="shared" si="36"/>
        <v>6.2491858799010025</v>
      </c>
      <c r="DG40" s="78">
        <f t="shared" si="36"/>
        <v>6.4053109944870288</v>
      </c>
      <c r="DH40" s="78">
        <f>('4-year summary'!EV40/'4-year summary'!AG40)*100</f>
        <v>4.5281359906213359</v>
      </c>
      <c r="DI40" s="78">
        <f>('4-year summary'!EW40/'4-year summary'!AH40)*100</f>
        <v>4.5842093935731665</v>
      </c>
      <c r="DJ40" s="78">
        <f>('4-year summary'!EX40/'4-year summary'!AG40)*100</f>
        <v>0.2198124267291911</v>
      </c>
      <c r="DK40" s="78">
        <f>('4-year summary'!EY40/'4-year summary'!AH40)*100</f>
        <v>0.17714351936162112</v>
      </c>
      <c r="DL40" s="78">
        <f t="shared" si="37"/>
        <v>4.7479484173505266</v>
      </c>
      <c r="DM40" s="78">
        <f t="shared" si="37"/>
        <v>4.7613529129347878</v>
      </c>
      <c r="DN40" s="78">
        <f>('4-year summary'!FB40/'4-year summary'!AG40)*100</f>
        <v>6.0277452129738185</v>
      </c>
      <c r="DO40" s="78">
        <f>('4-year summary'!FC40/'4-year summary'!AH40)*100</f>
        <v>5.943413406618876</v>
      </c>
      <c r="DP40" s="78">
        <f>('4-year summary'!FD40/'4-year summary'!AG40)*100</f>
        <v>0.36961052494463981</v>
      </c>
      <c r="DQ40" s="78">
        <f>('4-year summary'!FE40/'4-year summary'!AH40)*100</f>
        <v>0.30793172524543483</v>
      </c>
      <c r="DR40" s="78">
        <f t="shared" si="19"/>
        <v>6.397355737918458</v>
      </c>
      <c r="DS40" s="78">
        <f t="shared" si="19"/>
        <v>6.2513451318643112</v>
      </c>
      <c r="DT40" s="78">
        <f>('4-year summary'!FH40/'4-year summary'!AG40)*100</f>
        <v>3.074117493812687</v>
      </c>
      <c r="DU40" s="78">
        <f>('4-year summary'!FI40/'4-year summary'!AH40)*100</f>
        <v>3.0577951426253662</v>
      </c>
      <c r="DV40" s="78">
        <f>('4-year summary'!FJ40/'4-year summary'!AG40)*100</f>
        <v>0.27354435326299331</v>
      </c>
      <c r="DW40" s="78">
        <f>('4-year summary'!FK40/'4-year summary'!AH40)*100</f>
        <v>0.31455391288512158</v>
      </c>
      <c r="DX40" s="78">
        <f t="shared" si="20"/>
        <v>3.3476618470756803</v>
      </c>
      <c r="DY40" s="78">
        <f t="shared" si="20"/>
        <v>3.3723490555104876</v>
      </c>
      <c r="DZ40" s="78">
        <f>('4-year summary'!FN40/'4-year summary'!AG40)*100</f>
        <v>5.1843167904129217</v>
      </c>
      <c r="EA40" s="78">
        <f>('4-year summary'!FO40/'4-year summary'!AH40)*100</f>
        <v>5.4119828485340129</v>
      </c>
      <c r="EB40" s="78">
        <f>('4-year summary'!FP40/'4-year summary'!AG40)*100</f>
        <v>0.89390386869871041</v>
      </c>
      <c r="EC40" s="78">
        <f>('4-year summary'!FQ40/'4-year summary'!AH40)*100</f>
        <v>0.92379517573630454</v>
      </c>
      <c r="ED40" s="78">
        <f t="shared" si="21"/>
        <v>6.0782206591116319</v>
      </c>
      <c r="EE40" s="78">
        <f t="shared" si="21"/>
        <v>6.3357780242703177</v>
      </c>
      <c r="EF40" s="78">
        <f>('4-year summary'!FT40/'4-year summary'!AG40)*100</f>
        <v>6.701836654943337</v>
      </c>
      <c r="EG40" s="78">
        <f>('4-year summary'!FU40/'4-year summary'!AH40)*100</f>
        <v>6.5791434200288057</v>
      </c>
      <c r="EH40" s="78">
        <f>('4-year summary'!FV40/'4-year summary'!AG40)*100</f>
        <v>0.1416568972254787</v>
      </c>
      <c r="EI40" s="78">
        <f>('4-year summary'!FW40/'4-year summary'!AH40)*100</f>
        <v>0.12913265897389203</v>
      </c>
      <c r="EJ40" s="78">
        <f t="shared" si="22"/>
        <v>6.8434935521688161</v>
      </c>
      <c r="EK40" s="78">
        <f t="shared" si="22"/>
        <v>6.7082760790026974</v>
      </c>
      <c r="EL40" s="78">
        <f>('4-year summary'!FZ40/'4-year summary'!AG40)*100</f>
        <v>5.5360166731796272E-2</v>
      </c>
      <c r="EM40" s="78">
        <f>('4-year summary'!GA40/'4-year summary'!AH40)*100</f>
        <v>5.794414184725924E-2</v>
      </c>
      <c r="EN40" s="78">
        <f>('4-year summary'!GB40/'4-year summary'!AG40)*100</f>
        <v>1.4654161781946071E-2</v>
      </c>
      <c r="EO40" s="78">
        <f>('4-year summary'!GC40/'4-year summary'!AH40)*100</f>
        <v>8.277734549608463E-3</v>
      </c>
      <c r="EP40" s="78">
        <f t="shared" si="23"/>
        <v>7.0014328513742341E-2</v>
      </c>
      <c r="EQ40" s="78">
        <f t="shared" si="23"/>
        <v>6.6221876396867704E-2</v>
      </c>
      <c r="ER40" s="78">
        <f>('4-year summary'!GF40/'4-year summary'!AG40)*100</f>
        <v>10.168360036472581</v>
      </c>
      <c r="ES40" s="78">
        <f>('4-year summary'!GG40/'4-year summary'!AH40)*100</f>
        <v>9.75117129943877</v>
      </c>
      <c r="ET40" s="78">
        <f>('4-year summary'!GH40/'4-year summary'!AG40)*100</f>
        <v>0.35007164256871176</v>
      </c>
      <c r="EU40" s="78">
        <f>('4-year summary'!GI40/'4-year summary'!AH40)*100</f>
        <v>0.34932039799347714</v>
      </c>
      <c r="EV40" s="78">
        <f t="shared" si="24"/>
        <v>10.518431679041292</v>
      </c>
      <c r="EW40" s="78">
        <f t="shared" si="24"/>
        <v>10.100491697432247</v>
      </c>
      <c r="EX40" s="78">
        <f>('4-year summary'!GL40/'4-year summary'!AG40)*100</f>
        <v>2.3528070861013415</v>
      </c>
      <c r="EY40" s="78">
        <f>('4-year summary'!GM40/'4-year summary'!AH40)*100</f>
        <v>2.3326655960796647</v>
      </c>
      <c r="EZ40" s="78">
        <f>('4-year summary'!GN40/'4-year summary'!AG40)*100</f>
        <v>1.6282401979940079E-2</v>
      </c>
      <c r="FA40" s="78">
        <f>('4-year summary'!GO40/'4-year summary'!AH40)*100</f>
        <v>1.3244375279373541E-2</v>
      </c>
      <c r="FB40" s="78">
        <f t="shared" si="25"/>
        <v>2.3690894880812814</v>
      </c>
      <c r="FC40" s="78">
        <f t="shared" si="25"/>
        <v>2.3459099713590383</v>
      </c>
      <c r="FD40" s="78">
        <f>('4-year summary'!GR40/'4-year summary'!AG40)*100</f>
        <v>1.020906604142243</v>
      </c>
      <c r="FE40" s="78">
        <f>('4-year summary'!GS40/'4-year summary'!AH40)*100</f>
        <v>1.115838617287221</v>
      </c>
      <c r="FF40" s="78">
        <f>('4-year summary'!GT40/'4-year summary'!AG40)*100</f>
        <v>2.605184316790413E-2</v>
      </c>
      <c r="FG40" s="78">
        <f>('4-year summary'!GU40/'4-year summary'!AH40)*100</f>
        <v>2.9799844378590467E-2</v>
      </c>
      <c r="FH40" s="78">
        <f t="shared" si="26"/>
        <v>1.0469584473101472</v>
      </c>
      <c r="FI40" s="78">
        <f t="shared" si="26"/>
        <v>1.1456384616658115</v>
      </c>
      <c r="FJ40" s="581">
        <f>('4-year summary'!GX40/'4-year summary'!X40)*100</f>
        <v>4.9348921205208631</v>
      </c>
      <c r="FK40" s="582">
        <f>('4-year summary'!GY40/'4-year summary'!Y40)*100</f>
        <v>4.5983204518430441</v>
      </c>
      <c r="FL40" s="582">
        <f>('4-year summary'!GZ40/'4-year summary'!Z40)*100</f>
        <v>4.6096977603826916</v>
      </c>
      <c r="FM40" s="582">
        <f>('4-year summary'!HA40/'4-year summary'!AA40)*100</f>
        <v>4.9943748732041087</v>
      </c>
      <c r="FN40" s="583">
        <f>('4-year summary'!HB40/'4-year summary'!AB40)*100</f>
        <v>4.9324381745559611</v>
      </c>
      <c r="FO40" s="583">
        <f>('4-year summary'!HC40/'4-year summary'!AC40)*100</f>
        <v>4.8473908219200768</v>
      </c>
      <c r="FP40" s="583">
        <f>('4-year summary'!HD40/'4-year summary'!AD40)*100</f>
        <v>5.1711038908556004</v>
      </c>
      <c r="FQ40" s="583">
        <f>('4-year summary'!HE40/'4-year summary'!AE40)*100</f>
        <v>5.3657217396837513</v>
      </c>
      <c r="FR40" s="583">
        <f>('4-year summary'!HF40/'4-year summary'!AF40)*100</f>
        <v>5.5327096679063521</v>
      </c>
      <c r="FS40" s="581">
        <f>('4-year summary'!HG40/'4-year summary'!X40)*100</f>
        <v>0.15587871875297027</v>
      </c>
      <c r="FT40" s="582">
        <f>('4-year summary'!HH40/'4-year summary'!Y40)*100</f>
        <v>0.16163793103448276</v>
      </c>
      <c r="FU40" s="582">
        <f>('4-year summary'!HI40/'4-year summary'!Z40)*100</f>
        <v>0.14314706095528013</v>
      </c>
      <c r="FV40" s="582">
        <f>('4-year summary'!HJ40/'4-year summary'!AA40)*100</f>
        <v>0.16598734807546892</v>
      </c>
      <c r="FW40" s="583">
        <f>('4-year summary'!HK40/'4-year summary'!AB40)*100</f>
        <v>0.20226055919095776</v>
      </c>
      <c r="FX40" s="583">
        <f>('4-year summary'!HL40/'4-year summary'!AC40)*100</f>
        <v>0.1904509547389166</v>
      </c>
      <c r="FY40" s="583">
        <f>('4-year summary'!HM40/'4-year summary'!AD40)*100</f>
        <v>0.18589463815204565</v>
      </c>
      <c r="FZ40" s="583">
        <f>('4-year summary'!HN40/'4-year summary'!AE40)*100</f>
        <v>0.18771276764977252</v>
      </c>
      <c r="GA40" s="583">
        <f>('4-year summary'!HO40/'4-year summary'!AF40)*100</f>
        <v>2.6213608139325325E-2</v>
      </c>
      <c r="GB40" s="581">
        <f>('4-year summary'!HY40/'4-year summary'!X40)*100</f>
        <v>18.192187054462501</v>
      </c>
      <c r="GC40" s="582">
        <f>('4-year summary'!HZ40/'4-year summary'!Y40)*100</f>
        <v>18.367271105826397</v>
      </c>
      <c r="GD40" s="582">
        <f>('4-year summary'!IA40/'4-year summary'!Z40)*100</f>
        <v>19.471624266144811</v>
      </c>
      <c r="GE40" s="582">
        <f>('4-year summary'!IB40/'4-year summary'!AA40)*100</f>
        <v>20.475461537042843</v>
      </c>
      <c r="GF40" s="583">
        <f>('4-year summary'!IC40/'4-year summary'!AB40)*100</f>
        <v>23.528511940171668</v>
      </c>
      <c r="GG40" s="583">
        <f>('4-year summary'!ID40/'4-year summary'!AC40)*100</f>
        <v>24.86792640312671</v>
      </c>
      <c r="GH40" s="583">
        <f>('4-year summary'!IE40/'4-year summary'!AD40)*100</f>
        <v>25.611431712008791</v>
      </c>
      <c r="GI40" s="583">
        <f>('4-year summary'!IF40/'4-year summary'!AE40)*100</f>
        <v>26.367280710126945</v>
      </c>
      <c r="GJ40" s="583">
        <f>('4-year summary'!IG40/'4-year summary'!AF40)*100</f>
        <v>26.921375559087114</v>
      </c>
      <c r="GK40" s="581">
        <f>('4-year summary'!IH40/'4-year summary'!X40)*100</f>
        <v>2.8115198175078415</v>
      </c>
      <c r="GL40" s="582">
        <f>('4-year summary'!II40/'4-year summary'!Y40)*100</f>
        <v>2.6233650416171224</v>
      </c>
      <c r="GM40" s="582">
        <f>('4-year summary'!IJ40/'4-year summary'!Z40)*100</f>
        <v>2.4498079292599839</v>
      </c>
      <c r="GN40" s="582">
        <f>('4-year summary'!IK40/'4-year summary'!AA40)*100</f>
        <v>2.5414507294221798</v>
      </c>
      <c r="GO40" s="583">
        <f>('4-year summary'!IL40/'4-year summary'!AB40)*100</f>
        <v>4.218577377411405</v>
      </c>
      <c r="GP40" s="583">
        <f>('4-year summary'!IM40/'4-year summary'!AC40)*100</f>
        <v>4.1336137654637897</v>
      </c>
      <c r="GQ40" s="583">
        <f>('4-year summary'!IN40/'4-year summary'!AD40)*100</f>
        <v>4.1785881706351127</v>
      </c>
      <c r="GR40" s="583">
        <f>('4-year summary'!IO40/'4-year summary'!AE40)*100</f>
        <v>4.1933123349559347</v>
      </c>
      <c r="GS40" s="583">
        <f>('4-year summary'!IP40/'4-year summary'!AF40)*100</f>
        <v>4.1810704982223896</v>
      </c>
      <c r="GT40" s="581">
        <f>('4-year summary'!LB40/'4-year summary'!X40)*100</f>
        <v>26.180020910559833</v>
      </c>
      <c r="GU40" s="582">
        <f>('4-year summary'!LC40/'4-year summary'!Y40)*100</f>
        <v>24.307000594530319</v>
      </c>
      <c r="GV40" s="582">
        <f>('4-year summary'!LD40/'4-year summary'!Z40)*100</f>
        <v>23.704428498949046</v>
      </c>
      <c r="GW40" s="582">
        <f>('4-year summary'!LE40/'4-year summary'!AA40)*100</f>
        <v>23.63106545434426</v>
      </c>
      <c r="GX40" s="583">
        <f>('4-year summary'!LF40/'4-year summary'!AB40)*100</f>
        <v>20.163168182204469</v>
      </c>
      <c r="GY40" s="583">
        <f>('4-year summary'!LG40/'4-year summary'!AC40)*100</f>
        <v>18.773495851481378</v>
      </c>
      <c r="GZ40" s="583">
        <f>('4-year summary'!LH40/'4-year summary'!AD40)*100</f>
        <v>18.233839290044131</v>
      </c>
      <c r="HA40" s="583">
        <f>('4-year summary'!LI40/'4-year summary'!AE40)*100</f>
        <v>17.678406668575612</v>
      </c>
      <c r="HB40" s="583">
        <f>('4-year summary'!LJ40/'4-year summary'!AF40)*100</f>
        <v>16.793092714255287</v>
      </c>
      <c r="HC40" s="581">
        <f>('4-year summary'!LK40/'4-year summary'!X40)*100</f>
        <v>1.7051611063587113</v>
      </c>
      <c r="HD40" s="582">
        <f>('4-year summary'!LL40/'4-year summary'!Y40)*100</f>
        <v>1.3915725326991677</v>
      </c>
      <c r="HE40" s="582">
        <f>('4-year summary'!LM40/'4-year summary'!Z40)*100</f>
        <v>1.6362252663622525</v>
      </c>
      <c r="HF40" s="582">
        <f>('4-year summary'!LN40/'4-year summary'!AA40)*100</f>
        <v>1.4754430940041681</v>
      </c>
      <c r="HG40" s="583">
        <f>('4-year summary'!LO40/'4-year summary'!AB40)*100</f>
        <v>1.1353786011727713</v>
      </c>
      <c r="HH40" s="583">
        <f>('4-year summary'!LP40/'4-year summary'!AC40)*100</f>
        <v>1.0963350611927198</v>
      </c>
      <c r="HI40" s="583">
        <f>('4-year summary'!LQ40/'4-year summary'!AD40)*100</f>
        <v>1.0393934985370901</v>
      </c>
      <c r="HJ40" s="583">
        <f>('4-year summary'!LR40/'4-year summary'!AE40)*100</f>
        <v>0.8494798129235468</v>
      </c>
      <c r="HK40" s="583">
        <f>('4-year summary'!LS40/'4-year summary'!AF40)*100</f>
        <v>0.65697855399184102</v>
      </c>
      <c r="HL40" s="38"/>
      <c r="HM40" s="24">
        <f t="shared" ref="HM40:HM52" si="76">SUM(X40,HC40,GT40,GK40,GB40,FS40,FJ40,BG40,AV40,AI40)</f>
        <v>100</v>
      </c>
      <c r="HN40" s="24">
        <f t="shared" ref="HN40:HN52" si="77">SUM(Y40,HD40,GU40,GL40,GC40,FT40,FK40,BH40,AW40,AJ40)</f>
        <v>100</v>
      </c>
      <c r="HO40" s="24">
        <f t="shared" ref="HO40:HO52" si="78">SUM(Z40,HE40,GV40,GM40,GD40,FU40,FL40,BI40,AX40,AK40)</f>
        <v>100</v>
      </c>
      <c r="HP40" s="24">
        <f t="shared" ref="HP40:HP52" si="79">SUM(AA40,HF40,GW40,GN40,GE40,FV40,FM40,BJ40,AY40,AL40)</f>
        <v>100.00000000000003</v>
      </c>
      <c r="HQ40" s="24">
        <f t="shared" ref="HQ40:HQ52" si="80">SUM(AB40,HG40,GX40,GO40,GF40,FW40,FN40,BK40,AZ40,AM40)</f>
        <v>100</v>
      </c>
      <c r="HR40" s="24">
        <f t="shared" ref="HR40:HR52" si="81">SUM(AC40,HH40,GY40,GP40,GG40,FX40,FO40,BL40,BA40,AN40)</f>
        <v>100.00000000000001</v>
      </c>
      <c r="HS40" s="24">
        <f t="shared" ref="HS40:HS52" si="82">SUM(AD40,HI40,GZ40,GQ40,GH40,FY40,FP40,BM40,BB40,AO40)</f>
        <v>100.00000000000001</v>
      </c>
      <c r="HT40" s="24">
        <f t="shared" ref="HT40:HT52" si="83">SUM(AE40,HJ40,HA40,GR40,GI40,FZ40,FQ40,BN40,BC40,AP40)</f>
        <v>100</v>
      </c>
      <c r="HU40" s="24">
        <f t="shared" ref="HU40:HU52" si="84">SUM(AF40,HK40,HB40,GS40,GJ40,GA40,FR40,BO40,BD40,AQ40)</f>
        <v>99.999999999999986</v>
      </c>
      <c r="HV40" s="597">
        <f t="shared" ref="HV40:HV52" si="85">SUM(FF40,FD40,EZ40,EX40,ET40,ER40,EN40,EL40,EH40,EF40,EB40,DZ40,DV40,DT40,DP40,DN40,DJ40,DH40,DD40,DB40,CX40,CV40,CR40,CP40,BP40,BE40,AR40,AG40)</f>
        <v>99.999999999999986</v>
      </c>
      <c r="HW40" s="597">
        <f t="shared" ref="HW40:HW52" si="86">SUM(FG40,FE40,FA40,EY40,EU40,ES40,EO40,EM40,EI40,EG40,EC40,EA40,DW40,DU40,DQ40,DO40,DK40,DI40,DE40,DC40,CY40,CW40,CS40,CQ40,BQ40,BF40,AS40,AH40)</f>
        <v>100</v>
      </c>
    </row>
    <row r="41" spans="1:231" s="26" customFormat="1" x14ac:dyDescent="0.2">
      <c r="A41" s="156" t="s">
        <v>46</v>
      </c>
      <c r="B41" s="76">
        <f>('4-year summary'!B41/'4-year summary'!X41)*100</f>
        <v>68.270970198990767</v>
      </c>
      <c r="C41" s="76">
        <f>('4-year summary'!C41/'4-year summary'!Y41)*100</f>
        <v>66.774454324979786</v>
      </c>
      <c r="D41" s="76">
        <f>('4-year summary'!D41/'4-year summary'!Z41)*100</f>
        <v>68.758844998386166</v>
      </c>
      <c r="E41" s="76">
        <f>('4-year summary'!E41/'4-year summary'!AA41)*100</f>
        <v>68.855819786792722</v>
      </c>
      <c r="F41" s="76">
        <f>('4-year summary'!F41/'4-year summary'!AB41)*100</f>
        <v>68.105540897097626</v>
      </c>
      <c r="G41" s="76">
        <f>('4-year summary'!G41/'4-year summary'!AC41)*100</f>
        <v>68.233652312599673</v>
      </c>
      <c r="H41" s="76">
        <f>('4-year summary'!H41/'4-year summary'!AD41)*100</f>
        <v>68.56365854146253</v>
      </c>
      <c r="I41" s="76">
        <f>('4-year summary'!I41/'4-year summary'!AE41)*100</f>
        <v>68.614538340854949</v>
      </c>
      <c r="J41" s="76">
        <f>('4-year summary'!J41/'4-year summary'!AF41)*100</f>
        <v>66.59992822469448</v>
      </c>
      <c r="K41" s="76">
        <f>('4-year summary'!K41/'4-year summary'!AG41)*100</f>
        <v>68.101718047527299</v>
      </c>
      <c r="L41" s="76">
        <f>('4-year summary'!L41/'4-year summary'!AH41)*100</f>
        <v>67.298058860363184</v>
      </c>
      <c r="M41" s="78">
        <f>('4-year summary'!M41/'4-year summary'!X41)*100</f>
        <v>31.729029801009233</v>
      </c>
      <c r="N41" s="76">
        <f>('4-year summary'!N41/'4-year summary'!Y41)*100</f>
        <v>33.225545675020214</v>
      </c>
      <c r="O41" s="76">
        <f>('4-year summary'!O41/'4-year summary'!Z41)*100</f>
        <v>31.241155001613823</v>
      </c>
      <c r="P41" s="76">
        <f>('4-year summary'!P41/'4-year summary'!AA41)*100</f>
        <v>31.144180213207274</v>
      </c>
      <c r="Q41" s="76">
        <f>('4-year summary'!Q41/'4-year summary'!AB41)*100</f>
        <v>31.894459102902374</v>
      </c>
      <c r="R41" s="76">
        <f>('4-year summary'!R41/'4-year summary'!AC41)*100</f>
        <v>31.766347687400319</v>
      </c>
      <c r="S41" s="76">
        <f>('4-year summary'!S41/'4-year summary'!AD41)*100</f>
        <v>31.436341458537463</v>
      </c>
      <c r="T41" s="76">
        <f>('4-year summary'!T41/'4-year summary'!AE41)*100</f>
        <v>31.385461659145054</v>
      </c>
      <c r="U41" s="76">
        <f>('4-year summary'!U41/'4-year summary'!AF41)*100</f>
        <v>33.40007177530552</v>
      </c>
      <c r="V41" s="76">
        <f>('4-year summary'!V41/'4-year summary'!AG41)*100</f>
        <v>31.898281952472701</v>
      </c>
      <c r="W41" s="76">
        <f>('4-year summary'!W41/'4-year summary'!AH41)*100</f>
        <v>32.701941139636823</v>
      </c>
      <c r="X41" s="78">
        <f>('4-year summary'!AI41/'4-year summary'!X41)*100</f>
        <v>20.722650671236789</v>
      </c>
      <c r="Y41" s="75">
        <f>('4-year summary'!AJ41/'4-year summary'!Y41)*100</f>
        <v>20.369489752246896</v>
      </c>
      <c r="Z41" s="75">
        <f>('4-year summary'!AK41/'4-year summary'!Z41)*100</f>
        <v>20.098319139955805</v>
      </c>
      <c r="AA41" s="75">
        <f>('4-year summary'!AL41/'4-year summary'!AA41)*100</f>
        <v>19.808499348801313</v>
      </c>
      <c r="AB41" s="76">
        <f>('4-year summary'!AM41/'4-year summary'!AB41)*100</f>
        <v>18.406332453825858</v>
      </c>
      <c r="AC41" s="76">
        <f>('4-year summary'!AN41/'4-year summary'!AC41)*100</f>
        <v>18.624401913875598</v>
      </c>
      <c r="AD41" s="76">
        <f>('4-year summary'!AO41/'4-year summary'!AD41)*100</f>
        <v>18.832610130176569</v>
      </c>
      <c r="AE41" s="76">
        <f>('4-year summary'!AP41/'4-year summary'!AE41)*100</f>
        <v>20.707354393848419</v>
      </c>
      <c r="AF41" s="76">
        <f>('4-year summary'!AQ41/'4-year summary'!AF41)*100</f>
        <v>20.790283890221559</v>
      </c>
      <c r="AG41" s="76">
        <f>('4-year summary'!AR41/'4-year summary'!AG41)*100</f>
        <v>21.511721258831084</v>
      </c>
      <c r="AH41" s="76">
        <f>('4-year summary'!AS41/'4-year summary'!AH41)*100</f>
        <v>21.839777708202881</v>
      </c>
      <c r="AI41" s="78">
        <f>('4-year summary'!AT41/'4-year summary'!X41)*100</f>
        <v>7.4074074074074066</v>
      </c>
      <c r="AJ41" s="75">
        <f>('4-year summary'!AU41/'4-year summary'!Y41)*100</f>
        <v>9.952922155119122</v>
      </c>
      <c r="AK41" s="75">
        <f>('4-year summary'!AV41/'4-year summary'!Z41)*100</f>
        <v>6.5099188122253393</v>
      </c>
      <c r="AL41" s="75">
        <f>('4-year summary'!AW41/'4-year summary'!AA41)*100</f>
        <v>6.3865708359461673</v>
      </c>
      <c r="AM41" s="76">
        <f>('4-year summary'!AX41/'4-year summary'!AB41)*100</f>
        <v>8.441160949868074</v>
      </c>
      <c r="AN41" s="76">
        <f>('4-year summary'!AY41/'4-year summary'!AC41)*100</f>
        <v>8.1977671451355665</v>
      </c>
      <c r="AO41" s="76">
        <f>('4-year summary'!AZ41/'4-year summary'!AD41)*100</f>
        <v>7.9665660181167386</v>
      </c>
      <c r="AP41" s="76">
        <f>('4-year summary'!BA41/'4-year summary'!AE41)*100</f>
        <v>8.0981618857618791</v>
      </c>
      <c r="AQ41" s="76">
        <f>('4-year summary'!BB41/'4-year summary'!AF41)*100</f>
        <v>10.125984549421077</v>
      </c>
      <c r="AR41" s="76">
        <f>('4-year summary'!BC41/'4-year summary'!AG41)*100</f>
        <v>8.9474951830443157</v>
      </c>
      <c r="AS41" s="76">
        <f>('4-year summary'!BD41/'4-year summary'!AH41)*100</f>
        <v>8.6118503443957426</v>
      </c>
      <c r="AT41" s="606">
        <f t="shared" si="27"/>
        <v>30.459216441875398</v>
      </c>
      <c r="AU41" s="606">
        <f t="shared" si="27"/>
        <v>30.451628052598622</v>
      </c>
      <c r="AV41" s="78"/>
      <c r="AW41" s="75"/>
      <c r="AX41" s="75"/>
      <c r="AY41" s="75"/>
      <c r="AZ41" s="76"/>
      <c r="BA41" s="76"/>
      <c r="BB41" s="76"/>
      <c r="BC41" s="76"/>
      <c r="BD41" s="76"/>
      <c r="BE41" s="76"/>
      <c r="BF41" s="76"/>
      <c r="BG41" s="78">
        <f>('4-year summary'!DH41/'4-year summary'!X41)*100</f>
        <v>17.514043606588594</v>
      </c>
      <c r="BH41" s="75">
        <f>('4-year summary'!DI41/'4-year summary'!Y41)*100</f>
        <v>18.790717580484092</v>
      </c>
      <c r="BI41" s="75">
        <f>('4-year summary'!DJ41/'4-year summary'!Z41)*100</f>
        <v>19.2715445539638</v>
      </c>
      <c r="BJ41" s="75">
        <f>('4-year summary'!DK41/'4-year summary'!AA41)*100</f>
        <v>19.574550190535913</v>
      </c>
      <c r="BK41" s="76">
        <f>('4-year summary'!DL41/'4-year summary'!AB41)*100</f>
        <v>19.324538258575195</v>
      </c>
      <c r="BL41" s="76">
        <f>('4-year summary'!DM41/'4-year summary'!AC41)*100</f>
        <v>19.110845295055825</v>
      </c>
      <c r="BM41" s="76">
        <f>('4-year summary'!DN41/'4-year summary'!AD41)*100</f>
        <v>19.290527705013098</v>
      </c>
      <c r="BN41" s="76">
        <f>('4-year summary'!DO41/'4-year summary'!AE41)*100</f>
        <v>19.177206608688916</v>
      </c>
      <c r="BO41" s="76">
        <f>('4-year summary'!DP41/'4-year summary'!AF41)*100</f>
        <v>18.739021211491604</v>
      </c>
      <c r="BP41" s="76">
        <f>('4-year summary'!DQ41/'4-year summary'!AG41)*100</f>
        <v>18.928628773281954</v>
      </c>
      <c r="BQ41" s="76">
        <f>('4-year summary'!DR41/'4-year summary'!AH41)*100</f>
        <v>19.027864746399501</v>
      </c>
      <c r="BR41" s="606">
        <f t="shared" si="2"/>
        <v>18.928628773281954</v>
      </c>
      <c r="BS41" s="606">
        <f t="shared" si="2"/>
        <v>19.027864746399501</v>
      </c>
      <c r="BT41" s="382">
        <f t="shared" si="3"/>
        <v>20.722650671236789</v>
      </c>
      <c r="BU41" s="383">
        <f t="shared" si="4"/>
        <v>20.369489752246896</v>
      </c>
      <c r="BV41" s="383">
        <f t="shared" si="5"/>
        <v>20.098319139955805</v>
      </c>
      <c r="BW41" s="383">
        <f t="shared" si="6"/>
        <v>19.808499348801313</v>
      </c>
      <c r="BX41" s="383">
        <f t="shared" si="7"/>
        <v>18.406332453825858</v>
      </c>
      <c r="BY41" s="383">
        <f t="shared" si="8"/>
        <v>18.624401913875598</v>
      </c>
      <c r="BZ41" s="383">
        <f t="shared" si="9"/>
        <v>18.832610130176569</v>
      </c>
      <c r="CA41" s="383">
        <f t="shared" si="68"/>
        <v>20.707354393848419</v>
      </c>
      <c r="CB41" s="383">
        <f t="shared" si="69"/>
        <v>20.790283890221559</v>
      </c>
      <c r="CC41" s="383">
        <f t="shared" si="70"/>
        <v>21.511721258831084</v>
      </c>
      <c r="CD41" s="383">
        <f t="shared" si="71"/>
        <v>21.839777708202881</v>
      </c>
      <c r="CE41" s="382">
        <f t="shared" si="10"/>
        <v>24.921451013995998</v>
      </c>
      <c r="CF41" s="383">
        <f t="shared" si="11"/>
        <v>28.743639735603214</v>
      </c>
      <c r="CG41" s="383">
        <f t="shared" si="12"/>
        <v>25.78146336618914</v>
      </c>
      <c r="CH41" s="383">
        <f t="shared" si="13"/>
        <v>25.961121026482079</v>
      </c>
      <c r="CI41" s="383">
        <f t="shared" si="14"/>
        <v>27.765699208443269</v>
      </c>
      <c r="CJ41" s="383">
        <f t="shared" si="15"/>
        <v>27.308612440191389</v>
      </c>
      <c r="CK41" s="383">
        <f t="shared" si="16"/>
        <v>27.257093723129834</v>
      </c>
      <c r="CL41" s="383">
        <f t="shared" si="72"/>
        <v>27.275368494450795</v>
      </c>
      <c r="CM41" s="383">
        <f t="shared" si="73"/>
        <v>28.86500576091268</v>
      </c>
      <c r="CN41" s="383">
        <f t="shared" si="74"/>
        <v>27.876123956326268</v>
      </c>
      <c r="CO41" s="383">
        <f t="shared" si="75"/>
        <v>27.639715090795242</v>
      </c>
      <c r="CP41" s="78">
        <f>('4-year summary'!ED41/'4-year summary'!AG41)*100</f>
        <v>0.75666345536287727</v>
      </c>
      <c r="CQ41" s="78">
        <f>('4-year summary'!EE41/'4-year summary'!AH41)*100</f>
        <v>0.74358171571696929</v>
      </c>
      <c r="CR41" s="78">
        <f>('4-year summary'!EF41/'4-year summary'!AG41)*100</f>
        <v>3.8134232498394344E-2</v>
      </c>
      <c r="CS41" s="78">
        <f>('4-year summary'!EG41/'4-year summary'!AH41)*100</f>
        <v>1.3697557921102065E-2</v>
      </c>
      <c r="CT41" s="78">
        <f t="shared" si="17"/>
        <v>0.79479768786127158</v>
      </c>
      <c r="CU41" s="78">
        <f t="shared" si="17"/>
        <v>0.75727927363807135</v>
      </c>
      <c r="CV41" s="78">
        <f>('4-year summary'!EJ41/'4-year summary'!AG41)*100</f>
        <v>1.0998715478484264</v>
      </c>
      <c r="CW41" s="78">
        <f>('4-year summary'!EK41/'4-year summary'!AH41)*100</f>
        <v>1.1603788353162179</v>
      </c>
      <c r="CX41" s="78">
        <f>('4-year summary'!EL41/'4-year summary'!AG41)*100</f>
        <v>0.40542710340398203</v>
      </c>
      <c r="CY41" s="78">
        <f>('4-year summary'!EM41/'4-year summary'!AH41)*100</f>
        <v>0.41875391358797748</v>
      </c>
      <c r="CZ41" s="78">
        <f t="shared" si="18"/>
        <v>1.5052986512524085</v>
      </c>
      <c r="DA41" s="78">
        <f t="shared" si="18"/>
        <v>1.5791327489041953</v>
      </c>
      <c r="DB41" s="78">
        <f>('4-year summary'!EP41/'4-year summary'!AG41)*100</f>
        <v>4.863118175979448</v>
      </c>
      <c r="DC41" s="78">
        <f>('4-year summary'!EQ41/'4-year summary'!AH41)*100</f>
        <v>4.8097996242955539</v>
      </c>
      <c r="DD41" s="78">
        <f>('4-year summary'!ER41/'4-year summary'!AG41)*100</f>
        <v>5.4190751445086699E-2</v>
      </c>
      <c r="DE41" s="78">
        <f>('4-year summary'!ES41/'4-year summary'!AH41)*100</f>
        <v>4.6963055729492796E-2</v>
      </c>
      <c r="DF41" s="78">
        <f t="shared" si="36"/>
        <v>4.9173089274245347</v>
      </c>
      <c r="DG41" s="78">
        <f t="shared" si="36"/>
        <v>4.8567626800250467</v>
      </c>
      <c r="DH41" s="78">
        <f>('4-year summary'!EV41/'4-year summary'!AG41)*100</f>
        <v>5.1140012845215157</v>
      </c>
      <c r="DI41" s="78">
        <f>('4-year summary'!EW41/'4-year summary'!AH41)*100</f>
        <v>5.0778804007514093</v>
      </c>
      <c r="DJ41" s="78">
        <f>('4-year summary'!EX41/'4-year summary'!AG41)*100</f>
        <v>0.20271355170199101</v>
      </c>
      <c r="DK41" s="78">
        <f>('4-year summary'!EY41/'4-year summary'!AH41)*100</f>
        <v>0.20154978083907327</v>
      </c>
      <c r="DL41" s="78">
        <f t="shared" si="37"/>
        <v>5.3167148362235066</v>
      </c>
      <c r="DM41" s="78">
        <f t="shared" si="37"/>
        <v>5.2794301815904827</v>
      </c>
      <c r="DN41" s="78">
        <f>('4-year summary'!FB41/'4-year summary'!AG41)*100</f>
        <v>7.2896596017983306</v>
      </c>
      <c r="DO41" s="78">
        <f>('4-year summary'!FC41/'4-year summary'!AH41)*100</f>
        <v>7.1305572949279901</v>
      </c>
      <c r="DP41" s="78">
        <f>('4-year summary'!FD41/'4-year summary'!AG41)*100</f>
        <v>0.21877007064868337</v>
      </c>
      <c r="DQ41" s="78">
        <f>('4-year summary'!FE41/'4-year summary'!AH41)*100</f>
        <v>0.21524733876017535</v>
      </c>
      <c r="DR41" s="78">
        <f t="shared" si="19"/>
        <v>7.5084296724470141</v>
      </c>
      <c r="DS41" s="78">
        <f t="shared" si="19"/>
        <v>7.3458046336881653</v>
      </c>
      <c r="DT41" s="78">
        <f>('4-year summary'!FH41/'4-year summary'!AG41)*100</f>
        <v>3.7150770712909438</v>
      </c>
      <c r="DU41" s="78">
        <f>('4-year summary'!FI41/'4-year summary'!AH41)*100</f>
        <v>3.9840325610519729</v>
      </c>
      <c r="DV41" s="78">
        <f>('4-year summary'!FJ41/'4-year summary'!AG41)*100</f>
        <v>0.17862877328195248</v>
      </c>
      <c r="DW41" s="78">
        <f>('4-year summary'!FK41/'4-year summary'!AH41)*100</f>
        <v>0.16632748904195366</v>
      </c>
      <c r="DX41" s="78">
        <f t="shared" si="20"/>
        <v>3.8937058445728963</v>
      </c>
      <c r="DY41" s="78">
        <f t="shared" si="20"/>
        <v>4.1503600500939264</v>
      </c>
      <c r="DZ41" s="78">
        <f>('4-year summary'!FN41/'4-year summary'!AG41)*100</f>
        <v>2.1355170199100835</v>
      </c>
      <c r="EA41" s="78">
        <f>('4-year summary'!FO41/'4-year summary'!AH41)*100</f>
        <v>1.8022072636192863</v>
      </c>
      <c r="EB41" s="78">
        <f>('4-year summary'!FP41/'4-year summary'!AG41)*100</f>
        <v>0.12845215157353884</v>
      </c>
      <c r="EC41" s="78">
        <f>('4-year summary'!FQ41/'4-year summary'!AH41)*100</f>
        <v>0.11545084533500313</v>
      </c>
      <c r="ED41" s="78">
        <f t="shared" si="21"/>
        <v>2.2639691714836223</v>
      </c>
      <c r="EE41" s="78">
        <f t="shared" si="21"/>
        <v>1.9176581089542895</v>
      </c>
      <c r="EF41" s="78">
        <f>('4-year summary'!FT41/'4-year summary'!AG41)*100</f>
        <v>7.1893063583815033</v>
      </c>
      <c r="EG41" s="78">
        <f>('4-year summary'!FU41/'4-year summary'!AH41)*100</f>
        <v>7.4495147150907952</v>
      </c>
      <c r="EH41" s="78">
        <f>('4-year summary'!FV41/'4-year summary'!AG41)*100</f>
        <v>1.9869942196531793</v>
      </c>
      <c r="EI41" s="78">
        <f>('4-year summary'!FW41/'4-year summary'!AH41)*100</f>
        <v>3.0486850344395742</v>
      </c>
      <c r="EJ41" s="78">
        <f t="shared" si="22"/>
        <v>9.1763005780346827</v>
      </c>
      <c r="EK41" s="78">
        <f t="shared" si="22"/>
        <v>10.49819974953037</v>
      </c>
      <c r="EL41" s="78">
        <f>('4-year summary'!FZ41/'4-year summary'!AG41)*100</f>
        <v>9.4332048811817601E-2</v>
      </c>
      <c r="EM41" s="78">
        <f>('4-year summary'!GA41/'4-year summary'!AH41)*100</f>
        <v>0.14284596117720727</v>
      </c>
      <c r="EN41" s="78">
        <f>('4-year summary'!GB41/'4-year summary'!AG41)*100</f>
        <v>1.4049454078355811E-2</v>
      </c>
      <c r="EO41" s="78">
        <f>('4-year summary'!GC41/'4-year summary'!AH41)*100</f>
        <v>0</v>
      </c>
      <c r="EP41" s="78">
        <f t="shared" si="23"/>
        <v>0.10838150289017341</v>
      </c>
      <c r="EQ41" s="78">
        <f t="shared" si="23"/>
        <v>0.14284596117720727</v>
      </c>
      <c r="ER41" s="78">
        <f>('4-year summary'!GF41/'4-year summary'!AG41)*100</f>
        <v>11.211464354527937</v>
      </c>
      <c r="ES41" s="78">
        <f>('4-year summary'!GG41/'4-year summary'!AH41)*100</f>
        <v>10.173371947401378</v>
      </c>
      <c r="ET41" s="78">
        <f>('4-year summary'!GH41/'4-year summary'!AG41)*100</f>
        <v>0.70648683365446374</v>
      </c>
      <c r="EU41" s="78">
        <f>('4-year summary'!GI41/'4-year summary'!AH41)*100</f>
        <v>0.75336568566061368</v>
      </c>
      <c r="EV41" s="78">
        <f t="shared" si="24"/>
        <v>11.917951188182402</v>
      </c>
      <c r="EW41" s="78">
        <f t="shared" si="24"/>
        <v>10.926737633061991</v>
      </c>
      <c r="EX41" s="78">
        <f>('4-year summary'!GL41/'4-year summary'!AG41)*100</f>
        <v>2.5048169556840074</v>
      </c>
      <c r="EY41" s="78">
        <f>('4-year summary'!GM41/'4-year summary'!AH41)*100</f>
        <v>2.4538196618659986</v>
      </c>
      <c r="EZ41" s="78">
        <f>('4-year summary'!GN41/'4-year summary'!AG41)*100</f>
        <v>5.2183686576750168E-2</v>
      </c>
      <c r="FA41" s="78">
        <f>('4-year summary'!GO41/'4-year summary'!AH41)*100</f>
        <v>4.3049467752035067E-2</v>
      </c>
      <c r="FB41" s="78">
        <f t="shared" si="25"/>
        <v>2.5570006422607574</v>
      </c>
      <c r="FC41" s="78">
        <f t="shared" si="25"/>
        <v>2.4968691296180339</v>
      </c>
      <c r="FD41" s="78">
        <f>('4-year summary'!GR41/'4-year summary'!AG41)*100</f>
        <v>0.61616891457931922</v>
      </c>
      <c r="FE41" s="78">
        <f>('4-year summary'!GS41/'4-year summary'!AH41)*100</f>
        <v>0.53029117094552281</v>
      </c>
      <c r="FF41" s="78">
        <f>('4-year summary'!GT41/'4-year summary'!AG41)*100</f>
        <v>3.6127167630057799E-2</v>
      </c>
      <c r="FG41" s="78">
        <f>('4-year summary'!GU41/'4-year summary'!AH41)*100</f>
        <v>3.9135879774577331E-2</v>
      </c>
      <c r="FH41" s="78">
        <f t="shared" si="26"/>
        <v>0.65229608220937707</v>
      </c>
      <c r="FI41" s="78">
        <f t="shared" si="26"/>
        <v>0.56942705072010014</v>
      </c>
      <c r="FJ41" s="581">
        <f>('4-year summary'!GX41/'4-year summary'!X41)*100</f>
        <v>3.6560982576406742</v>
      </c>
      <c r="FK41" s="582">
        <f>('4-year summary'!GY41/'4-year summary'!Y41)*100</f>
        <v>3.4856626563317326</v>
      </c>
      <c r="FL41" s="582">
        <f>('4-year summary'!GZ41/'4-year summary'!Z41)*100</f>
        <v>3.4511011247113741</v>
      </c>
      <c r="FM41" s="582">
        <f>('4-year summary'!HA41/'4-year summary'!AA41)*100</f>
        <v>3.5719453957840916</v>
      </c>
      <c r="FN41" s="583">
        <f>('4-year summary'!HB41/'4-year summary'!AB41)*100</f>
        <v>2.9488126649076518</v>
      </c>
      <c r="FO41" s="583">
        <f>('4-year summary'!HC41/'4-year summary'!AC41)*100</f>
        <v>3.458931419457735</v>
      </c>
      <c r="FP41" s="583">
        <f>('4-year summary'!HD41/'4-year summary'!AD41)*100</f>
        <v>3.5153672338978978</v>
      </c>
      <c r="FQ41" s="583">
        <f>('4-year summary'!HE41/'4-year summary'!AE41)*100</f>
        <v>3.7459567297449108</v>
      </c>
      <c r="FR41" s="583">
        <f>('4-year summary'!HF41/'4-year summary'!AF41)*100</f>
        <v>3.2449993389116596</v>
      </c>
      <c r="FS41" s="581">
        <f>('4-year summary'!HG41/'4-year summary'!X41)*100</f>
        <v>4.2844901456726654E-2</v>
      </c>
      <c r="FT41" s="582">
        <f>('4-year summary'!HH41/'4-year summary'!Y41)*100</f>
        <v>7.1330068001331487E-2</v>
      </c>
      <c r="FU41" s="582">
        <f>('4-year summary'!HI41/'4-year summary'!Z41)*100</f>
        <v>5.2138937855351689E-2</v>
      </c>
      <c r="FV41" s="582">
        <f>('4-year summary'!HJ41/'4-year summary'!AA41)*100</f>
        <v>2.1706622931841203E-2</v>
      </c>
      <c r="FW41" s="583">
        <f>('4-year summary'!HK41/'4-year summary'!AB41)*100</f>
        <v>2.9551451187335091E-2</v>
      </c>
      <c r="FX41" s="583">
        <f>('4-year summary'!HL41/'4-year summary'!AC41)*100</f>
        <v>3.787878787878788E-2</v>
      </c>
      <c r="FY41" s="583">
        <f>('4-year summary'!HM41/'4-year summary'!AD41)*100</f>
        <v>2.9994600971825072E-2</v>
      </c>
      <c r="FZ41" s="583">
        <f>('4-year summary'!HN41/'4-year summary'!AE41)*100</f>
        <v>4.4548606403377947E-2</v>
      </c>
      <c r="GA41" s="583">
        <f>('4-year summary'!HO41/'4-year summary'!AF41)*100</f>
        <v>8.1219424664261561E-2</v>
      </c>
      <c r="GB41" s="581">
        <f>('4-year summary'!HY41/'4-year summary'!X41)*100</f>
        <v>16.57145577454061</v>
      </c>
      <c r="GC41" s="582">
        <f>('4-year summary'!HZ41/'4-year summary'!Y41)*100</f>
        <v>17.73027723619763</v>
      </c>
      <c r="GD41" s="582">
        <f>('4-year summary'!IA41/'4-year summary'!Z41)*100</f>
        <v>20.249770340392782</v>
      </c>
      <c r="GE41" s="582">
        <f>('4-year summary'!IB41/'4-year summary'!AA41)*100</f>
        <v>21.086778254787518</v>
      </c>
      <c r="GF41" s="583">
        <f>('4-year summary'!IC41/'4-year summary'!AB41)*100</f>
        <v>24.854881266490768</v>
      </c>
      <c r="GG41" s="583">
        <f>('4-year summary'!ID41/'4-year summary'!AC41)*100</f>
        <v>25.123604465709732</v>
      </c>
      <c r="GH41" s="583">
        <f>('4-year summary'!IE41/'4-year summary'!AD41)*100</f>
        <v>25.765362234797735</v>
      </c>
      <c r="GI41" s="583">
        <f>('4-year summary'!IF41/'4-year summary'!AE41)*100</f>
        <v>24.186019485173059</v>
      </c>
      <c r="GJ41" s="583">
        <f>('4-year summary'!IG41/'4-year summary'!AF41)*100</f>
        <v>24.152390306556107</v>
      </c>
      <c r="GK41" s="581">
        <f>('4-year summary'!IH41/'4-year summary'!X41)*100</f>
        <v>2.5706940874035991</v>
      </c>
      <c r="GL41" s="582">
        <f>('4-year summary'!II41/'4-year summary'!Y41)*100</f>
        <v>1.7618526796328879</v>
      </c>
      <c r="GM41" s="582">
        <f>('4-year summary'!IJ41/'4-year summary'!Z41)*100</f>
        <v>2.5548079549122327</v>
      </c>
      <c r="GN41" s="582">
        <f>('4-year summary'!IK41/'4-year summary'!AA41)*100</f>
        <v>2.2044281510780954</v>
      </c>
      <c r="GO41" s="583">
        <f>('4-year summary'!IL41/'4-year summary'!AB41)*100</f>
        <v>1.5746701846965701</v>
      </c>
      <c r="GP41" s="583">
        <f>('4-year summary'!IM41/'4-year summary'!AC41)*100</f>
        <v>1.4374003189792663</v>
      </c>
      <c r="GQ41" s="583">
        <f>('4-year summary'!IN41/'4-year summary'!AD41)*100</f>
        <v>1.2057829590673679</v>
      </c>
      <c r="GR41" s="583">
        <f>('4-year summary'!IO41/'4-year summary'!AE41)*100</f>
        <v>1.1292103275291019</v>
      </c>
      <c r="GS41" s="583">
        <f>('4-year summary'!IP41/'4-year summary'!AF41)*100</f>
        <v>1.2031807793287119</v>
      </c>
      <c r="GT41" s="581">
        <f>('4-year summary'!LB41/'4-year summary'!X41)*100</f>
        <v>27.32076549557269</v>
      </c>
      <c r="GU41" s="582">
        <f>('4-year summary'!LC41/'4-year summary'!Y41)*100</f>
        <v>25.189024680203531</v>
      </c>
      <c r="GV41" s="582">
        <f>('4-year summary'!LD41/'4-year summary'!Z41)*100</f>
        <v>24.959654393326218</v>
      </c>
      <c r="GW41" s="582">
        <f>('4-year summary'!LE41/'4-year summary'!AA41)*100</f>
        <v>24.388596787419807</v>
      </c>
      <c r="GX41" s="583">
        <f>('4-year summary'!LF41/'4-year summary'!AB41)*100</f>
        <v>21.895514511873351</v>
      </c>
      <c r="GY41" s="583">
        <f>('4-year summary'!LG41/'4-year summary'!AC41)*100</f>
        <v>21.02671451355662</v>
      </c>
      <c r="GZ41" s="583">
        <f>('4-year summary'!LH41/'4-year summary'!AD41)*100</f>
        <v>20.450318942590336</v>
      </c>
      <c r="HA41" s="583">
        <f>('4-year summary'!LI41/'4-year summary'!AE41)*100</f>
        <v>19.975207732088553</v>
      </c>
      <c r="HB41" s="583">
        <f>('4-year summary'!LJ41/'4-year summary'!AF41)*100</f>
        <v>18.412254689005156</v>
      </c>
      <c r="HC41" s="581">
        <f>('4-year summary'!LK41/'4-year summary'!X41)*100</f>
        <v>4.1940397981529083</v>
      </c>
      <c r="HD41" s="582">
        <f>('4-year summary'!LL41/'4-year summary'!Y41)*100</f>
        <v>2.6487231917827763</v>
      </c>
      <c r="HE41" s="582">
        <f>('4-year summary'!LM41/'4-year summary'!Z41)*100</f>
        <v>2.8527447426570993</v>
      </c>
      <c r="HF41" s="582">
        <f>('4-year summary'!LN41/'4-year summary'!AA41)*100</f>
        <v>2.9569244127152574</v>
      </c>
      <c r="HG41" s="583">
        <f>('4-year summary'!LO41/'4-year summary'!AB41)*100</f>
        <v>2.5245382585751979</v>
      </c>
      <c r="HH41" s="583">
        <f>('4-year summary'!LP41/'4-year summary'!AC41)*100</f>
        <v>2.9824561403508771</v>
      </c>
      <c r="HI41" s="583">
        <f>('4-year summary'!LQ41/'4-year summary'!AD41)*100</f>
        <v>2.9434701753684336</v>
      </c>
      <c r="HJ41" s="583">
        <f>('4-year summary'!LR41/'4-year summary'!AE41)*100</f>
        <v>2.9363342307617812</v>
      </c>
      <c r="HK41" s="583">
        <f>('4-year summary'!LS41/'4-year summary'!AF41)*100</f>
        <v>3.2506658103998638</v>
      </c>
      <c r="HL41" s="38"/>
      <c r="HM41" s="24">
        <f t="shared" si="76"/>
        <v>100.00000000000001</v>
      </c>
      <c r="HN41" s="24">
        <f t="shared" si="77"/>
        <v>100</v>
      </c>
      <c r="HO41" s="24">
        <f t="shared" si="78"/>
        <v>99.999999999999986</v>
      </c>
      <c r="HP41" s="24">
        <f t="shared" si="79"/>
        <v>100.00000000000003</v>
      </c>
      <c r="HQ41" s="24">
        <f t="shared" si="80"/>
        <v>100</v>
      </c>
      <c r="HR41" s="24">
        <f t="shared" si="81"/>
        <v>100.00000000000001</v>
      </c>
      <c r="HS41" s="24">
        <f t="shared" si="82"/>
        <v>99.999999999999972</v>
      </c>
      <c r="HT41" s="24">
        <f t="shared" si="83"/>
        <v>100</v>
      </c>
      <c r="HU41" s="24">
        <f t="shared" si="84"/>
        <v>99.999999999999986</v>
      </c>
      <c r="HV41" s="597">
        <f t="shared" si="85"/>
        <v>99.999999999999986</v>
      </c>
      <c r="HW41" s="597">
        <f t="shared" si="86"/>
        <v>100.00000000000003</v>
      </c>
    </row>
    <row r="42" spans="1:231" s="26" customFormat="1" x14ac:dyDescent="0.2">
      <c r="A42" s="156" t="s">
        <v>47</v>
      </c>
      <c r="B42" s="76">
        <f>('4-year summary'!B42/'4-year summary'!X42)*100</f>
        <v>76.967337226908938</v>
      </c>
      <c r="C42" s="76">
        <f>('4-year summary'!C42/'4-year summary'!Y42)*100</f>
        <v>66.468450611166176</v>
      </c>
      <c r="D42" s="76">
        <f>('4-year summary'!D42/'4-year summary'!Z42)*100</f>
        <v>67.220509044046565</v>
      </c>
      <c r="E42" s="76">
        <f>('4-year summary'!E42/'4-year summary'!AA42)*100</f>
        <v>67.189989689755365</v>
      </c>
      <c r="F42" s="76">
        <f>('4-year summary'!F42/'4-year summary'!AB42)*100</f>
        <v>66.033183780580714</v>
      </c>
      <c r="G42" s="76">
        <f>('4-year summary'!G42/'4-year summary'!AC42)*100</f>
        <v>64.149993708317595</v>
      </c>
      <c r="H42" s="76">
        <f>('4-year summary'!H42/'4-year summary'!AD42)*100</f>
        <v>65.762350936967636</v>
      </c>
      <c r="I42" s="76">
        <f>('4-year summary'!I42/'4-year summary'!AE42)*100</f>
        <v>65.374666392937797</v>
      </c>
      <c r="J42" s="76">
        <f>('4-year summary'!J42/'4-year summary'!AF42)*100</f>
        <v>64.049313255005785</v>
      </c>
      <c r="K42" s="76">
        <f>('4-year summary'!K42/'4-year summary'!AG42)*100</f>
        <v>64.802188552188554</v>
      </c>
      <c r="L42" s="76">
        <f>('4-year summary'!L42/'4-year summary'!AH42)*100</f>
        <v>67.206672547918842</v>
      </c>
      <c r="M42" s="78">
        <f>('4-year summary'!M42/'4-year summary'!X42)*100</f>
        <v>23.032662773091069</v>
      </c>
      <c r="N42" s="76">
        <f>('4-year summary'!N42/'4-year summary'!Y42)*100</f>
        <v>33.531549388833831</v>
      </c>
      <c r="O42" s="76">
        <f>('4-year summary'!O42/'4-year summary'!Z42)*100</f>
        <v>32.77949095595342</v>
      </c>
      <c r="P42" s="76">
        <f>('4-year summary'!P42/'4-year summary'!AA42)*100</f>
        <v>32.810010310244635</v>
      </c>
      <c r="Q42" s="76">
        <f>('4-year summary'!Q42/'4-year summary'!AB42)*100</f>
        <v>33.966816219419286</v>
      </c>
      <c r="R42" s="76">
        <f>('4-year summary'!R42/'4-year summary'!AC42)*100</f>
        <v>35.850006291682398</v>
      </c>
      <c r="S42" s="76">
        <f>('4-year summary'!S42/'4-year summary'!AD42)*100</f>
        <v>34.237649063032364</v>
      </c>
      <c r="T42" s="76">
        <f>('4-year summary'!T42/'4-year summary'!AE42)*100</f>
        <v>34.625333607062203</v>
      </c>
      <c r="U42" s="76">
        <f>('4-year summary'!U42/'4-year summary'!AF42)*100</f>
        <v>35.950686744994208</v>
      </c>
      <c r="V42" s="76">
        <f>('4-year summary'!V42/'4-year summary'!AG42)*100</f>
        <v>35.197811447811453</v>
      </c>
      <c r="W42" s="76">
        <f>('4-year summary'!W42/'4-year summary'!AH42)*100</f>
        <v>32.793327452081158</v>
      </c>
      <c r="X42" s="78">
        <f>('4-year summary'!AI42/'4-year summary'!X42)*100</f>
        <v>16.214579277525417</v>
      </c>
      <c r="Y42" s="75">
        <f>('4-year summary'!AJ42/'4-year summary'!Y42)*100</f>
        <v>17.787531266223038</v>
      </c>
      <c r="Z42" s="75">
        <f>('4-year summary'!AK42/'4-year summary'!Z42)*100</f>
        <v>17.535784968012148</v>
      </c>
      <c r="AA42" s="75">
        <f>('4-year summary'!AL42/'4-year summary'!AA42)*100</f>
        <v>17.593026525447559</v>
      </c>
      <c r="AB42" s="76">
        <f>('4-year summary'!AM42/'4-year summary'!AB42)*100</f>
        <v>17.26487767713536</v>
      </c>
      <c r="AC42" s="76">
        <f>('4-year summary'!AN42/'4-year summary'!AC42)*100</f>
        <v>20.275995134432282</v>
      </c>
      <c r="AD42" s="76">
        <f>('4-year summary'!AO42/'4-year summary'!AD42)*100</f>
        <v>20.919931856899492</v>
      </c>
      <c r="AE42" s="76">
        <f>('4-year summary'!AP42/'4-year summary'!AE42)*100</f>
        <v>20.878669677684254</v>
      </c>
      <c r="AF42" s="76">
        <f>('4-year summary'!AQ42/'4-year summary'!AF42)*100</f>
        <v>21.425616415687575</v>
      </c>
      <c r="AG42" s="76">
        <f>('4-year summary'!AR42/'4-year summary'!AG42)*100</f>
        <v>21.776094276094277</v>
      </c>
      <c r="AH42" s="76">
        <f>('4-year summary'!AS42/'4-year summary'!AH42)*100</f>
        <v>21.806079076108752</v>
      </c>
      <c r="AI42" s="78">
        <f>('4-year summary'!AT42/'4-year summary'!X42)*100</f>
        <v>1.345446679645252</v>
      </c>
      <c r="AJ42" s="75">
        <f>('4-year summary'!AU42/'4-year summary'!Y42)*100</f>
        <v>2.260606918684223</v>
      </c>
      <c r="AK42" s="75">
        <f>('4-year summary'!AV42/'4-year summary'!Z42)*100</f>
        <v>2.6740921434160261</v>
      </c>
      <c r="AL42" s="75">
        <f>('4-year summary'!AW42/'4-year summary'!AA42)*100</f>
        <v>2.9337332458524696</v>
      </c>
      <c r="AM42" s="76">
        <f>('4-year summary'!AX42/'4-year summary'!AB42)*100</f>
        <v>2.962837551849657</v>
      </c>
      <c r="AN42" s="76">
        <f>('4-year summary'!AY42/'4-year summary'!AC42)*100</f>
        <v>3.5988423304391595</v>
      </c>
      <c r="AO42" s="76">
        <f>('4-year summary'!AZ42/'4-year summary'!AD42)*100</f>
        <v>3.5093696763202722</v>
      </c>
      <c r="AP42" s="76">
        <f>('4-year summary'!BA42/'4-year summary'!AE42)*100</f>
        <v>3.1985218640936153</v>
      </c>
      <c r="AQ42" s="76">
        <f>('4-year summary'!BB42/'4-year summary'!AF42)*100</f>
        <v>4.0501406586132713</v>
      </c>
      <c r="AR42" s="76">
        <f>('4-year summary'!BC42/'4-year summary'!AG42)*100</f>
        <v>3.8930976430976436</v>
      </c>
      <c r="AS42" s="76">
        <f>('4-year summary'!BD42/'4-year summary'!AH42)*100</f>
        <v>3.5848905285107064</v>
      </c>
      <c r="AT42" s="606">
        <f t="shared" si="27"/>
        <v>25.66919191919192</v>
      </c>
      <c r="AU42" s="606">
        <f t="shared" si="27"/>
        <v>25.390969604619457</v>
      </c>
      <c r="AV42" s="78"/>
      <c r="AW42" s="75"/>
      <c r="AX42" s="75"/>
      <c r="AY42" s="75"/>
      <c r="AZ42" s="76"/>
      <c r="BA42" s="76"/>
      <c r="BB42" s="76"/>
      <c r="BC42" s="76"/>
      <c r="BD42" s="76"/>
      <c r="BE42" s="76"/>
      <c r="BF42" s="76"/>
      <c r="BG42" s="78">
        <f>('4-year summary'!DH42/'4-year summary'!X42)*100</f>
        <v>13.964957819597664</v>
      </c>
      <c r="BH42" s="75">
        <f>('4-year summary'!DI42/'4-year summary'!Y42)*100</f>
        <v>25.310302515456133</v>
      </c>
      <c r="BI42" s="75">
        <f>('4-year summary'!DJ42/'4-year summary'!Z42)*100</f>
        <v>24.375201362360198</v>
      </c>
      <c r="BJ42" s="75">
        <f>('4-year summary'!DK42/'4-year summary'!AA42)*100</f>
        <v>23.54016308932421</v>
      </c>
      <c r="BK42" s="76">
        <f>('4-year summary'!DL42/'4-year summary'!AB42)*100</f>
        <v>24.549225429611447</v>
      </c>
      <c r="BL42" s="76">
        <f>('4-year summary'!DM42/'4-year summary'!AC42)*100</f>
        <v>25.170924038421205</v>
      </c>
      <c r="BM42" s="76">
        <f>('4-year summary'!DN42/'4-year summary'!AD42)*100</f>
        <v>23.543441226575808</v>
      </c>
      <c r="BN42" s="76">
        <f>('4-year summary'!DO42/'4-year summary'!AE42)*100</f>
        <v>23.958119482652432</v>
      </c>
      <c r="BO42" s="76">
        <f>('4-year summary'!DP42/'4-year summary'!AF42)*100</f>
        <v>24.093993049809697</v>
      </c>
      <c r="BP42" s="76">
        <f>('4-year summary'!DQ42/'4-year summary'!AG42)*100</f>
        <v>24.255050505050505</v>
      </c>
      <c r="BQ42" s="76">
        <f>('4-year summary'!DR42/'4-year summary'!AH42)*100</f>
        <v>23.125350870157995</v>
      </c>
      <c r="BR42" s="606">
        <f t="shared" si="2"/>
        <v>24.255050505050505</v>
      </c>
      <c r="BS42" s="606">
        <f t="shared" si="2"/>
        <v>23.125350870157995</v>
      </c>
      <c r="BT42" s="382">
        <f t="shared" si="3"/>
        <v>16.214579277525417</v>
      </c>
      <c r="BU42" s="383">
        <f t="shared" si="4"/>
        <v>17.787531266223038</v>
      </c>
      <c r="BV42" s="383">
        <f t="shared" si="5"/>
        <v>17.535784968012148</v>
      </c>
      <c r="BW42" s="383">
        <f t="shared" si="6"/>
        <v>17.593026525447559</v>
      </c>
      <c r="BX42" s="383">
        <f t="shared" si="7"/>
        <v>17.26487767713536</v>
      </c>
      <c r="BY42" s="383">
        <f t="shared" si="8"/>
        <v>20.275995134432282</v>
      </c>
      <c r="BZ42" s="383">
        <f t="shared" si="9"/>
        <v>20.919931856899492</v>
      </c>
      <c r="CA42" s="383">
        <f t="shared" si="68"/>
        <v>20.878669677684254</v>
      </c>
      <c r="CB42" s="383">
        <f t="shared" si="69"/>
        <v>21.425616415687575</v>
      </c>
      <c r="CC42" s="383">
        <f t="shared" si="70"/>
        <v>21.776094276094277</v>
      </c>
      <c r="CD42" s="383">
        <f t="shared" si="71"/>
        <v>21.806079076108752</v>
      </c>
      <c r="CE42" s="382">
        <f t="shared" si="10"/>
        <v>15.310404499242917</v>
      </c>
      <c r="CF42" s="383">
        <f t="shared" si="11"/>
        <v>27.570909434140354</v>
      </c>
      <c r="CG42" s="383">
        <f t="shared" si="12"/>
        <v>27.049293505776223</v>
      </c>
      <c r="CH42" s="383">
        <f t="shared" si="13"/>
        <v>26.473896335176679</v>
      </c>
      <c r="CI42" s="383">
        <f t="shared" si="14"/>
        <v>27.512062981461103</v>
      </c>
      <c r="CJ42" s="383">
        <f t="shared" si="15"/>
        <v>28.769766368860363</v>
      </c>
      <c r="CK42" s="383">
        <f t="shared" si="16"/>
        <v>27.052810902896081</v>
      </c>
      <c r="CL42" s="383">
        <f t="shared" si="72"/>
        <v>27.156641346746046</v>
      </c>
      <c r="CM42" s="383">
        <f t="shared" si="73"/>
        <v>28.14413370842297</v>
      </c>
      <c r="CN42" s="383">
        <f t="shared" si="74"/>
        <v>28.148148148148149</v>
      </c>
      <c r="CO42" s="383">
        <f t="shared" si="75"/>
        <v>26.7102413986687</v>
      </c>
      <c r="CP42" s="78">
        <f>('4-year summary'!ED42/'4-year summary'!AG42)*100</f>
        <v>0.765993265993266</v>
      </c>
      <c r="CQ42" s="78">
        <f>('4-year summary'!EE42/'4-year summary'!AH42)*100</f>
        <v>0.79396904322720352</v>
      </c>
      <c r="CR42" s="78">
        <f>('4-year summary'!EF42/'4-year summary'!AG42)*100</f>
        <v>0.10101010101010101</v>
      </c>
      <c r="CS42" s="78">
        <f>('4-year summary'!EG42/'4-year summary'!AH42)*100</f>
        <v>7.2179003929745772E-2</v>
      </c>
      <c r="CT42" s="78">
        <f t="shared" si="17"/>
        <v>0.867003367003367</v>
      </c>
      <c r="CU42" s="78">
        <f t="shared" si="17"/>
        <v>0.86614804715694926</v>
      </c>
      <c r="CV42" s="78">
        <f>('4-year summary'!EJ42/'4-year summary'!AG42)*100</f>
        <v>6.077441077441077</v>
      </c>
      <c r="CW42" s="78">
        <f>('4-year summary'!EK42/'4-year summary'!AH42)*100</f>
        <v>6.4479910177239557</v>
      </c>
      <c r="CX42" s="78">
        <f>('4-year summary'!EL42/'4-year summary'!AG42)*100</f>
        <v>0.87542087542087543</v>
      </c>
      <c r="CY42" s="78">
        <f>('4-year summary'!EM42/'4-year summary'!AH42)*100</f>
        <v>0.59347181008902083</v>
      </c>
      <c r="CZ42" s="78">
        <f t="shared" si="18"/>
        <v>6.9528619528619524</v>
      </c>
      <c r="DA42" s="78">
        <f t="shared" si="18"/>
        <v>7.0414628278129765</v>
      </c>
      <c r="DB42" s="78">
        <f>('4-year summary'!EP42/'4-year summary'!AG42)*100</f>
        <v>2.542087542087542</v>
      </c>
      <c r="DC42" s="78">
        <f>('4-year summary'!EQ42/'4-year summary'!AH42)*100</f>
        <v>2.5703745288315023</v>
      </c>
      <c r="DD42" s="78">
        <f>('4-year summary'!ER42/'4-year summary'!AG42)*100</f>
        <v>0.11363636363636363</v>
      </c>
      <c r="DE42" s="78">
        <f>('4-year summary'!ES42/'4-year summary'!AH42)*100</f>
        <v>9.222872724356404E-2</v>
      </c>
      <c r="DF42" s="78">
        <f t="shared" si="36"/>
        <v>2.6557239057239057</v>
      </c>
      <c r="DG42" s="78">
        <f t="shared" si="36"/>
        <v>2.6626032560750663</v>
      </c>
      <c r="DH42" s="78">
        <f>('4-year summary'!EV42/'4-year summary'!AG42)*100</f>
        <v>5.4966329966329965</v>
      </c>
      <c r="DI42" s="78">
        <f>('4-year summary'!EW42/'4-year summary'!AH42)*100</f>
        <v>5.5658031919159514</v>
      </c>
      <c r="DJ42" s="78">
        <f>('4-year summary'!EX42/'4-year summary'!AG42)*100</f>
        <v>0.73653198653198659</v>
      </c>
      <c r="DK42" s="78">
        <f>('4-year summary'!EY42/'4-year summary'!AH42)*100</f>
        <v>0.66565081401876658</v>
      </c>
      <c r="DL42" s="78">
        <f t="shared" si="37"/>
        <v>6.2331649831649827</v>
      </c>
      <c r="DM42" s="78">
        <f t="shared" si="37"/>
        <v>6.2314540059347179</v>
      </c>
      <c r="DN42" s="78">
        <f>('4-year summary'!FB42/'4-year summary'!AG42)*100</f>
        <v>8.5395622895622907</v>
      </c>
      <c r="DO42" s="78">
        <f>('4-year summary'!FC42/'4-year summary'!AH42)*100</f>
        <v>8.3767744005132734</v>
      </c>
      <c r="DP42" s="78">
        <f>('4-year summary'!FD42/'4-year summary'!AG42)*100</f>
        <v>1.531986531986532</v>
      </c>
      <c r="DQ42" s="78">
        <f>('4-year summary'!FE42/'4-year summary'!AH42)*100</f>
        <v>1.263132568770551</v>
      </c>
      <c r="DR42" s="78">
        <f t="shared" si="19"/>
        <v>10.071548821548824</v>
      </c>
      <c r="DS42" s="78">
        <f t="shared" si="19"/>
        <v>9.6399069692838246</v>
      </c>
      <c r="DT42" s="78">
        <f>('4-year summary'!FH42/'4-year summary'!AG42)*100</f>
        <v>2.365319865319865</v>
      </c>
      <c r="DU42" s="78">
        <f>('4-year summary'!FI42/'4-year summary'!AH42)*100</f>
        <v>2.446066244285829</v>
      </c>
      <c r="DV42" s="78">
        <f>('4-year summary'!FJ42/'4-year summary'!AG42)*100</f>
        <v>0.47138047138047134</v>
      </c>
      <c r="DW42" s="78">
        <f>('4-year summary'!FK42/'4-year summary'!AH42)*100</f>
        <v>0.47718341486887478</v>
      </c>
      <c r="DX42" s="78">
        <f t="shared" si="20"/>
        <v>2.8367003367003365</v>
      </c>
      <c r="DY42" s="78">
        <f t="shared" si="20"/>
        <v>2.9232496591547039</v>
      </c>
      <c r="DZ42" s="78">
        <f>('4-year summary'!FN42/'4-year summary'!AG42)*100</f>
        <v>3.4427609427609425</v>
      </c>
      <c r="EA42" s="78">
        <f>('4-year summary'!FO42/'4-year summary'!AH42)*100</f>
        <v>3.5848905285107064</v>
      </c>
      <c r="EB42" s="78">
        <f>('4-year summary'!FP42/'4-year summary'!AG42)*100</f>
        <v>0.66077441077441079</v>
      </c>
      <c r="EC42" s="78">
        <f>('4-year summary'!FQ42/'4-year summary'!AH42)*100</f>
        <v>0.74584970727403954</v>
      </c>
      <c r="ED42" s="78">
        <f t="shared" si="21"/>
        <v>4.1035353535353529</v>
      </c>
      <c r="EE42" s="78">
        <f t="shared" si="21"/>
        <v>4.330740235784746</v>
      </c>
      <c r="EF42" s="78">
        <f>('4-year summary'!FT42/'4-year summary'!AG42)*100</f>
        <v>4.2424242424242431</v>
      </c>
      <c r="EG42" s="78">
        <f>('4-year summary'!FU42/'4-year summary'!AH42)*100</f>
        <v>6.1713048359932632</v>
      </c>
      <c r="EH42" s="78">
        <f>('4-year summary'!FV42/'4-year summary'!AG42)*100</f>
        <v>1.1742424242424241</v>
      </c>
      <c r="EI42" s="78">
        <f>('4-year summary'!FW42/'4-year summary'!AH42)*100</f>
        <v>1.1267944502365868</v>
      </c>
      <c r="EJ42" s="78">
        <f t="shared" si="22"/>
        <v>5.416666666666667</v>
      </c>
      <c r="EK42" s="78">
        <f t="shared" si="22"/>
        <v>7.2980992862298502</v>
      </c>
      <c r="EL42" s="78">
        <f>('4-year summary'!FZ42/'4-year summary'!AG42)*100</f>
        <v>0.1388888888888889</v>
      </c>
      <c r="EM42" s="78">
        <f>('4-year summary'!GA42/'4-year summary'!AH42)*100</f>
        <v>0.15237789718501885</v>
      </c>
      <c r="EN42" s="78">
        <f>('4-year summary'!GB42/'4-year summary'!AG42)*100</f>
        <v>0.23148148148148145</v>
      </c>
      <c r="EO42" s="78">
        <f>('4-year summary'!GC42/'4-year summary'!AH42)*100</f>
        <v>2.4059667976581923E-2</v>
      </c>
      <c r="EP42" s="78">
        <f t="shared" si="23"/>
        <v>0.37037037037037035</v>
      </c>
      <c r="EQ42" s="78">
        <f t="shared" si="23"/>
        <v>0.17643756516160078</v>
      </c>
      <c r="ER42" s="78">
        <f>('4-year summary'!GF42/'4-year summary'!AG42)*100</f>
        <v>6.5488215488215484</v>
      </c>
      <c r="ES42" s="78">
        <f>('4-year summary'!GG42/'4-year summary'!AH42)*100</f>
        <v>5.7302109230892615</v>
      </c>
      <c r="ET42" s="78">
        <f>('4-year summary'!GH42/'4-year summary'!AG42)*100</f>
        <v>0.71127946127946129</v>
      </c>
      <c r="EU42" s="78">
        <f>('4-year summary'!GI42/'4-year summary'!AH42)*100</f>
        <v>0.85010826850589449</v>
      </c>
      <c r="EV42" s="78">
        <f t="shared" si="24"/>
        <v>7.2601010101010095</v>
      </c>
      <c r="EW42" s="78">
        <f t="shared" si="24"/>
        <v>6.580319191595156</v>
      </c>
      <c r="EX42" s="78">
        <f>('4-year summary'!GL42/'4-year summary'!AG42)*100</f>
        <v>2.0622895622895623</v>
      </c>
      <c r="EY42" s="78">
        <f>('4-year summary'!GM42/'4-year summary'!AH42)*100</f>
        <v>2.526265137541102</v>
      </c>
      <c r="EZ42" s="78">
        <f>('4-year summary'!GN42/'4-year summary'!AG42)*100</f>
        <v>6.3131313131313135E-2</v>
      </c>
      <c r="FA42" s="78">
        <f>('4-year summary'!GO42/'4-year summary'!AH42)*100</f>
        <v>3.6089501964872886E-2</v>
      </c>
      <c r="FB42" s="78">
        <f t="shared" si="25"/>
        <v>2.1254208754208754</v>
      </c>
      <c r="FC42" s="78">
        <f t="shared" si="25"/>
        <v>2.5623546395059749</v>
      </c>
      <c r="FD42" s="78">
        <f>('4-year summary'!GR42/'4-year summary'!AG42)*100</f>
        <v>0.80387205387205374</v>
      </c>
      <c r="FE42" s="78">
        <f>('4-year summary'!GS42/'4-year summary'!AH42)*100</f>
        <v>1.0345657229930227</v>
      </c>
      <c r="FF42" s="78">
        <f>('4-year summary'!GT42/'4-year summary'!AG42)*100</f>
        <v>0.37878787878787878</v>
      </c>
      <c r="FG42" s="78">
        <f>('4-year summary'!GU42/'4-year summary'!AH42)*100</f>
        <v>0.13633811853396424</v>
      </c>
      <c r="FH42" s="78">
        <f t="shared" si="26"/>
        <v>1.1826599326599325</v>
      </c>
      <c r="FI42" s="78">
        <f t="shared" si="26"/>
        <v>1.170903841526987</v>
      </c>
      <c r="FJ42" s="581">
        <f>('4-year summary'!GX42/'4-year summary'!X42)*100</f>
        <v>3.6729396495781961</v>
      </c>
      <c r="FK42" s="582">
        <f>('4-year summary'!GY42/'4-year summary'!Y42)*100</f>
        <v>3.6245221577233471</v>
      </c>
      <c r="FL42" s="582">
        <f>('4-year summary'!GZ42/'4-year summary'!Z42)*100</f>
        <v>3.5761955170985411</v>
      </c>
      <c r="FM42" s="582">
        <f>('4-year summary'!HA42/'4-year summary'!AA42)*100</f>
        <v>3.0134033180241824</v>
      </c>
      <c r="FN42" s="583">
        <f>('4-year summary'!HB42/'4-year summary'!AB42)*100</f>
        <v>2.2686870397020229</v>
      </c>
      <c r="FO42" s="583">
        <f>('4-year summary'!HC42/'4-year summary'!AC42)*100</f>
        <v>2.4327838597374272</v>
      </c>
      <c r="FP42" s="583">
        <f>('4-year summary'!HD42/'4-year summary'!AD42)*100</f>
        <v>2.180579216354344</v>
      </c>
      <c r="FQ42" s="583">
        <f>('4-year summary'!HE42/'4-year summary'!AE42)*100</f>
        <v>2.0652843358653254</v>
      </c>
      <c r="FR42" s="583">
        <f>('4-year summary'!HF42/'4-year summary'!AF42)*100</f>
        <v>1.6879033592586463</v>
      </c>
      <c r="FS42" s="581">
        <f>('4-year summary'!HG42/'4-year summary'!X42)*100</f>
        <v>4.3261951113995237E-2</v>
      </c>
      <c r="FT42" s="582">
        <f>('4-year summary'!HH42/'4-year summary'!Y42)*100</f>
        <v>4.7194298928689413E-2</v>
      </c>
      <c r="FU42" s="582">
        <f>('4-year summary'!HI42/'4-year summary'!Z42)*100</f>
        <v>6.4435955263036776E-2</v>
      </c>
      <c r="FV42" s="582">
        <f>('4-year summary'!HJ42/'4-year summary'!AA42)*100</f>
        <v>8.4356547005342578E-2</v>
      </c>
      <c r="FW42" s="583">
        <f>('4-year summary'!HK42/'4-year summary'!AB42)*100</f>
        <v>0.13544400237027004</v>
      </c>
      <c r="FX42" s="583">
        <f>('4-year summary'!HL42/'4-year summary'!AC42)*100</f>
        <v>0.14680592257036196</v>
      </c>
      <c r="FY42" s="583">
        <f>('4-year summary'!HM42/'4-year summary'!AD42)*100</f>
        <v>0.14906303236797275</v>
      </c>
      <c r="FZ42" s="583">
        <f>('4-year summary'!HN42/'4-year summary'!AE42)*100</f>
        <v>6.9800862245945394E-2</v>
      </c>
      <c r="GA42" s="583">
        <f>('4-year summary'!HO42/'4-year summary'!AF42)*100</f>
        <v>0.28959126261790502</v>
      </c>
      <c r="GB42" s="581">
        <f>('4-year summary'!HY42/'4-year summary'!X42)*100</f>
        <v>28.526930564568463</v>
      </c>
      <c r="GC42" s="582">
        <f>('4-year summary'!HZ42/'4-year summary'!Y42)*100</f>
        <v>22.521119448770587</v>
      </c>
      <c r="GD42" s="582">
        <f>('4-year summary'!IA42/'4-year summary'!Z42)*100</f>
        <v>23.726239241496756</v>
      </c>
      <c r="GE42" s="582">
        <f>('4-year summary'!IB42/'4-year summary'!AA42)*100</f>
        <v>23.966632299184553</v>
      </c>
      <c r="GF42" s="583">
        <f>('4-year summary'!IC42/'4-year summary'!AB42)*100</f>
        <v>26.297299585202744</v>
      </c>
      <c r="GG42" s="583">
        <f>('4-year summary'!ID42/'4-year summary'!AC42)*100</f>
        <v>24.109726940984018</v>
      </c>
      <c r="GH42" s="583">
        <f>('4-year summary'!IE42/'4-year summary'!AD42)*100</f>
        <v>25.834752981260646</v>
      </c>
      <c r="GI42" s="583">
        <f>('4-year summary'!IF42/'4-year summary'!AE42)*100</f>
        <v>26.959556559228087</v>
      </c>
      <c r="GJ42" s="583">
        <f>('4-year summary'!IG42/'4-year summary'!AF42)*100</f>
        <v>26.828561972530203</v>
      </c>
      <c r="GK42" s="581">
        <f>('4-year summary'!IH42/'4-year summary'!X42)*100</f>
        <v>4.2310188189487352</v>
      </c>
      <c r="GL42" s="582">
        <f>('4-year summary'!II42/'4-year summary'!Y42)*100</f>
        <v>3.4876586908301475</v>
      </c>
      <c r="GM42" s="582">
        <f>('4-year summary'!IJ42/'4-year summary'!Z42)*100</f>
        <v>3.3828876513094306</v>
      </c>
      <c r="GN42" s="582">
        <f>('4-year summary'!IK42/'4-year summary'!AA42)*100</f>
        <v>3.8475958384103475</v>
      </c>
      <c r="GO42" s="583">
        <f>('4-year summary'!IL42/'4-year summary'!AB42)*100</f>
        <v>3.4834504359603828</v>
      </c>
      <c r="GP42" s="583">
        <f>('4-year summary'!IM42/'4-year summary'!AC42)*100</f>
        <v>4.5887336940564571</v>
      </c>
      <c r="GQ42" s="583">
        <f>('4-year summary'!IN42/'4-year summary'!AD42)*100</f>
        <v>4.6507666098807494</v>
      </c>
      <c r="GR42" s="583">
        <f>('4-year summary'!IO42/'4-year summary'!AE42)*100</f>
        <v>5.1324163416136317</v>
      </c>
      <c r="GS42" s="583">
        <f>('4-year summary'!IP42/'4-year summary'!AF42)*100</f>
        <v>5.3781234486182363</v>
      </c>
      <c r="GT42" s="581">
        <f>('4-year summary'!LB42/'4-year summary'!X42)*100</f>
        <v>28.552887735236858</v>
      </c>
      <c r="GU42" s="582">
        <f>('4-year summary'!LC42/'4-year summary'!Y42)*100</f>
        <v>22.535277738449196</v>
      </c>
      <c r="GV42" s="582">
        <f>('4-year summary'!LD42/'4-year summary'!Z42)*100</f>
        <v>22.382289317439131</v>
      </c>
      <c r="GW42" s="582">
        <f>('4-year summary'!LE42/'4-year summary'!AA42)*100</f>
        <v>22.61692754709907</v>
      </c>
      <c r="GX42" s="583">
        <f>('4-year summary'!LF42/'4-year summary'!AB42)*100</f>
        <v>20.202319478540591</v>
      </c>
      <c r="GY42" s="583">
        <f>('4-year summary'!LG42/'4-year summary'!AC42)*100</f>
        <v>17.331487773163879</v>
      </c>
      <c r="GZ42" s="583">
        <f>('4-year summary'!LH42/'4-year summary'!AD42)*100</f>
        <v>16.827086882453152</v>
      </c>
      <c r="HA42" s="583">
        <f>('4-year summary'!LI42/'4-year summary'!AE42)*100</f>
        <v>15.471155820160131</v>
      </c>
      <c r="HB42" s="583">
        <f>('4-year summary'!LJ42/'4-year summary'!AF42)*100</f>
        <v>14.107231507529372</v>
      </c>
      <c r="HC42" s="581">
        <f>('4-year summary'!LK42/'4-year summary'!X42)*100</f>
        <v>3.4479775037854212</v>
      </c>
      <c r="HD42" s="582">
        <f>('4-year summary'!LL42/'4-year summary'!Y42)*100</f>
        <v>2.4257869649346357</v>
      </c>
      <c r="HE42" s="582">
        <f>('4-year summary'!LM42/'4-year summary'!Z42)*100</f>
        <v>2.2828738436047313</v>
      </c>
      <c r="HF42" s="582">
        <f>('4-year summary'!LN42/'4-year summary'!AA42)*100</f>
        <v>2.4041615896522637</v>
      </c>
      <c r="HG42" s="583">
        <f>('4-year summary'!LO42/'4-year summary'!AB42)*100</f>
        <v>2.8358587996275291</v>
      </c>
      <c r="HH42" s="583">
        <f>('4-year summary'!LP42/'4-year summary'!AC42)*100</f>
        <v>2.3447003061952101</v>
      </c>
      <c r="HI42" s="583">
        <f>('4-year summary'!LQ42/'4-year summary'!AD42)*100</f>
        <v>2.385008517887564</v>
      </c>
      <c r="HJ42" s="583">
        <f>('4-year summary'!LR42/'4-year summary'!AE42)*100</f>
        <v>2.2664750564565797</v>
      </c>
      <c r="HK42" s="583">
        <f>('4-year summary'!LS42/'4-year summary'!AF42)*100</f>
        <v>2.1388383253350982</v>
      </c>
      <c r="HL42" s="38"/>
      <c r="HM42" s="24">
        <f t="shared" si="76"/>
        <v>100</v>
      </c>
      <c r="HN42" s="24">
        <f t="shared" si="77"/>
        <v>99.999999999999986</v>
      </c>
      <c r="HO42" s="24">
        <f t="shared" si="78"/>
        <v>100</v>
      </c>
      <c r="HP42" s="24">
        <f t="shared" si="79"/>
        <v>100</v>
      </c>
      <c r="HQ42" s="24">
        <f t="shared" si="80"/>
        <v>100.00000000000001</v>
      </c>
      <c r="HR42" s="24">
        <f t="shared" si="81"/>
        <v>100</v>
      </c>
      <c r="HS42" s="24">
        <f t="shared" si="82"/>
        <v>100.00000000000001</v>
      </c>
      <c r="HT42" s="24">
        <f t="shared" si="83"/>
        <v>100.00000000000001</v>
      </c>
      <c r="HU42" s="24">
        <f t="shared" si="84"/>
        <v>99.999999999999986</v>
      </c>
      <c r="HV42" s="597">
        <f t="shared" si="85"/>
        <v>100</v>
      </c>
      <c r="HW42" s="597">
        <f t="shared" si="86"/>
        <v>100.00000000000003</v>
      </c>
    </row>
    <row r="43" spans="1:231" s="26" customFormat="1" x14ac:dyDescent="0.2">
      <c r="A43" s="156" t="s">
        <v>48</v>
      </c>
      <c r="B43" s="76">
        <f>('4-year summary'!B43/'4-year summary'!X43)*100</f>
        <v>70.532894294738256</v>
      </c>
      <c r="C43" s="76">
        <f>('4-year summary'!C43/'4-year summary'!Y43)*100</f>
        <v>69.660026393514741</v>
      </c>
      <c r="D43" s="76">
        <f>('4-year summary'!D43/'4-year summary'!Z43)*100</f>
        <v>69.801462904911176</v>
      </c>
      <c r="E43" s="76">
        <f>('4-year summary'!E43/'4-year summary'!AA43)*100</f>
        <v>67.030077247575733</v>
      </c>
      <c r="F43" s="76">
        <f>('4-year summary'!F43/'4-year summary'!AB43)*100</f>
        <v>65.053211603911194</v>
      </c>
      <c r="G43" s="76">
        <f>('4-year summary'!G43/'4-year summary'!AC43)*100</f>
        <v>66.527043300696377</v>
      </c>
      <c r="H43" s="76">
        <f>('4-year summary'!H43/'4-year summary'!AD43)*100</f>
        <v>69.044665012406952</v>
      </c>
      <c r="I43" s="76">
        <f>('4-year summary'!I43/'4-year summary'!AE43)*100</f>
        <v>68.660089530183839</v>
      </c>
      <c r="J43" s="76">
        <f>('4-year summary'!J43/'4-year summary'!AF43)*100</f>
        <v>67.677902621722851</v>
      </c>
      <c r="K43" s="76">
        <f>('4-year summary'!K43/'4-year summary'!AG43)*100</f>
        <v>69.538281217296657</v>
      </c>
      <c r="L43" s="76">
        <f>('4-year summary'!L43/'4-year summary'!AH43)*100</f>
        <v>70.331502948952618</v>
      </c>
      <c r="M43" s="78">
        <f>('4-year summary'!M43/'4-year summary'!X43)*100</f>
        <v>29.467105705261744</v>
      </c>
      <c r="N43" s="76">
        <f>('4-year summary'!N43/'4-year summary'!Y43)*100</f>
        <v>30.339973606485266</v>
      </c>
      <c r="O43" s="76">
        <f>('4-year summary'!O43/'4-year summary'!Z43)*100</f>
        <v>30.198537095088817</v>
      </c>
      <c r="P43" s="76">
        <f>('4-year summary'!P43/'4-year summary'!AA43)*100</f>
        <v>32.96992275242426</v>
      </c>
      <c r="Q43" s="76">
        <f>('4-year summary'!Q43/'4-year summary'!AB43)*100</f>
        <v>34.946788396088813</v>
      </c>
      <c r="R43" s="76">
        <f>('4-year summary'!R43/'4-year summary'!AC43)*100</f>
        <v>33.47295669930363</v>
      </c>
      <c r="S43" s="76">
        <f>('4-year summary'!S43/'4-year summary'!AD43)*100</f>
        <v>30.955334987593051</v>
      </c>
      <c r="T43" s="76">
        <f>('4-year summary'!T43/'4-year summary'!AE43)*100</f>
        <v>31.339910469816157</v>
      </c>
      <c r="U43" s="76">
        <f>('4-year summary'!U43/'4-year summary'!AF43)*100</f>
        <v>32.322097378277157</v>
      </c>
      <c r="V43" s="76">
        <f>('4-year summary'!V43/'4-year summary'!AG43)*100</f>
        <v>30.461718782703333</v>
      </c>
      <c r="W43" s="76">
        <f>('4-year summary'!W43/'4-year summary'!AH43)*100</f>
        <v>29.668497051047389</v>
      </c>
      <c r="X43" s="78">
        <f>('4-year summary'!AI43/'4-year summary'!X43)*100</f>
        <v>24.205362542839861</v>
      </c>
      <c r="Y43" s="75">
        <f>('4-year summary'!AJ43/'4-year summary'!Y43)*100</f>
        <v>24.124929303085526</v>
      </c>
      <c r="Z43" s="75">
        <f>('4-year summary'!AK43/'4-year summary'!Z43)*100</f>
        <v>23.418771897473722</v>
      </c>
      <c r="AA43" s="75">
        <f>('4-year summary'!AL43/'4-year summary'!AA43)*100</f>
        <v>21.333479428039226</v>
      </c>
      <c r="AB43" s="76">
        <f>('4-year summary'!AM43/'4-year summary'!AB43)*100</f>
        <v>20.679595915941874</v>
      </c>
      <c r="AC43" s="76">
        <f>('4-year summary'!AN43/'4-year summary'!AC43)*100</f>
        <v>23.540499502591757</v>
      </c>
      <c r="AD43" s="76">
        <f>('4-year summary'!AO43/'4-year summary'!AD43)*100</f>
        <v>23.46685572492024</v>
      </c>
      <c r="AE43" s="76">
        <f>('4-year summary'!AP43/'4-year summary'!AE43)*100</f>
        <v>23.703768090747097</v>
      </c>
      <c r="AF43" s="76">
        <f>('4-year summary'!AQ43/'4-year summary'!AF43)*100</f>
        <v>23.83270911360799</v>
      </c>
      <c r="AG43" s="76">
        <f>('4-year summary'!AR43/'4-year summary'!AG43)*100</f>
        <v>25.111976223366405</v>
      </c>
      <c r="AH43" s="76">
        <f>('4-year summary'!AS43/'4-year summary'!AH43)*100</f>
        <v>26.003660768761439</v>
      </c>
      <c r="AI43" s="78">
        <f>('4-year summary'!AT43/'4-year summary'!X43)*100</f>
        <v>3.978227269672737</v>
      </c>
      <c r="AJ43" s="75">
        <f>('4-year summary'!AU43/'4-year summary'!Y43)*100</f>
        <v>5.5049330735876323</v>
      </c>
      <c r="AK43" s="75">
        <f>('4-year summary'!AV43/'4-year summary'!Z43)*100</f>
        <v>6.1282193128034912</v>
      </c>
      <c r="AL43" s="75">
        <f>('4-year summary'!AW43/'4-year summary'!AA43)*100</f>
        <v>6.91393195639073</v>
      </c>
      <c r="AM43" s="76">
        <f>('4-year summary'!AX43/'4-year summary'!AB43)*100</f>
        <v>7.5306574469234517</v>
      </c>
      <c r="AN43" s="76">
        <f>('4-year summary'!AY43/'4-year summary'!AC43)*100</f>
        <v>7.5239541337242786</v>
      </c>
      <c r="AO43" s="76">
        <f>('4-year summary'!AZ43/'4-year summary'!AD43)*100</f>
        <v>7.3865650478553704</v>
      </c>
      <c r="AP43" s="76">
        <f>('4-year summary'!BA43/'4-year summary'!AE43)*100</f>
        <v>7.2015298361510718</v>
      </c>
      <c r="AQ43" s="76">
        <f>('4-year summary'!BB43/'4-year summary'!AF43)*100</f>
        <v>7.1868497711194346</v>
      </c>
      <c r="AR43" s="76">
        <f>('4-year summary'!BC43/'4-year summary'!AG43)*100</f>
        <v>5.6595085604253006</v>
      </c>
      <c r="AS43" s="76">
        <f>('4-year summary'!BD43/'4-year summary'!AH43)*100</f>
        <v>5.5765710799267847</v>
      </c>
      <c r="AT43" s="606">
        <f t="shared" si="27"/>
        <v>30.771484783791706</v>
      </c>
      <c r="AU43" s="606">
        <f t="shared" si="27"/>
        <v>31.580231848688221</v>
      </c>
      <c r="AV43" s="78"/>
      <c r="AW43" s="75"/>
      <c r="AX43" s="75"/>
      <c r="AY43" s="75"/>
      <c r="AZ43" s="76"/>
      <c r="BA43" s="76"/>
      <c r="BB43" s="76"/>
      <c r="BC43" s="76"/>
      <c r="BD43" s="76"/>
      <c r="BE43" s="76"/>
      <c r="BF43" s="76"/>
      <c r="BG43" s="78">
        <f>('4-year summary'!DH43/'4-year summary'!X43)*100</f>
        <v>18.318661380283583</v>
      </c>
      <c r="BH43" s="75">
        <f>('4-year summary'!DI43/'4-year summary'!Y43)*100</f>
        <v>16.659335134795448</v>
      </c>
      <c r="BI43" s="75">
        <f>('4-year summary'!DJ43/'4-year summary'!Z43)*100</f>
        <v>15.950580859302969</v>
      </c>
      <c r="BJ43" s="75">
        <f>('4-year summary'!DK43/'4-year summary'!AA43)*100</f>
        <v>18.210705089574315</v>
      </c>
      <c r="BK43" s="76">
        <f>('4-year summary'!DL43/'4-year summary'!AB43)*100</f>
        <v>21.819458700232293</v>
      </c>
      <c r="BL43" s="76">
        <f>('4-year summary'!DM43/'4-year summary'!AC43)*100</f>
        <v>20.734069846588827</v>
      </c>
      <c r="BM43" s="76">
        <f>('4-year summary'!DN43/'4-year summary'!AD43)*100</f>
        <v>18.566111308046793</v>
      </c>
      <c r="BN43" s="76">
        <f>('4-year summary'!DO43/'4-year summary'!AE43)*100</f>
        <v>18.38411056543092</v>
      </c>
      <c r="BO43" s="76">
        <f>('4-year summary'!DP43/'4-year summary'!AF43)*100</f>
        <v>18.256346233874325</v>
      </c>
      <c r="BP43" s="76">
        <f>('4-year summary'!DQ43/'4-year summary'!AG43)*100</f>
        <v>18.678052660220185</v>
      </c>
      <c r="BQ43" s="76">
        <f>('4-year summary'!DR43/'4-year summary'!AH43)*100</f>
        <v>18.556030099654262</v>
      </c>
      <c r="BR43" s="606">
        <f t="shared" si="2"/>
        <v>18.678052660220185</v>
      </c>
      <c r="BS43" s="606">
        <f t="shared" si="2"/>
        <v>18.556030099654262</v>
      </c>
      <c r="BT43" s="382">
        <f t="shared" si="3"/>
        <v>24.205362542839861</v>
      </c>
      <c r="BU43" s="383">
        <f t="shared" si="4"/>
        <v>24.124929303085526</v>
      </c>
      <c r="BV43" s="383">
        <f t="shared" si="5"/>
        <v>23.418771897473722</v>
      </c>
      <c r="BW43" s="383">
        <f t="shared" si="6"/>
        <v>21.333479428039226</v>
      </c>
      <c r="BX43" s="383">
        <f t="shared" si="7"/>
        <v>20.679595915941874</v>
      </c>
      <c r="BY43" s="383">
        <f t="shared" si="8"/>
        <v>23.540499502591757</v>
      </c>
      <c r="BZ43" s="383">
        <f t="shared" si="9"/>
        <v>23.46685572492024</v>
      </c>
      <c r="CA43" s="383">
        <f t="shared" si="68"/>
        <v>23.703768090747097</v>
      </c>
      <c r="CB43" s="383">
        <f t="shared" si="69"/>
        <v>23.83270911360799</v>
      </c>
      <c r="CC43" s="383">
        <f t="shared" si="70"/>
        <v>25.111976223366405</v>
      </c>
      <c r="CD43" s="383">
        <f t="shared" si="71"/>
        <v>26.003660768761439</v>
      </c>
      <c r="CE43" s="382">
        <f t="shared" si="10"/>
        <v>22.296888649956319</v>
      </c>
      <c r="CF43" s="383">
        <f t="shared" si="11"/>
        <v>22.164268208383081</v>
      </c>
      <c r="CG43" s="383">
        <f t="shared" si="12"/>
        <v>22.078800172106462</v>
      </c>
      <c r="CH43" s="383">
        <f t="shared" si="13"/>
        <v>25.124637045965045</v>
      </c>
      <c r="CI43" s="383">
        <f t="shared" si="14"/>
        <v>29.350116147155745</v>
      </c>
      <c r="CJ43" s="383">
        <f t="shared" si="15"/>
        <v>28.258023980313105</v>
      </c>
      <c r="CK43" s="383">
        <f t="shared" si="16"/>
        <v>25.952676355902163</v>
      </c>
      <c r="CL43" s="383">
        <f t="shared" si="72"/>
        <v>25.58564040158199</v>
      </c>
      <c r="CM43" s="383">
        <f t="shared" si="73"/>
        <v>25.443196004993759</v>
      </c>
      <c r="CN43" s="383">
        <f t="shared" si="74"/>
        <v>24.337561220645487</v>
      </c>
      <c r="CO43" s="383">
        <f t="shared" si="75"/>
        <v>24.132601179581044</v>
      </c>
      <c r="CP43" s="78">
        <f>('4-year summary'!ED43/'4-year summary'!AG43)*100</f>
        <v>1.0255766252249989</v>
      </c>
      <c r="CQ43" s="78">
        <f>('4-year summary'!EE43/'4-year summary'!AH43)*100</f>
        <v>1.0087451698189953</v>
      </c>
      <c r="CR43" s="78">
        <f>('4-year summary'!EF43/'4-year summary'!AG43)*100</f>
        <v>4.1860270417346898E-2</v>
      </c>
      <c r="CS43" s="78">
        <f>('4-year summary'!EG43/'4-year summary'!AH43)*100</f>
        <v>3.6607687614399025E-2</v>
      </c>
      <c r="CT43" s="78">
        <f t="shared" si="17"/>
        <v>1.0674368956423459</v>
      </c>
      <c r="CU43" s="78">
        <f t="shared" si="17"/>
        <v>1.0453528574333943</v>
      </c>
      <c r="CV43" s="78">
        <f>('4-year summary'!EJ43/'4-year summary'!AG43)*100</f>
        <v>2.1097576290342834</v>
      </c>
      <c r="CW43" s="78">
        <f>('4-year summary'!EK43/'4-year summary'!AH43)*100</f>
        <v>2.0825706731747</v>
      </c>
      <c r="CX43" s="78">
        <f>('4-year summary'!EL43/'4-year summary'!AG43)*100</f>
        <v>1.5069697350244884</v>
      </c>
      <c r="CY43" s="78">
        <f>('4-year summary'!EM43/'4-year summary'!AH43)*100</f>
        <v>1.2649989831197885</v>
      </c>
      <c r="CZ43" s="78">
        <f t="shared" si="18"/>
        <v>3.6167273640587716</v>
      </c>
      <c r="DA43" s="78">
        <f t="shared" si="18"/>
        <v>3.3475696562944885</v>
      </c>
      <c r="DB43" s="78">
        <f>('4-year summary'!EP43/'4-year summary'!AG43)*100</f>
        <v>5.4543932353803006</v>
      </c>
      <c r="DC43" s="78">
        <f>('4-year summary'!EQ43/'4-year summary'!AH43)*100</f>
        <v>5.6294488509253604</v>
      </c>
      <c r="DD43" s="78">
        <f>('4-year summary'!ER43/'4-year summary'!AG43)*100</f>
        <v>0.15069697350244882</v>
      </c>
      <c r="DE43" s="78">
        <f>('4-year summary'!ES43/'4-year summary'!AH43)*100</f>
        <v>0.10575554199715273</v>
      </c>
      <c r="DF43" s="78">
        <f t="shared" si="36"/>
        <v>5.6050902088827499</v>
      </c>
      <c r="DG43" s="78">
        <f t="shared" si="36"/>
        <v>5.7352043929225127</v>
      </c>
      <c r="DH43" s="78">
        <f>('4-year summary'!EV43/'4-year summary'!AG43)*100</f>
        <v>4.0562602034409148</v>
      </c>
      <c r="DI43" s="78">
        <f>('4-year summary'!EW43/'4-year summary'!AH43)*100</f>
        <v>4.6044335977221884</v>
      </c>
      <c r="DJ43" s="78">
        <f>('4-year summary'!EX43/'4-year summary'!AG43)*100</f>
        <v>0.45627694754908121</v>
      </c>
      <c r="DK43" s="78">
        <f>('4-year summary'!EY43/'4-year summary'!AH43)*100</f>
        <v>0.40268456375838929</v>
      </c>
      <c r="DL43" s="78">
        <f t="shared" si="37"/>
        <v>4.5125371509899956</v>
      </c>
      <c r="DM43" s="78">
        <f t="shared" si="37"/>
        <v>5.0071181614805775</v>
      </c>
      <c r="DN43" s="78">
        <f>('4-year summary'!FB43/'4-year summary'!AG43)*100</f>
        <v>6.7311314831093805</v>
      </c>
      <c r="DO43" s="78">
        <f>('4-year summary'!FC43/'4-year summary'!AH43)*100</f>
        <v>6.7195444376652427</v>
      </c>
      <c r="DP43" s="78">
        <f>('4-year summary'!FD43/'4-year summary'!AG43)*100</f>
        <v>0.78278705680438698</v>
      </c>
      <c r="DQ43" s="78">
        <f>('4-year summary'!FE43/'4-year summary'!AH43)*100</f>
        <v>0.74842383567215787</v>
      </c>
      <c r="DR43" s="78">
        <f t="shared" si="19"/>
        <v>7.5139185399137673</v>
      </c>
      <c r="DS43" s="78">
        <f t="shared" si="19"/>
        <v>7.4679682733374007</v>
      </c>
      <c r="DT43" s="78">
        <f>('4-year summary'!FH43/'4-year summary'!AG43)*100</f>
        <v>1.7581313575285695</v>
      </c>
      <c r="DU43" s="78">
        <f>('4-year summary'!FI43/'4-year summary'!AH43)*100</f>
        <v>2.9611551759202768</v>
      </c>
      <c r="DV43" s="78">
        <f>('4-year summary'!FJ43/'4-year summary'!AG43)*100</f>
        <v>0.49813721796642801</v>
      </c>
      <c r="DW43" s="78">
        <f>('4-year summary'!FK43/'4-year summary'!AH43)*100</f>
        <v>0.51657514744763067</v>
      </c>
      <c r="DX43" s="78">
        <f t="shared" si="20"/>
        <v>2.2562685754949974</v>
      </c>
      <c r="DY43" s="78">
        <f t="shared" si="20"/>
        <v>3.4777303233679073</v>
      </c>
      <c r="DZ43" s="78">
        <f>('4-year summary'!FN43/'4-year summary'!AG43)*100</f>
        <v>3.5790531206831595</v>
      </c>
      <c r="EA43" s="78">
        <f>('4-year summary'!FO43/'4-year summary'!AH43)*100</f>
        <v>3.2092739475289811</v>
      </c>
      <c r="EB43" s="78">
        <f>('4-year summary'!FP43/'4-year summary'!AG43)*100</f>
        <v>0.33906819038050984</v>
      </c>
      <c r="EC43" s="78">
        <f>('4-year summary'!FQ43/'4-year summary'!AH43)*100</f>
        <v>0.26845637583892618</v>
      </c>
      <c r="ED43" s="78">
        <f t="shared" si="21"/>
        <v>3.9181213110636692</v>
      </c>
      <c r="EE43" s="78">
        <f t="shared" si="21"/>
        <v>3.4777303233679073</v>
      </c>
      <c r="EF43" s="78">
        <f>('4-year summary'!FT43/'4-year summary'!AG43)*100</f>
        <v>4.9813721796642803</v>
      </c>
      <c r="EG43" s="78">
        <f>('4-year summary'!FU43/'4-year summary'!AH43)*100</f>
        <v>5.1169412243237744</v>
      </c>
      <c r="EH43" s="78">
        <f>('4-year summary'!FV43/'4-year summary'!AG43)*100</f>
        <v>0.58604378584285655</v>
      </c>
      <c r="EI43" s="78">
        <f>('4-year summary'!FW43/'4-year summary'!AH43)*100</f>
        <v>0.61012812690665041</v>
      </c>
      <c r="EJ43" s="78">
        <f t="shared" si="22"/>
        <v>5.5674159655071369</v>
      </c>
      <c r="EK43" s="78">
        <f t="shared" si="22"/>
        <v>5.7270693512304245</v>
      </c>
      <c r="EL43" s="78">
        <f>('4-year summary'!FZ43/'4-year summary'!AG43)*100</f>
        <v>2.511616225040814E-2</v>
      </c>
      <c r="EM43" s="78">
        <f>('4-year summary'!GA43/'4-year summary'!AH43)*100</f>
        <v>2.0337604230221681E-2</v>
      </c>
      <c r="EN43" s="78">
        <f>('4-year summary'!GB43/'4-year summary'!AG43)*100</f>
        <v>1.6744108166938759E-2</v>
      </c>
      <c r="EO43" s="78">
        <f>('4-year summary'!GC43/'4-year summary'!AH43)*100</f>
        <v>2.0337604230221681E-2</v>
      </c>
      <c r="EP43" s="78">
        <f t="shared" si="23"/>
        <v>4.1860270417346898E-2</v>
      </c>
      <c r="EQ43" s="78">
        <f t="shared" si="23"/>
        <v>4.0675208460443361E-2</v>
      </c>
      <c r="ER43" s="78">
        <f>('4-year summary'!GF43/'4-year summary'!AG43)*100</f>
        <v>10.921344551885804</v>
      </c>
      <c r="ES43" s="78">
        <f>('4-year summary'!GG43/'4-year summary'!AH43)*100</f>
        <v>9.5830791132804549</v>
      </c>
      <c r="ET43" s="78">
        <f>('4-year summary'!GH43/'4-year summary'!AG43)*100</f>
        <v>1.536271924316631</v>
      </c>
      <c r="EU43" s="78">
        <f>('4-year summary'!GI43/'4-year summary'!AH43)*100</f>
        <v>1.3829570876550743</v>
      </c>
      <c r="EV43" s="78">
        <f t="shared" si="24"/>
        <v>12.457616476202436</v>
      </c>
      <c r="EW43" s="78">
        <f t="shared" si="24"/>
        <v>10.966036200935529</v>
      </c>
      <c r="EX43" s="78">
        <f>('4-year summary'!GL43/'4-year summary'!AG43)*100</f>
        <v>3.3571936874712209</v>
      </c>
      <c r="EY43" s="78">
        <f>('4-year summary'!GM43/'4-year summary'!AH43)*100</f>
        <v>2.9652226967663209</v>
      </c>
      <c r="EZ43" s="78">
        <f>('4-year summary'!GN43/'4-year summary'!AG43)*100</f>
        <v>8.3720540834693796E-2</v>
      </c>
      <c r="FA43" s="78">
        <f>('4-year summary'!GO43/'4-year summary'!AH43)*100</f>
        <v>5.2877770998576365E-2</v>
      </c>
      <c r="FB43" s="78">
        <f t="shared" si="25"/>
        <v>3.4409142283059149</v>
      </c>
      <c r="FC43" s="78">
        <f t="shared" si="25"/>
        <v>3.018100467764897</v>
      </c>
      <c r="FD43" s="78">
        <f>('4-year summary'!GR43/'4-year summary'!AG43)*100</f>
        <v>0.42697475825693831</v>
      </c>
      <c r="FE43" s="78">
        <f>('4-year summary'!GS43/'4-year summary'!AH43)*100</f>
        <v>0.42708968883465531</v>
      </c>
      <c r="FF43" s="78">
        <f>('4-year summary'!GT43/'4-year summary'!AG43)*100</f>
        <v>0.12558081125204068</v>
      </c>
      <c r="FG43" s="78">
        <f>('4-year summary'!GU43/'4-year summary'!AH43)*100</f>
        <v>0.12609314622737441</v>
      </c>
      <c r="FH43" s="78">
        <f t="shared" si="26"/>
        <v>0.55255556950897899</v>
      </c>
      <c r="FI43" s="78">
        <f t="shared" si="26"/>
        <v>0.5531828350620297</v>
      </c>
      <c r="FJ43" s="581">
        <f>('4-year summary'!GX43/'4-year summary'!X43)*100</f>
        <v>7.1500571198172169</v>
      </c>
      <c r="FK43" s="582">
        <f>('4-year summary'!GY43/'4-year summary'!Y43)*100</f>
        <v>4.2732357192232762</v>
      </c>
      <c r="FL43" s="582">
        <f>('4-year summary'!GZ43/'4-year summary'!Z43)*100</f>
        <v>4.3764214149609693</v>
      </c>
      <c r="FM43" s="582">
        <f>('4-year summary'!HA43/'4-year summary'!AA43)*100</f>
        <v>4.6512901988714184</v>
      </c>
      <c r="FN43" s="583">
        <f>('4-year summary'!HB43/'4-year summary'!AB43)*100</f>
        <v>3.5168278320998323</v>
      </c>
      <c r="FO43" s="583">
        <f>('4-year summary'!HC43/'4-year summary'!AC43)*100</f>
        <v>4.2934185035865751</v>
      </c>
      <c r="FP43" s="583">
        <f>('4-year summary'!HD43/'4-year summary'!AD43)*100</f>
        <v>3.8372917405175468</v>
      </c>
      <c r="FQ43" s="583">
        <f>('4-year summary'!HE43/'4-year summary'!AE43)*100</f>
        <v>3.8115520013907602</v>
      </c>
      <c r="FR43" s="583">
        <f>('4-year summary'!HF43/'4-year summary'!AF43)*100</f>
        <v>3.9575530586766541</v>
      </c>
      <c r="FS43" s="581">
        <f>('4-year summary'!HG43/'4-year summary'!X43)*100</f>
        <v>0.42335864525233524</v>
      </c>
      <c r="FT43" s="582">
        <f>('4-year summary'!HH43/'4-year summary'!Y43)*100</f>
        <v>0.10683089298058192</v>
      </c>
      <c r="FU43" s="582">
        <f>('4-year summary'!HI43/'4-year summary'!Z43)*100</f>
        <v>0.25201303091769622</v>
      </c>
      <c r="FV43" s="582">
        <f>('4-year summary'!HJ43/'4-year summary'!AA43)*100</f>
        <v>0.7341258971128034</v>
      </c>
      <c r="FW43" s="583">
        <f>('4-year summary'!HK43/'4-year summary'!AB43)*100</f>
        <v>9.7239479228566794E-2</v>
      </c>
      <c r="FX43" s="583">
        <f>('4-year summary'!HL43/'4-year summary'!AC43)*100</f>
        <v>0.11518927692549348</v>
      </c>
      <c r="FY43" s="583">
        <f>('4-year summary'!HM43/'4-year summary'!AD43)*100</f>
        <v>0.20825948245303083</v>
      </c>
      <c r="FZ43" s="583">
        <f>('4-year summary'!HN43/'4-year summary'!AE43)*100</f>
        <v>0.21296014602981442</v>
      </c>
      <c r="GA43" s="583">
        <f>('4-year summary'!HO43/'4-year summary'!AF43)*100</f>
        <v>1.2442779858510196</v>
      </c>
      <c r="GB43" s="581">
        <f>('4-year summary'!HY43/'4-year summary'!X43)*100</f>
        <v>12.008601572474968</v>
      </c>
      <c r="GC43" s="582">
        <f>('4-year summary'!HZ43/'4-year summary'!Y43)*100</f>
        <v>15.521900333061019</v>
      </c>
      <c r="GD43" s="582">
        <f>('4-year summary'!IA43/'4-year summary'!Z43)*100</f>
        <v>17.007806257299158</v>
      </c>
      <c r="GE43" s="582">
        <f>('4-year summary'!IB43/'4-year summary'!AA43)*100</f>
        <v>18.210705089574315</v>
      </c>
      <c r="GF43" s="583">
        <f>('4-year summary'!IC43/'4-year summary'!AB43)*100</f>
        <v>21.452109556479932</v>
      </c>
      <c r="GG43" s="583">
        <f>('4-year summary'!ID43/'4-year summary'!AC43)*100</f>
        <v>19.624064087124982</v>
      </c>
      <c r="GH43" s="583">
        <f>('4-year summary'!IE43/'4-year summary'!AD43)*100</f>
        <v>23.754874158099966</v>
      </c>
      <c r="GI43" s="583">
        <f>('4-year summary'!IF43/'4-year summary'!AE43)*100</f>
        <v>24.346994654265721</v>
      </c>
      <c r="GJ43" s="583">
        <f>('4-year summary'!IG43/'4-year summary'!AF43)*100</f>
        <v>23.995006242197253</v>
      </c>
      <c r="GK43" s="581">
        <f>('4-year summary'!IH43/'4-year summary'!X43)*100</f>
        <v>2.835830925341039</v>
      </c>
      <c r="GL43" s="582">
        <f>('4-year summary'!II43/'4-year summary'!Y43)*100</f>
        <v>3.6636712122164266</v>
      </c>
      <c r="GM43" s="582">
        <f>('4-year summary'!IJ43/'4-year summary'!Z43)*100</f>
        <v>3.5035957956850452</v>
      </c>
      <c r="GN43" s="582">
        <f>('4-year summary'!IK43/'4-year summary'!AA43)*100</f>
        <v>4.6622473018134007</v>
      </c>
      <c r="GO43" s="583">
        <f>('4-year summary'!IL43/'4-year summary'!AB43)*100</f>
        <v>3.6356760844903033</v>
      </c>
      <c r="GP43" s="583">
        <f>('4-year summary'!IM43/'4-year summary'!AC43)*100</f>
        <v>3.4242630504214882</v>
      </c>
      <c r="GQ43" s="583">
        <f>('4-year summary'!IN43/'4-year summary'!AD43)*100</f>
        <v>3.3454448777029424</v>
      </c>
      <c r="GR43" s="583">
        <f>('4-year summary'!IO43/'4-year summary'!AE43)*100</f>
        <v>4.1375114085792513</v>
      </c>
      <c r="GS43" s="583">
        <f>('4-year summary'!IP43/'4-year summary'!AF43)*100</f>
        <v>4.0116521015397417</v>
      </c>
      <c r="GT43" s="581">
        <f>('4-year summary'!LB43/'4-year summary'!X43)*100</f>
        <v>27.168873059606209</v>
      </c>
      <c r="GU43" s="582">
        <f>('4-year summary'!LC43/'4-year summary'!Y43)*100</f>
        <v>25.739961038144916</v>
      </c>
      <c r="GV43" s="582">
        <f>('4-year summary'!LD43/'4-year summary'!Z43)*100</f>
        <v>24.99846333517733</v>
      </c>
      <c r="GW43" s="582">
        <f>('4-year summary'!LE43/'4-year summary'!AA43)*100</f>
        <v>22.834602531090781</v>
      </c>
      <c r="GX43" s="583">
        <f>('4-year summary'!LF43/'4-year summary'!AB43)*100</f>
        <v>19.404678299389552</v>
      </c>
      <c r="GY43" s="583">
        <f>('4-year summary'!LG43/'4-year summary'!AC43)*100</f>
        <v>19.069061207393055</v>
      </c>
      <c r="GZ43" s="583">
        <f>('4-year summary'!LH43/'4-year summary'!AD43)*100</f>
        <v>17.985643388869196</v>
      </c>
      <c r="HA43" s="583">
        <f>('4-year summary'!LI43/'4-year summary'!AE43)*100</f>
        <v>16.797774783780259</v>
      </c>
      <c r="HB43" s="583">
        <f>('4-year summary'!LJ43/'4-year summary'!AF43)*100</f>
        <v>15.892634207240949</v>
      </c>
      <c r="HC43" s="581">
        <f>('4-year summary'!LK43/'4-year summary'!X43)*100</f>
        <v>3.9110274847120494</v>
      </c>
      <c r="HD43" s="582">
        <f>('4-year summary'!LL43/'4-year summary'!Y43)*100</f>
        <v>4.4052032929051714</v>
      </c>
      <c r="HE43" s="582">
        <f>('4-year summary'!LM43/'4-year summary'!Z43)*100</f>
        <v>4.3641280963796181</v>
      </c>
      <c r="HF43" s="582">
        <f>('4-year summary'!LN43/'4-year summary'!AA43)*100</f>
        <v>2.4489125075330085</v>
      </c>
      <c r="HG43" s="583">
        <f>('4-year summary'!LO43/'4-year summary'!AB43)*100</f>
        <v>1.8637566852141969</v>
      </c>
      <c r="HH43" s="583">
        <f>('4-year summary'!LP43/'4-year summary'!AC43)*100</f>
        <v>1.6754803916435417</v>
      </c>
      <c r="HI43" s="583">
        <f>('4-year summary'!LQ43/'4-year summary'!AD43)*100</f>
        <v>1.4489542715349166</v>
      </c>
      <c r="HJ43" s="583">
        <f>('4-year summary'!LR43/'4-year summary'!AE43)*100</f>
        <v>1.4037985136251032</v>
      </c>
      <c r="HK43" s="583">
        <f>('4-year summary'!LS43/'4-year summary'!AF43)*100</f>
        <v>1.6229712858926344</v>
      </c>
      <c r="HL43" s="38"/>
      <c r="HM43" s="24">
        <f t="shared" si="76"/>
        <v>100.00000000000001</v>
      </c>
      <c r="HN43" s="24">
        <f t="shared" si="77"/>
        <v>100</v>
      </c>
      <c r="HO43" s="24">
        <f t="shared" si="78"/>
        <v>100</v>
      </c>
      <c r="HP43" s="24">
        <f t="shared" si="79"/>
        <v>100</v>
      </c>
      <c r="HQ43" s="24">
        <f t="shared" si="80"/>
        <v>100</v>
      </c>
      <c r="HR43" s="24">
        <f t="shared" si="81"/>
        <v>99.999999999999986</v>
      </c>
      <c r="HS43" s="24">
        <f t="shared" si="82"/>
        <v>100.00000000000001</v>
      </c>
      <c r="HT43" s="24">
        <f t="shared" si="83"/>
        <v>99.999999999999986</v>
      </c>
      <c r="HU43" s="24">
        <f t="shared" si="84"/>
        <v>100</v>
      </c>
      <c r="HV43" s="597">
        <f t="shared" si="85"/>
        <v>100</v>
      </c>
      <c r="HW43" s="597">
        <f t="shared" si="86"/>
        <v>99.999999999999986</v>
      </c>
    </row>
    <row r="44" spans="1:231" s="26" customFormat="1" x14ac:dyDescent="0.2">
      <c r="A44" s="156" t="s">
        <v>51</v>
      </c>
      <c r="B44" s="76">
        <f>('4-year summary'!B44/'4-year summary'!X44)*100</f>
        <v>71.526933315805039</v>
      </c>
      <c r="C44" s="76">
        <f>('4-year summary'!C44/'4-year summary'!Y44)*100</f>
        <v>69.818819591941818</v>
      </c>
      <c r="D44" s="76">
        <f>('4-year summary'!D44/'4-year summary'!Z44)*100</f>
        <v>70.036656236030396</v>
      </c>
      <c r="E44" s="76">
        <f>('4-year summary'!E44/'4-year summary'!AA44)*100</f>
        <v>69.294605809128626</v>
      </c>
      <c r="F44" s="76">
        <f>('4-year summary'!F44/'4-year summary'!AB44)*100</f>
        <v>68.926776686352795</v>
      </c>
      <c r="G44" s="76">
        <f>('4-year summary'!G44/'4-year summary'!AC44)*100</f>
        <v>68.353635752185937</v>
      </c>
      <c r="H44" s="76">
        <f>('4-year summary'!H44/'4-year summary'!AD44)*100</f>
        <v>69.355119068312192</v>
      </c>
      <c r="I44" s="76">
        <f>('4-year summary'!I44/'4-year summary'!AE44)*100</f>
        <v>69.92416456012667</v>
      </c>
      <c r="J44" s="76">
        <f>('4-year summary'!J44/'4-year summary'!AF44)*100</f>
        <v>70.175218500397278</v>
      </c>
      <c r="K44" s="76">
        <f>('4-year summary'!K44/'4-year summary'!AG44)*100</f>
        <v>70.576665665036742</v>
      </c>
      <c r="L44" s="76">
        <f>('4-year summary'!L44/'4-year summary'!AH44)*100</f>
        <v>70.971756948214448</v>
      </c>
      <c r="M44" s="78">
        <f>('4-year summary'!M44/'4-year summary'!X44)*100</f>
        <v>28.473066684194958</v>
      </c>
      <c r="N44" s="76">
        <f>('4-year summary'!N44/'4-year summary'!Y44)*100</f>
        <v>30.181180408058182</v>
      </c>
      <c r="O44" s="76">
        <f>('4-year summary'!O44/'4-year summary'!Z44)*100</f>
        <v>29.963343763969601</v>
      </c>
      <c r="P44" s="76">
        <f>('4-year summary'!P44/'4-year summary'!AA44)*100</f>
        <v>30.70539419087137</v>
      </c>
      <c r="Q44" s="76">
        <f>('4-year summary'!Q44/'4-year summary'!AB44)*100</f>
        <v>31.073223313647198</v>
      </c>
      <c r="R44" s="76">
        <f>('4-year summary'!R44/'4-year summary'!AC44)*100</f>
        <v>31.646364247814063</v>
      </c>
      <c r="S44" s="76">
        <f>('4-year summary'!S44/'4-year summary'!AD44)*100</f>
        <v>30.644880931687812</v>
      </c>
      <c r="T44" s="76">
        <f>('4-year summary'!T44/'4-year summary'!AE44)*100</f>
        <v>30.075835439873327</v>
      </c>
      <c r="U44" s="76">
        <f>('4-year summary'!U44/'4-year summary'!AF44)*100</f>
        <v>29.824781499602725</v>
      </c>
      <c r="V44" s="76">
        <f>('4-year summary'!V44/'4-year summary'!AG44)*100</f>
        <v>29.423334334963258</v>
      </c>
      <c r="W44" s="76">
        <f>('4-year summary'!W44/'4-year summary'!AH44)*100</f>
        <v>29.028243051785545</v>
      </c>
      <c r="X44" s="78">
        <f>('4-year summary'!AI44/'4-year summary'!X44)*100</f>
        <v>20.034837479869854</v>
      </c>
      <c r="Y44" s="75">
        <f>('4-year summary'!AJ44/'4-year summary'!Y44)*100</f>
        <v>20.143850164124348</v>
      </c>
      <c r="Z44" s="75">
        <f>('4-year summary'!AK44/'4-year summary'!Z44)*100</f>
        <v>22.694680375502905</v>
      </c>
      <c r="AA44" s="75">
        <f>('4-year summary'!AL44/'4-year summary'!AA44)*100</f>
        <v>22.337482710926697</v>
      </c>
      <c r="AB44" s="76">
        <f>('4-year summary'!AM44/'4-year summary'!AB44)*100</f>
        <v>20.94827455326643</v>
      </c>
      <c r="AC44" s="76">
        <f>('4-year summary'!AN44/'4-year summary'!AC44)*100</f>
        <v>21.125476421792094</v>
      </c>
      <c r="AD44" s="76">
        <f>('4-year summary'!AO44/'4-year summary'!AD44)*100</f>
        <v>22.517237383394171</v>
      </c>
      <c r="AE44" s="76">
        <f>('4-year summary'!AP44/'4-year summary'!AE44)*100</f>
        <v>22.714519847773548</v>
      </c>
      <c r="AF44" s="76">
        <f>('4-year summary'!AQ44/'4-year summary'!AF44)*100</f>
        <v>23.2453755976526</v>
      </c>
      <c r="AG44" s="76">
        <f>('4-year summary'!AR44/'4-year summary'!AG44)*100</f>
        <v>25.425465074985659</v>
      </c>
      <c r="AH44" s="76">
        <f>('4-year summary'!AS44/'4-year summary'!AH44)*100</f>
        <v>25.308846311719606</v>
      </c>
      <c r="AI44" s="78">
        <f>('4-year summary'!AT44/'4-year summary'!X44)*100</f>
        <v>5.9733131757978111</v>
      </c>
      <c r="AJ44" s="75">
        <f>('4-year summary'!AU44/'4-year summary'!Y44)*100</f>
        <v>6.3091330372658811</v>
      </c>
      <c r="AK44" s="75">
        <f>('4-year summary'!AV44/'4-year summary'!Z44)*100</f>
        <v>7.6978095663835493</v>
      </c>
      <c r="AL44" s="75">
        <f>('4-year summary'!AW44/'4-year summary'!AA44)*100</f>
        <v>7.591632088520055</v>
      </c>
      <c r="AM44" s="76">
        <f>('4-year summary'!AX44/'4-year summary'!AB44)*100</f>
        <v>8.7752592345180442</v>
      </c>
      <c r="AN44" s="76">
        <f>('4-year summary'!AY44/'4-year summary'!AC44)*100</f>
        <v>9.3505717061505127</v>
      </c>
      <c r="AO44" s="76">
        <f>('4-year summary'!AZ44/'4-year summary'!AD44)*100</f>
        <v>9.5486412886030472</v>
      </c>
      <c r="AP44" s="76">
        <f>('4-year summary'!BA44/'4-year summary'!AE44)*100</f>
        <v>9.4794299841662273</v>
      </c>
      <c r="AQ44" s="76">
        <f>('4-year summary'!BB44/'4-year summary'!AF44)*100</f>
        <v>9.8551694336413949</v>
      </c>
      <c r="AR44" s="76">
        <f>('4-year summary'!BC44/'4-year summary'!AG44)*100</f>
        <v>10.112819952468108</v>
      </c>
      <c r="AS44" s="76">
        <f>('4-year summary'!BD44/'4-year summary'!AH44)*100</f>
        <v>10.165115262900045</v>
      </c>
      <c r="AT44" s="606">
        <f t="shared" si="27"/>
        <v>35.538285027453767</v>
      </c>
      <c r="AU44" s="606">
        <f t="shared" si="27"/>
        <v>35.473961574619651</v>
      </c>
      <c r="AV44" s="78"/>
      <c r="AW44" s="75"/>
      <c r="AX44" s="75"/>
      <c r="AY44" s="75"/>
      <c r="AZ44" s="76"/>
      <c r="BA44" s="76"/>
      <c r="BB44" s="76"/>
      <c r="BC44" s="76"/>
      <c r="BD44" s="76"/>
      <c r="BE44" s="76"/>
      <c r="BF44" s="76"/>
      <c r="BG44" s="78">
        <f>('4-year summary'!DH44/'4-year summary'!X44)*100</f>
        <v>13.795313372991094</v>
      </c>
      <c r="BH44" s="75">
        <f>('4-year summary'!DI44/'4-year summary'!Y44)*100</f>
        <v>13.055931003411212</v>
      </c>
      <c r="BI44" s="75">
        <f>('4-year summary'!DJ44/'4-year summary'!Z44)*100</f>
        <v>13.950827000447028</v>
      </c>
      <c r="BJ44" s="75">
        <f>('4-year summary'!DK44/'4-year summary'!AA44)*100</f>
        <v>13.691217150760721</v>
      </c>
      <c r="BK44" s="76">
        <f>('4-year summary'!DL44/'4-year summary'!AB44)*100</f>
        <v>15.752956715806093</v>
      </c>
      <c r="BL44" s="76">
        <f>('4-year summary'!DM44/'4-year summary'!AC44)*100</f>
        <v>15.55788057693745</v>
      </c>
      <c r="BM44" s="76">
        <f>('4-year summary'!DN44/'4-year summary'!AD44)*100</f>
        <v>15.118199200417173</v>
      </c>
      <c r="BN44" s="76">
        <f>('4-year summary'!DO44/'4-year summary'!AE44)*100</f>
        <v>15.018472735353761</v>
      </c>
      <c r="BO44" s="76">
        <f>('4-year summary'!DP44/'4-year summary'!AF44)*100</f>
        <v>15.223239799829939</v>
      </c>
      <c r="BP44" s="76">
        <f>('4-year summary'!DQ44/'4-year summary'!AG44)*100</f>
        <v>15.091375966345236</v>
      </c>
      <c r="BQ44" s="76">
        <f>('4-year summary'!DR44/'4-year summary'!AH44)*100</f>
        <v>14.496246176661415</v>
      </c>
      <c r="BR44" s="606">
        <f t="shared" si="2"/>
        <v>15.091375966345236</v>
      </c>
      <c r="BS44" s="606">
        <f t="shared" si="2"/>
        <v>14.496246176661415</v>
      </c>
      <c r="BT44" s="382">
        <f t="shared" si="3"/>
        <v>20.034837479869854</v>
      </c>
      <c r="BU44" s="383">
        <f t="shared" si="4"/>
        <v>20.143850164124348</v>
      </c>
      <c r="BV44" s="383">
        <f t="shared" si="5"/>
        <v>22.694680375502905</v>
      </c>
      <c r="BW44" s="383">
        <f t="shared" si="6"/>
        <v>22.337482710926697</v>
      </c>
      <c r="BX44" s="383">
        <f t="shared" si="7"/>
        <v>20.94827455326643</v>
      </c>
      <c r="BY44" s="383">
        <f t="shared" si="8"/>
        <v>21.125476421792094</v>
      </c>
      <c r="BZ44" s="383">
        <f t="shared" si="9"/>
        <v>22.517237383394171</v>
      </c>
      <c r="CA44" s="383">
        <f t="shared" si="68"/>
        <v>22.714519847773548</v>
      </c>
      <c r="CB44" s="383">
        <f t="shared" si="69"/>
        <v>23.2453755976526</v>
      </c>
      <c r="CC44" s="383">
        <f t="shared" si="70"/>
        <v>25.425465074985659</v>
      </c>
      <c r="CD44" s="383">
        <f t="shared" si="71"/>
        <v>25.308846311719606</v>
      </c>
      <c r="CE44" s="382">
        <f t="shared" si="10"/>
        <v>19.768626548788905</v>
      </c>
      <c r="CF44" s="383">
        <f t="shared" si="11"/>
        <v>19.365064040677094</v>
      </c>
      <c r="CG44" s="383">
        <f t="shared" si="12"/>
        <v>21.648636566830575</v>
      </c>
      <c r="CH44" s="383">
        <f t="shared" si="13"/>
        <v>21.282849239280775</v>
      </c>
      <c r="CI44" s="383">
        <f t="shared" si="14"/>
        <v>24.528215950324139</v>
      </c>
      <c r="CJ44" s="383">
        <f t="shared" si="15"/>
        <v>24.908452283087961</v>
      </c>
      <c r="CK44" s="383">
        <f t="shared" si="16"/>
        <v>24.66684048902022</v>
      </c>
      <c r="CL44" s="383">
        <f t="shared" si="72"/>
        <v>24.497902719519988</v>
      </c>
      <c r="CM44" s="383">
        <f t="shared" si="73"/>
        <v>25.078409233471334</v>
      </c>
      <c r="CN44" s="383">
        <f t="shared" si="74"/>
        <v>25.204195918813344</v>
      </c>
      <c r="CO44" s="383">
        <f t="shared" si="75"/>
        <v>24.66136143956146</v>
      </c>
      <c r="CP44" s="78">
        <f>('4-year summary'!ED44/'4-year summary'!AG44)*100</f>
        <v>1.104979921872866</v>
      </c>
      <c r="CQ44" s="78">
        <f>('4-year summary'!EE44/'4-year summary'!AH44)*100</f>
        <v>1.0963547528567457</v>
      </c>
      <c r="CR44" s="78">
        <f>('4-year summary'!EF44/'4-year summary'!AG44)*100</f>
        <v>9.0146693255388322E-2</v>
      </c>
      <c r="CS44" s="78">
        <f>('4-year summary'!EG44/'4-year summary'!AH44)*100</f>
        <v>6.4880897210121413E-2</v>
      </c>
      <c r="CT44" s="78">
        <f t="shared" si="17"/>
        <v>1.1951266151282542</v>
      </c>
      <c r="CU44" s="78">
        <f t="shared" si="17"/>
        <v>1.161235650066867</v>
      </c>
      <c r="CV44" s="78">
        <f>('4-year summary'!EJ44/'4-year summary'!AG44)*100</f>
        <v>2.634741989237031</v>
      </c>
      <c r="CW44" s="78">
        <f>('4-year summary'!EK44/'4-year summary'!AH44)*100</f>
        <v>3.075884167736981</v>
      </c>
      <c r="CX44" s="78">
        <f>('4-year summary'!EL44/'4-year summary'!AG44)*100</f>
        <v>0.36331849099898927</v>
      </c>
      <c r="CY44" s="78">
        <f>('4-year summary'!EM44/'4-year summary'!AH44)*100</f>
        <v>0.34691418508269006</v>
      </c>
      <c r="CZ44" s="78">
        <f t="shared" si="18"/>
        <v>2.9980604802360205</v>
      </c>
      <c r="DA44" s="78">
        <f t="shared" si="18"/>
        <v>3.422798352819671</v>
      </c>
      <c r="DB44" s="78">
        <f>('4-year summary'!EP44/'4-year summary'!AG44)*100</f>
        <v>5.9428524599120385</v>
      </c>
      <c r="DC44" s="78">
        <f>('4-year summary'!EQ44/'4-year summary'!AH44)*100</f>
        <v>5.884300146975094</v>
      </c>
      <c r="DD44" s="78">
        <f>('4-year summary'!ER44/'4-year summary'!AG44)*100</f>
        <v>0.16800065561231459</v>
      </c>
      <c r="DE44" s="78">
        <f>('4-year summary'!ES44/'4-year summary'!AH44)*100</f>
        <v>0.17875349231359983</v>
      </c>
      <c r="DF44" s="78">
        <f t="shared" si="36"/>
        <v>6.1108531155243533</v>
      </c>
      <c r="DG44" s="78">
        <f t="shared" si="36"/>
        <v>6.063053639288694</v>
      </c>
      <c r="DH44" s="78">
        <f>('4-year summary'!EV44/'4-year summary'!AG44)*100</f>
        <v>6.3170978228207719</v>
      </c>
      <c r="DI44" s="78">
        <f>('4-year summary'!EW44/'4-year summary'!AH44)*100</f>
        <v>6.9223945023370366</v>
      </c>
      <c r="DJ44" s="78">
        <f>('4-year summary'!EX44/'4-year summary'!AG44)*100</f>
        <v>0.42341628650258145</v>
      </c>
      <c r="DK44" s="78">
        <f>('4-year summary'!EY44/'4-year summary'!AH44)*100</f>
        <v>0.43430478132489442</v>
      </c>
      <c r="DL44" s="78">
        <f t="shared" si="37"/>
        <v>6.7405141093233532</v>
      </c>
      <c r="DM44" s="78">
        <f t="shared" si="37"/>
        <v>7.3566992836619312</v>
      </c>
      <c r="DN44" s="78">
        <f>('4-year summary'!FB44/'4-year summary'!AG44)*100</f>
        <v>8.0913486491654592</v>
      </c>
      <c r="DO44" s="78">
        <f>('4-year summary'!FC44/'4-year summary'!AH44)*100</f>
        <v>8.1008434516637315</v>
      </c>
      <c r="DP44" s="78">
        <f>('4-year summary'!FD44/'4-year summary'!AG44)*100</f>
        <v>0.84546671401644502</v>
      </c>
      <c r="DQ44" s="78">
        <f>('4-year summary'!FE44/'4-year summary'!AH44)*100</f>
        <v>0.90303616116944507</v>
      </c>
      <c r="DR44" s="78">
        <f t="shared" si="19"/>
        <v>8.9368153631819034</v>
      </c>
      <c r="DS44" s="78">
        <f t="shared" si="19"/>
        <v>9.0038796128331775</v>
      </c>
      <c r="DT44" s="78">
        <f>('4-year summary'!FH44/'4-year summary'!AG44)*100</f>
        <v>2.6975715027180596</v>
      </c>
      <c r="DU44" s="78">
        <f>('4-year summary'!FI44/'4-year summary'!AH44)*100</f>
        <v>2.6760059849317428</v>
      </c>
      <c r="DV44" s="78">
        <f>('4-year summary'!FJ44/'4-year summary'!AG44)*100</f>
        <v>0.286830387630781</v>
      </c>
      <c r="DW44" s="78">
        <f>('4-year summary'!FK44/'4-year summary'!AH44)*100</f>
        <v>0.27541278815725012</v>
      </c>
      <c r="DX44" s="78">
        <f t="shared" si="20"/>
        <v>2.9844018903488405</v>
      </c>
      <c r="DY44" s="78">
        <f t="shared" si="20"/>
        <v>2.9514187730889931</v>
      </c>
      <c r="DZ44" s="78">
        <f>('4-year summary'!FN44/'4-year summary'!AG44)*100</f>
        <v>1.3822492965826207</v>
      </c>
      <c r="EA44" s="78">
        <f>('4-year summary'!FO44/'4-year summary'!AH44)*100</f>
        <v>1.3929531401030151</v>
      </c>
      <c r="EB44" s="78">
        <f>('4-year summary'!FP44/'4-year summary'!AG44)*100</f>
        <v>0.23765946403693283</v>
      </c>
      <c r="EC44" s="78">
        <f>('4-year summary'!FQ44/'4-year summary'!AH44)*100</f>
        <v>0.23966208969453012</v>
      </c>
      <c r="ED44" s="78">
        <f t="shared" si="21"/>
        <v>1.6199087606195537</v>
      </c>
      <c r="EE44" s="78">
        <f t="shared" si="21"/>
        <v>1.6326152297975451</v>
      </c>
      <c r="EF44" s="78">
        <f>('4-year summary'!FT44/'4-year summary'!AG44)*100</f>
        <v>5.6819733930669001</v>
      </c>
      <c r="EG44" s="78">
        <f>('4-year summary'!FU44/'4-year summary'!AH44)*100</f>
        <v>5.7598347523271061</v>
      </c>
      <c r="EH44" s="78">
        <f>('4-year summary'!FV44/'4-year summary'!AG44)*100</f>
        <v>0.55180703144207399</v>
      </c>
      <c r="EI44" s="78">
        <f>('4-year summary'!FW44/'4-year summary'!AH44)*100</f>
        <v>0.56406657574513719</v>
      </c>
      <c r="EJ44" s="78">
        <f t="shared" si="22"/>
        <v>6.2337804245089741</v>
      </c>
      <c r="EK44" s="78">
        <f t="shared" si="22"/>
        <v>6.3239013280722434</v>
      </c>
      <c r="EL44" s="78">
        <f>('4-year summary'!FZ44/'4-year summary'!AG44)*100</f>
        <v>3.2780615729232111E-2</v>
      </c>
      <c r="EM44" s="78">
        <f>('4-year summary'!GA44/'4-year summary'!AH44)*100</f>
        <v>3.1778398633528861E-2</v>
      </c>
      <c r="EN44" s="78">
        <f>('4-year summary'!GB44/'4-year summary'!AG44)*100</f>
        <v>6.8292949435900235E-3</v>
      </c>
      <c r="EO44" s="78">
        <f>('4-year summary'!GC44/'4-year summary'!AH44)*100</f>
        <v>6.6204997153185129E-3</v>
      </c>
      <c r="EP44" s="78">
        <f t="shared" si="23"/>
        <v>3.9609910672822136E-2</v>
      </c>
      <c r="EQ44" s="78">
        <f t="shared" si="23"/>
        <v>3.8398898348847375E-2</v>
      </c>
      <c r="ER44" s="78">
        <f>('4-year summary'!GF44/'4-year summary'!AG44)*100</f>
        <v>8.2484224328680309</v>
      </c>
      <c r="ES44" s="78">
        <f>('4-year summary'!GG44/'4-year summary'!AH44)*100</f>
        <v>7.814837863961972</v>
      </c>
      <c r="ET44" s="78">
        <f>('4-year summary'!GH44/'4-year summary'!AG44)*100</f>
        <v>1.2060534870379982</v>
      </c>
      <c r="EU44" s="78">
        <f>('4-year summary'!GI44/'4-year summary'!AH44)*100</f>
        <v>1.2790805449995366</v>
      </c>
      <c r="EV44" s="78">
        <f t="shared" si="24"/>
        <v>9.4544759199060291</v>
      </c>
      <c r="EW44" s="78">
        <f t="shared" si="24"/>
        <v>9.0939184089615086</v>
      </c>
      <c r="EX44" s="78">
        <f>('4-year summary'!GL44/'4-year summary'!AG44)*100</f>
        <v>2.25230147239599</v>
      </c>
      <c r="EY44" s="78">
        <f>('4-year summary'!GM44/'4-year summary'!AH44)*100</f>
        <v>2.1754962064536634</v>
      </c>
      <c r="EZ44" s="78">
        <f>('4-year summary'!GN44/'4-year summary'!AG44)*100</f>
        <v>1.3658589887180047E-2</v>
      </c>
      <c r="FA44" s="78">
        <f>('4-year summary'!GO44/'4-year summary'!AH44)*100</f>
        <v>3.9722998291911074E-2</v>
      </c>
      <c r="FB44" s="78">
        <f t="shared" si="25"/>
        <v>2.2659600622831699</v>
      </c>
      <c r="FC44" s="78">
        <f t="shared" si="25"/>
        <v>2.2152192047455745</v>
      </c>
      <c r="FD44" s="78">
        <f>('4-year summary'!GR44/'4-year summary'!AG44)*100</f>
        <v>0.7648810336820826</v>
      </c>
      <c r="FE44" s="78">
        <f>('4-year summary'!GS44/'4-year summary'!AH44)*100</f>
        <v>0.73222726851422748</v>
      </c>
      <c r="FF44" s="78">
        <f>('4-year summary'!GT44/'4-year summary'!AG44)*100</f>
        <v>2.595132078564209E-2</v>
      </c>
      <c r="FG44" s="78">
        <f>('4-year summary'!GU44/'4-year summary'!AH44)*100</f>
        <v>3.4426598519656265E-2</v>
      </c>
      <c r="FH44" s="78">
        <f t="shared" si="26"/>
        <v>0.79083235446772471</v>
      </c>
      <c r="FI44" s="78">
        <f t="shared" si="26"/>
        <v>0.76665386703388372</v>
      </c>
      <c r="FJ44" s="581">
        <f>('4-year summary'!GX44/'4-year summary'!X44)*100</f>
        <v>5.2749203010484109</v>
      </c>
      <c r="FK44" s="582">
        <f>('4-year summary'!GY44/'4-year summary'!Y44)*100</f>
        <v>5.2326703996910595</v>
      </c>
      <c r="FL44" s="582">
        <f>('4-year summary'!GZ44/'4-year summary'!Z44)*100</f>
        <v>5.5610192221725523</v>
      </c>
      <c r="FM44" s="582">
        <f>('4-year summary'!HA44/'4-year summary'!AA44)*100</f>
        <v>5.4702627939142463</v>
      </c>
      <c r="FN44" s="583">
        <f>('4-year summary'!HB44/'4-year summary'!AB44)*100</f>
        <v>4.0247772025445219</v>
      </c>
      <c r="FO44" s="583">
        <f>('4-year summary'!HC44/'4-year summary'!AC44)*100</f>
        <v>5.1745011583588667</v>
      </c>
      <c r="FP44" s="583">
        <f>('4-year summary'!HD44/'4-year summary'!AD44)*100</f>
        <v>5.1914942928327248</v>
      </c>
      <c r="FQ44" s="583">
        <f>('4-year summary'!HE44/'4-year summary'!AE44)*100</f>
        <v>4.8959693324814575</v>
      </c>
      <c r="FR44" s="583">
        <f>('4-year summary'!HF44/'4-year summary'!AF44)*100</f>
        <v>4.8829785751125607</v>
      </c>
      <c r="FS44" s="581">
        <f>('4-year summary'!HG44/'4-year summary'!X44)*100</f>
        <v>8.7093699674631084E-2</v>
      </c>
      <c r="FT44" s="582">
        <f>('4-year summary'!HH44/'4-year summary'!Y44)*100</f>
        <v>0.10619810774280748</v>
      </c>
      <c r="FU44" s="582">
        <f>('4-year summary'!HI44/'4-year summary'!Z44)*100</f>
        <v>0.10371032632990614</v>
      </c>
      <c r="FV44" s="582">
        <f>('4-year summary'!HJ44/'4-year summary'!AA44)*100</f>
        <v>0.1141078838174274</v>
      </c>
      <c r="FW44" s="583">
        <f>('4-year summary'!HK44/'4-year summary'!AB44)*100</f>
        <v>0.10020192205505032</v>
      </c>
      <c r="FX44" s="583">
        <f>('4-year summary'!HL44/'4-year summary'!AC44)*100</f>
        <v>0.14199237725132652</v>
      </c>
      <c r="FY44" s="583">
        <f>('4-year summary'!HM44/'4-year summary'!AD44)*100</f>
        <v>0.14774900052146706</v>
      </c>
      <c r="FZ44" s="583">
        <f>('4-year summary'!HN44/'4-year summary'!AE44)*100</f>
        <v>0.11528098002722298</v>
      </c>
      <c r="GA44" s="583">
        <f>('4-year summary'!HO44/'4-year summary'!AF44)*100</f>
        <v>7.9454689917618032E-2</v>
      </c>
      <c r="GB44" s="581">
        <f>('4-year summary'!HY44/'4-year summary'!X44)*100</f>
        <v>21.32974003352286</v>
      </c>
      <c r="GC44" s="582">
        <f>('4-year summary'!HZ44/'4-year summary'!Y44)*100</f>
        <v>22.245285447641113</v>
      </c>
      <c r="GD44" s="582">
        <f>('4-year summary'!IA44/'4-year summary'!Z44)*100</f>
        <v>20.282521233795261</v>
      </c>
      <c r="GE44" s="582">
        <f>('4-year summary'!IB44/'4-year summary'!AA44)*100</f>
        <v>20.923236514522824</v>
      </c>
      <c r="GF44" s="583">
        <f>('4-year summary'!IC44/'4-year summary'!AB44)*100</f>
        <v>26.102600695340612</v>
      </c>
      <c r="GG44" s="583">
        <f>('4-year summary'!ID44/'4-year summary'!AC44)*100</f>
        <v>24.313578955235034</v>
      </c>
      <c r="GH44" s="583">
        <f>('4-year summary'!IE44/'4-year summary'!AD44)*100</f>
        <v>24.743612028506867</v>
      </c>
      <c r="GI44" s="583">
        <f>('4-year summary'!IF44/'4-year summary'!AE44)*100</f>
        <v>25.893774827078531</v>
      </c>
      <c r="GJ44" s="583">
        <f>('4-year summary'!IG44/'4-year summary'!AF44)*100</f>
        <v>26.483502697277633</v>
      </c>
      <c r="GK44" s="581">
        <f>('4-year summary'!IH44/'4-year summary'!X44)*100</f>
        <v>4.8378085253229042</v>
      </c>
      <c r="GL44" s="582">
        <f>('4-year summary'!II44/'4-year summary'!Y44)*100</f>
        <v>5.3034691381862649</v>
      </c>
      <c r="GM44" s="582">
        <f>('4-year summary'!IJ44/'4-year summary'!Z44)*100</f>
        <v>3.2561466249441215</v>
      </c>
      <c r="GN44" s="582">
        <f>('4-year summary'!IK44/'4-year summary'!AA44)*100</f>
        <v>3.8001383125864452</v>
      </c>
      <c r="GO44" s="583">
        <f>('4-year summary'!IL44/'4-year summary'!AB44)*100</f>
        <v>4.6973446490655411</v>
      </c>
      <c r="GP44" s="583">
        <f>('4-year summary'!IM44/'4-year summary'!AC44)*100</f>
        <v>4.7186308945519766</v>
      </c>
      <c r="GQ44" s="583">
        <f>('4-year summary'!IN44/'4-year summary'!AD44)*100</f>
        <v>4.1007590242771892</v>
      </c>
      <c r="GR44" s="583">
        <f>('4-year summary'!IO44/'4-year summary'!AE44)*100</f>
        <v>3.6584349565265706</v>
      </c>
      <c r="GS44" s="583">
        <f>('4-year summary'!IP44/'4-year summary'!AF44)*100</f>
        <v>3.2283695061263744</v>
      </c>
      <c r="GT44" s="581">
        <f>('4-year summary'!LB44/'4-year summary'!X44)*100</f>
        <v>24.887435501363917</v>
      </c>
      <c r="GU44" s="582">
        <f>('4-year summary'!LC44/'4-year summary'!Y44)*100</f>
        <v>22.19701358048529</v>
      </c>
      <c r="GV44" s="582">
        <f>('4-year summary'!LD44/'4-year summary'!Z44)*100</f>
        <v>21.498435404559679</v>
      </c>
      <c r="GW44" s="582">
        <f>('4-year summary'!LE44/'4-year summary'!AA44)*100</f>
        <v>20.563623789764868</v>
      </c>
      <c r="GX44" s="583">
        <f>('4-year summary'!LF44/'4-year summary'!AB44)*100</f>
        <v>17.851124235201237</v>
      </c>
      <c r="GY44" s="583">
        <f>('4-year summary'!LG44/'4-year summary'!AC44)*100</f>
        <v>17.740079216799938</v>
      </c>
      <c r="GZ44" s="583">
        <f>('4-year summary'!LH44/'4-year summary'!AD44)*100</f>
        <v>16.902775363578424</v>
      </c>
      <c r="HA44" s="583">
        <f>('4-year summary'!LI44/'4-year summary'!AE44)*100</f>
        <v>16.419900552793131</v>
      </c>
      <c r="HB44" s="583">
        <f>('4-year summary'!LJ44/'4-year summary'!AF44)*100</f>
        <v>15.56336163035448</v>
      </c>
      <c r="HC44" s="581">
        <f>('4-year summary'!LK44/'4-year summary'!X44)*100</f>
        <v>3.7795379104085187</v>
      </c>
      <c r="HD44" s="582">
        <f>('4-year summary'!LL44/'4-year summary'!Y44)*100</f>
        <v>5.4064491214520176</v>
      </c>
      <c r="HE44" s="582">
        <f>('4-year summary'!LM44/'4-year summary'!Z44)*100</f>
        <v>4.9548502458649981</v>
      </c>
      <c r="HF44" s="582">
        <f>('4-year summary'!LN44/'4-year summary'!AA44)*100</f>
        <v>5.508298755186722</v>
      </c>
      <c r="HG44" s="583">
        <f>('4-year summary'!LO44/'4-year summary'!AB44)*100</f>
        <v>1.7474607922024685</v>
      </c>
      <c r="HH44" s="583">
        <f>('4-year summary'!LP44/'4-year summary'!AC44)*100</f>
        <v>1.877288692922801</v>
      </c>
      <c r="HI44" s="583">
        <f>('4-year summary'!LQ44/'4-year summary'!AD44)*100</f>
        <v>1.729532417868938</v>
      </c>
      <c r="HJ44" s="583">
        <f>('4-year summary'!LR44/'4-year summary'!AE44)*100</f>
        <v>1.80421678379955</v>
      </c>
      <c r="HK44" s="583">
        <f>('4-year summary'!LS44/'4-year summary'!AF44)*100</f>
        <v>1.4385480700874003</v>
      </c>
      <c r="HL44" s="38"/>
      <c r="HM44" s="24">
        <f t="shared" si="76"/>
        <v>99.999999999999986</v>
      </c>
      <c r="HN44" s="24">
        <f t="shared" si="77"/>
        <v>100</v>
      </c>
      <c r="HO44" s="24">
        <f t="shared" si="78"/>
        <v>99.999999999999986</v>
      </c>
      <c r="HP44" s="24">
        <f t="shared" si="79"/>
        <v>100</v>
      </c>
      <c r="HQ44" s="24">
        <f t="shared" si="80"/>
        <v>100</v>
      </c>
      <c r="HR44" s="24">
        <f t="shared" si="81"/>
        <v>100</v>
      </c>
      <c r="HS44" s="24">
        <f t="shared" si="82"/>
        <v>100</v>
      </c>
      <c r="HT44" s="24">
        <f t="shared" si="83"/>
        <v>99.999999999999986</v>
      </c>
      <c r="HU44" s="24">
        <f t="shared" si="84"/>
        <v>100</v>
      </c>
      <c r="HV44" s="597">
        <f t="shared" si="85"/>
        <v>100</v>
      </c>
      <c r="HW44" s="597">
        <f t="shared" si="86"/>
        <v>100</v>
      </c>
    </row>
    <row r="45" spans="1:231" s="26" customFormat="1" x14ac:dyDescent="0.2">
      <c r="A45" s="156" t="s">
        <v>52</v>
      </c>
      <c r="B45" s="76">
        <f>('4-year summary'!B45/'4-year summary'!X45)*100</f>
        <v>64.637283484822504</v>
      </c>
      <c r="C45" s="76">
        <f>('4-year summary'!C45/'4-year summary'!Y45)*100</f>
        <v>64.330736543909353</v>
      </c>
      <c r="D45" s="76">
        <f>('4-year summary'!D45/'4-year summary'!Z45)*100</f>
        <v>63.176819689300054</v>
      </c>
      <c r="E45" s="76">
        <f>('4-year summary'!E45/'4-year summary'!AA45)*100</f>
        <v>61.101964658105587</v>
      </c>
      <c r="F45" s="76">
        <f>('4-year summary'!F45/'4-year summary'!AB45)*100</f>
        <v>62.829466095967554</v>
      </c>
      <c r="G45" s="76">
        <f>('4-year summary'!G45/'4-year summary'!AC45)*100</f>
        <v>65.00016085963388</v>
      </c>
      <c r="H45" s="76">
        <f>('4-year summary'!H45/'4-year summary'!AD45)*100</f>
        <v>66.785604429406334</v>
      </c>
      <c r="I45" s="76">
        <f>('4-year summary'!I45/'4-year summary'!AE45)*100</f>
        <v>67.089429888328638</v>
      </c>
      <c r="J45" s="76">
        <f>('4-year summary'!J45/'4-year summary'!AF45)*100</f>
        <v>65.345260707064526</v>
      </c>
      <c r="K45" s="76">
        <f>('4-year summary'!K45/'4-year summary'!AG45)*100</f>
        <v>64.120998776886125</v>
      </c>
      <c r="L45" s="76">
        <f>('4-year summary'!L45/'4-year summary'!AH45)*100</f>
        <v>65.13222623058347</v>
      </c>
      <c r="M45" s="78">
        <f>('4-year summary'!M45/'4-year summary'!X45)*100</f>
        <v>35.362716515177503</v>
      </c>
      <c r="N45" s="76">
        <f>('4-year summary'!N45/'4-year summary'!Y45)*100</f>
        <v>35.669263456090647</v>
      </c>
      <c r="O45" s="76">
        <f>('4-year summary'!O45/'4-year summary'!Z45)*100</f>
        <v>36.823180310699946</v>
      </c>
      <c r="P45" s="76">
        <f>('4-year summary'!P45/'4-year summary'!AA45)*100</f>
        <v>38.898035341894413</v>
      </c>
      <c r="Q45" s="76">
        <f>('4-year summary'!Q45/'4-year summary'!AB45)*100</f>
        <v>37.170533904032439</v>
      </c>
      <c r="R45" s="76">
        <f>('4-year summary'!R45/'4-year summary'!AC45)*100</f>
        <v>34.99983914036612</v>
      </c>
      <c r="S45" s="76">
        <f>('4-year summary'!S45/'4-year summary'!AD45)*100</f>
        <v>33.214395570593666</v>
      </c>
      <c r="T45" s="76">
        <f>('4-year summary'!T45/'4-year summary'!AE45)*100</f>
        <v>32.910570111671355</v>
      </c>
      <c r="U45" s="76">
        <f>('4-year summary'!U45/'4-year summary'!AF45)*100</f>
        <v>34.654739292935481</v>
      </c>
      <c r="V45" s="76">
        <f>('4-year summary'!V45/'4-year summary'!AG45)*100</f>
        <v>35.879001223113875</v>
      </c>
      <c r="W45" s="76">
        <f>('4-year summary'!W45/'4-year summary'!AH45)*100</f>
        <v>34.86777376941653</v>
      </c>
      <c r="X45" s="78">
        <f>('4-year summary'!AI45/'4-year summary'!X45)*100</f>
        <v>18.099811353112674</v>
      </c>
      <c r="Y45" s="75">
        <f>('4-year summary'!AJ45/'4-year summary'!Y45)*100</f>
        <v>18.686260623229462</v>
      </c>
      <c r="Z45" s="75">
        <f>('4-year summary'!AK45/'4-year summary'!Z45)*100</f>
        <v>17.472508291150287</v>
      </c>
      <c r="AA45" s="75">
        <f>('4-year summary'!AL45/'4-year summary'!AA45)*100</f>
        <v>18.259978780229027</v>
      </c>
      <c r="AB45" s="76">
        <f>('4-year summary'!AM45/'4-year summary'!AB45)*100</f>
        <v>16.84098735236379</v>
      </c>
      <c r="AC45" s="76">
        <f>('4-year summary'!AN45/'4-year summary'!AC45)*100</f>
        <v>17.292410642473378</v>
      </c>
      <c r="AD45" s="76">
        <f>('4-year summary'!AO45/'4-year summary'!AD45)*100</f>
        <v>21.879421716394955</v>
      </c>
      <c r="AE45" s="76">
        <f>('4-year summary'!AP45/'4-year summary'!AE45)*100</f>
        <v>21.025767933925202</v>
      </c>
      <c r="AF45" s="76">
        <f>('4-year summary'!AQ45/'4-year summary'!AF45)*100</f>
        <v>20.52263954414558</v>
      </c>
      <c r="AG45" s="76">
        <f>('4-year summary'!AR45/'4-year summary'!AG45)*100</f>
        <v>22.162226663882343</v>
      </c>
      <c r="AH45" s="76">
        <f>('4-year summary'!AS45/'4-year summary'!AH45)*100</f>
        <v>23.380340478816972</v>
      </c>
      <c r="AI45" s="78">
        <f>('4-year summary'!AT45/'4-year summary'!X45)*100</f>
        <v>1.4028468530269251</v>
      </c>
      <c r="AJ45" s="75">
        <f>('4-year summary'!AU45/'4-year summary'!Y45)*100</f>
        <v>2.6947592067988668</v>
      </c>
      <c r="AK45" s="75">
        <f>('4-year summary'!AV45/'4-year summary'!Z45)*100</f>
        <v>3.3234421364985161</v>
      </c>
      <c r="AL45" s="75">
        <f>('4-year summary'!AW45/'4-year summary'!AA45)*100</f>
        <v>3.6658983646142027</v>
      </c>
      <c r="AM45" s="76">
        <f>('4-year summary'!AX45/'4-year summary'!AB45)*100</f>
        <v>5.4613329900556753</v>
      </c>
      <c r="AN45" s="76">
        <f>('4-year summary'!AY45/'4-year summary'!AC45)*100</f>
        <v>5.7105170028633019</v>
      </c>
      <c r="AO45" s="76">
        <f>('4-year summary'!AZ45/'4-year summary'!AD45)*100</f>
        <v>9.049523223623499</v>
      </c>
      <c r="AP45" s="76">
        <f>('4-year summary'!BA45/'4-year summary'!AE45)*100</f>
        <v>8.6862375104401899</v>
      </c>
      <c r="AQ45" s="76">
        <f>('4-year summary'!BB45/'4-year summary'!AF45)*100</f>
        <v>9.1324061025672449</v>
      </c>
      <c r="AR45" s="76">
        <f>('4-year summary'!BC45/'4-year summary'!AG45)*100</f>
        <v>9.7699949285522507</v>
      </c>
      <c r="AS45" s="76">
        <f>('4-year summary'!BD45/'4-year summary'!AH45)*100</f>
        <v>9.9430547687904358</v>
      </c>
      <c r="AT45" s="606">
        <f t="shared" si="27"/>
        <v>31.932221592434594</v>
      </c>
      <c r="AU45" s="606">
        <f t="shared" si="27"/>
        <v>33.323395247607408</v>
      </c>
      <c r="AV45" s="78"/>
      <c r="AW45" s="75"/>
      <c r="AX45" s="75"/>
      <c r="AY45" s="75"/>
      <c r="AZ45" s="76"/>
      <c r="BA45" s="76"/>
      <c r="BB45" s="76"/>
      <c r="BC45" s="76"/>
      <c r="BD45" s="76"/>
      <c r="BE45" s="76"/>
      <c r="BF45" s="76"/>
      <c r="BG45" s="78">
        <f>('4-year summary'!DH45/'4-year summary'!X45)*100</f>
        <v>18.422226033270451</v>
      </c>
      <c r="BH45" s="75">
        <f>('4-year summary'!DI45/'4-year summary'!Y45)*100</f>
        <v>19.288243626062325</v>
      </c>
      <c r="BI45" s="75">
        <f>('4-year summary'!DJ45/'4-year summary'!Z45)*100</f>
        <v>16.582300576016756</v>
      </c>
      <c r="BJ45" s="75">
        <f>('4-year summary'!DK45/'4-year summary'!AA45)*100</f>
        <v>25.002743935901655</v>
      </c>
      <c r="BK45" s="76">
        <f>('4-year summary'!DL45/'4-year summary'!AB45)*100</f>
        <v>22.28301097415763</v>
      </c>
      <c r="BL45" s="76">
        <f>('4-year summary'!DM45/'4-year summary'!AC45)*100</f>
        <v>19.393237460991539</v>
      </c>
      <c r="BM45" s="76">
        <f>('4-year summary'!DN45/'4-year summary'!AD45)*100</f>
        <v>17.622270070747462</v>
      </c>
      <c r="BN45" s="76">
        <f>('4-year summary'!DO45/'4-year summary'!AE45)*100</f>
        <v>17.666347016425899</v>
      </c>
      <c r="BO45" s="76">
        <f>('4-year summary'!DP45/'4-year summary'!AF45)*100</f>
        <v>19.962012131609583</v>
      </c>
      <c r="BP45" s="76">
        <f>('4-year summary'!DQ45/'4-year summary'!AG45)*100</f>
        <v>18.970197786462219</v>
      </c>
      <c r="BQ45" s="76">
        <f>('4-year summary'!DR45/'4-year summary'!AH45)*100</f>
        <v>19.155660236725204</v>
      </c>
      <c r="BR45" s="606">
        <f t="shared" si="2"/>
        <v>18.970197786462219</v>
      </c>
      <c r="BS45" s="606">
        <f t="shared" si="2"/>
        <v>19.155660236725204</v>
      </c>
      <c r="BT45" s="382">
        <f t="shared" si="3"/>
        <v>18.099811353112674</v>
      </c>
      <c r="BU45" s="383">
        <f t="shared" si="4"/>
        <v>18.686260623229462</v>
      </c>
      <c r="BV45" s="383">
        <f t="shared" si="5"/>
        <v>17.472508291150287</v>
      </c>
      <c r="BW45" s="383">
        <f t="shared" si="6"/>
        <v>18.259978780229027</v>
      </c>
      <c r="BX45" s="383">
        <f t="shared" si="7"/>
        <v>16.84098735236379</v>
      </c>
      <c r="BY45" s="383">
        <f t="shared" si="8"/>
        <v>17.292410642473378</v>
      </c>
      <c r="BZ45" s="383">
        <f t="shared" si="9"/>
        <v>21.879421716394955</v>
      </c>
      <c r="CA45" s="383">
        <f t="shared" si="68"/>
        <v>21.025767933925202</v>
      </c>
      <c r="CB45" s="383">
        <f t="shared" si="69"/>
        <v>20.52263954414558</v>
      </c>
      <c r="CC45" s="383">
        <f t="shared" si="70"/>
        <v>22.162226663882343</v>
      </c>
      <c r="CD45" s="383">
        <f t="shared" si="71"/>
        <v>23.380340478816972</v>
      </c>
      <c r="CE45" s="382">
        <f t="shared" si="10"/>
        <v>19.825072886297377</v>
      </c>
      <c r="CF45" s="383">
        <f t="shared" si="11"/>
        <v>21.983002832861192</v>
      </c>
      <c r="CG45" s="383">
        <f t="shared" si="12"/>
        <v>19.905742712515273</v>
      </c>
      <c r="CH45" s="383">
        <f t="shared" si="13"/>
        <v>28.668642300515859</v>
      </c>
      <c r="CI45" s="383">
        <f t="shared" si="14"/>
        <v>27.744343964213307</v>
      </c>
      <c r="CJ45" s="383">
        <f t="shared" si="15"/>
        <v>25.103754463854841</v>
      </c>
      <c r="CK45" s="383">
        <f t="shared" si="16"/>
        <v>26.671793294370961</v>
      </c>
      <c r="CL45" s="383">
        <f t="shared" si="72"/>
        <v>26.352584526866089</v>
      </c>
      <c r="CM45" s="383">
        <f t="shared" si="73"/>
        <v>29.094418234176828</v>
      </c>
      <c r="CN45" s="383">
        <f t="shared" si="74"/>
        <v>28.740192715014469</v>
      </c>
      <c r="CO45" s="383">
        <f t="shared" si="75"/>
        <v>29.09871500551564</v>
      </c>
      <c r="CP45" s="78">
        <f>('4-year summary'!ED45/'4-year summary'!AG45)*100</f>
        <v>1.1932818233346261</v>
      </c>
      <c r="CQ45" s="78">
        <f>('4-year summary'!EE45/'4-year summary'!AH45)*100</f>
        <v>1.2044959899824097</v>
      </c>
      <c r="CR45" s="78">
        <f>('4-year summary'!EF45/'4-year summary'!AG45)*100</f>
        <v>0.15810984159183797</v>
      </c>
      <c r="CS45" s="78">
        <f>('4-year summary'!EG45/'4-year summary'!AH45)*100</f>
        <v>0.16397841447780329</v>
      </c>
      <c r="CT45" s="78">
        <f t="shared" si="17"/>
        <v>1.3513916649264641</v>
      </c>
      <c r="CU45" s="78">
        <f t="shared" si="17"/>
        <v>1.3684744044602131</v>
      </c>
      <c r="CV45" s="78">
        <f>('4-year summary'!EJ45/'4-year summary'!AG45)*100</f>
        <v>2.3209331463858476</v>
      </c>
      <c r="CW45" s="78">
        <f>('4-year summary'!EK45/'4-year summary'!AH45)*100</f>
        <v>2.6355803345159656</v>
      </c>
      <c r="CX45" s="78">
        <f>('4-year summary'!EL45/'4-year summary'!AG45)*100</f>
        <v>0.99937352704274929</v>
      </c>
      <c r="CY45" s="78">
        <f>('4-year summary'!EM45/'4-year summary'!AH45)*100</f>
        <v>0.70957932083122155</v>
      </c>
      <c r="CZ45" s="78">
        <f t="shared" si="18"/>
        <v>3.3203066734285969</v>
      </c>
      <c r="DA45" s="78">
        <f t="shared" si="18"/>
        <v>3.345159655347187</v>
      </c>
      <c r="DB45" s="78">
        <f>('4-year summary'!EP45/'4-year summary'!AG45)*100</f>
        <v>3.0727006950866618</v>
      </c>
      <c r="DC45" s="78">
        <f>('4-year summary'!EQ45/'4-year summary'!AH45)*100</f>
        <v>3.1662741122804929</v>
      </c>
      <c r="DD45" s="78">
        <f>('4-year summary'!ER45/'4-year summary'!AG45)*100</f>
        <v>0.15512663703350138</v>
      </c>
      <c r="DE45" s="78">
        <f>('4-year summary'!ES45/'4-year summary'!AH45)*100</f>
        <v>0.15205271160669032</v>
      </c>
      <c r="DF45" s="78">
        <f t="shared" si="36"/>
        <v>3.2278273321201629</v>
      </c>
      <c r="DG45" s="78">
        <f t="shared" si="36"/>
        <v>3.3183268238871833</v>
      </c>
      <c r="DH45" s="78">
        <f>('4-year summary'!EV45/'4-year summary'!AG45)*100</f>
        <v>7.6936845559500018</v>
      </c>
      <c r="DI45" s="78">
        <f>('4-year summary'!EW45/'4-year summary'!AH45)*100</f>
        <v>7.668226946125638</v>
      </c>
      <c r="DJ45" s="78">
        <f>('4-year summary'!EX45/'4-year summary'!AG45)*100</f>
        <v>0.85916291280093082</v>
      </c>
      <c r="DK45" s="78">
        <f>('4-year summary'!EY45/'4-year summary'!AH45)*100</f>
        <v>0.58734086640231364</v>
      </c>
      <c r="DL45" s="78">
        <f t="shared" si="37"/>
        <v>8.552847468750933</v>
      </c>
      <c r="DM45" s="78">
        <f t="shared" si="37"/>
        <v>8.2555678125279517</v>
      </c>
      <c r="DN45" s="78">
        <f>('4-year summary'!FB45/'4-year summary'!AG45)*100</f>
        <v>6.8046895975657051</v>
      </c>
      <c r="DO45" s="78">
        <f>('4-year summary'!FC45/'4-year summary'!AH45)*100</f>
        <v>7.4803971259056077</v>
      </c>
      <c r="DP45" s="78">
        <f>('4-year summary'!FD45/'4-year summary'!AG45)*100</f>
        <v>0.74878434414247785</v>
      </c>
      <c r="DQ45" s="78">
        <f>('4-year summary'!FE45/'4-year summary'!AH45)*100</f>
        <v>0.85268775528457708</v>
      </c>
      <c r="DR45" s="78">
        <f t="shared" si="19"/>
        <v>7.5534739417081829</v>
      </c>
      <c r="DS45" s="78">
        <f t="shared" si="19"/>
        <v>8.3330848811901852</v>
      </c>
      <c r="DT45" s="78">
        <f>('4-year summary'!FH45/'4-year summary'!AG45)*100</f>
        <v>4.4121595417797792</v>
      </c>
      <c r="DU45" s="78">
        <f>('4-year summary'!FI45/'4-year summary'!AH45)*100</f>
        <v>3.7625592558361407</v>
      </c>
      <c r="DV45" s="78">
        <f>('4-year summary'!FJ45/'4-year summary'!AG45)*100</f>
        <v>1.2589123236180306</v>
      </c>
      <c r="DW45" s="78">
        <f>('4-year summary'!FK45/'4-year summary'!AH45)*100</f>
        <v>0.81094779523568172</v>
      </c>
      <c r="DX45" s="78">
        <f t="shared" si="20"/>
        <v>5.6710718653978098</v>
      </c>
      <c r="DY45" s="78">
        <f t="shared" si="20"/>
        <v>4.5735070510718225</v>
      </c>
      <c r="DZ45" s="78">
        <f>('4-year summary'!FN45/'4-year summary'!AG45)*100</f>
        <v>1.091852868351183</v>
      </c>
      <c r="EA45" s="78">
        <f>('4-year summary'!FO45/'4-year summary'!AH45)*100</f>
        <v>1.0375361497868281</v>
      </c>
      <c r="EB45" s="78">
        <f>('4-year summary'!FP45/'4-year summary'!AG45)*100</f>
        <v>0.68315384385907341</v>
      </c>
      <c r="EC45" s="78">
        <f>('4-year summary'!FQ45/'4-year summary'!AH45)*100</f>
        <v>0.52473092632897056</v>
      </c>
      <c r="ED45" s="78">
        <f t="shared" si="21"/>
        <v>1.7750067122102564</v>
      </c>
      <c r="EE45" s="78">
        <f t="shared" si="21"/>
        <v>1.5622670761157986</v>
      </c>
      <c r="EF45" s="78">
        <f>('4-year summary'!FT45/'4-year summary'!AG45)*100</f>
        <v>4.6150174517466658</v>
      </c>
      <c r="EG45" s="78">
        <f>('4-year summary'!FU45/'4-year summary'!AH45)*100</f>
        <v>4.8507796428251986</v>
      </c>
      <c r="EH45" s="78">
        <f>('4-year summary'!FV45/'4-year summary'!AG45)*100</f>
        <v>0.49222875212553324</v>
      </c>
      <c r="EI45" s="78">
        <f>('4-year summary'!FW45/'4-year summary'!AH45)*100</f>
        <v>0.43230672907784506</v>
      </c>
      <c r="EJ45" s="78">
        <f t="shared" si="22"/>
        <v>5.1072462038721991</v>
      </c>
      <c r="EK45" s="78">
        <f t="shared" si="22"/>
        <v>5.2830863719030434</v>
      </c>
      <c r="EL45" s="78">
        <f>('4-year summary'!FZ45/'4-year summary'!AG45)*100</f>
        <v>0.11634497777512604</v>
      </c>
      <c r="EM45" s="78">
        <f>('4-year summary'!GA45/'4-year summary'!AH45)*100</f>
        <v>0.13416415730002088</v>
      </c>
      <c r="EN45" s="78">
        <f>('4-year summary'!GB45/'4-year summary'!AG45)*100</f>
        <v>7.1596909400077555E-2</v>
      </c>
      <c r="EO45" s="78">
        <f>('4-year summary'!GC45/'4-year summary'!AH45)*100</f>
        <v>8.0498494380012525E-2</v>
      </c>
      <c r="EP45" s="78">
        <f t="shared" si="23"/>
        <v>0.1879418871752036</v>
      </c>
      <c r="EQ45" s="78">
        <f t="shared" si="23"/>
        <v>0.2146626516800334</v>
      </c>
      <c r="ER45" s="78">
        <f>('4-year summary'!GF45/'4-year summary'!AG45)*100</f>
        <v>7.8875928522418786</v>
      </c>
      <c r="ES45" s="78">
        <f>('4-year summary'!GG45/'4-year summary'!AH45)*100</f>
        <v>7.3372886914522528</v>
      </c>
      <c r="ET45" s="78">
        <f>('4-year summary'!GH45/'4-year summary'!AG45)*100</f>
        <v>1.5602159840100236</v>
      </c>
      <c r="EU45" s="78">
        <f>('4-year summary'!GI45/'4-year summary'!AH45)*100</f>
        <v>1.3326972958468739</v>
      </c>
      <c r="EV45" s="78">
        <f t="shared" si="24"/>
        <v>9.4478088362519017</v>
      </c>
      <c r="EW45" s="78">
        <f t="shared" si="24"/>
        <v>8.6699859872991265</v>
      </c>
      <c r="EX45" s="78">
        <f>('4-year summary'!GL45/'4-year summary'!AG45)*100</f>
        <v>2.3805972375525788</v>
      </c>
      <c r="EY45" s="78">
        <f>('4-year summary'!GM45/'4-year summary'!AH45)*100</f>
        <v>2.2569392683581291</v>
      </c>
      <c r="EZ45" s="78">
        <f>('4-year summary'!GN45/'4-year summary'!AG45)*100</f>
        <v>5.9664091166731298E-2</v>
      </c>
      <c r="FA45" s="78">
        <f>('4-year summary'!GO45/'4-year summary'!AH45)*100</f>
        <v>5.0684237202230108E-2</v>
      </c>
      <c r="FB45" s="78">
        <f t="shared" si="25"/>
        <v>2.44026132871931</v>
      </c>
      <c r="FC45" s="78">
        <f t="shared" si="25"/>
        <v>2.3076235055603593</v>
      </c>
      <c r="FD45" s="78">
        <f>('4-year summary'!GR45/'4-year summary'!AG45)*100</f>
        <v>0.36991736523373409</v>
      </c>
      <c r="FE45" s="78">
        <f>('4-year summary'!GS45/'4-year summary'!AH45)*100</f>
        <v>0.21764407739781164</v>
      </c>
      <c r="FF45" s="78">
        <f>('4-year summary'!GT45/'4-year summary'!AG45)*100</f>
        <v>9.2479341308433521E-2</v>
      </c>
      <c r="FG45" s="78">
        <f>('4-year summary'!GU45/'4-year summary'!AH45)*100</f>
        <v>7.1554217226677805E-2</v>
      </c>
      <c r="FH45" s="78">
        <f t="shared" si="26"/>
        <v>0.46239670654216758</v>
      </c>
      <c r="FI45" s="78">
        <f t="shared" si="26"/>
        <v>0.28919829462448943</v>
      </c>
      <c r="FJ45" s="581">
        <f>('4-year summary'!GX45/'4-year summary'!X45)*100</f>
        <v>3.999314011318813</v>
      </c>
      <c r="FK45" s="582">
        <f>('4-year summary'!GY45/'4-year summary'!Y45)*100</f>
        <v>4.1784702549575075</v>
      </c>
      <c r="FL45" s="582">
        <f>('4-year summary'!GZ45/'4-year summary'!Z45)*100</f>
        <v>4.5278408099144709</v>
      </c>
      <c r="FM45" s="582">
        <f>('4-year summary'!HA45/'4-year summary'!AA45)*100</f>
        <v>4.8622544177368017</v>
      </c>
      <c r="FN45" s="583">
        <f>('4-year summary'!HB45/'4-year summary'!AB45)*100</f>
        <v>2.8899687831879768</v>
      </c>
      <c r="FO45" s="583">
        <f>('4-year summary'!HC45/'4-year summary'!AC45)*100</f>
        <v>3.2976224946112023</v>
      </c>
      <c r="FP45" s="583">
        <f>('4-year summary'!HD45/'4-year summary'!AD45)*100</f>
        <v>7.385419870808982</v>
      </c>
      <c r="FQ45" s="583">
        <f>('4-year summary'!HE45/'4-year summary'!AE45)*100</f>
        <v>8.5996226064899322</v>
      </c>
      <c r="FR45" s="583">
        <f>('4-year summary'!HF45/'4-year summary'!AF45)*100</f>
        <v>8.792353409717542</v>
      </c>
      <c r="FS45" s="581">
        <f>('4-year summary'!HG45/'4-year summary'!X45)*100</f>
        <v>0.16463728348482248</v>
      </c>
      <c r="FT45" s="582">
        <f>('4-year summary'!HH45/'4-year summary'!Y45)*100</f>
        <v>0.18059490084985835</v>
      </c>
      <c r="FU45" s="582">
        <f>('4-year summary'!HI45/'4-year summary'!Z45)*100</f>
        <v>0.44684936289055677</v>
      </c>
      <c r="FV45" s="582">
        <f>('4-year summary'!HJ45/'4-year summary'!AA45)*100</f>
        <v>0.29634507737899246</v>
      </c>
      <c r="FW45" s="583">
        <f>('4-year summary'!HK45/'4-year summary'!AB45)*100</f>
        <v>8.3673929134618477E-2</v>
      </c>
      <c r="FX45" s="583">
        <f>('4-year summary'!HL45/'4-year summary'!AC45)*100</f>
        <v>0.14155647781745651</v>
      </c>
      <c r="FY45" s="583">
        <f>('4-year summary'!HM45/'4-year summary'!AD45)*100</f>
        <v>0.77822208551215011</v>
      </c>
      <c r="FZ45" s="583">
        <f>('4-year summary'!HN45/'4-year summary'!AE45)*100</f>
        <v>0.85068209236860826</v>
      </c>
      <c r="GA45" s="583">
        <f>('4-year summary'!HO45/'4-year summary'!AF45)*100</f>
        <v>6.7397831015256426E-2</v>
      </c>
      <c r="GB45" s="581">
        <f>('4-year summary'!HY45/'4-year summary'!X45)*100</f>
        <v>21.097581889898816</v>
      </c>
      <c r="GC45" s="582">
        <f>('4-year summary'!HZ45/'4-year summary'!Y45)*100</f>
        <v>21.225212464589234</v>
      </c>
      <c r="GD45" s="582">
        <f>('4-year summary'!IA45/'4-year summary'!Z45)*100</f>
        <v>21.874672717751789</v>
      </c>
      <c r="GE45" s="582">
        <f>('4-year summary'!IB45/'4-year summary'!AA45)*100</f>
        <v>21.333186990085245</v>
      </c>
      <c r="GF45" s="583">
        <f>('4-year summary'!IC45/'4-year summary'!AB45)*100</f>
        <v>27.554468509638593</v>
      </c>
      <c r="GG45" s="583">
        <f>('4-year summary'!ID45/'4-year summary'!AC45)*100</f>
        <v>28.919344979570827</v>
      </c>
      <c r="GH45" s="583">
        <f>('4-year summary'!IE45/'4-year summary'!AD45)*100</f>
        <v>21.891725622885268</v>
      </c>
      <c r="GI45" s="583">
        <f>('4-year summary'!IF45/'4-year summary'!AE45)*100</f>
        <v>22.448727070250875</v>
      </c>
      <c r="GJ45" s="583">
        <f>('4-year summary'!IG45/'4-year summary'!AF45)*100</f>
        <v>21.950248146559648</v>
      </c>
      <c r="GK45" s="581">
        <f>('4-year summary'!IH45/'4-year summary'!X45)*100</f>
        <v>11.359972560452752</v>
      </c>
      <c r="GL45" s="582">
        <f>('4-year summary'!II45/'4-year summary'!Y45)*100</f>
        <v>9.7025495750708224</v>
      </c>
      <c r="GM45" s="582">
        <f>('4-year summary'!IJ45/'4-year summary'!Z45)*100</f>
        <v>11.719322743934368</v>
      </c>
      <c r="GN45" s="582">
        <f>('4-year summary'!IK45/'4-year summary'!AA45)*100</f>
        <v>6.684227856437273</v>
      </c>
      <c r="GO45" s="583">
        <f>('4-year summary'!IL45/'4-year summary'!AB45)*100</f>
        <v>7.4630708331992412</v>
      </c>
      <c r="GP45" s="583">
        <f>('4-year summary'!IM45/'4-year summary'!AC45)*100</f>
        <v>7.6504841874979901</v>
      </c>
      <c r="GQ45" s="583">
        <f>('4-year summary'!IN45/'4-year summary'!AD45)*100</f>
        <v>3.9680098431251922</v>
      </c>
      <c r="GR45" s="583">
        <f>('4-year summary'!IO45/'4-year summary'!AE45)*100</f>
        <v>4.0090326971262416</v>
      </c>
      <c r="GS45" s="583">
        <f>('4-year summary'!IP45/'4-year summary'!AF45)*100</f>
        <v>3.9305189632988173</v>
      </c>
      <c r="GT45" s="581">
        <f>('4-year summary'!LB45/'4-year summary'!X45)*100</f>
        <v>21.440576230492198</v>
      </c>
      <c r="GU45" s="582">
        <f>('4-year summary'!LC45/'4-year summary'!Y45)*100</f>
        <v>20.240793201133144</v>
      </c>
      <c r="GV45" s="582">
        <f>('4-year summary'!LD45/'4-year summary'!Z45)*100</f>
        <v>19.301797870483504</v>
      </c>
      <c r="GW45" s="582">
        <f>('4-year summary'!LE45/'4-year summary'!AA45)*100</f>
        <v>16.646544470054515</v>
      </c>
      <c r="GX45" s="583">
        <f>('4-year summary'!LF45/'4-year summary'!AB45)*100</f>
        <v>15.544041450777202</v>
      </c>
      <c r="GY45" s="583">
        <f>('4-year summary'!LG45/'4-year summary'!AC45)*100</f>
        <v>15.490782742978476</v>
      </c>
      <c r="GZ45" s="583">
        <f>('4-year summary'!LH45/'4-year summary'!AD45)*100</f>
        <v>15.629037219317132</v>
      </c>
      <c r="HA45" s="583">
        <f>('4-year summary'!LI45/'4-year summary'!AE45)*100</f>
        <v>15.015312277662634</v>
      </c>
      <c r="HB45" s="583">
        <f>('4-year summary'!LJ45/'4-year summary'!AF45)*100</f>
        <v>14.08001960664175</v>
      </c>
      <c r="HC45" s="581">
        <f>('4-year summary'!LK45/'4-year summary'!X45)*100</f>
        <v>4.0130337849425484</v>
      </c>
      <c r="HD45" s="582">
        <f>('4-year summary'!LL45/'4-year summary'!Y45)*100</f>
        <v>3.8031161473087818</v>
      </c>
      <c r="HE45" s="582">
        <f>('4-year summary'!LM45/'4-year summary'!Z45)*100</f>
        <v>4.7512654913597485</v>
      </c>
      <c r="HF45" s="582">
        <f>('4-year summary'!LN45/'4-year summary'!AA45)*100</f>
        <v>3.2488201075622869</v>
      </c>
      <c r="HG45" s="583">
        <f>('4-year summary'!LO45/'4-year summary'!AB45)*100</f>
        <v>1.8794451774852765</v>
      </c>
      <c r="HH45" s="583">
        <f>('4-year summary'!LP45/'4-year summary'!AC45)*100</f>
        <v>2.1040440111958305</v>
      </c>
      <c r="HI45" s="583">
        <f>('4-year summary'!LQ45/'4-year summary'!AD45)*100</f>
        <v>1.7963703475853583</v>
      </c>
      <c r="HJ45" s="583">
        <f>('4-year summary'!LR45/'4-year summary'!AE45)*100</f>
        <v>1.6982707953104217</v>
      </c>
      <c r="HK45" s="583">
        <f>('4-year summary'!LS45/'4-year summary'!AF45)*100</f>
        <v>1.5624042644445806</v>
      </c>
      <c r="HL45" s="38"/>
      <c r="HM45" s="24">
        <f t="shared" si="76"/>
        <v>100</v>
      </c>
      <c r="HN45" s="24">
        <f t="shared" si="77"/>
        <v>99.999999999999986</v>
      </c>
      <c r="HO45" s="24">
        <f t="shared" si="78"/>
        <v>99.999999999999986</v>
      </c>
      <c r="HP45" s="24">
        <f t="shared" si="79"/>
        <v>100</v>
      </c>
      <c r="HQ45" s="24">
        <f t="shared" si="80"/>
        <v>100.00000000000001</v>
      </c>
      <c r="HR45" s="24">
        <f t="shared" si="81"/>
        <v>100</v>
      </c>
      <c r="HS45" s="24">
        <f t="shared" si="82"/>
        <v>100.00000000000001</v>
      </c>
      <c r="HT45" s="24">
        <f t="shared" si="83"/>
        <v>100.00000000000003</v>
      </c>
      <c r="HU45" s="24">
        <f t="shared" si="84"/>
        <v>100</v>
      </c>
      <c r="HV45" s="597">
        <f t="shared" si="85"/>
        <v>100</v>
      </c>
      <c r="HW45" s="597">
        <f t="shared" si="86"/>
        <v>100</v>
      </c>
    </row>
    <row r="46" spans="1:231" s="26" customFormat="1" x14ac:dyDescent="0.2">
      <c r="A46" s="156" t="s">
        <v>53</v>
      </c>
      <c r="B46" s="76">
        <f>('4-year summary'!B46/'4-year summary'!X46)*100</f>
        <v>71.944800113814196</v>
      </c>
      <c r="C46" s="76">
        <f>('4-year summary'!C46/'4-year summary'!Y46)*100</f>
        <v>68.526060153185128</v>
      </c>
      <c r="D46" s="76">
        <f>('4-year summary'!D46/'4-year summary'!Z46)*100</f>
        <v>68.377298736819384</v>
      </c>
      <c r="E46" s="76">
        <f>('4-year summary'!E46/'4-year summary'!AA46)*100</f>
        <v>68.298290626770182</v>
      </c>
      <c r="F46" s="76">
        <f>('4-year summary'!F46/'4-year summary'!AB46)*100</f>
        <v>64.847479334031902</v>
      </c>
      <c r="G46" s="76">
        <f>('4-year summary'!G46/'4-year summary'!AC46)*100</f>
        <v>65.339384044937603</v>
      </c>
      <c r="H46" s="76">
        <f>('4-year summary'!H46/'4-year summary'!AD46)*100</f>
        <v>66.392907647122811</v>
      </c>
      <c r="I46" s="76">
        <f>('4-year summary'!I46/'4-year summary'!AE46)*100</f>
        <v>65.781858360517731</v>
      </c>
      <c r="J46" s="76">
        <f>('4-year summary'!J46/'4-year summary'!AF46)*100</f>
        <v>65.179384447277371</v>
      </c>
      <c r="K46" s="76">
        <f>('4-year summary'!K46/'4-year summary'!AG46)*100</f>
        <v>65.383702844488965</v>
      </c>
      <c r="L46" s="76">
        <f>('4-year summary'!L46/'4-year summary'!AH46)*100</f>
        <v>65.842696629213478</v>
      </c>
      <c r="M46" s="78">
        <f>('4-year summary'!M46/'4-year summary'!X46)*100</f>
        <v>28.0551998861858</v>
      </c>
      <c r="N46" s="76">
        <f>('4-year summary'!N46/'4-year summary'!Y46)*100</f>
        <v>31.473939846814869</v>
      </c>
      <c r="O46" s="76">
        <f>('4-year summary'!O46/'4-year summary'!Z46)*100</f>
        <v>31.622701263180623</v>
      </c>
      <c r="P46" s="76">
        <f>('4-year summary'!P46/'4-year summary'!AA46)*100</f>
        <v>31.701709373229814</v>
      </c>
      <c r="Q46" s="76">
        <f>('4-year summary'!Q46/'4-year summary'!AB46)*100</f>
        <v>35.152520665968098</v>
      </c>
      <c r="R46" s="76">
        <f>('4-year summary'!R46/'4-year summary'!AC46)*100</f>
        <v>34.660615955062397</v>
      </c>
      <c r="S46" s="76">
        <f>('4-year summary'!S46/'4-year summary'!AD46)*100</f>
        <v>33.607092352877189</v>
      </c>
      <c r="T46" s="76">
        <f>('4-year summary'!T46/'4-year summary'!AE46)*100</f>
        <v>34.218141639482269</v>
      </c>
      <c r="U46" s="76">
        <f>('4-year summary'!U46/'4-year summary'!AF46)*100</f>
        <v>34.820615552722636</v>
      </c>
      <c r="V46" s="76">
        <f>('4-year summary'!V46/'4-year summary'!AG46)*100</f>
        <v>34.616297155511035</v>
      </c>
      <c r="W46" s="76">
        <f>('4-year summary'!W46/'4-year summary'!AH46)*100</f>
        <v>34.157303370786515</v>
      </c>
      <c r="X46" s="78">
        <f>('4-year summary'!AI46/'4-year summary'!X46)*100</f>
        <v>24.190259401527005</v>
      </c>
      <c r="Y46" s="75">
        <f>('4-year summary'!AJ46/'4-year summary'!Y46)*100</f>
        <v>23.545675322249206</v>
      </c>
      <c r="Z46" s="75">
        <f>('4-year summary'!AK46/'4-year summary'!Z46)*100</f>
        <v>23.485802713499119</v>
      </c>
      <c r="AA46" s="75">
        <f>('4-year summary'!AL46/'4-year summary'!AA46)*100</f>
        <v>22.321815334377394</v>
      </c>
      <c r="AB46" s="76">
        <f>('4-year summary'!AM46/'4-year summary'!AB46)*100</f>
        <v>20.814413785073931</v>
      </c>
      <c r="AC46" s="76">
        <f>('4-year summary'!AN46/'4-year summary'!AC46)*100</f>
        <v>20.869420847284097</v>
      </c>
      <c r="AD46" s="76">
        <f>('4-year summary'!AO46/'4-year summary'!AD46)*100</f>
        <v>21.342325682584576</v>
      </c>
      <c r="AE46" s="76">
        <f>('4-year summary'!AP46/'4-year summary'!AE46)*100</f>
        <v>21.0328317373461</v>
      </c>
      <c r="AF46" s="76">
        <f>('4-year summary'!AQ46/'4-year summary'!AF46)*100</f>
        <v>21.003200041626556</v>
      </c>
      <c r="AG46" s="76">
        <f>('4-year summary'!AR46/'4-year summary'!AG46)*100</f>
        <v>17.591542983681755</v>
      </c>
      <c r="AH46" s="76">
        <f>('4-year summary'!AS46/'4-year summary'!AH46)*100</f>
        <v>20.41299726692985</v>
      </c>
      <c r="AI46" s="78">
        <f>('4-year summary'!AT46/'4-year summary'!X46)*100</f>
        <v>4.8940105278133448</v>
      </c>
      <c r="AJ46" s="75">
        <f>('4-year summary'!AU46/'4-year summary'!Y46)*100</f>
        <v>8.3130954604894445</v>
      </c>
      <c r="AK46" s="75">
        <f>('4-year summary'!AV46/'4-year summary'!Z46)*100</f>
        <v>7.7878144456040594</v>
      </c>
      <c r="AL46" s="75">
        <f>('4-year summary'!AW46/'4-year summary'!AA46)*100</f>
        <v>8.4202459098330618</v>
      </c>
      <c r="AM46" s="76">
        <f>('4-year summary'!AX46/'4-year summary'!AB46)*100</f>
        <v>10.143788566771452</v>
      </c>
      <c r="AN46" s="76">
        <f>('4-year summary'!AY46/'4-year summary'!AC46)*100</f>
        <v>9.1120396247820903</v>
      </c>
      <c r="AO46" s="76">
        <f>('4-year summary'!AZ46/'4-year summary'!AD46)*100</f>
        <v>9.2815185467203314</v>
      </c>
      <c r="AP46" s="76">
        <f>('4-year summary'!BA46/'4-year summary'!AE46)*100</f>
        <v>8.947174576449541</v>
      </c>
      <c r="AQ46" s="76">
        <f>('4-year summary'!BB46/'4-year summary'!AF46)*100</f>
        <v>9.7900460493795034</v>
      </c>
      <c r="AR46" s="76">
        <f>('4-year summary'!BC46/'4-year summary'!AG46)*100</f>
        <v>8.0431286742414265</v>
      </c>
      <c r="AS46" s="76">
        <f>('4-year summary'!BD46/'4-year summary'!AH46)*100</f>
        <v>10.206498633464925</v>
      </c>
      <c r="AT46" s="606">
        <f t="shared" si="27"/>
        <v>25.634671657923182</v>
      </c>
      <c r="AU46" s="606">
        <f t="shared" si="27"/>
        <v>30.619495900394774</v>
      </c>
      <c r="AV46" s="78"/>
      <c r="AW46" s="75"/>
      <c r="AX46" s="75"/>
      <c r="AY46" s="75"/>
      <c r="AZ46" s="76"/>
      <c r="BA46" s="76"/>
      <c r="BB46" s="76"/>
      <c r="BC46" s="76"/>
      <c r="BD46" s="76"/>
      <c r="BE46" s="76"/>
      <c r="BF46" s="76"/>
      <c r="BG46" s="78">
        <f>('4-year summary'!DH46/'4-year summary'!X46)*100</f>
        <v>11.139564660691422</v>
      </c>
      <c r="BH46" s="75">
        <f>('4-year summary'!DI46/'4-year summary'!Y46)*100</f>
        <v>10.670651970857463</v>
      </c>
      <c r="BI46" s="75">
        <f>('4-year summary'!DJ46/'4-year summary'!Z46)*100</f>
        <v>11.321841148738619</v>
      </c>
      <c r="BJ46" s="75">
        <f>('4-year summary'!DK46/'4-year summary'!AA46)*100</f>
        <v>10.23291459798074</v>
      </c>
      <c r="BK46" s="76">
        <f>('4-year summary'!DL46/'4-year summary'!AB46)*100</f>
        <v>12.338456164862032</v>
      </c>
      <c r="BL46" s="76">
        <f>('4-year summary'!DM46/'4-year summary'!AC46)*100</f>
        <v>12.194582030493372</v>
      </c>
      <c r="BM46" s="76">
        <f>('4-year summary'!DN46/'4-year summary'!AD46)*100</f>
        <v>12.232133144784074</v>
      </c>
      <c r="BN46" s="76">
        <f>('4-year summary'!DO46/'4-year summary'!AE46)*100</f>
        <v>12.627591286962012</v>
      </c>
      <c r="BO46" s="76">
        <f>('4-year summary'!DP46/'4-year summary'!AF46)*100</f>
        <v>13.232042042823322</v>
      </c>
      <c r="BP46" s="76">
        <f>('4-year summary'!DQ46/'4-year summary'!AG46)*100</f>
        <v>13.631929981810034</v>
      </c>
      <c r="BQ46" s="76">
        <f>('4-year summary'!DR46/'4-year summary'!AH46)*100</f>
        <v>15.873064075311266</v>
      </c>
      <c r="BR46" s="606">
        <f t="shared" si="2"/>
        <v>13.631929981810034</v>
      </c>
      <c r="BS46" s="606">
        <f t="shared" si="2"/>
        <v>15.873064075311266</v>
      </c>
      <c r="BT46" s="382">
        <f t="shared" si="3"/>
        <v>24.190259401527005</v>
      </c>
      <c r="BU46" s="383">
        <f t="shared" si="4"/>
        <v>23.545675322249206</v>
      </c>
      <c r="BV46" s="383">
        <f t="shared" si="5"/>
        <v>23.485802713499119</v>
      </c>
      <c r="BW46" s="383">
        <f t="shared" si="6"/>
        <v>22.321815334377394</v>
      </c>
      <c r="BX46" s="383">
        <f t="shared" si="7"/>
        <v>20.814413785073931</v>
      </c>
      <c r="BY46" s="383">
        <f t="shared" si="8"/>
        <v>20.869420847284097</v>
      </c>
      <c r="BZ46" s="383">
        <f t="shared" si="9"/>
        <v>21.342325682584576</v>
      </c>
      <c r="CA46" s="383">
        <f t="shared" si="68"/>
        <v>21.0328317373461</v>
      </c>
      <c r="CB46" s="383">
        <f t="shared" si="69"/>
        <v>21.003200041626556</v>
      </c>
      <c r="CC46" s="383">
        <f t="shared" si="70"/>
        <v>17.591542983681755</v>
      </c>
      <c r="CD46" s="383">
        <f t="shared" si="71"/>
        <v>20.41299726692985</v>
      </c>
      <c r="CE46" s="382">
        <f t="shared" si="10"/>
        <v>16.033575188504766</v>
      </c>
      <c r="CF46" s="383">
        <f t="shared" si="11"/>
        <v>18.983747431346906</v>
      </c>
      <c r="CG46" s="383">
        <f t="shared" si="12"/>
        <v>19.109655594342676</v>
      </c>
      <c r="CH46" s="383">
        <f t="shared" si="13"/>
        <v>18.653160507813801</v>
      </c>
      <c r="CI46" s="383">
        <f t="shared" si="14"/>
        <v>22.482244731633486</v>
      </c>
      <c r="CJ46" s="383">
        <f t="shared" si="15"/>
        <v>21.306621655275464</v>
      </c>
      <c r="CK46" s="383">
        <f t="shared" si="16"/>
        <v>21.513651691504407</v>
      </c>
      <c r="CL46" s="383">
        <f t="shared" si="72"/>
        <v>21.574765863411553</v>
      </c>
      <c r="CM46" s="383">
        <f t="shared" si="73"/>
        <v>23.022088092202825</v>
      </c>
      <c r="CN46" s="383">
        <f t="shared" si="74"/>
        <v>21.675058656051462</v>
      </c>
      <c r="CO46" s="383">
        <f t="shared" si="75"/>
        <v>26.079562708776191</v>
      </c>
      <c r="CP46" s="78">
        <f>('4-year summary'!ED46/'4-year summary'!AG46)*100</f>
        <v>0.97276777476076237</v>
      </c>
      <c r="CQ46" s="78">
        <f>('4-year summary'!EE46/'4-year summary'!AH46)*100</f>
        <v>0.75918615244457943</v>
      </c>
      <c r="CR46" s="78">
        <f>('4-year summary'!EF46/'4-year summary'!AG46)*100</f>
        <v>6.0633221733055659E-2</v>
      </c>
      <c r="CS46" s="78">
        <f>('4-year summary'!EG46/'4-year summary'!AH46)*100</f>
        <v>4.2514424536896446E-2</v>
      </c>
      <c r="CT46" s="78">
        <f t="shared" si="17"/>
        <v>1.033400996493818</v>
      </c>
      <c r="CU46" s="78">
        <f t="shared" si="17"/>
        <v>0.8017005769814759</v>
      </c>
      <c r="CV46" s="78">
        <f>('4-year summary'!EJ46/'4-year summary'!AG46)*100</f>
        <v>2.2592465663142911</v>
      </c>
      <c r="CW46" s="78">
        <f>('4-year summary'!EK46/'4-year summary'!AH46)*100</f>
        <v>2.23808077740662</v>
      </c>
      <c r="CX46" s="78">
        <f>('4-year summary'!EL46/'4-year summary'!AG46)*100</f>
        <v>2.0061687712545804</v>
      </c>
      <c r="CY46" s="78">
        <f>('4-year summary'!EM46/'4-year summary'!AH46)*100</f>
        <v>1.1630731855450958</v>
      </c>
      <c r="CZ46" s="78">
        <f t="shared" si="18"/>
        <v>4.2654153375688715</v>
      </c>
      <c r="DA46" s="78">
        <f t="shared" si="18"/>
        <v>3.4011539629517156</v>
      </c>
      <c r="DB46" s="78">
        <f>('4-year summary'!EP46/'4-year summary'!AG46)*100</f>
        <v>5.4332639126881608</v>
      </c>
      <c r="DC46" s="78">
        <f>('4-year summary'!EQ46/'4-year summary'!AH46)*100</f>
        <v>6.0431217734588527</v>
      </c>
      <c r="DD46" s="78">
        <f>('4-year summary'!ER46/'4-year summary'!AG46)*100</f>
        <v>0.24516911396409458</v>
      </c>
      <c r="DE46" s="78">
        <f>('4-year summary'!ES46/'4-year summary'!AH46)*100</f>
        <v>0.29456422714849684</v>
      </c>
      <c r="DF46" s="78">
        <f t="shared" si="36"/>
        <v>5.6784330266522556</v>
      </c>
      <c r="DG46" s="78">
        <f t="shared" si="36"/>
        <v>6.3376860006073494</v>
      </c>
      <c r="DH46" s="78">
        <f>('4-year summary'!EV46/'4-year summary'!AG46)*100</f>
        <v>2.8444889673898714</v>
      </c>
      <c r="DI46" s="78">
        <f>('4-year summary'!EW46/'4-year summary'!AH46)*100</f>
        <v>3.3191618584877016</v>
      </c>
      <c r="DJ46" s="78">
        <f>('4-year summary'!EX46/'4-year summary'!AG46)*100</f>
        <v>0.22144307067724672</v>
      </c>
      <c r="DK46" s="78">
        <f>('4-year summary'!EY46/'4-year summary'!AH46)*100</f>
        <v>0.24293956878226544</v>
      </c>
      <c r="DL46" s="78">
        <f t="shared" si="37"/>
        <v>3.065932038067118</v>
      </c>
      <c r="DM46" s="78">
        <f t="shared" si="37"/>
        <v>3.5621014272699671</v>
      </c>
      <c r="DN46" s="78">
        <f>('4-year summary'!FB46/'4-year summary'!AG46)*100</f>
        <v>4.6423958031265649</v>
      </c>
      <c r="DO46" s="78">
        <f>('4-year summary'!FC46/'4-year summary'!AH46)*100</f>
        <v>5.1989067719404796</v>
      </c>
      <c r="DP46" s="78">
        <f>('4-year summary'!FD46/'4-year summary'!AG46)*100</f>
        <v>0.71441752563730787</v>
      </c>
      <c r="DQ46" s="78">
        <f>('4-year summary'!FE46/'4-year summary'!AH46)*100</f>
        <v>0.79562708776191926</v>
      </c>
      <c r="DR46" s="78">
        <f t="shared" si="19"/>
        <v>5.3568133287638728</v>
      </c>
      <c r="DS46" s="78">
        <f t="shared" si="19"/>
        <v>5.9945338597023987</v>
      </c>
      <c r="DT46" s="78">
        <f>('4-year summary'!FH46/'4-year summary'!AG46)*100</f>
        <v>4.7610260195608047</v>
      </c>
      <c r="DU46" s="78">
        <f>('4-year summary'!FI46/'4-year summary'!AH46)*100</f>
        <v>5.8184026723352567</v>
      </c>
      <c r="DV46" s="78">
        <f>('4-year summary'!FJ46/'4-year summary'!AG46)*100</f>
        <v>0.75396093111538764</v>
      </c>
      <c r="DW46" s="78">
        <f>('4-year summary'!FK46/'4-year summary'!AH46)*100</f>
        <v>0.68023079259034314</v>
      </c>
      <c r="DX46" s="78">
        <f t="shared" si="20"/>
        <v>5.5149869506761924</v>
      </c>
      <c r="DY46" s="78">
        <f t="shared" si="20"/>
        <v>6.4986334649256001</v>
      </c>
      <c r="DZ46" s="78">
        <f>('4-year summary'!FN46/'4-year summary'!AG46)*100</f>
        <v>6.8858250072496237</v>
      </c>
      <c r="EA46" s="78">
        <f>('4-year summary'!FO46/'4-year summary'!AH46)*100</f>
        <v>2.9668994837534166</v>
      </c>
      <c r="EB46" s="78">
        <f>('4-year summary'!FP46/'4-year summary'!AG46)*100</f>
        <v>4.0650620831466009</v>
      </c>
      <c r="EC46" s="78">
        <f>('4-year summary'!FQ46/'4-year summary'!AH46)*100</f>
        <v>0.49195262678408747</v>
      </c>
      <c r="ED46" s="78">
        <f t="shared" si="21"/>
        <v>10.950887090396225</v>
      </c>
      <c r="EE46" s="78">
        <f t="shared" si="21"/>
        <v>3.4588521105375039</v>
      </c>
      <c r="EF46" s="78">
        <f>('4-year summary'!FT46/'4-year summary'!AG46)*100</f>
        <v>5.9051485513932462</v>
      </c>
      <c r="EG46" s="78">
        <f>('4-year summary'!FU46/'4-year summary'!AH46)*100</f>
        <v>5.0683267537200125</v>
      </c>
      <c r="EH46" s="78">
        <f>('4-year summary'!FV46/'4-year summary'!AG46)*100</f>
        <v>2.3277884691429627</v>
      </c>
      <c r="EI46" s="78">
        <f>('4-year summary'!FW46/'4-year summary'!AH46)*100</f>
        <v>1.788642575159429</v>
      </c>
      <c r="EJ46" s="78">
        <f t="shared" si="22"/>
        <v>8.2329370205362089</v>
      </c>
      <c r="EK46" s="78">
        <f t="shared" si="22"/>
        <v>6.8569693288794413</v>
      </c>
      <c r="EL46" s="78">
        <f>('4-year summary'!FZ46/'4-year summary'!AG46)*100</f>
        <v>0.14762871378483114</v>
      </c>
      <c r="EM46" s="78">
        <f>('4-year summary'!GA46/'4-year summary'!AH46)*100</f>
        <v>0.1366535074400243</v>
      </c>
      <c r="EN46" s="78">
        <f>('4-year summary'!GB46/'4-year summary'!AG46)*100</f>
        <v>0.11863021643423932</v>
      </c>
      <c r="EO46" s="78">
        <f>('4-year summary'!GC46/'4-year summary'!AH46)*100</f>
        <v>7.8955359854236268E-2</v>
      </c>
      <c r="EP46" s="78">
        <f t="shared" si="23"/>
        <v>0.26625893021907043</v>
      </c>
      <c r="EQ46" s="78">
        <f t="shared" si="23"/>
        <v>0.21560886729426057</v>
      </c>
      <c r="ER46" s="78">
        <f>('4-year summary'!GF46/'4-year summary'!AG46)*100</f>
        <v>10.660902116890307</v>
      </c>
      <c r="ES46" s="78">
        <f>('4-year summary'!GG46/'4-year summary'!AH46)*100</f>
        <v>10.431217734588522</v>
      </c>
      <c r="ET46" s="78">
        <f>('4-year summary'!GH46/'4-year summary'!AG46)*100</f>
        <v>2.122162760656948</v>
      </c>
      <c r="EU46" s="78">
        <f>('4-year summary'!GI46/'4-year summary'!AH46)*100</f>
        <v>2.061949590039478</v>
      </c>
      <c r="EV46" s="78">
        <f t="shared" si="24"/>
        <v>12.783064877547256</v>
      </c>
      <c r="EW46" s="78">
        <f t="shared" si="24"/>
        <v>12.493167324628001</v>
      </c>
      <c r="EX46" s="78">
        <f>('4-year summary'!GL46/'4-year summary'!AG46)*100</f>
        <v>2.6441357129676009</v>
      </c>
      <c r="EY46" s="78">
        <f>('4-year summary'!GM46/'4-year summary'!AH46)*100</f>
        <v>2.8059520194351655</v>
      </c>
      <c r="EZ46" s="78">
        <f>('4-year summary'!GN46/'4-year summary'!AG46)*100</f>
        <v>0.26362270318719849</v>
      </c>
      <c r="FA46" s="78">
        <f>('4-year summary'!GO46/'4-year summary'!AH46)*100</f>
        <v>0.40692377771029453</v>
      </c>
      <c r="FB46" s="78">
        <f t="shared" si="25"/>
        <v>2.9077584161547994</v>
      </c>
      <c r="FC46" s="78">
        <f t="shared" si="25"/>
        <v>3.2128757971454602</v>
      </c>
      <c r="FD46" s="78">
        <f>('4-year summary'!GR46/'4-year summary'!AG46)*100</f>
        <v>0.63533071468114832</v>
      </c>
      <c r="FE46" s="78">
        <f>('4-year summary'!GS46/'4-year summary'!AH46)*100</f>
        <v>0.64378985727300331</v>
      </c>
      <c r="FF46" s="78">
        <f>('4-year summary'!GT46/'4-year summary'!AG46)*100</f>
        <v>4.2179632509951756E-2</v>
      </c>
      <c r="FG46" s="78">
        <f>('4-year summary'!GU46/'4-year summary'!AH46)*100</f>
        <v>3.036744609778318E-2</v>
      </c>
      <c r="FH46" s="78">
        <f t="shared" si="26"/>
        <v>0.67751034719110004</v>
      </c>
      <c r="FI46" s="78">
        <f t="shared" si="26"/>
        <v>0.6741573033707865</v>
      </c>
      <c r="FJ46" s="581">
        <f>('4-year summary'!GX46/'4-year summary'!X46)*100</f>
        <v>4.2632901787831363</v>
      </c>
      <c r="FK46" s="582">
        <f>('4-year summary'!GY46/'4-year summary'!Y46)*100</f>
        <v>3.8296282458434519</v>
      </c>
      <c r="FL46" s="582">
        <f>('4-year summary'!GZ46/'4-year summary'!Z46)*100</f>
        <v>3.8327275344585598</v>
      </c>
      <c r="FM46" s="582">
        <f>('4-year summary'!HA46/'4-year summary'!AA46)*100</f>
        <v>3.8619172969911033</v>
      </c>
      <c r="FN46" s="583">
        <f>('4-year summary'!HB46/'4-year summary'!AB46)*100</f>
        <v>4.5144952846664337</v>
      </c>
      <c r="FO46" s="583">
        <f>('4-year summary'!HC46/'4-year summary'!AC46)*100</f>
        <v>4.6376490771742436</v>
      </c>
      <c r="FP46" s="583">
        <f>('4-year summary'!HD46/'4-year summary'!AD46)*100</f>
        <v>4.598607636244969</v>
      </c>
      <c r="FQ46" s="583">
        <f>('4-year summary'!HE46/'4-year summary'!AE46)*100</f>
        <v>4.6380090497737561</v>
      </c>
      <c r="FR46" s="583">
        <f>('4-year summary'!HF46/'4-year summary'!AF46)*100</f>
        <v>4.6569711475921638</v>
      </c>
      <c r="FS46" s="581">
        <f>('4-year summary'!HG46/'4-year summary'!X46)*100</f>
        <v>0.10432968179447052</v>
      </c>
      <c r="FT46" s="582">
        <f>('4-year summary'!HH46/'4-year summary'!Y46)*100</f>
        <v>0.14197646179712312</v>
      </c>
      <c r="FU46" s="582">
        <f>('4-year summary'!HI46/'4-year summary'!Z46)*100</f>
        <v>0.15114981826033755</v>
      </c>
      <c r="FV46" s="582">
        <f>('4-year summary'!HJ46/'4-year summary'!AA46)*100</f>
        <v>0.15327713171836993</v>
      </c>
      <c r="FW46" s="583">
        <f>('4-year summary'!HK46/'4-year summary'!AB46)*100</f>
        <v>0.20083828152287811</v>
      </c>
      <c r="FX46" s="583">
        <f>('4-year summary'!HL46/'4-year summary'!AC46)*100</f>
        <v>0.18816237305957553</v>
      </c>
      <c r="FY46" s="583">
        <f>('4-year summary'!HM46/'4-year summary'!AD46)*100</f>
        <v>0.16044816708365059</v>
      </c>
      <c r="FZ46" s="583">
        <f>('4-year summary'!HN46/'4-year summary'!AE46)*100</f>
        <v>0.15521414290224139</v>
      </c>
      <c r="GA46" s="583">
        <f>('4-year summary'!HO46/'4-year summary'!AF46)*100</f>
        <v>2.0813278871920287E-2</v>
      </c>
      <c r="GB46" s="581">
        <f>('4-year summary'!HY46/'4-year summary'!X46)*100</f>
        <v>17.973158818229241</v>
      </c>
      <c r="GC46" s="582">
        <f>('4-year summary'!HZ46/'4-year summary'!Y46)*100</f>
        <v>17.328600784606763</v>
      </c>
      <c r="GD46" s="582">
        <f>('4-year summary'!IA46/'4-year summary'!Z46)*100</f>
        <v>17.896858243063303</v>
      </c>
      <c r="GE46" s="582">
        <f>('4-year summary'!IB46/'4-year summary'!AA46)*100</f>
        <v>19.073006564259771</v>
      </c>
      <c r="GF46" s="583">
        <f>('4-year summary'!IC46/'4-year summary'!AB46)*100</f>
        <v>19.367796018162768</v>
      </c>
      <c r="GG46" s="583">
        <f>('4-year summary'!ID46/'4-year summary'!AC46)*100</f>
        <v>18.307092061208113</v>
      </c>
      <c r="GH46" s="583">
        <f>('4-year summary'!IE46/'4-year summary'!AD46)*100</f>
        <v>18.864897204394648</v>
      </c>
      <c r="GI46" s="583">
        <f>('4-year summary'!IF46/'4-year summary'!AE46)*100</f>
        <v>19.233399978954012</v>
      </c>
      <c r="GJ46" s="583">
        <f>('4-year summary'!IG46/'4-year summary'!AF46)*100</f>
        <v>19.332934412154955</v>
      </c>
      <c r="GK46" s="581">
        <f>('4-year summary'!IH46/'4-year summary'!X46)*100</f>
        <v>5.809266372646654</v>
      </c>
      <c r="GL46" s="582">
        <f>('4-year summary'!II46/'4-year summary'!Y46)*100</f>
        <v>5.8808144965439944</v>
      </c>
      <c r="GM46" s="582">
        <f>('4-year summary'!IJ46/'4-year summary'!Z46)*100</f>
        <v>5.6861122107460327</v>
      </c>
      <c r="GN46" s="582">
        <f>('4-year summary'!IK46/'4-year summary'!AA46)*100</f>
        <v>6.2043917230348873</v>
      </c>
      <c r="GO46" s="583">
        <f>('4-year summary'!IL46/'4-year summary'!AB46)*100</f>
        <v>5.9116311561299337</v>
      </c>
      <c r="GP46" s="583">
        <f>('4-year summary'!IM46/'4-year summary'!AC46)*100</f>
        <v>6.3172749661031018</v>
      </c>
      <c r="GQ46" s="583">
        <f>('4-year summary'!IN46/'4-year summary'!AD46)*100</f>
        <v>6.3417817904927665</v>
      </c>
      <c r="GR46" s="583">
        <f>('4-year summary'!IO46/'4-year summary'!AE46)*100</f>
        <v>7.6054930022098288</v>
      </c>
      <c r="GS46" s="583">
        <f>('4-year summary'!IP46/'4-year summary'!AF46)*100</f>
        <v>6.2075604235502251</v>
      </c>
      <c r="GT46" s="581">
        <f>('4-year summary'!LB46/'4-year summary'!X46)*100</f>
        <v>25.518091715274814</v>
      </c>
      <c r="GU46" s="582">
        <f>('4-year summary'!LC46/'4-year summary'!Y46)*100</f>
        <v>23.82215580048571</v>
      </c>
      <c r="GV46" s="582">
        <f>('4-year summary'!LD46/'4-year summary'!Z46)*100</f>
        <v>23.161910245798396</v>
      </c>
      <c r="GW46" s="582">
        <f>('4-year summary'!LE46/'4-year summary'!AA46)*100</f>
        <v>23.041551431141915</v>
      </c>
      <c r="GX46" s="583">
        <f>('4-year summary'!LF46/'4-year summary'!AB46)*100</f>
        <v>20.150774246128769</v>
      </c>
      <c r="GY46" s="583">
        <f>('4-year summary'!LG46/'4-year summary'!AC46)*100</f>
        <v>21.525222059271147</v>
      </c>
      <c r="GZ46" s="583">
        <f>('4-year summary'!LH46/'4-year summary'!AD46)*100</f>
        <v>21.587077123898617</v>
      </c>
      <c r="HA46" s="583">
        <f>('4-year summary'!LI46/'4-year summary'!AE46)*100</f>
        <v>20.877617594443858</v>
      </c>
      <c r="HB46" s="583">
        <f>('4-year summary'!LJ46/'4-year summary'!AF46)*100</f>
        <v>20.186278845903686</v>
      </c>
      <c r="HC46" s="581">
        <f>('4-year summary'!LK46/'4-year summary'!X46)*100</f>
        <v>6.1080286432399111</v>
      </c>
      <c r="HD46" s="582">
        <f>('4-year summary'!LL46/'4-year summary'!Y46)*100</f>
        <v>6.4674014571268454</v>
      </c>
      <c r="HE46" s="582">
        <f>('4-year summary'!LM46/'4-year summary'!Z46)*100</f>
        <v>6.6757836398315753</v>
      </c>
      <c r="HF46" s="582">
        <f>('4-year summary'!LN46/'4-year summary'!AA46)*100</f>
        <v>6.6908800106627568</v>
      </c>
      <c r="HG46" s="583">
        <f>('4-year summary'!LO46/'4-year summary'!AB46)*100</f>
        <v>6.5578064966818017</v>
      </c>
      <c r="HH46" s="583">
        <f>('4-year summary'!LP46/'4-year summary'!AC46)*100</f>
        <v>6.8485569606242569</v>
      </c>
      <c r="HI46" s="583">
        <f>('4-year summary'!LQ46/'4-year summary'!AD46)*100</f>
        <v>5.5912107037963672</v>
      </c>
      <c r="HJ46" s="583">
        <f>('4-year summary'!LR46/'4-year summary'!AE46)*100</f>
        <v>4.8826686309586451</v>
      </c>
      <c r="HK46" s="583">
        <f>('4-year summary'!LS46/'4-year summary'!AF46)*100</f>
        <v>5.5701537580976668</v>
      </c>
      <c r="HL46" s="38"/>
      <c r="HM46" s="24">
        <f t="shared" si="76"/>
        <v>100</v>
      </c>
      <c r="HN46" s="24">
        <f t="shared" si="77"/>
        <v>100.00000000000001</v>
      </c>
      <c r="HO46" s="24">
        <f t="shared" si="78"/>
        <v>99.999999999999986</v>
      </c>
      <c r="HP46" s="24">
        <f t="shared" si="79"/>
        <v>100</v>
      </c>
      <c r="HQ46" s="24">
        <f t="shared" si="80"/>
        <v>100.00000000000001</v>
      </c>
      <c r="HR46" s="24">
        <f t="shared" si="81"/>
        <v>99.999999999999972</v>
      </c>
      <c r="HS46" s="24">
        <f t="shared" si="82"/>
        <v>99.999999999999986</v>
      </c>
      <c r="HT46" s="24">
        <f t="shared" si="83"/>
        <v>99.999999999999986</v>
      </c>
      <c r="HU46" s="24">
        <f t="shared" si="84"/>
        <v>100</v>
      </c>
      <c r="HV46" s="597">
        <f t="shared" si="85"/>
        <v>100</v>
      </c>
      <c r="HW46" s="597">
        <f t="shared" si="86"/>
        <v>99.999999999999986</v>
      </c>
    </row>
    <row r="47" spans="1:231" s="26" customFormat="1" x14ac:dyDescent="0.2">
      <c r="A47" s="156" t="s">
        <v>55</v>
      </c>
      <c r="B47" s="76">
        <f>('4-year summary'!B47/'4-year summary'!X47)*100</f>
        <v>90.355721073584178</v>
      </c>
      <c r="C47" s="76">
        <f>('4-year summary'!C47/'4-year summary'!Y47)*100</f>
        <v>83.646267964765869</v>
      </c>
      <c r="D47" s="76">
        <f>('4-year summary'!D47/'4-year summary'!Z47)*100</f>
        <v>65.491228070175438</v>
      </c>
      <c r="E47" s="76">
        <f>('4-year summary'!E47/'4-year summary'!AA47)*100</f>
        <v>66.173031956352304</v>
      </c>
      <c r="F47" s="76">
        <f>('4-year summary'!F47/'4-year summary'!AB47)*100</f>
        <v>68.346276032474407</v>
      </c>
      <c r="G47" s="76">
        <f>('4-year summary'!G47/'4-year summary'!AC47)*100</f>
        <v>68.261727124603382</v>
      </c>
      <c r="H47" s="76">
        <f>('4-year summary'!H47/'4-year summary'!AD47)*100</f>
        <v>68.207070707070699</v>
      </c>
      <c r="I47" s="76">
        <f>('4-year summary'!I47/'4-year summary'!AE47)*100</f>
        <v>67.483368489372069</v>
      </c>
      <c r="J47" s="76">
        <f>('4-year summary'!J47/'4-year summary'!AF47)*100</f>
        <v>65.960306792124612</v>
      </c>
      <c r="K47" s="76">
        <f>('4-year summary'!K47/'4-year summary'!AG47)*100</f>
        <v>69.233281619988574</v>
      </c>
      <c r="L47" s="76">
        <f>('4-year summary'!L47/'4-year summary'!AH47)*100</f>
        <v>69.376122433044429</v>
      </c>
      <c r="M47" s="78">
        <f>('4-year summary'!M47/'4-year summary'!X47)*100</f>
        <v>9.6442789264158204</v>
      </c>
      <c r="N47" s="76">
        <f>('4-year summary'!N47/'4-year summary'!Y47)*100</f>
        <v>16.353732035234124</v>
      </c>
      <c r="O47" s="76">
        <f>('4-year summary'!O47/'4-year summary'!Z47)*100</f>
        <v>34.508771929824562</v>
      </c>
      <c r="P47" s="76">
        <f>('4-year summary'!P47/'4-year summary'!AA47)*100</f>
        <v>33.826968043647696</v>
      </c>
      <c r="Q47" s="76">
        <f>('4-year summary'!Q47/'4-year summary'!AB47)*100</f>
        <v>31.653723967525593</v>
      </c>
      <c r="R47" s="76">
        <f>('4-year summary'!R47/'4-year summary'!AC47)*100</f>
        <v>31.738272875396621</v>
      </c>
      <c r="S47" s="76">
        <f>('4-year summary'!S47/'4-year summary'!AD47)*100</f>
        <v>31.792929292929294</v>
      </c>
      <c r="T47" s="76">
        <f>('4-year summary'!T47/'4-year summary'!AE47)*100</f>
        <v>32.516631510627938</v>
      </c>
      <c r="U47" s="76">
        <f>('4-year summary'!U47/'4-year summary'!AF47)*100</f>
        <v>34.039693207875388</v>
      </c>
      <c r="V47" s="76">
        <f>('4-year summary'!V47/'4-year summary'!AG47)*100</f>
        <v>30.766718380011433</v>
      </c>
      <c r="W47" s="76">
        <f>('4-year summary'!W47/'4-year summary'!AH47)*100</f>
        <v>30.623877566955571</v>
      </c>
      <c r="X47" s="78">
        <f>('4-year summary'!AI47/'4-year summary'!X47)*100</f>
        <v>30.897649929369464</v>
      </c>
      <c r="Y47" s="75">
        <f>('4-year summary'!AJ47/'4-year summary'!Y47)*100</f>
        <v>28.372739916550767</v>
      </c>
      <c r="Z47" s="75">
        <f>('4-year summary'!AK47/'4-year summary'!Z47)*100</f>
        <v>22.17543859649123</v>
      </c>
      <c r="AA47" s="75">
        <f>('4-year summary'!AL47/'4-year summary'!AA47)*100</f>
        <v>21.849831124967526</v>
      </c>
      <c r="AB47" s="76">
        <f>('4-year summary'!AM47/'4-year summary'!AB47)*100</f>
        <v>22.034945287680905</v>
      </c>
      <c r="AC47" s="76">
        <f>('4-year summary'!AN47/'4-year summary'!AC47)*100</f>
        <v>22.356573192693592</v>
      </c>
      <c r="AD47" s="76">
        <f>('4-year summary'!AO47/'4-year summary'!AD47)*100</f>
        <v>21.936026936026938</v>
      </c>
      <c r="AE47" s="76">
        <f>('4-year summary'!AP47/'4-year summary'!AE47)*100</f>
        <v>21.775109524582184</v>
      </c>
      <c r="AF47" s="76">
        <f>('4-year summary'!AQ47/'4-year summary'!AF47)*100</f>
        <v>20.858701668379855</v>
      </c>
      <c r="AG47" s="76">
        <f>('4-year summary'!AR47/'4-year summary'!AG47)*100</f>
        <v>22.936229280640159</v>
      </c>
      <c r="AH47" s="76">
        <f>('4-year summary'!AS47/'4-year summary'!AH47)*100</f>
        <v>22.339345670336535</v>
      </c>
      <c r="AI47" s="78">
        <f>('4-year summary'!AT47/'4-year summary'!X47)*100</f>
        <v>3.7113137280082191</v>
      </c>
      <c r="AJ47" s="75">
        <f>('4-year summary'!AU47/'4-year summary'!Y47)*100</f>
        <v>8.0551692165044049</v>
      </c>
      <c r="AK47" s="75">
        <f>('4-year summary'!AV47/'4-year summary'!Z47)*100</f>
        <v>5.2631578947368416</v>
      </c>
      <c r="AL47" s="75">
        <f>('4-year summary'!AW47/'4-year summary'!AA47)*100</f>
        <v>5.6551485234259982</v>
      </c>
      <c r="AM47" s="76">
        <f>('4-year summary'!AX47/'4-year summary'!AB47)*100</f>
        <v>8.1891987292622659</v>
      </c>
      <c r="AN47" s="76">
        <f>('4-year summary'!AY47/'4-year summary'!AC47)*100</f>
        <v>8.3955063888174255</v>
      </c>
      <c r="AO47" s="76">
        <f>('4-year summary'!AZ47/'4-year summary'!AD47)*100</f>
        <v>8.6531986531986522</v>
      </c>
      <c r="AP47" s="76">
        <f>('4-year summary'!BA47/'4-year summary'!AE47)*100</f>
        <v>8.867434690897289</v>
      </c>
      <c r="AQ47" s="76">
        <f>('4-year summary'!BB47/'4-year summary'!AF47)*100</f>
        <v>9.3302759547718832</v>
      </c>
      <c r="AR47" s="76">
        <f>('4-year summary'!BC47/'4-year summary'!AG47)*100</f>
        <v>7.936637543888299</v>
      </c>
      <c r="AS47" s="76">
        <f>('4-year summary'!BD47/'4-year summary'!AH47)*100</f>
        <v>7.9019286327789482</v>
      </c>
      <c r="AT47" s="606">
        <f t="shared" si="27"/>
        <v>30.872866824528458</v>
      </c>
      <c r="AU47" s="606">
        <f t="shared" si="27"/>
        <v>30.241274303115482</v>
      </c>
      <c r="AV47" s="78"/>
      <c r="AW47" s="75"/>
      <c r="AX47" s="75"/>
      <c r="AY47" s="75"/>
      <c r="AZ47" s="76"/>
      <c r="BA47" s="76"/>
      <c r="BB47" s="76"/>
      <c r="BC47" s="76"/>
      <c r="BD47" s="76"/>
      <c r="BE47" s="76"/>
      <c r="BF47" s="76"/>
      <c r="BG47" s="78">
        <f>('4-year summary'!DH47/'4-year summary'!X47)*100</f>
        <v>1.1814562732759728</v>
      </c>
      <c r="BH47" s="75">
        <f>('4-year summary'!DI47/'4-year summary'!Y47)*100</f>
        <v>3.7668057487250812</v>
      </c>
      <c r="BI47" s="75">
        <f>('4-year summary'!DJ47/'4-year summary'!Z47)*100</f>
        <v>14.701754385964913</v>
      </c>
      <c r="BJ47" s="75">
        <f>('4-year summary'!DK47/'4-year summary'!AA47)*100</f>
        <v>13.70918853381831</v>
      </c>
      <c r="BK47" s="76">
        <f>('4-year summary'!DL47/'4-year summary'!AB47)*100</f>
        <v>18.328626897282032</v>
      </c>
      <c r="BL47" s="76">
        <f>('4-year summary'!DM47/'4-year summary'!AC47)*100</f>
        <v>18.797701740845554</v>
      </c>
      <c r="BM47" s="76">
        <f>('4-year summary'!DN47/'4-year summary'!AD47)*100</f>
        <v>18.762626262626263</v>
      </c>
      <c r="BN47" s="76">
        <f>('4-year summary'!DO47/'4-year summary'!AE47)*100</f>
        <v>19.243874736329712</v>
      </c>
      <c r="BO47" s="76">
        <f>('4-year summary'!DP47/'4-year summary'!AF47)*100</f>
        <v>19.807068870087768</v>
      </c>
      <c r="BP47" s="76">
        <f>('4-year summary'!DQ47/'4-year summary'!AG47)*100</f>
        <v>19.253694782395687</v>
      </c>
      <c r="BQ47" s="76">
        <f>('4-year summary'!DR47/'4-year summary'!AH47)*100</f>
        <v>19.637698133833059</v>
      </c>
      <c r="BR47" s="606">
        <f t="shared" si="2"/>
        <v>19.253694782395687</v>
      </c>
      <c r="BS47" s="606">
        <f t="shared" si="2"/>
        <v>19.637698133833059</v>
      </c>
      <c r="BT47" s="382">
        <f t="shared" si="3"/>
        <v>30.897649929369464</v>
      </c>
      <c r="BU47" s="383">
        <f t="shared" si="4"/>
        <v>28.372739916550767</v>
      </c>
      <c r="BV47" s="383">
        <f t="shared" si="5"/>
        <v>22.17543859649123</v>
      </c>
      <c r="BW47" s="383">
        <f t="shared" si="6"/>
        <v>21.849831124967526</v>
      </c>
      <c r="BX47" s="383">
        <f t="shared" si="7"/>
        <v>22.034945287680905</v>
      </c>
      <c r="BY47" s="383">
        <f t="shared" si="8"/>
        <v>22.356573192693592</v>
      </c>
      <c r="BZ47" s="383">
        <f t="shared" si="9"/>
        <v>21.936026936026938</v>
      </c>
      <c r="CA47" s="383">
        <f t="shared" si="68"/>
        <v>21.775109524582184</v>
      </c>
      <c r="CB47" s="383">
        <f t="shared" si="69"/>
        <v>20.858701668379855</v>
      </c>
      <c r="CC47" s="383">
        <f t="shared" si="70"/>
        <v>22.936229280640159</v>
      </c>
      <c r="CD47" s="383">
        <f t="shared" si="71"/>
        <v>22.339345670336535</v>
      </c>
      <c r="CE47" s="382">
        <f t="shared" si="10"/>
        <v>4.8927700012841919</v>
      </c>
      <c r="CF47" s="383">
        <f t="shared" si="11"/>
        <v>11.821974965229487</v>
      </c>
      <c r="CG47" s="383">
        <f t="shared" si="12"/>
        <v>19.964912280701753</v>
      </c>
      <c r="CH47" s="383">
        <f t="shared" si="13"/>
        <v>19.364337057244306</v>
      </c>
      <c r="CI47" s="383">
        <f t="shared" si="14"/>
        <v>26.517825626544298</v>
      </c>
      <c r="CJ47" s="383">
        <f t="shared" si="15"/>
        <v>27.193208129662978</v>
      </c>
      <c r="CK47" s="383">
        <f t="shared" si="16"/>
        <v>27.415824915824913</v>
      </c>
      <c r="CL47" s="383">
        <f t="shared" si="72"/>
        <v>28.111309427226999</v>
      </c>
      <c r="CM47" s="383">
        <f t="shared" si="73"/>
        <v>29.137344824859653</v>
      </c>
      <c r="CN47" s="383">
        <f t="shared" si="74"/>
        <v>27.190332326283986</v>
      </c>
      <c r="CO47" s="383">
        <f t="shared" si="75"/>
        <v>27.539626766612006</v>
      </c>
      <c r="CP47" s="78">
        <f>('4-year summary'!ED47/'4-year summary'!AG47)*100</f>
        <v>0.96350126561606919</v>
      </c>
      <c r="CQ47" s="78">
        <f>('4-year summary'!EE47/'4-year summary'!AH47)*100</f>
        <v>0.99945342390879988</v>
      </c>
      <c r="CR47" s="78">
        <f>('4-year summary'!EF47/'4-year summary'!AG47)*100</f>
        <v>0.11431370947987261</v>
      </c>
      <c r="CS47" s="78">
        <f>('4-year summary'!EG47/'4-year summary'!AH47)*100</f>
        <v>7.8082298742874992E-2</v>
      </c>
      <c r="CT47" s="78">
        <f t="shared" si="17"/>
        <v>1.0778149750959418</v>
      </c>
      <c r="CU47" s="78">
        <f t="shared" si="17"/>
        <v>1.0775357226516749</v>
      </c>
      <c r="CV47" s="78">
        <f>('4-year summary'!EJ47/'4-year summary'!AG47)*100</f>
        <v>2.6292153180370703</v>
      </c>
      <c r="CW47" s="78">
        <f>('4-year summary'!EK47/'4-year summary'!AH47)*100</f>
        <v>2.5376747091434373</v>
      </c>
      <c r="CX47" s="78">
        <f>('4-year summary'!EL47/'4-year summary'!AG47)*100</f>
        <v>0.72670858169347596</v>
      </c>
      <c r="CY47" s="78">
        <f>('4-year summary'!EM47/'4-year summary'!AH47)*100</f>
        <v>0.56219255094869991</v>
      </c>
      <c r="CZ47" s="78">
        <f t="shared" si="18"/>
        <v>3.3559238997305463</v>
      </c>
      <c r="DA47" s="78">
        <f t="shared" si="18"/>
        <v>3.0998672600921373</v>
      </c>
      <c r="DB47" s="78">
        <f>('4-year summary'!EP47/'4-year summary'!AG47)*100</f>
        <v>7.3160774067118473</v>
      </c>
      <c r="DC47" s="78">
        <f>('4-year summary'!EQ47/'4-year summary'!AH47)*100</f>
        <v>7.5895994378074496</v>
      </c>
      <c r="DD47" s="78">
        <f>('4-year summary'!ER47/'4-year summary'!AG47)*100</f>
        <v>0.24495794888544134</v>
      </c>
      <c r="DE47" s="78">
        <f>('4-year summary'!ES47/'4-year summary'!AH47)*100</f>
        <v>0.21863043648004998</v>
      </c>
      <c r="DF47" s="78">
        <f t="shared" si="36"/>
        <v>7.5610353555972889</v>
      </c>
      <c r="DG47" s="78">
        <f t="shared" si="36"/>
        <v>7.8082298742875</v>
      </c>
      <c r="DH47" s="78">
        <f>('4-year summary'!EV47/'4-year summary'!AG47)*100</f>
        <v>3.2987670449906101</v>
      </c>
      <c r="DI47" s="78">
        <f>('4-year summary'!EW47/'4-year summary'!AH47)*100</f>
        <v>3.6230186616693993</v>
      </c>
      <c r="DJ47" s="78">
        <f>('4-year summary'!EX47/'4-year summary'!AG47)*100</f>
        <v>0.10614844451702458</v>
      </c>
      <c r="DK47" s="78">
        <f>('4-year summary'!EY47/'4-year summary'!AH47)*100</f>
        <v>9.3698758491449985E-2</v>
      </c>
      <c r="DL47" s="78">
        <f t="shared" si="37"/>
        <v>3.4049154895076348</v>
      </c>
      <c r="DM47" s="78">
        <f t="shared" si="37"/>
        <v>3.7167174201608493</v>
      </c>
      <c r="DN47" s="78">
        <f>('4-year summary'!FB47/'4-year summary'!AG47)*100</f>
        <v>6.654690944721156</v>
      </c>
      <c r="DO47" s="78">
        <f>('4-year summary'!FC47/'4-year summary'!AH47)*100</f>
        <v>6.9180916686187244</v>
      </c>
      <c r="DP47" s="78">
        <f>('4-year summary'!FD47/'4-year summary'!AG47)*100</f>
        <v>0.2939495386625296</v>
      </c>
      <c r="DQ47" s="78">
        <f>('4-year summary'!FE47/'4-year summary'!AH47)*100</f>
        <v>0.27328804560006242</v>
      </c>
      <c r="DR47" s="78">
        <f t="shared" si="19"/>
        <v>6.9486404833836852</v>
      </c>
      <c r="DS47" s="78">
        <f t="shared" si="19"/>
        <v>7.1913797142187867</v>
      </c>
      <c r="DT47" s="78">
        <f>('4-year summary'!FH47/'4-year summary'!AG47)*100</f>
        <v>4.5725483791949042</v>
      </c>
      <c r="DU47" s="78">
        <f>('4-year summary'!FI47/'4-year summary'!AH47)*100</f>
        <v>5.2315140157726248</v>
      </c>
      <c r="DV47" s="78">
        <f>('4-year summary'!FJ47/'4-year summary'!AG47)*100</f>
        <v>0.53074222258512294</v>
      </c>
      <c r="DW47" s="78">
        <f>('4-year summary'!FK47/'4-year summary'!AH47)*100</f>
        <v>0.46849379245724992</v>
      </c>
      <c r="DX47" s="78">
        <f t="shared" si="20"/>
        <v>5.103290601780027</v>
      </c>
      <c r="DY47" s="78">
        <f t="shared" si="20"/>
        <v>5.7000078082298744</v>
      </c>
      <c r="DZ47" s="78">
        <f>('4-year summary'!FN47/'4-year summary'!AG47)*100</f>
        <v>0.60422960725075525</v>
      </c>
      <c r="EA47" s="78">
        <f>('4-year summary'!FO47/'4-year summary'!AH47)*100</f>
        <v>0.64808307956586242</v>
      </c>
      <c r="EB47" s="78">
        <f>('4-year summary'!FP47/'4-year summary'!AG47)*100</f>
        <v>0.18780109414550503</v>
      </c>
      <c r="EC47" s="78">
        <f>('4-year summary'!FQ47/'4-year summary'!AH47)*100</f>
        <v>0.18739751698289997</v>
      </c>
      <c r="ED47" s="78">
        <f t="shared" si="21"/>
        <v>0.79203070139626031</v>
      </c>
      <c r="EE47" s="78">
        <f t="shared" si="21"/>
        <v>0.83548059654876239</v>
      </c>
      <c r="EF47" s="78">
        <f>('4-year summary'!FT47/'4-year summary'!AG47)*100</f>
        <v>7.1935984322691269</v>
      </c>
      <c r="EG47" s="78">
        <f>('4-year summary'!FU47/'4-year summary'!AH47)*100</f>
        <v>7.1679550245959245</v>
      </c>
      <c r="EH47" s="78">
        <f>('4-year summary'!FV47/'4-year summary'!AG47)*100</f>
        <v>0.35110639340246591</v>
      </c>
      <c r="EI47" s="78">
        <f>('4-year summary'!FW47/'4-year summary'!AH47)*100</f>
        <v>0.28109627547434995</v>
      </c>
      <c r="EJ47" s="78">
        <f t="shared" si="22"/>
        <v>7.5447048256715927</v>
      </c>
      <c r="EK47" s="78">
        <f t="shared" si="22"/>
        <v>7.4490513000702743</v>
      </c>
      <c r="EL47" s="78">
        <f>('4-year summary'!FZ47/'4-year summary'!AG47)*100</f>
        <v>0.30211480362537763</v>
      </c>
      <c r="EM47" s="78">
        <f>('4-year summary'!GA47/'4-year summary'!AH47)*100</f>
        <v>0.30452096509721244</v>
      </c>
      <c r="EN47" s="78">
        <f>('4-year summary'!GB47/'4-year summary'!AG47)*100</f>
        <v>5.7156854739936307E-2</v>
      </c>
      <c r="EO47" s="78">
        <f>('4-year summary'!GC47/'4-year summary'!AH47)*100</f>
        <v>3.9041149371437496E-2</v>
      </c>
      <c r="EP47" s="78">
        <f t="shared" si="23"/>
        <v>0.35927165836531394</v>
      </c>
      <c r="EQ47" s="78">
        <f t="shared" si="23"/>
        <v>0.34356211446864993</v>
      </c>
      <c r="ER47" s="78">
        <f>('4-year summary'!GF47/'4-year summary'!AG47)*100</f>
        <v>9.1859230832040506</v>
      </c>
      <c r="ES47" s="78">
        <f>('4-year summary'!GG47/'4-year summary'!AH47)*100</f>
        <v>8.6593269305848359</v>
      </c>
      <c r="ET47" s="78">
        <f>('4-year summary'!GH47/'4-year summary'!AG47)*100</f>
        <v>0.89001388095043676</v>
      </c>
      <c r="EU47" s="78">
        <f>('4-year summary'!GI47/'4-year summary'!AH47)*100</f>
        <v>0.81205590692589991</v>
      </c>
      <c r="EV47" s="78">
        <f t="shared" si="24"/>
        <v>10.075936964154486</v>
      </c>
      <c r="EW47" s="78">
        <f t="shared" si="24"/>
        <v>9.4713828375107365</v>
      </c>
      <c r="EX47" s="78">
        <f>('4-year summary'!GL47/'4-year summary'!AG47)*100</f>
        <v>2.6945374377398545</v>
      </c>
      <c r="EY47" s="78">
        <f>('4-year summary'!GM47/'4-year summary'!AH47)*100</f>
        <v>2.5689076286405874</v>
      </c>
      <c r="EZ47" s="78">
        <f>('4-year summary'!GN47/'4-year summary'!AG47)*100</f>
        <v>3.2661059851392178E-2</v>
      </c>
      <c r="FA47" s="78">
        <f>('4-year summary'!GO47/'4-year summary'!AH47)*100</f>
        <v>3.1232919497149996E-2</v>
      </c>
      <c r="FB47" s="78">
        <f t="shared" si="25"/>
        <v>2.7271984975912469</v>
      </c>
      <c r="FC47" s="78">
        <f t="shared" si="25"/>
        <v>2.6001405481377375</v>
      </c>
      <c r="FD47" s="78">
        <f>('4-year summary'!GR47/'4-year summary'!AG47)*100</f>
        <v>0.88184861598758868</v>
      </c>
      <c r="FE47" s="78">
        <f>('4-year summary'!GS47/'4-year summary'!AH47)*100</f>
        <v>0.78863121730303742</v>
      </c>
      <c r="FF47" s="78">
        <f>('4-year summary'!GT47/'4-year summary'!AG47)*100</f>
        <v>4.0826324814240221E-2</v>
      </c>
      <c r="FG47" s="78">
        <f>('4-year summary'!GU47/'4-year summary'!AH47)*100</f>
        <v>3.9041149371437496E-2</v>
      </c>
      <c r="FH47" s="78">
        <f t="shared" si="26"/>
        <v>0.92267494080182888</v>
      </c>
      <c r="FI47" s="78">
        <f t="shared" si="26"/>
        <v>0.82767236667447497</v>
      </c>
      <c r="FJ47" s="581">
        <f>('4-year summary'!GX47/'4-year summary'!X47)*100</f>
        <v>3.8911005522023889</v>
      </c>
      <c r="FK47" s="582">
        <f>('4-year summary'!GY47/'4-year summary'!Y47)*100</f>
        <v>3.9870190078813166</v>
      </c>
      <c r="FL47" s="582">
        <f>('4-year summary'!GZ47/'4-year summary'!Z47)*100</f>
        <v>3.0789473684210527</v>
      </c>
      <c r="FM47" s="582">
        <f>('4-year summary'!HA47/'4-year summary'!AA47)*100</f>
        <v>3.1003723910972547</v>
      </c>
      <c r="FN47" s="583">
        <f>('4-year summary'!HB47/'4-year summary'!AB47)*100</f>
        <v>3.0356512530885986</v>
      </c>
      <c r="FO47" s="583">
        <f>('4-year summary'!HC47/'4-year summary'!AC47)*100</f>
        <v>3.3873595746505449</v>
      </c>
      <c r="FP47" s="583">
        <f>('4-year summary'!HD47/'4-year summary'!AD47)*100</f>
        <v>3.4343434343434343</v>
      </c>
      <c r="FQ47" s="583">
        <f>('4-year summary'!HE47/'4-year summary'!AE47)*100</f>
        <v>3.3019633295472985</v>
      </c>
      <c r="FR47" s="583">
        <f>('4-year summary'!HF47/'4-year summary'!AF47)*100</f>
        <v>3.2972246382541313</v>
      </c>
      <c r="FS47" s="581">
        <f>('4-year summary'!HG47/'4-year summary'!X47)*100</f>
        <v>3.8525748041607806E-2</v>
      </c>
      <c r="FT47" s="582">
        <f>('4-year summary'!HH47/'4-year summary'!Y47)*100</f>
        <v>5.7950857672693562E-2</v>
      </c>
      <c r="FU47" s="582">
        <f>('4-year summary'!HI47/'4-year summary'!Z47)*100</f>
        <v>1.7543859649122806E-2</v>
      </c>
      <c r="FV47" s="582">
        <f>('4-year summary'!HJ47/'4-year summary'!AA47)*100</f>
        <v>0.1558846453624318</v>
      </c>
      <c r="FW47" s="583">
        <f>('4-year summary'!HK47/'4-year summary'!AB47)*100</f>
        <v>0.16766678432756796</v>
      </c>
      <c r="FX47" s="583">
        <f>('4-year summary'!HL47/'4-year summary'!AC47)*100</f>
        <v>0.18008747105737072</v>
      </c>
      <c r="FY47" s="583">
        <f>('4-year summary'!HM47/'4-year summary'!AD47)*100</f>
        <v>0.16835016835016833</v>
      </c>
      <c r="FZ47" s="583">
        <f>('4-year summary'!HN47/'4-year summary'!AE47)*100</f>
        <v>0.17037157228622424</v>
      </c>
      <c r="GA47" s="583">
        <f>('4-year summary'!HO47/'4-year summary'!AF47)*100</f>
        <v>0.53767691942753226</v>
      </c>
      <c r="GB47" s="581">
        <f>('4-year summary'!HY47/'4-year summary'!X47)*100</f>
        <v>24.129960190060356</v>
      </c>
      <c r="GC47" s="582">
        <f>('4-year summary'!HZ47/'4-year summary'!Y47)*100</f>
        <v>22.797867408437643</v>
      </c>
      <c r="GD47" s="582">
        <f>('4-year summary'!IA47/'4-year summary'!Z47)*100</f>
        <v>18.508771929824562</v>
      </c>
      <c r="GE47" s="582">
        <f>('4-year summary'!IB47/'4-year summary'!AA47)*100</f>
        <v>19.728067896423312</v>
      </c>
      <c r="GF47" s="583">
        <f>('4-year summary'!IC47/'4-year summary'!AB47)*100</f>
        <v>21.911401341334276</v>
      </c>
      <c r="GG47" s="583">
        <f>('4-year summary'!ID47/'4-year summary'!AC47)*100</f>
        <v>21.001629362833377</v>
      </c>
      <c r="GH47" s="583">
        <f>('4-year summary'!IE47/'4-year summary'!AD47)*100</f>
        <v>20.58080808080808</v>
      </c>
      <c r="GI47" s="583">
        <f>('4-year summary'!IF47/'4-year summary'!AE47)*100</f>
        <v>21.994158688950186</v>
      </c>
      <c r="GJ47" s="583">
        <f>('4-year summary'!IG47/'4-year summary'!AF47)*100</f>
        <v>22.076381750612796</v>
      </c>
      <c r="GK47" s="581">
        <f>('4-year summary'!IH47/'4-year summary'!X47)*100</f>
        <v>1.7721844099139592</v>
      </c>
      <c r="GL47" s="582">
        <f>('4-year summary'!II47/'4-year summary'!Y47)*100</f>
        <v>1.9355586462679648</v>
      </c>
      <c r="GM47" s="582">
        <f>('4-year summary'!IJ47/'4-year summary'!Z47)*100</f>
        <v>4.2017543859649118</v>
      </c>
      <c r="GN47" s="582">
        <f>('4-year summary'!IK47/'4-year summary'!AA47)*100</f>
        <v>3.9144366502121759</v>
      </c>
      <c r="GO47" s="583">
        <f>('4-year summary'!IL47/'4-year summary'!AB47)*100</f>
        <v>2.3561595481821391</v>
      </c>
      <c r="GP47" s="583">
        <f>('4-year summary'!IM47/'4-year summary'!AC47)*100</f>
        <v>1.9723865877712032</v>
      </c>
      <c r="GQ47" s="583">
        <f>('4-year summary'!IN47/'4-year summary'!AD47)*100</f>
        <v>1.9191919191919191</v>
      </c>
      <c r="GR47" s="583">
        <f>('4-year summary'!IO47/'4-year summary'!AE47)*100</f>
        <v>1.9633295472983936</v>
      </c>
      <c r="GS47" s="583">
        <f>('4-year summary'!IP47/'4-year summary'!AF47)*100</f>
        <v>2.1744287182731084</v>
      </c>
      <c r="GT47" s="581">
        <f>('4-year summary'!LB47/'4-year summary'!X47)*100</f>
        <v>31.437010401951969</v>
      </c>
      <c r="GU47" s="582">
        <f>('4-year summary'!LC47/'4-year summary'!Y47)*100</f>
        <v>28.488641631896151</v>
      </c>
      <c r="GV47" s="582">
        <f>('4-year summary'!LD47/'4-year summary'!Z47)*100</f>
        <v>21.728070175438596</v>
      </c>
      <c r="GW47" s="582">
        <f>('4-year summary'!LE47/'4-year summary'!AA47)*100</f>
        <v>21.494760543864206</v>
      </c>
      <c r="GX47" s="583">
        <f>('4-year summary'!LF47/'4-year summary'!AB47)*100</f>
        <v>21.364278150370634</v>
      </c>
      <c r="GY47" s="583">
        <f>('4-year summary'!LG47/'4-year summary'!AC47)*100</f>
        <v>21.516164994425864</v>
      </c>
      <c r="GZ47" s="583">
        <f>('4-year summary'!LH47/'4-year summary'!AD47)*100</f>
        <v>22.255892255892256</v>
      </c>
      <c r="HA47" s="583">
        <f>('4-year summary'!LI47/'4-year summary'!AE47)*100</f>
        <v>20.412136946292389</v>
      </c>
      <c r="HB47" s="583">
        <f>('4-year summary'!LJ47/'4-year summary'!AF47)*100</f>
        <v>19.727998734877836</v>
      </c>
      <c r="HC47" s="581">
        <f>('4-year summary'!LK47/'4-year summary'!X47)*100</f>
        <v>2.9407987671760627</v>
      </c>
      <c r="HD47" s="582">
        <f>('4-year summary'!LL47/'4-year summary'!Y47)*100</f>
        <v>2.5382475660639776</v>
      </c>
      <c r="HE47" s="582">
        <f>('4-year summary'!LM47/'4-year summary'!Z47)*100</f>
        <v>10.324561403508772</v>
      </c>
      <c r="HF47" s="582">
        <f>('4-year summary'!LN47/'4-year summary'!AA47)*100</f>
        <v>10.392309690828787</v>
      </c>
      <c r="HG47" s="583">
        <f>('4-year summary'!LO47/'4-year summary'!AB47)*100</f>
        <v>2.6120720084715847</v>
      </c>
      <c r="HH47" s="583">
        <f>('4-year summary'!LP47/'4-year summary'!AC47)*100</f>
        <v>2.3925906869050682</v>
      </c>
      <c r="HI47" s="583">
        <f>('4-year summary'!LQ47/'4-year summary'!AD47)*100</f>
        <v>2.2895622895622898</v>
      </c>
      <c r="HJ47" s="583">
        <f>('4-year summary'!LR47/'4-year summary'!AE47)*100</f>
        <v>2.2716209638163232</v>
      </c>
      <c r="HK47" s="583">
        <f>('4-year summary'!LS47/'4-year summary'!AF47)*100</f>
        <v>2.1902427453150946</v>
      </c>
      <c r="HL47" s="38"/>
      <c r="HM47" s="24">
        <f t="shared" si="76"/>
        <v>100</v>
      </c>
      <c r="HN47" s="24">
        <f t="shared" si="77"/>
        <v>100</v>
      </c>
      <c r="HO47" s="24">
        <f t="shared" si="78"/>
        <v>100</v>
      </c>
      <c r="HP47" s="24">
        <f t="shared" si="79"/>
        <v>99.999999999999986</v>
      </c>
      <c r="HQ47" s="24">
        <f t="shared" si="80"/>
        <v>100</v>
      </c>
      <c r="HR47" s="24">
        <f t="shared" si="81"/>
        <v>100.00000000000001</v>
      </c>
      <c r="HS47" s="24">
        <f t="shared" si="82"/>
        <v>100.00000000000001</v>
      </c>
      <c r="HT47" s="24">
        <f t="shared" si="83"/>
        <v>100.00000000000001</v>
      </c>
      <c r="HU47" s="24">
        <f t="shared" si="84"/>
        <v>100</v>
      </c>
      <c r="HV47" s="597">
        <f t="shared" si="85"/>
        <v>100</v>
      </c>
      <c r="HW47" s="597">
        <f t="shared" si="86"/>
        <v>100</v>
      </c>
    </row>
    <row r="48" spans="1:231" s="26" customFormat="1" x14ac:dyDescent="0.2">
      <c r="A48" s="156" t="s">
        <v>61</v>
      </c>
      <c r="B48" s="76">
        <f>('4-year summary'!B48/'4-year summary'!X48)*100</f>
        <v>77.249661705006773</v>
      </c>
      <c r="C48" s="76">
        <f>('4-year summary'!C48/'4-year summary'!Y48)*100</f>
        <v>75.321602838976787</v>
      </c>
      <c r="D48" s="76">
        <f>('4-year summary'!D48/'4-year summary'!Z48)*100</f>
        <v>74.262607040913423</v>
      </c>
      <c r="E48" s="76">
        <f>('4-year summary'!E48/'4-year summary'!AA48)*100</f>
        <v>76.282154991101763</v>
      </c>
      <c r="F48" s="76">
        <f>('4-year summary'!F48/'4-year summary'!AB48)*100</f>
        <v>74.806843267108164</v>
      </c>
      <c r="G48" s="76">
        <f>('4-year summary'!G48/'4-year summary'!AC48)*100</f>
        <v>76.045939294503697</v>
      </c>
      <c r="H48" s="76">
        <f>('4-year summary'!H48/'4-year summary'!AD48)*100</f>
        <v>71.434000506713957</v>
      </c>
      <c r="I48" s="76">
        <f>('4-year summary'!I48/'4-year summary'!AE48)*100</f>
        <v>70.826943494160659</v>
      </c>
      <c r="J48" s="76">
        <f>('4-year summary'!J48/'4-year summary'!AF48)*100</f>
        <v>74.258614479529356</v>
      </c>
      <c r="K48" s="76">
        <f>('4-year summary'!K48/'4-year summary'!AG48)*100</f>
        <v>75.565096603106454</v>
      </c>
      <c r="L48" s="76">
        <f>('4-year summary'!L48/'4-year summary'!AH48)*100</f>
        <v>74.699088145896653</v>
      </c>
      <c r="M48" s="78">
        <f>('4-year summary'!M48/'4-year summary'!X48)*100</f>
        <v>22.750338294993234</v>
      </c>
      <c r="N48" s="76">
        <f>('4-year summary'!N48/'4-year summary'!Y48)*100</f>
        <v>24.678397161023213</v>
      </c>
      <c r="O48" s="76">
        <f>('4-year summary'!O48/'4-year summary'!Z48)*100</f>
        <v>25.737392959086584</v>
      </c>
      <c r="P48" s="76">
        <f>('4-year summary'!P48/'4-year summary'!AA48)*100</f>
        <v>23.717845008898237</v>
      </c>
      <c r="Q48" s="76">
        <f>('4-year summary'!Q48/'4-year summary'!AB48)*100</f>
        <v>25.193156732891829</v>
      </c>
      <c r="R48" s="76">
        <f>('4-year summary'!R48/'4-year summary'!AC48)*100</f>
        <v>23.954060705496307</v>
      </c>
      <c r="S48" s="76">
        <f>('4-year summary'!S48/'4-year summary'!AD48)*100</f>
        <v>28.565999493286036</v>
      </c>
      <c r="T48" s="76">
        <f>('4-year summary'!T48/'4-year summary'!AE48)*100</f>
        <v>29.17305650583933</v>
      </c>
      <c r="U48" s="76">
        <f>('4-year summary'!U48/'4-year summary'!AF48)*100</f>
        <v>25.741385520470644</v>
      </c>
      <c r="V48" s="76">
        <f>('4-year summary'!V48/'4-year summary'!AG48)*100</f>
        <v>24.434903396893549</v>
      </c>
      <c r="W48" s="76">
        <f>('4-year summary'!W48/'4-year summary'!AH48)*100</f>
        <v>25.30091185410334</v>
      </c>
      <c r="X48" s="78">
        <f>('4-year summary'!AI48/'4-year summary'!X48)*100</f>
        <v>29.533152909336941</v>
      </c>
      <c r="Y48" s="75">
        <f>('4-year summary'!AJ48/'4-year summary'!Y48)*100</f>
        <v>26.497116664202274</v>
      </c>
      <c r="Z48" s="75">
        <f>('4-year summary'!AK48/'4-year summary'!Z48)*100</f>
        <v>27.672058357120203</v>
      </c>
      <c r="AA48" s="75">
        <f>('4-year summary'!AL48/'4-year summary'!AA48)*100</f>
        <v>27.06681766704417</v>
      </c>
      <c r="AB48" s="76">
        <f>('4-year summary'!AM48/'4-year summary'!AB48)*100</f>
        <v>25.758830022075056</v>
      </c>
      <c r="AC48" s="76">
        <f>('4-year summary'!AN48/'4-year summary'!AC48)*100</f>
        <v>26.141646158053049</v>
      </c>
      <c r="AD48" s="76">
        <f>('4-year summary'!AO48/'4-year summary'!AD48)*100</f>
        <v>22.903470990625792</v>
      </c>
      <c r="AE48" s="76">
        <f>('4-year summary'!AP48/'4-year summary'!AE48)*100</f>
        <v>23.050607526247493</v>
      </c>
      <c r="AF48" s="76">
        <f>('4-year summary'!AQ48/'4-year summary'!AF48)*100</f>
        <v>24.19258014167367</v>
      </c>
      <c r="AG48" s="76">
        <f>('4-year summary'!AR48/'4-year summary'!AG48)*100</f>
        <v>25.470387675211516</v>
      </c>
      <c r="AH48" s="76">
        <f>('4-year summary'!AS48/'4-year summary'!AH48)*100</f>
        <v>25.288753799392101</v>
      </c>
      <c r="AI48" s="78">
        <f>('4-year summary'!AT48/'4-year summary'!X48)*100</f>
        <v>5.2943166441136666</v>
      </c>
      <c r="AJ48" s="75">
        <f>('4-year summary'!AU48/'4-year summary'!Y48)*100</f>
        <v>5.3526541475676472</v>
      </c>
      <c r="AK48" s="75">
        <f>('4-year summary'!AV48/'4-year summary'!Z48)*100</f>
        <v>4.1389153187440533</v>
      </c>
      <c r="AL48" s="75">
        <f>('4-year summary'!AW48/'4-year summary'!AA48)*100</f>
        <v>4.2549749231515932</v>
      </c>
      <c r="AM48" s="76">
        <f>('4-year summary'!AX48/'4-year summary'!AB48)*100</f>
        <v>4.8013245033112586</v>
      </c>
      <c r="AN48" s="76">
        <f>('4-year summary'!AY48/'4-year summary'!AC48)*100</f>
        <v>4.4845501777413181</v>
      </c>
      <c r="AO48" s="76">
        <f>('4-year summary'!AZ48/'4-year summary'!AD48)*100</f>
        <v>4.1423866227514567</v>
      </c>
      <c r="AP48" s="76">
        <f>('4-year summary'!BA48/'4-year summary'!AE48)*100</f>
        <v>4.0344461484015568</v>
      </c>
      <c r="AQ48" s="76">
        <f>('4-year summary'!BB48/'4-year summary'!AF48)*100</f>
        <v>4.4783287309400892</v>
      </c>
      <c r="AR48" s="76">
        <f>('4-year summary'!BC48/'4-year summary'!AG48)*100</f>
        <v>3.7883571157974494</v>
      </c>
      <c r="AS48" s="76">
        <f>('4-year summary'!BD48/'4-year summary'!AH48)*100</f>
        <v>5.2522796352583585</v>
      </c>
      <c r="AT48" s="606">
        <f t="shared" si="27"/>
        <v>29.258744791008965</v>
      </c>
      <c r="AU48" s="606">
        <f t="shared" si="27"/>
        <v>30.541033434650458</v>
      </c>
      <c r="AV48" s="78"/>
      <c r="AW48" s="75"/>
      <c r="AX48" s="75"/>
      <c r="AY48" s="75"/>
      <c r="AZ48" s="76"/>
      <c r="BA48" s="76"/>
      <c r="BB48" s="76"/>
      <c r="BC48" s="76"/>
      <c r="BD48" s="76"/>
      <c r="BE48" s="76"/>
      <c r="BF48" s="76"/>
      <c r="BG48" s="78">
        <f>('4-year summary'!DH48/'4-year summary'!X48)*100</f>
        <v>12.66914749661705</v>
      </c>
      <c r="BH48" s="75">
        <f>('4-year summary'!DI48/'4-year summary'!Y48)*100</f>
        <v>12.317019074375276</v>
      </c>
      <c r="BI48" s="75">
        <f>('4-year summary'!DJ48/'4-year summary'!Z48)*100</f>
        <v>12.781477957500792</v>
      </c>
      <c r="BJ48" s="75">
        <f>('4-year summary'!DK48/'4-year summary'!AA48)*100</f>
        <v>12.263387801326646</v>
      </c>
      <c r="BK48" s="76">
        <f>('4-year summary'!DL48/'4-year summary'!AB48)*100</f>
        <v>16.514900662251655</v>
      </c>
      <c r="BL48" s="76">
        <f>('4-year summary'!DM48/'4-year summary'!AC48)*100</f>
        <v>15.135356849876949</v>
      </c>
      <c r="BM48" s="76">
        <f>('4-year summary'!DN48/'4-year summary'!AD48)*100</f>
        <v>20.559918925766404</v>
      </c>
      <c r="BN48" s="76">
        <f>('4-year summary'!DO48/'4-year summary'!AE48)*100</f>
        <v>22.401793087177069</v>
      </c>
      <c r="BO48" s="76">
        <f>('4-year summary'!DP48/'4-year summary'!AF48)*100</f>
        <v>18.873814383479409</v>
      </c>
      <c r="BP48" s="76">
        <f>('4-year summary'!DQ48/'4-year summary'!AG48)*100</f>
        <v>18.36090415456497</v>
      </c>
      <c r="BQ48" s="76">
        <f>('4-year summary'!DR48/'4-year summary'!AH48)*100</f>
        <v>17.665653495440729</v>
      </c>
      <c r="BR48" s="606">
        <f t="shared" si="2"/>
        <v>18.36090415456497</v>
      </c>
      <c r="BS48" s="606">
        <f t="shared" si="2"/>
        <v>17.665653495440729</v>
      </c>
      <c r="BT48" s="382">
        <f t="shared" si="3"/>
        <v>29.533152909336941</v>
      </c>
      <c r="BU48" s="383">
        <f t="shared" si="4"/>
        <v>26.497116664202274</v>
      </c>
      <c r="BV48" s="383">
        <f t="shared" si="5"/>
        <v>27.672058357120203</v>
      </c>
      <c r="BW48" s="383">
        <f t="shared" si="6"/>
        <v>27.06681766704417</v>
      </c>
      <c r="BX48" s="383">
        <f t="shared" si="7"/>
        <v>25.758830022075056</v>
      </c>
      <c r="BY48" s="383">
        <f t="shared" si="8"/>
        <v>26.141646158053049</v>
      </c>
      <c r="BZ48" s="383">
        <f t="shared" si="9"/>
        <v>22.903470990625792</v>
      </c>
      <c r="CA48" s="383">
        <f t="shared" si="68"/>
        <v>23.050607526247493</v>
      </c>
      <c r="CB48" s="383">
        <f t="shared" si="69"/>
        <v>24.19258014167367</v>
      </c>
      <c r="CC48" s="383">
        <f t="shared" si="70"/>
        <v>25.470387675211516</v>
      </c>
      <c r="CD48" s="383">
        <f t="shared" si="71"/>
        <v>25.288753799392101</v>
      </c>
      <c r="CE48" s="382">
        <f t="shared" si="10"/>
        <v>17.963464140730718</v>
      </c>
      <c r="CF48" s="383">
        <f t="shared" si="11"/>
        <v>17.669673221942922</v>
      </c>
      <c r="CG48" s="383">
        <f t="shared" si="12"/>
        <v>16.920393276244845</v>
      </c>
      <c r="CH48" s="383">
        <f t="shared" si="13"/>
        <v>16.518362724478237</v>
      </c>
      <c r="CI48" s="383">
        <f t="shared" si="14"/>
        <v>21.316225165562912</v>
      </c>
      <c r="CJ48" s="383">
        <f t="shared" si="15"/>
        <v>19.619907027618268</v>
      </c>
      <c r="CK48" s="383">
        <f t="shared" si="16"/>
        <v>24.70230554851786</v>
      </c>
      <c r="CL48" s="383">
        <f t="shared" si="72"/>
        <v>26.436239235578626</v>
      </c>
      <c r="CM48" s="383">
        <f t="shared" si="73"/>
        <v>23.352143114419498</v>
      </c>
      <c r="CN48" s="383">
        <f t="shared" si="74"/>
        <v>22.14926127036242</v>
      </c>
      <c r="CO48" s="383">
        <f t="shared" si="75"/>
        <v>22.917933130699087</v>
      </c>
      <c r="CP48" s="78">
        <f>('4-year summary'!ED48/'4-year summary'!AG48)*100</f>
        <v>1.2880414193711327</v>
      </c>
      <c r="CQ48" s="78">
        <f>('4-year summary'!EE48/'4-year summary'!AH48)*100</f>
        <v>1.1914893617021276</v>
      </c>
      <c r="CR48" s="78">
        <f>('4-year summary'!EF48/'4-year summary'!AG48)*100</f>
        <v>6.3139285263290823E-2</v>
      </c>
      <c r="CS48" s="78">
        <f>('4-year summary'!EG48/'4-year summary'!AH48)*100</f>
        <v>2.4316109422492401E-2</v>
      </c>
      <c r="CT48" s="78">
        <f t="shared" si="17"/>
        <v>1.3511807046344235</v>
      </c>
      <c r="CU48" s="78">
        <f t="shared" si="17"/>
        <v>1.21580547112462</v>
      </c>
      <c r="CV48" s="78">
        <f>('4-year summary'!EJ48/'4-year summary'!AG48)*100</f>
        <v>1.9699457002146734</v>
      </c>
      <c r="CW48" s="78">
        <f>('4-year summary'!EK48/'4-year summary'!AH48)*100</f>
        <v>2.3708206686930091</v>
      </c>
      <c r="CX48" s="78">
        <f>('4-year summary'!EL48/'4-year summary'!AG48)*100</f>
        <v>0.13890642757923979</v>
      </c>
      <c r="CY48" s="78">
        <f>('4-year summary'!EM48/'4-year summary'!AH48)*100</f>
        <v>0.1580547112462006</v>
      </c>
      <c r="CZ48" s="78">
        <f t="shared" si="18"/>
        <v>2.1088521277939134</v>
      </c>
      <c r="DA48" s="78">
        <f t="shared" si="18"/>
        <v>2.5288753799392096</v>
      </c>
      <c r="DB48" s="78">
        <f>('4-year summary'!EP48/'4-year summary'!AG48)*100</f>
        <v>5.1269099633792141</v>
      </c>
      <c r="DC48" s="78">
        <f>('4-year summary'!EQ48/'4-year summary'!AH48)*100</f>
        <v>5.2036474164133741</v>
      </c>
      <c r="DD48" s="78">
        <f>('4-year summary'!ER48/'4-year summary'!AG48)*100</f>
        <v>0.21467356989518879</v>
      </c>
      <c r="DE48" s="78">
        <f>('4-year summary'!ES48/'4-year summary'!AH48)*100</f>
        <v>0.25531914893617019</v>
      </c>
      <c r="DF48" s="78">
        <f t="shared" si="36"/>
        <v>5.3415835332744033</v>
      </c>
      <c r="DG48" s="78">
        <f t="shared" si="36"/>
        <v>5.4589665653495443</v>
      </c>
      <c r="DH48" s="78">
        <f>('4-year summary'!EV48/'4-year summary'!AG48)*100</f>
        <v>2.1972471271625205</v>
      </c>
      <c r="DI48" s="78">
        <f>('4-year summary'!EW48/'4-year summary'!AH48)*100</f>
        <v>2.6747720364741641</v>
      </c>
      <c r="DJ48" s="78">
        <f>('4-year summary'!EX48/'4-year summary'!AG48)*100</f>
        <v>5.0511428210632654E-2</v>
      </c>
      <c r="DK48" s="78">
        <f>('4-year summary'!EY48/'4-year summary'!AH48)*100</f>
        <v>6.0790273556231005E-2</v>
      </c>
      <c r="DL48" s="78">
        <f t="shared" si="37"/>
        <v>2.2477585553731529</v>
      </c>
      <c r="DM48" s="78">
        <f t="shared" si="37"/>
        <v>2.735562310030395</v>
      </c>
      <c r="DN48" s="78">
        <f>('4-year summary'!FB48/'4-year summary'!AG48)*100</f>
        <v>8.3343856547543886</v>
      </c>
      <c r="DO48" s="78">
        <f>('4-year summary'!FC48/'4-year summary'!AH48)*100</f>
        <v>7.3556231003039514</v>
      </c>
      <c r="DP48" s="78">
        <f>('4-year summary'!FD48/'4-year summary'!AG48)*100</f>
        <v>0.18941785578987247</v>
      </c>
      <c r="DQ48" s="78">
        <f>('4-year summary'!FE48/'4-year summary'!AH48)*100</f>
        <v>0.32826747720364741</v>
      </c>
      <c r="DR48" s="78">
        <f t="shared" si="19"/>
        <v>8.523803510544262</v>
      </c>
      <c r="DS48" s="78">
        <f t="shared" si="19"/>
        <v>7.683890577507599</v>
      </c>
      <c r="DT48" s="78">
        <f>('4-year summary'!FH48/'4-year summary'!AG48)*100</f>
        <v>5.2910721050637708</v>
      </c>
      <c r="DU48" s="78">
        <f>('4-year summary'!FI48/'4-year summary'!AH48)*100</f>
        <v>5.6048632218844983</v>
      </c>
      <c r="DV48" s="78">
        <f>('4-year summary'!FJ48/'4-year summary'!AG48)*100</f>
        <v>0.20204571284253062</v>
      </c>
      <c r="DW48" s="78">
        <f>('4-year summary'!FK48/'4-year summary'!AH48)*100</f>
        <v>0.3161094224924012</v>
      </c>
      <c r="DX48" s="78">
        <f t="shared" si="20"/>
        <v>5.4931178179063016</v>
      </c>
      <c r="DY48" s="78">
        <f t="shared" si="20"/>
        <v>5.9209726443768993</v>
      </c>
      <c r="DZ48" s="78">
        <f>('4-year summary'!FN48/'4-year summary'!AG48)*100</f>
        <v>1.1996464200025254</v>
      </c>
      <c r="EA48" s="78">
        <f>('4-year summary'!FO48/'4-year summary'!AH48)*100</f>
        <v>1.3130699088145896</v>
      </c>
      <c r="EB48" s="78">
        <f>('4-year summary'!FP48/'4-year summary'!AG48)*100</f>
        <v>0.40409142568506123</v>
      </c>
      <c r="EC48" s="78">
        <f>('4-year summary'!FQ48/'4-year summary'!AH48)*100</f>
        <v>0.38905775075987842</v>
      </c>
      <c r="ED48" s="78">
        <f t="shared" si="21"/>
        <v>1.6037378456875866</v>
      </c>
      <c r="EE48" s="78">
        <f t="shared" si="21"/>
        <v>1.7021276595744681</v>
      </c>
      <c r="EF48" s="78">
        <f>('4-year summary'!FT48/'4-year summary'!AG48)*100</f>
        <v>7.9934335143326178</v>
      </c>
      <c r="EG48" s="78">
        <f>('4-year summary'!FU48/'4-year summary'!AH48)*100</f>
        <v>7.7933130699088151</v>
      </c>
      <c r="EH48" s="78">
        <f>('4-year summary'!FV48/'4-year summary'!AG48)*100</f>
        <v>3.7883571157974492E-2</v>
      </c>
      <c r="EI48" s="78">
        <f>('4-year summary'!FW48/'4-year summary'!AH48)*100</f>
        <v>4.8632218844984802E-2</v>
      </c>
      <c r="EJ48" s="78">
        <f t="shared" si="22"/>
        <v>8.031317085490592</v>
      </c>
      <c r="EK48" s="78">
        <f t="shared" si="22"/>
        <v>7.8419452887537995</v>
      </c>
      <c r="EL48" s="78">
        <f>('4-year summary'!FZ48/'4-year summary'!AG48)*100</f>
        <v>0.34095214042177047</v>
      </c>
      <c r="EM48" s="78">
        <f>('4-year summary'!GA48/'4-year summary'!AH48)*100</f>
        <v>0.26747720364741639</v>
      </c>
      <c r="EN48" s="78">
        <f>('4-year summary'!GB48/'4-year summary'!AG48)*100</f>
        <v>2.5255714105316327E-2</v>
      </c>
      <c r="EO48" s="78">
        <f>('4-year summary'!GC48/'4-year summary'!AH48)*100</f>
        <v>0</v>
      </c>
      <c r="EP48" s="78">
        <f t="shared" si="23"/>
        <v>0.36620785452708682</v>
      </c>
      <c r="EQ48" s="78">
        <f t="shared" si="23"/>
        <v>0.26747720364741639</v>
      </c>
      <c r="ER48" s="78">
        <f>('4-year summary'!GF48/'4-year summary'!AG48)*100</f>
        <v>11.327187776234373</v>
      </c>
      <c r="ES48" s="78">
        <f>('4-year summary'!GG48/'4-year summary'!AH48)*100</f>
        <v>10.711246200607903</v>
      </c>
      <c r="ET48" s="78">
        <f>('4-year summary'!GH48/'4-year summary'!AG48)*100</f>
        <v>0.88394999368607152</v>
      </c>
      <c r="EU48" s="78">
        <f>('4-year summary'!GI48/'4-year summary'!AH48)*100</f>
        <v>0.75379939209726443</v>
      </c>
      <c r="EV48" s="78">
        <f t="shared" si="24"/>
        <v>12.211137769920445</v>
      </c>
      <c r="EW48" s="78">
        <f t="shared" si="24"/>
        <v>11.465045592705167</v>
      </c>
      <c r="EX48" s="78">
        <f>('4-year summary'!GL48/'4-year summary'!AG48)*100</f>
        <v>2.4371764111630259</v>
      </c>
      <c r="EY48" s="78">
        <f>('4-year summary'!GM48/'4-year summary'!AH48)*100</f>
        <v>2.5653495440729484</v>
      </c>
      <c r="EZ48" s="78">
        <f>('4-year summary'!GN48/'4-year summary'!AG48)*100</f>
        <v>1.2627857052658164E-2</v>
      </c>
      <c r="FA48" s="78">
        <f>('4-year summary'!GO48/'4-year summary'!AH48)*100</f>
        <v>0</v>
      </c>
      <c r="FB48" s="78">
        <f t="shared" si="25"/>
        <v>2.4498042682156842</v>
      </c>
      <c r="FC48" s="78">
        <f t="shared" si="25"/>
        <v>2.5653495440729484</v>
      </c>
      <c r="FD48" s="78">
        <f>('4-year summary'!GR48/'4-year summary'!AG48)*100</f>
        <v>2.5887106957949237</v>
      </c>
      <c r="FE48" s="78">
        <f>('4-year summary'!GS48/'4-year summary'!AH48)*100</f>
        <v>2.358662613981763</v>
      </c>
      <c r="FF48" s="78">
        <f>('4-year summary'!GT48/'4-year summary'!AG48)*100</f>
        <v>6.3139285263290823E-2</v>
      </c>
      <c r="FG48" s="78">
        <f>('4-year summary'!GU48/'4-year summary'!AH48)*100</f>
        <v>4.8632218844984802E-2</v>
      </c>
      <c r="FH48" s="78">
        <f t="shared" si="26"/>
        <v>2.6518499810582146</v>
      </c>
      <c r="FI48" s="78">
        <f t="shared" si="26"/>
        <v>2.4072948328267478</v>
      </c>
      <c r="FJ48" s="581">
        <f>('4-year summary'!GX48/'4-year summary'!X48)*100</f>
        <v>2.4357239512855209</v>
      </c>
      <c r="FK48" s="582">
        <f>('4-year summary'!GY48/'4-year summary'!Y48)*100</f>
        <v>2.4988910246931835</v>
      </c>
      <c r="FL48" s="582">
        <f>('4-year summary'!GZ48/'4-year summary'!Z48)*100</f>
        <v>2.4896923564858864</v>
      </c>
      <c r="FM48" s="582">
        <f>('4-year summary'!HA48/'4-year summary'!AA48)*100</f>
        <v>2.8474356900177966</v>
      </c>
      <c r="FN48" s="583">
        <f>('4-year summary'!HB48/'4-year summary'!AB48)*100</f>
        <v>4.5667770419426041</v>
      </c>
      <c r="FO48" s="583">
        <f>('4-year summary'!HC48/'4-year summary'!AC48)*100</f>
        <v>4.4298605414273995</v>
      </c>
      <c r="FP48" s="583">
        <f>('4-year summary'!HD48/'4-year summary'!AD48)*100</f>
        <v>4.3957436027362551</v>
      </c>
      <c r="FQ48" s="583">
        <f>('4-year summary'!HE48/'4-year summary'!AE48)*100</f>
        <v>3.4446148401557153</v>
      </c>
      <c r="FR48" s="583">
        <f>('4-year summary'!HF48/'4-year summary'!AF48)*100</f>
        <v>3.5778604874534756</v>
      </c>
      <c r="FS48" s="581">
        <f>('4-year summary'!HG48/'4-year summary'!X48)*100</f>
        <v>3.3829499323410013E-2</v>
      </c>
      <c r="FT48" s="582">
        <f>('4-year summary'!HH48/'4-year summary'!Y48)*100</f>
        <v>2.9572674848440041E-2</v>
      </c>
      <c r="FU48" s="582">
        <f>('4-year summary'!HI48/'4-year summary'!Z48)*100</f>
        <v>1.5857913098636219E-2</v>
      </c>
      <c r="FV48" s="582">
        <f>('4-year summary'!HJ48/'4-year summary'!AA48)*100</f>
        <v>6.4714447500404462E-2</v>
      </c>
      <c r="FW48" s="583">
        <f>('4-year summary'!HK48/'4-year summary'!AB48)*100</f>
        <v>0.19315673289183224</v>
      </c>
      <c r="FX48" s="583">
        <f>('4-year summary'!HL48/'4-year summary'!AC48)*100</f>
        <v>0.13672409078479628</v>
      </c>
      <c r="FY48" s="583">
        <f>('4-year summary'!HM48/'4-year summary'!AD48)*100</f>
        <v>0.10134279199391943</v>
      </c>
      <c r="FZ48" s="583">
        <f>('4-year summary'!HN48/'4-year summary'!AE48)*100</f>
        <v>0.11796626164916833</v>
      </c>
      <c r="GA48" s="583">
        <f>('4-year summary'!HO48/'4-year summary'!AF48)*100</f>
        <v>3.6018729739464517E-2</v>
      </c>
      <c r="GB48" s="581">
        <f>('4-year summary'!HY48/'4-year summary'!X48)*100</f>
        <v>19.164411366711771</v>
      </c>
      <c r="GC48" s="582">
        <f>('4-year summary'!HZ48/'4-year summary'!Y48)*100</f>
        <v>20.878308442998669</v>
      </c>
      <c r="GD48" s="582">
        <f>('4-year summary'!IA48/'4-year summary'!Z48)*100</f>
        <v>20.329844592451636</v>
      </c>
      <c r="GE48" s="582">
        <f>('4-year summary'!IB48/'4-year summary'!AA48)*100</f>
        <v>21.258696003882868</v>
      </c>
      <c r="GF48" s="583">
        <f>('4-year summary'!IC48/'4-year summary'!AB48)*100</f>
        <v>24.406732891832231</v>
      </c>
      <c r="GG48" s="583">
        <f>('4-year summary'!ID48/'4-year summary'!AC48)*100</f>
        <v>25.8408531583265</v>
      </c>
      <c r="GH48" s="583">
        <f>('4-year summary'!IE48/'4-year summary'!AD48)*100</f>
        <v>26.627818596402332</v>
      </c>
      <c r="GI48" s="583">
        <f>('4-year summary'!IF48/'4-year summary'!AE48)*100</f>
        <v>27.74566473988439</v>
      </c>
      <c r="GJ48" s="583">
        <f>('4-year summary'!IG48/'4-year summary'!AF48)*100</f>
        <v>29.667427062072278</v>
      </c>
      <c r="GK48" s="581">
        <f>('4-year summary'!IH48/'4-year summary'!X48)*100</f>
        <v>1.2855209742895806</v>
      </c>
      <c r="GL48" s="582">
        <f>('4-year summary'!II48/'4-year summary'!Y48)*100</f>
        <v>2.7058997486322638</v>
      </c>
      <c r="GM48" s="582">
        <f>('4-year summary'!IJ48/'4-year summary'!Z48)*100</f>
        <v>3.2825880114176975</v>
      </c>
      <c r="GN48" s="582">
        <f>('4-year summary'!IK48/'4-year summary'!AA48)*100</f>
        <v>2.944507361268403</v>
      </c>
      <c r="GO48" s="583">
        <f>('4-year summary'!IL48/'4-year summary'!AB48)*100</f>
        <v>2.0971302428256071</v>
      </c>
      <c r="GP48" s="583">
        <f>('4-year summary'!IM48/'4-year summary'!AC48)*100</f>
        <v>2.1602406343997815</v>
      </c>
      <c r="GQ48" s="583">
        <f>('4-year summary'!IN48/'4-year summary'!AD48)*100</f>
        <v>2.3942234608563466</v>
      </c>
      <c r="GR48" s="583">
        <f>('4-year summary'!IO48/'4-year summary'!AE48)*100</f>
        <v>1.6633242892532736</v>
      </c>
      <c r="GS48" s="583">
        <f>('4-year summary'!IP48/'4-year summary'!AF48)*100</f>
        <v>1.3567054868531636</v>
      </c>
      <c r="GT48" s="581">
        <f>('4-year summary'!LB48/'4-year summary'!X48)*100</f>
        <v>26.116373477672532</v>
      </c>
      <c r="GU48" s="582">
        <f>('4-year summary'!LC48/'4-year summary'!Y48)*100</f>
        <v>25.447286707082657</v>
      </c>
      <c r="GV48" s="582">
        <f>('4-year summary'!LD48/'4-year summary'!Z48)*100</f>
        <v>23.771011734855694</v>
      </c>
      <c r="GW48" s="582">
        <f>('4-year summary'!LE48/'4-year summary'!AA48)*100</f>
        <v>25.109205630156932</v>
      </c>
      <c r="GX48" s="583">
        <f>('4-year summary'!LF48/'4-year summary'!AB48)*100</f>
        <v>20.07450331125828</v>
      </c>
      <c r="GY48" s="583">
        <f>('4-year summary'!LG48/'4-year summary'!AC48)*100</f>
        <v>19.633579436696746</v>
      </c>
      <c r="GZ48" s="583">
        <f>('4-year summary'!LH48/'4-year summary'!AD48)*100</f>
        <v>17.506967316949581</v>
      </c>
      <c r="HA48" s="583">
        <f>('4-year summary'!LI48/'4-year summary'!AE48)*100</f>
        <v>16.586056387873068</v>
      </c>
      <c r="HB48" s="583">
        <f>('4-year summary'!LJ48/'4-year summary'!AF48)*100</f>
        <v>16.820746788329931</v>
      </c>
      <c r="HC48" s="581">
        <f>('4-year summary'!LK48/'4-year summary'!X48)*100</f>
        <v>3.4675236806495264</v>
      </c>
      <c r="HD48" s="582">
        <f>('4-year summary'!LL48/'4-year summary'!Y48)*100</f>
        <v>4.2732515155995863</v>
      </c>
      <c r="HE48" s="582">
        <f>('4-year summary'!LM48/'4-year summary'!Z48)*100</f>
        <v>5.5185537583254041</v>
      </c>
      <c r="HF48" s="582">
        <f>('4-year summary'!LN48/'4-year summary'!AA48)*100</f>
        <v>4.190260475651189</v>
      </c>
      <c r="HG48" s="583">
        <f>('4-year summary'!LO48/'4-year summary'!AB48)*100</f>
        <v>1.5866445916114791</v>
      </c>
      <c r="HH48" s="583">
        <f>('4-year summary'!LP48/'4-year summary'!AC48)*100</f>
        <v>2.0371889526934646</v>
      </c>
      <c r="HI48" s="583">
        <f>('4-year summary'!LQ48/'4-year summary'!AD48)*100</f>
        <v>1.3681276919179122</v>
      </c>
      <c r="HJ48" s="583">
        <f>('4-year summary'!LR48/'4-year summary'!AE48)*100</f>
        <v>0.9555267193582635</v>
      </c>
      <c r="HK48" s="583">
        <f>('4-year summary'!LS48/'4-year summary'!AF48)*100</f>
        <v>0.99651818945851833</v>
      </c>
      <c r="HL48" s="38"/>
      <c r="HM48" s="24">
        <f t="shared" si="76"/>
        <v>99.999999999999986</v>
      </c>
      <c r="HN48" s="24">
        <f t="shared" si="77"/>
        <v>100</v>
      </c>
      <c r="HO48" s="24">
        <f t="shared" si="78"/>
        <v>100.00000000000003</v>
      </c>
      <c r="HP48" s="24">
        <f t="shared" si="79"/>
        <v>100</v>
      </c>
      <c r="HQ48" s="24">
        <f t="shared" si="80"/>
        <v>100</v>
      </c>
      <c r="HR48" s="24">
        <f t="shared" si="81"/>
        <v>100</v>
      </c>
      <c r="HS48" s="24">
        <f t="shared" si="82"/>
        <v>99.999999999999986</v>
      </c>
      <c r="HT48" s="24">
        <f t="shared" si="83"/>
        <v>100</v>
      </c>
      <c r="HU48" s="24">
        <f t="shared" si="84"/>
        <v>100.00000000000001</v>
      </c>
      <c r="HV48" s="597">
        <f t="shared" si="85"/>
        <v>99.999999999999986</v>
      </c>
      <c r="HW48" s="597">
        <f t="shared" si="86"/>
        <v>100.00000000000001</v>
      </c>
    </row>
    <row r="49" spans="1:231" s="26" customFormat="1" x14ac:dyDescent="0.2">
      <c r="A49" s="156" t="s">
        <v>62</v>
      </c>
      <c r="B49" s="76">
        <f>('4-year summary'!B49/'4-year summary'!X49)*100</f>
        <v>81.206663831518227</v>
      </c>
      <c r="C49" s="76">
        <f>('4-year summary'!C49/'4-year summary'!Y49)*100</f>
        <v>70.656967652381709</v>
      </c>
      <c r="D49" s="76">
        <f>('4-year summary'!D49/'4-year summary'!Z49)*100</f>
        <v>70.492258443849224</v>
      </c>
      <c r="E49" s="76">
        <f>('4-year summary'!E49/'4-year summary'!AA49)*100</f>
        <v>68.349717495672621</v>
      </c>
      <c r="F49" s="76">
        <f>('4-year summary'!F49/'4-year summary'!AB49)*100</f>
        <v>67.79819189268008</v>
      </c>
      <c r="G49" s="76">
        <f>('4-year summary'!G49/'4-year summary'!AC49)*100</f>
        <v>64.669625610097754</v>
      </c>
      <c r="H49" s="76">
        <f>('4-year summary'!H49/'4-year summary'!AD49)*100</f>
        <v>63.340742319520139</v>
      </c>
      <c r="I49" s="76">
        <f>('4-year summary'!I49/'4-year summary'!AE49)*100</f>
        <v>67.537097334654632</v>
      </c>
      <c r="J49" s="76">
        <f>('4-year summary'!J49/'4-year summary'!AF49)*100</f>
        <v>67.902011664054669</v>
      </c>
      <c r="K49" s="76">
        <f>('4-year summary'!K49/'4-year summary'!AG49)*100</f>
        <v>66.086988810773335</v>
      </c>
      <c r="L49" s="76">
        <f>('4-year summary'!L49/'4-year summary'!AH49)*100</f>
        <v>68.409210230255752</v>
      </c>
      <c r="M49" s="78">
        <f>('4-year summary'!M49/'4-year summary'!X49)*100</f>
        <v>18.79333616848178</v>
      </c>
      <c r="N49" s="76">
        <f>('4-year summary'!N49/'4-year summary'!Y49)*100</f>
        <v>29.343032347618291</v>
      </c>
      <c r="O49" s="76">
        <f>('4-year summary'!O49/'4-year summary'!Z49)*100</f>
        <v>29.50774155615078</v>
      </c>
      <c r="P49" s="76">
        <f>('4-year summary'!P49/'4-year summary'!AA49)*100</f>
        <v>31.650282504327375</v>
      </c>
      <c r="Q49" s="76">
        <f>('4-year summary'!Q49/'4-year summary'!AB49)*100</f>
        <v>32.20180810731992</v>
      </c>
      <c r="R49" s="76">
        <f>('4-year summary'!R49/'4-year summary'!AC49)*100</f>
        <v>35.330374389902239</v>
      </c>
      <c r="S49" s="76">
        <f>('4-year summary'!S49/'4-year summary'!AD49)*100</f>
        <v>36.659257680479854</v>
      </c>
      <c r="T49" s="76">
        <f>('4-year summary'!T49/'4-year summary'!AE49)*100</f>
        <v>32.462902665345361</v>
      </c>
      <c r="U49" s="76">
        <f>('4-year summary'!U49/'4-year summary'!AF49)*100</f>
        <v>32.097988335945324</v>
      </c>
      <c r="V49" s="76">
        <f>('4-year summary'!V49/'4-year summary'!AG49)*100</f>
        <v>33.913011189226658</v>
      </c>
      <c r="W49" s="76">
        <f>('4-year summary'!W49/'4-year summary'!AH49)*100</f>
        <v>31.590789769744244</v>
      </c>
      <c r="X49" s="78">
        <f>('4-year summary'!AI49/'4-year summary'!X49)*100</f>
        <v>21.790581143797496</v>
      </c>
      <c r="Y49" s="75">
        <f>('4-year summary'!AJ49/'4-year summary'!Y49)*100</f>
        <v>20.283590743766801</v>
      </c>
      <c r="Z49" s="75">
        <f>('4-year summary'!AK49/'4-year summary'!Z49)*100</f>
        <v>19.264062193767558</v>
      </c>
      <c r="AA49" s="75">
        <f>('4-year summary'!AL49/'4-year summary'!AA49)*100</f>
        <v>19.092720206407787</v>
      </c>
      <c r="AB49" s="76">
        <f>('4-year summary'!AM49/'4-year summary'!AB49)*100</f>
        <v>17.305336832895886</v>
      </c>
      <c r="AC49" s="76">
        <f>('4-year summary'!AN49/'4-year summary'!AC49)*100</f>
        <v>19.139743722075586</v>
      </c>
      <c r="AD49" s="76">
        <f>('4-year summary'!AO49/'4-year summary'!AD49)*100</f>
        <v>18.924885059221143</v>
      </c>
      <c r="AE49" s="76">
        <f>('4-year summary'!AP49/'4-year summary'!AE49)*100</f>
        <v>16.74109728317525</v>
      </c>
      <c r="AF49" s="76">
        <f>('4-year summary'!AQ49/'4-year summary'!AF49)*100</f>
        <v>16.744598309482825</v>
      </c>
      <c r="AG49" s="76">
        <f>('4-year summary'!AR49/'4-year summary'!AG49)*100</f>
        <v>16.147638380037627</v>
      </c>
      <c r="AH49" s="76">
        <f>('4-year summary'!AS49/'4-year summary'!AH49)*100</f>
        <v>16.547913697842446</v>
      </c>
      <c r="AI49" s="78">
        <f>('4-year summary'!AT49/'4-year summary'!X49)*100</f>
        <v>10.032727474437438</v>
      </c>
      <c r="AJ49" s="75">
        <f>('4-year summary'!AU49/'4-year summary'!Y49)*100</f>
        <v>10.398327271449405</v>
      </c>
      <c r="AK49" s="75">
        <f>('4-year summary'!AV49/'4-year summary'!Z49)*100</f>
        <v>9.7814725289083437</v>
      </c>
      <c r="AL49" s="75">
        <f>('4-year summary'!AW49/'4-year summary'!AA49)*100</f>
        <v>9.4745092916163163</v>
      </c>
      <c r="AM49" s="76">
        <f>('4-year summary'!AX49/'4-year summary'!AB49)*100</f>
        <v>9.0565762613006715</v>
      </c>
      <c r="AN49" s="76">
        <f>('4-year summary'!AY49/'4-year summary'!AC49)*100</f>
        <v>10.584366751699427</v>
      </c>
      <c r="AO49" s="76">
        <f>('4-year summary'!AZ49/'4-year summary'!AD49)*100</f>
        <v>10.203087415887708</v>
      </c>
      <c r="AP49" s="76">
        <f>('4-year summary'!BA49/'4-year summary'!AE49)*100</f>
        <v>9.9290871417356286</v>
      </c>
      <c r="AQ49" s="76">
        <f>('4-year summary'!BB49/'4-year summary'!AF49)*100</f>
        <v>10.236877938493949</v>
      </c>
      <c r="AR49" s="76">
        <f>('4-year summary'!BC49/'4-year summary'!AG49)*100</f>
        <v>9.8772155658976146</v>
      </c>
      <c r="AS49" s="76">
        <f>('4-year summary'!BD49/'4-year summary'!AH49)*100</f>
        <v>8.8264706617665443</v>
      </c>
      <c r="AT49" s="606">
        <f t="shared" si="27"/>
        <v>26.024853945935241</v>
      </c>
      <c r="AU49" s="606">
        <f t="shared" si="27"/>
        <v>25.374384359608989</v>
      </c>
      <c r="AV49" s="78"/>
      <c r="AW49" s="75"/>
      <c r="AX49" s="75"/>
      <c r="AY49" s="75"/>
      <c r="AZ49" s="76"/>
      <c r="BA49" s="76"/>
      <c r="BB49" s="76"/>
      <c r="BC49" s="76"/>
      <c r="BD49" s="76"/>
      <c r="BE49" s="76"/>
      <c r="BF49" s="76"/>
      <c r="BG49" s="78">
        <f>('4-year summary'!DH49/'4-year summary'!X49)*100</f>
        <v>2.6422350831129928</v>
      </c>
      <c r="BH49" s="75">
        <f>('4-year summary'!DI49/'4-year summary'!Y49)*100</f>
        <v>13.223692302285944</v>
      </c>
      <c r="BI49" s="75">
        <f>('4-year summary'!DJ49/'4-year summary'!Z49)*100</f>
        <v>12.819298360227346</v>
      </c>
      <c r="BJ49" s="75">
        <f>('4-year summary'!DK49/'4-year summary'!AA49)*100</f>
        <v>14.180737450602567</v>
      </c>
      <c r="BK49" s="76">
        <f>('4-year summary'!DL49/'4-year summary'!AB49)*100</f>
        <v>18.553514144065325</v>
      </c>
      <c r="BL49" s="76">
        <f>('4-year summary'!DM49/'4-year summary'!AC49)*100</f>
        <v>19.731040889452498</v>
      </c>
      <c r="BM49" s="76">
        <f>('4-year summary'!DN49/'4-year summary'!AD49)*100</f>
        <v>22.303078281521177</v>
      </c>
      <c r="BN49" s="76">
        <f>('4-year summary'!DO49/'4-year summary'!AE49)*100</f>
        <v>18.484961583506003</v>
      </c>
      <c r="BO49" s="76">
        <f>('4-year summary'!DP49/'4-year summary'!AF49)*100</f>
        <v>18.133237417465249</v>
      </c>
      <c r="BP49" s="76">
        <f>('4-year summary'!DQ49/'4-year summary'!AG49)*100</f>
        <v>18.328547380928807</v>
      </c>
      <c r="BQ49" s="76">
        <f>('4-year summary'!DR49/'4-year summary'!AH49)*100</f>
        <v>17.301682542063553</v>
      </c>
      <c r="BR49" s="606">
        <f t="shared" si="2"/>
        <v>18.328547380928807</v>
      </c>
      <c r="BS49" s="606">
        <f t="shared" si="2"/>
        <v>17.301682542063553</v>
      </c>
      <c r="BT49" s="382">
        <f t="shared" si="3"/>
        <v>21.790581143797496</v>
      </c>
      <c r="BU49" s="383">
        <f t="shared" si="4"/>
        <v>20.283590743766801</v>
      </c>
      <c r="BV49" s="383">
        <f t="shared" si="5"/>
        <v>19.264062193767558</v>
      </c>
      <c r="BW49" s="383">
        <f t="shared" si="6"/>
        <v>19.092720206407787</v>
      </c>
      <c r="BX49" s="383">
        <f t="shared" si="7"/>
        <v>17.305336832895886</v>
      </c>
      <c r="BY49" s="383">
        <f t="shared" si="8"/>
        <v>19.139743722075586</v>
      </c>
      <c r="BZ49" s="383">
        <f t="shared" si="9"/>
        <v>18.924885059221143</v>
      </c>
      <c r="CA49" s="383">
        <f t="shared" si="68"/>
        <v>16.74109728317525</v>
      </c>
      <c r="CB49" s="383">
        <f t="shared" si="69"/>
        <v>16.744598309482825</v>
      </c>
      <c r="CC49" s="383">
        <f t="shared" si="70"/>
        <v>16.147638380037627</v>
      </c>
      <c r="CD49" s="383">
        <f t="shared" si="71"/>
        <v>16.547913697842446</v>
      </c>
      <c r="CE49" s="382">
        <f t="shared" si="10"/>
        <v>12.674962557550431</v>
      </c>
      <c r="CF49" s="383">
        <f t="shared" si="11"/>
        <v>23.622019573735351</v>
      </c>
      <c r="CG49" s="383">
        <f t="shared" si="12"/>
        <v>22.600770889135688</v>
      </c>
      <c r="CH49" s="383">
        <f t="shared" si="13"/>
        <v>23.655246742218885</v>
      </c>
      <c r="CI49" s="383">
        <f t="shared" si="14"/>
        <v>27.610090405365995</v>
      </c>
      <c r="CJ49" s="383">
        <f t="shared" si="15"/>
        <v>30.315407641151925</v>
      </c>
      <c r="CK49" s="383">
        <f t="shared" si="16"/>
        <v>32.506165697408889</v>
      </c>
      <c r="CL49" s="383">
        <f t="shared" si="72"/>
        <v>28.414048725241631</v>
      </c>
      <c r="CM49" s="383">
        <f t="shared" si="73"/>
        <v>28.3701153559592</v>
      </c>
      <c r="CN49" s="383">
        <f t="shared" si="74"/>
        <v>28.205762946826422</v>
      </c>
      <c r="CO49" s="383">
        <f t="shared" si="75"/>
        <v>26.128153203830095</v>
      </c>
      <c r="CP49" s="78">
        <f>('4-year summary'!ED49/'4-year summary'!AG49)*100</f>
        <v>0.68199821764531143</v>
      </c>
      <c r="CQ49" s="78">
        <f>('4-year summary'!EE49/'4-year summary'!AH49)*100</f>
        <v>0.62751568789219725</v>
      </c>
      <c r="CR49" s="78">
        <f>('4-year summary'!EF49/'4-year summary'!AG49)*100</f>
        <v>2.7230418853351819E-2</v>
      </c>
      <c r="CS49" s="78">
        <f>('4-year summary'!EG49/'4-year summary'!AH49)*100</f>
        <v>1.3750343758593965E-2</v>
      </c>
      <c r="CT49" s="78">
        <f t="shared" si="17"/>
        <v>0.7092286364986633</v>
      </c>
      <c r="CU49" s="78">
        <f t="shared" si="17"/>
        <v>0.64126603165079121</v>
      </c>
      <c r="CV49" s="78">
        <f>('4-year summary'!EJ49/'4-year summary'!AG49)*100</f>
        <v>1.635062877512625</v>
      </c>
      <c r="CW49" s="78">
        <f>('4-year summary'!EK49/'4-year summary'!AH49)*100</f>
        <v>2.0550513762844074</v>
      </c>
      <c r="CX49" s="78">
        <f>('4-year summary'!EL49/'4-year summary'!AG49)*100</f>
        <v>0.36142192296266956</v>
      </c>
      <c r="CY49" s="78">
        <f>('4-year summary'!EM49/'4-year summary'!AH49)*100</f>
        <v>0.4150103752593815</v>
      </c>
      <c r="CZ49" s="78">
        <f t="shared" si="18"/>
        <v>1.9964848004752946</v>
      </c>
      <c r="DA49" s="78">
        <f t="shared" si="18"/>
        <v>2.4700617515437888</v>
      </c>
      <c r="DB49" s="78">
        <f>('4-year summary'!EP49/'4-year summary'!AG49)*100</f>
        <v>8.4476185760966445</v>
      </c>
      <c r="DC49" s="78">
        <f>('4-year summary'!EQ49/'4-year summary'!AH49)*100</f>
        <v>9.2639815995399886</v>
      </c>
      <c r="DD49" s="78">
        <f>('4-year summary'!ER49/'4-year summary'!AG49)*100</f>
        <v>0.21289236558075056</v>
      </c>
      <c r="DE49" s="78">
        <f>('4-year summary'!ES49/'4-year summary'!AH49)*100</f>
        <v>0.23750593764844119</v>
      </c>
      <c r="DF49" s="78">
        <f t="shared" si="36"/>
        <v>8.6605109416773942</v>
      </c>
      <c r="DG49" s="78">
        <f t="shared" si="36"/>
        <v>9.5014875371884298</v>
      </c>
      <c r="DH49" s="78">
        <f>('4-year summary'!EV49/'4-year summary'!AG49)*100</f>
        <v>4.0338152292306164</v>
      </c>
      <c r="DI49" s="78">
        <f>('4-year summary'!EW49/'4-year summary'!AH49)*100</f>
        <v>4.1776044401110024</v>
      </c>
      <c r="DJ49" s="78">
        <f>('4-year summary'!EX49/'4-year summary'!AG49)*100</f>
        <v>0.30943657787899792</v>
      </c>
      <c r="DK49" s="78">
        <f>('4-year summary'!EY49/'4-year summary'!AH49)*100</f>
        <v>0.28125703142578568</v>
      </c>
      <c r="DL49" s="78">
        <f t="shared" si="37"/>
        <v>4.3432518071096142</v>
      </c>
      <c r="DM49" s="78">
        <f t="shared" si="37"/>
        <v>4.458861471536788</v>
      </c>
      <c r="DN49" s="78">
        <f>('4-year summary'!FB49/'4-year summary'!AG49)*100</f>
        <v>7.3361223883552835</v>
      </c>
      <c r="DO49" s="78">
        <f>('4-year summary'!FC49/'4-year summary'!AH49)*100</f>
        <v>7.3476836920923025</v>
      </c>
      <c r="DP49" s="78">
        <f>('4-year summary'!FD49/'4-year summary'!AG49)*100</f>
        <v>0.45672838894940088</v>
      </c>
      <c r="DQ49" s="78">
        <f>('4-year summary'!FE49/'4-year summary'!AH49)*100</f>
        <v>0.46751168779219476</v>
      </c>
      <c r="DR49" s="78">
        <f t="shared" si="19"/>
        <v>7.7928507773046842</v>
      </c>
      <c r="DS49" s="78">
        <f t="shared" si="19"/>
        <v>7.8151953798844973</v>
      </c>
      <c r="DT49" s="78">
        <f>('4-year summary'!FH49/'4-year summary'!AG49)*100</f>
        <v>3.0436181800178237</v>
      </c>
      <c r="DU49" s="78">
        <f>('4-year summary'!FI49/'4-year summary'!AH49)*100</f>
        <v>3.168829220730518</v>
      </c>
      <c r="DV49" s="78">
        <f>('4-year summary'!FJ49/'4-year summary'!AG49)*100</f>
        <v>0.42330923853846919</v>
      </c>
      <c r="DW49" s="78">
        <f>('4-year summary'!FK49/'4-year summary'!AH49)*100</f>
        <v>0.6012650316257907</v>
      </c>
      <c r="DX49" s="78">
        <f t="shared" si="20"/>
        <v>3.4669274185562928</v>
      </c>
      <c r="DY49" s="78">
        <f t="shared" si="20"/>
        <v>3.7700942523563086</v>
      </c>
      <c r="DZ49" s="78">
        <f>('4-year summary'!FN49/'4-year summary'!AG49)*100</f>
        <v>7.7458164174670756</v>
      </c>
      <c r="EA49" s="78">
        <f>('4-year summary'!FO49/'4-year summary'!AH49)*100</f>
        <v>8.4489612240306009</v>
      </c>
      <c r="EB49" s="78">
        <f>('4-year summary'!FP49/'4-year summary'!AG49)*100</f>
        <v>1.5372809189028618</v>
      </c>
      <c r="EC49" s="78">
        <f>('4-year summary'!FQ49/'4-year summary'!AH49)*100</f>
        <v>1.5887897197429934</v>
      </c>
      <c r="ED49" s="78">
        <f t="shared" si="21"/>
        <v>9.2830973363699378</v>
      </c>
      <c r="EE49" s="78">
        <f t="shared" si="21"/>
        <v>10.037750943773595</v>
      </c>
      <c r="EF49" s="78">
        <f>('4-year summary'!FT49/'4-year summary'!AG49)*100</f>
        <v>6.5080701059510844</v>
      </c>
      <c r="EG49" s="78">
        <f>('4-year summary'!FU49/'4-year summary'!AH49)*100</f>
        <v>6.7226680667016678</v>
      </c>
      <c r="EH49" s="78">
        <f>('4-year summary'!FV49/'4-year summary'!AG49)*100</f>
        <v>1.169670264382612</v>
      </c>
      <c r="EI49" s="78">
        <f>('4-year summary'!FW49/'4-year summary'!AH49)*100</f>
        <v>1.1262781569539237</v>
      </c>
      <c r="EJ49" s="78">
        <f t="shared" si="22"/>
        <v>7.6777403703336962</v>
      </c>
      <c r="EK49" s="78">
        <f t="shared" si="22"/>
        <v>7.8489462236555916</v>
      </c>
      <c r="EL49" s="78">
        <f>('4-year summary'!FZ49/'4-year summary'!AG49)*100</f>
        <v>0.2067036340231706</v>
      </c>
      <c r="EM49" s="78">
        <f>('4-year summary'!GA49/'4-year summary'!AH49)*100</f>
        <v>0.18250456261406536</v>
      </c>
      <c r="EN49" s="78">
        <f>('4-year summary'!GB49/'4-year summary'!AG49)*100</f>
        <v>0.1052084364788593</v>
      </c>
      <c r="EO49" s="78">
        <f>('4-year summary'!GC49/'4-year summary'!AH49)*100</f>
        <v>5.0001250031250777E-2</v>
      </c>
      <c r="EP49" s="78">
        <f t="shared" si="23"/>
        <v>0.3119120705020299</v>
      </c>
      <c r="EQ49" s="78">
        <f t="shared" si="23"/>
        <v>0.23250581264531614</v>
      </c>
      <c r="ER49" s="78">
        <f>('4-year summary'!GF49/'4-year summary'!AG49)*100</f>
        <v>7.7990395088622639</v>
      </c>
      <c r="ES49" s="78">
        <f>('4-year summary'!GG49/'4-year summary'!AH49)*100</f>
        <v>7.4439360984024594</v>
      </c>
      <c r="ET49" s="78">
        <f>('4-year summary'!GH49/'4-year summary'!AG49)*100</f>
        <v>0.96296663035944152</v>
      </c>
      <c r="EU49" s="78">
        <f>('4-year summary'!GI49/'4-year summary'!AH49)*100</f>
        <v>0.55876396909922743</v>
      </c>
      <c r="EV49" s="78">
        <f t="shared" si="24"/>
        <v>8.7620061392217057</v>
      </c>
      <c r="EW49" s="78">
        <f t="shared" si="24"/>
        <v>8.0027000675016868</v>
      </c>
      <c r="EX49" s="78">
        <f>('4-year summary'!GL49/'4-year summary'!AG49)*100</f>
        <v>1.9556391721952666</v>
      </c>
      <c r="EY49" s="78">
        <f>('4-year summary'!GM49/'4-year summary'!AH49)*100</f>
        <v>1.8825470636765917</v>
      </c>
      <c r="EZ49" s="78">
        <f>('4-year summary'!GN49/'4-year summary'!AG49)*100</f>
        <v>4.9509852460639665E-2</v>
      </c>
      <c r="FA49" s="78">
        <f>('4-year summary'!GO49/'4-year summary'!AH49)*100</f>
        <v>2.87507187679692E-2</v>
      </c>
      <c r="FB49" s="78">
        <f t="shared" si="25"/>
        <v>2.0051490246559065</v>
      </c>
      <c r="FC49" s="78">
        <f t="shared" si="25"/>
        <v>1.9112977824445609</v>
      </c>
      <c r="FD49" s="78">
        <f>('4-year summary'!GR49/'4-year summary'!AG49)*100</f>
        <v>0.54584612337855232</v>
      </c>
      <c r="FE49" s="78">
        <f>('4-year summary'!GS49/'4-year summary'!AH49)*100</f>
        <v>0.54001350033750839</v>
      </c>
      <c r="FF49" s="78">
        <f>('4-year summary'!GT49/'4-year summary'!AG49)*100</f>
        <v>9.1593227052183382E-2</v>
      </c>
      <c r="FG49" s="78">
        <f>('4-year summary'!GU49/'4-year summary'!AH49)*100</f>
        <v>9.375234380859522E-2</v>
      </c>
      <c r="FH49" s="78">
        <f t="shared" si="26"/>
        <v>0.63743935043073574</v>
      </c>
      <c r="FI49" s="78">
        <f t="shared" si="26"/>
        <v>0.6337658441461036</v>
      </c>
      <c r="FJ49" s="581">
        <f>('4-year summary'!GX49/'4-year summary'!X49)*100</f>
        <v>4.5781484015309797</v>
      </c>
      <c r="FK49" s="582">
        <f>('4-year summary'!GY49/'4-year summary'!Y49)*100</f>
        <v>5.0726547537469466</v>
      </c>
      <c r="FL49" s="582">
        <f>('4-year summary'!GZ49/'4-year summary'!Z49)*100</f>
        <v>4.9601489514601163</v>
      </c>
      <c r="FM49" s="582">
        <f>('4-year summary'!HA49/'4-year summary'!AA49)*100</f>
        <v>4.8874881609458178</v>
      </c>
      <c r="FN49" s="583">
        <f>('4-year summary'!HB49/'4-year summary'!AB49)*100</f>
        <v>6.0484106153397494</v>
      </c>
      <c r="FO49" s="583">
        <f>('4-year summary'!HC49/'4-year summary'!AC49)*100</f>
        <v>5.2449975669817306</v>
      </c>
      <c r="FP49" s="583">
        <f>('4-year summary'!HD49/'4-year summary'!AD49)*100</f>
        <v>5.109155680053588</v>
      </c>
      <c r="FQ49" s="583">
        <f>('4-year summary'!HE49/'4-year summary'!AE49)*100</f>
        <v>5.3577174038944158</v>
      </c>
      <c r="FR49" s="583">
        <f>('4-year summary'!HF49/'4-year summary'!AF49)*100</f>
        <v>5.4055442797317781</v>
      </c>
      <c r="FS49" s="581">
        <f>('4-year summary'!HG49/'4-year summary'!X49)*100</f>
        <v>0.2015420742192556</v>
      </c>
      <c r="FT49" s="582">
        <f>('4-year summary'!HH49/'4-year summary'!Y49)*100</f>
        <v>0.18097798394040027</v>
      </c>
      <c r="FU49" s="582">
        <f>('4-year summary'!HI49/'4-year summary'!Z49)*100</f>
        <v>0.21068792055922128</v>
      </c>
      <c r="FV49" s="582">
        <f>('4-year summary'!HJ49/'4-year summary'!AA49)*100</f>
        <v>0.16493027205330024</v>
      </c>
      <c r="FW49" s="583">
        <f>('4-year summary'!HK49/'4-year summary'!AB49)*100</f>
        <v>0.80052493438320205</v>
      </c>
      <c r="FX49" s="583">
        <f>('4-year summary'!HL49/'4-year summary'!AC49)*100</f>
        <v>0.15630299187519353</v>
      </c>
      <c r="FY49" s="583">
        <f>('4-year summary'!HM49/'4-year summary'!AD49)*100</f>
        <v>0.12331394817769387</v>
      </c>
      <c r="FZ49" s="583">
        <f>('4-year summary'!HN49/'4-year summary'!AE49)*100</f>
        <v>6.9497175068531938E-2</v>
      </c>
      <c r="GA49" s="583">
        <f>('4-year summary'!HO49/'4-year summary'!AF49)*100</f>
        <v>5.6521850833697304E-2</v>
      </c>
      <c r="GB49" s="581">
        <f>('4-year summary'!HY49/'4-year summary'!X49)*100</f>
        <v>28.881533938575892</v>
      </c>
      <c r="GC49" s="582">
        <f>('4-year summary'!HZ49/'4-year summary'!Y49)*100</f>
        <v>22.492224974961783</v>
      </c>
      <c r="GD49" s="582">
        <f>('4-year summary'!IA49/'4-year summary'!Z49)*100</f>
        <v>23.765270791141308</v>
      </c>
      <c r="GE49" s="582">
        <f>('4-year summary'!IB49/'4-year summary'!AA49)*100</f>
        <v>23.137594304190209</v>
      </c>
      <c r="GF49" s="583">
        <f>('4-year summary'!IC49/'4-year summary'!AB49)*100</f>
        <v>25.555555555555554</v>
      </c>
      <c r="GG49" s="583">
        <f>('4-year summary'!ID49/'4-year summary'!AC49)*100</f>
        <v>23.034047510211302</v>
      </c>
      <c r="GH49" s="583">
        <f>('4-year summary'!IE49/'4-year summary'!AD49)*100</f>
        <v>23.352008038242548</v>
      </c>
      <c r="GI49" s="583">
        <f>('4-year summary'!IF49/'4-year summary'!AE49)*100</f>
        <v>29.909524973938563</v>
      </c>
      <c r="GJ49" s="583">
        <f>('4-year summary'!IG49/'4-year summary'!AF49)*100</f>
        <v>30.75302520360712</v>
      </c>
      <c r="GK49" s="581">
        <f>('4-year summary'!IH49/'4-year summary'!X49)*100</f>
        <v>3.076752399090287</v>
      </c>
      <c r="GL49" s="582">
        <f>('4-year summary'!II49/'4-year summary'!Y49)*100</f>
        <v>3.0854110660130374</v>
      </c>
      <c r="GM49" s="582">
        <f>('4-year summary'!IJ49/'4-year summary'!Z49)*100</f>
        <v>3.7107205853531062</v>
      </c>
      <c r="GN49" s="582">
        <f>('4-year summary'!IK49/'4-year summary'!AA49)*100</f>
        <v>3.3524935497566868</v>
      </c>
      <c r="GO49" s="583">
        <f>('4-year summary'!IL49/'4-year summary'!AB49)*100</f>
        <v>2.0866141732283463</v>
      </c>
      <c r="GP49" s="583">
        <f>('4-year summary'!IM49/'4-year summary'!AC49)*100</f>
        <v>2.6556763053511658</v>
      </c>
      <c r="GQ49" s="583">
        <f>('4-year summary'!IN49/'4-year summary'!AD49)*100</f>
        <v>2.1404865572572542</v>
      </c>
      <c r="GR49" s="583">
        <f>('4-year summary'!IO49/'4-year summary'!AE49)*100</f>
        <v>2.5765434164296468</v>
      </c>
      <c r="GS49" s="583">
        <f>('4-year summary'!IP49/'4-year summary'!AF49)*100</f>
        <v>2.3405184595226469</v>
      </c>
      <c r="GT49" s="581">
        <f>('4-year summary'!LB49/'4-year summary'!X49)*100</f>
        <v>25.956400347613851</v>
      </c>
      <c r="GU49" s="582">
        <f>('4-year summary'!LC49/'4-year summary'!Y49)*100</f>
        <v>22.808497179906173</v>
      </c>
      <c r="GV49" s="582">
        <f>('4-year summary'!LD49/'4-year summary'!Z49)*100</f>
        <v>22.502776507480238</v>
      </c>
      <c r="GW49" s="582">
        <f>('4-year summary'!LE49/'4-year summary'!AA49)*100</f>
        <v>21.231914824128808</v>
      </c>
      <c r="GX49" s="583">
        <f>('4-year summary'!LF49/'4-year summary'!AB49)*100</f>
        <v>18.888888888888889</v>
      </c>
      <c r="GY49" s="583">
        <f>('4-year summary'!LG49/'4-year summary'!AC49)*100</f>
        <v>17.250836810829142</v>
      </c>
      <c r="GZ49" s="583">
        <f>('4-year summary'!LH49/'4-year summary'!AD49)*100</f>
        <v>15.954693542002863</v>
      </c>
      <c r="HA49" s="583">
        <f>('4-year summary'!LI49/'4-year summary'!AE49)*100</f>
        <v>15.528757673646416</v>
      </c>
      <c r="HB49" s="583">
        <f>('4-year summary'!LJ49/'4-year summary'!AF49)*100</f>
        <v>14.998843871232948</v>
      </c>
      <c r="HC49" s="581">
        <f>('4-year summary'!LK49/'4-year summary'!X49)*100</f>
        <v>2.8400791376218035</v>
      </c>
      <c r="HD49" s="582">
        <f>('4-year summary'!LL49/'4-year summary'!Y49)*100</f>
        <v>2.4546237239295063</v>
      </c>
      <c r="HE49" s="582">
        <f>('4-year summary'!LM49/'4-year summary'!Z49)*100</f>
        <v>2.9855621611027634</v>
      </c>
      <c r="HF49" s="582">
        <f>('4-year summary'!LN49/'4-year summary'!AA49)*100</f>
        <v>4.4776119402985071</v>
      </c>
      <c r="HG49" s="583">
        <f>('4-year summary'!LO49/'4-year summary'!AB49)*100</f>
        <v>1.7045785943423739</v>
      </c>
      <c r="HH49" s="583">
        <f>('4-year summary'!LP49/'4-year summary'!AC49)*100</f>
        <v>2.2029874515239545</v>
      </c>
      <c r="HI49" s="583">
        <f>('4-year summary'!LQ49/'4-year summary'!AD49)*100</f>
        <v>1.8892914776360261</v>
      </c>
      <c r="HJ49" s="583">
        <f>('4-year summary'!LR49/'4-year summary'!AE49)*100</f>
        <v>1.4028133486055521</v>
      </c>
      <c r="HK49" s="583">
        <f>('4-year summary'!LS49/'4-year summary'!AF49)*100</f>
        <v>1.3308326696297819</v>
      </c>
      <c r="HL49" s="38"/>
      <c r="HM49" s="24">
        <f t="shared" si="76"/>
        <v>100</v>
      </c>
      <c r="HN49" s="24">
        <f t="shared" si="77"/>
        <v>99.999999999999986</v>
      </c>
      <c r="HO49" s="24">
        <f t="shared" si="78"/>
        <v>100</v>
      </c>
      <c r="HP49" s="24">
        <f t="shared" si="79"/>
        <v>99.999999999999986</v>
      </c>
      <c r="HQ49" s="24">
        <f t="shared" si="80"/>
        <v>100</v>
      </c>
      <c r="HR49" s="24">
        <f t="shared" si="81"/>
        <v>100</v>
      </c>
      <c r="HS49" s="24">
        <f t="shared" si="82"/>
        <v>100.00000000000001</v>
      </c>
      <c r="HT49" s="24">
        <f t="shared" si="83"/>
        <v>100</v>
      </c>
      <c r="HU49" s="24">
        <f t="shared" si="84"/>
        <v>100</v>
      </c>
      <c r="HV49" s="597">
        <f t="shared" si="85"/>
        <v>100</v>
      </c>
      <c r="HW49" s="597">
        <f t="shared" si="86"/>
        <v>100.00000000000003</v>
      </c>
    </row>
    <row r="50" spans="1:231" s="26" customFormat="1" x14ac:dyDescent="0.2">
      <c r="A50" s="159" t="s">
        <v>66</v>
      </c>
      <c r="B50" s="76">
        <f>('4-year summary'!B50/'4-year summary'!X50)*100</f>
        <v>82.00238379022646</v>
      </c>
      <c r="C50" s="76">
        <f>('4-year summary'!C50/'4-year summary'!Y50)*100</f>
        <v>78.141849854832017</v>
      </c>
      <c r="D50" s="76">
        <f>('4-year summary'!D50/'4-year summary'!Z50)*100</f>
        <v>80.737790819534695</v>
      </c>
      <c r="E50" s="76">
        <f>('4-year summary'!E50/'4-year summary'!AA50)*100</f>
        <v>81.306715063520869</v>
      </c>
      <c r="F50" s="76">
        <f>('4-year summary'!F50/'4-year summary'!AB50)*100</f>
        <v>72.822741263805895</v>
      </c>
      <c r="G50" s="76">
        <f>('4-year summary'!G50/'4-year summary'!AC50)*100</f>
        <v>72.879022543452081</v>
      </c>
      <c r="H50" s="76">
        <f>('4-year summary'!H50/'4-year summary'!AD50)*100</f>
        <v>71.356581334408389</v>
      </c>
      <c r="I50" s="76">
        <f>('4-year summary'!I50/'4-year summary'!AE50)*100</f>
        <v>68.423817863397545</v>
      </c>
      <c r="J50" s="76">
        <f>('4-year summary'!J50/'4-year summary'!AF50)*100</f>
        <v>67.24869451697127</v>
      </c>
      <c r="K50" s="76">
        <f>('4-year summary'!K50/'4-year summary'!AG50)*100</f>
        <v>68.707598371777479</v>
      </c>
      <c r="L50" s="76">
        <f>('4-year summary'!L50/'4-year summary'!AH50)*100</f>
        <v>66.409912926992632</v>
      </c>
      <c r="M50" s="78">
        <f>('4-year summary'!M50/'4-year summary'!X50)*100</f>
        <v>17.99761620977354</v>
      </c>
      <c r="N50" s="76">
        <f>('4-year summary'!N50/'4-year summary'!Y50)*100</f>
        <v>21.858150145167979</v>
      </c>
      <c r="O50" s="76">
        <f>('4-year summary'!O50/'4-year summary'!Z50)*100</f>
        <v>19.262209180465312</v>
      </c>
      <c r="P50" s="76">
        <f>('4-year summary'!P50/'4-year summary'!AA50)*100</f>
        <v>18.693284936479131</v>
      </c>
      <c r="Q50" s="76">
        <f>('4-year summary'!Q50/'4-year summary'!AB50)*100</f>
        <v>27.177258736194098</v>
      </c>
      <c r="R50" s="76">
        <f>('4-year summary'!R50/'4-year summary'!AC50)*100</f>
        <v>27.12097745654793</v>
      </c>
      <c r="S50" s="76">
        <f>('4-year summary'!S50/'4-year summary'!AD50)*100</f>
        <v>28.643418665591614</v>
      </c>
      <c r="T50" s="76">
        <f>('4-year summary'!T50/'4-year summary'!AE50)*100</f>
        <v>31.576182136602455</v>
      </c>
      <c r="U50" s="76">
        <f>('4-year summary'!U50/'4-year summary'!AF50)*100</f>
        <v>32.751305483028723</v>
      </c>
      <c r="V50" s="76">
        <f>('4-year summary'!V50/'4-year summary'!AG50)*100</f>
        <v>31.292401628222521</v>
      </c>
      <c r="W50" s="76">
        <f>('4-year summary'!W50/'4-year summary'!AH50)*100</f>
        <v>33.590087073007368</v>
      </c>
      <c r="X50" s="78">
        <f>('4-year summary'!AI50/'4-year summary'!X50)*100</f>
        <v>31.227651966626937</v>
      </c>
      <c r="Y50" s="75">
        <f>('4-year summary'!AJ50/'4-year summary'!Y50)*100</f>
        <v>29.033596018249693</v>
      </c>
      <c r="Z50" s="75">
        <f>('4-year summary'!AK50/'4-year summary'!Z50)*100</f>
        <v>29.846992244812409</v>
      </c>
      <c r="AA50" s="75">
        <f>('4-year summary'!AL50/'4-year summary'!AA50)*100</f>
        <v>29.832123411978223</v>
      </c>
      <c r="AB50" s="76">
        <f>('4-year summary'!AM50/'4-year summary'!AB50)*100</f>
        <v>25.982256020278832</v>
      </c>
      <c r="AC50" s="76">
        <f>('4-year summary'!AN50/'4-year summary'!AC50)*100</f>
        <v>24.539666150404404</v>
      </c>
      <c r="AD50" s="76">
        <f>('4-year summary'!AO50/'4-year summary'!AD50)*100</f>
        <v>24.470872807901635</v>
      </c>
      <c r="AE50" s="76">
        <f>('4-year summary'!AP50/'4-year summary'!AE50)*100</f>
        <v>23.905429071803852</v>
      </c>
      <c r="AF50" s="76">
        <f>('4-year summary'!AQ50/'4-year summary'!AF50)*100</f>
        <v>23.107049608355091</v>
      </c>
      <c r="AG50" s="76">
        <f>('4-year summary'!AR50/'4-year summary'!AG50)*100</f>
        <v>25.949796472184534</v>
      </c>
      <c r="AH50" s="76">
        <f>('4-year summary'!AS50/'4-year summary'!AH50)*100</f>
        <v>24.815807099799063</v>
      </c>
      <c r="AI50" s="78">
        <f>('4-year summary'!AT50/'4-year summary'!X50)*100</f>
        <v>2.2407628128724673</v>
      </c>
      <c r="AJ50" s="75">
        <f>('4-year summary'!AU50/'4-year summary'!Y50)*100</f>
        <v>5.1638324346744096</v>
      </c>
      <c r="AK50" s="75">
        <f>('4-year summary'!AV50/'4-year summary'!Z50)*100</f>
        <v>3.8985537623139805</v>
      </c>
      <c r="AL50" s="75">
        <f>('4-year summary'!AW50/'4-year summary'!AA50)*100</f>
        <v>3.3348457350272231</v>
      </c>
      <c r="AM50" s="76">
        <f>('4-year summary'!AX50/'4-year summary'!AB50)*100</f>
        <v>7.3510773130544997</v>
      </c>
      <c r="AN50" s="76">
        <f>('4-year summary'!AY50/'4-year summary'!AC50)*100</f>
        <v>7.3137153674066422</v>
      </c>
      <c r="AO50" s="76">
        <f>('4-year summary'!AZ50/'4-year summary'!AD50)*100</f>
        <v>4.6160048377343275</v>
      </c>
      <c r="AP50" s="76">
        <f>('4-year summary'!BA50/'4-year summary'!AE50)*100</f>
        <v>6.9877408056042034</v>
      </c>
      <c r="AQ50" s="76">
        <f>('4-year summary'!BB50/'4-year summary'!AF50)*100</f>
        <v>9.9869451697127936</v>
      </c>
      <c r="AR50" s="76">
        <f>('4-year summary'!BC50/'4-year summary'!AG50)*100</f>
        <v>8.2598371777476256</v>
      </c>
      <c r="AS50" s="76">
        <f>('4-year summary'!BD50/'4-year summary'!AH50)*100</f>
        <v>9.1594105827193566</v>
      </c>
      <c r="AT50" s="606">
        <f t="shared" si="27"/>
        <v>34.209633649932158</v>
      </c>
      <c r="AU50" s="606">
        <f t="shared" si="27"/>
        <v>33.975217682518419</v>
      </c>
      <c r="AV50" s="78"/>
      <c r="AW50" s="75"/>
      <c r="AX50" s="75"/>
      <c r="AY50" s="75"/>
      <c r="AZ50" s="76"/>
      <c r="BA50" s="76"/>
      <c r="BB50" s="76"/>
      <c r="BC50" s="76"/>
      <c r="BD50" s="76"/>
      <c r="BE50" s="76"/>
      <c r="BF50" s="76"/>
      <c r="BG50" s="78">
        <f>('4-year summary'!DH50/'4-year summary'!X50)*100</f>
        <v>11.323003575685339</v>
      </c>
      <c r="BH50" s="75">
        <f>('4-year summary'!DI50/'4-year summary'!Y50)*100</f>
        <v>11.406055578598092</v>
      </c>
      <c r="BI50" s="75">
        <f>('4-year summary'!DJ50/'4-year summary'!Z50)*100</f>
        <v>11.255501991196814</v>
      </c>
      <c r="BJ50" s="75">
        <f>('4-year summary'!DK50/'4-year summary'!AA50)*100</f>
        <v>11.524500907441016</v>
      </c>
      <c r="BK50" s="76">
        <f>('4-year summary'!DL50/'4-year summary'!AB50)*100</f>
        <v>15.770414629730221</v>
      </c>
      <c r="BL50" s="76">
        <f>('4-year summary'!DM50/'4-year summary'!AC50)*100</f>
        <v>16.950610910342455</v>
      </c>
      <c r="BM50" s="76">
        <f>('4-year summary'!DN50/'4-year summary'!AD50)*100</f>
        <v>18.967950010078614</v>
      </c>
      <c r="BN50" s="76">
        <f>('4-year summary'!DO50/'4-year summary'!AE50)*100</f>
        <v>18.406304728546409</v>
      </c>
      <c r="BO50" s="76">
        <f>('4-year summary'!DP50/'4-year summary'!AF50)*100</f>
        <v>17.216057441253263</v>
      </c>
      <c r="BP50" s="76">
        <f>('4-year summary'!DQ50/'4-year summary'!AG50)*100</f>
        <v>18.080054274084127</v>
      </c>
      <c r="BQ50" s="76">
        <f>('4-year summary'!DR50/'4-year summary'!AH50)*100</f>
        <v>17.263898191560617</v>
      </c>
      <c r="BR50" s="606">
        <f t="shared" si="2"/>
        <v>18.080054274084127</v>
      </c>
      <c r="BS50" s="606">
        <f t="shared" si="2"/>
        <v>17.263898191560617</v>
      </c>
      <c r="BT50" s="382">
        <f t="shared" si="3"/>
        <v>31.227651966626937</v>
      </c>
      <c r="BU50" s="383">
        <f t="shared" si="4"/>
        <v>29.033596018249693</v>
      </c>
      <c r="BV50" s="383">
        <f t="shared" si="5"/>
        <v>29.846992244812409</v>
      </c>
      <c r="BW50" s="383">
        <f t="shared" si="6"/>
        <v>29.832123411978223</v>
      </c>
      <c r="BX50" s="383">
        <f t="shared" si="7"/>
        <v>25.982256020278832</v>
      </c>
      <c r="BY50" s="383">
        <f t="shared" si="8"/>
        <v>24.539666150404404</v>
      </c>
      <c r="BZ50" s="383">
        <f t="shared" si="9"/>
        <v>24.470872807901635</v>
      </c>
      <c r="CA50" s="383">
        <f t="shared" si="68"/>
        <v>23.905429071803852</v>
      </c>
      <c r="CB50" s="383">
        <f t="shared" si="69"/>
        <v>23.107049608355091</v>
      </c>
      <c r="CC50" s="383">
        <f t="shared" si="70"/>
        <v>25.949796472184534</v>
      </c>
      <c r="CD50" s="383">
        <f t="shared" si="71"/>
        <v>24.815807099799063</v>
      </c>
      <c r="CE50" s="382">
        <f t="shared" si="10"/>
        <v>13.563766388557806</v>
      </c>
      <c r="CF50" s="383">
        <f t="shared" si="11"/>
        <v>16.569888013272504</v>
      </c>
      <c r="CG50" s="383">
        <f t="shared" si="12"/>
        <v>15.154055753510795</v>
      </c>
      <c r="CH50" s="383">
        <f t="shared" si="13"/>
        <v>14.859346642468239</v>
      </c>
      <c r="CI50" s="383">
        <f t="shared" si="14"/>
        <v>23.121491942784722</v>
      </c>
      <c r="CJ50" s="383">
        <f t="shared" si="15"/>
        <v>24.264326277749099</v>
      </c>
      <c r="CK50" s="383">
        <f t="shared" si="16"/>
        <v>23.58395484781294</v>
      </c>
      <c r="CL50" s="383">
        <f t="shared" si="72"/>
        <v>25.394045534150614</v>
      </c>
      <c r="CM50" s="383">
        <f t="shared" si="73"/>
        <v>27.203002610966056</v>
      </c>
      <c r="CN50" s="383">
        <f t="shared" si="74"/>
        <v>26.339891451831754</v>
      </c>
      <c r="CO50" s="383">
        <f t="shared" si="75"/>
        <v>26.423308774279974</v>
      </c>
      <c r="CP50" s="78">
        <f>('4-year summary'!ED50/'4-year summary'!AG50)*100</f>
        <v>0.93283582089552231</v>
      </c>
      <c r="CQ50" s="78">
        <f>('4-year summary'!EE50/'4-year summary'!AH50)*100</f>
        <v>0.80375083724045537</v>
      </c>
      <c r="CR50" s="78">
        <f>('4-year summary'!EF50/'4-year summary'!AG50)*100</f>
        <v>5.0881953867028491E-2</v>
      </c>
      <c r="CS50" s="78">
        <f>('4-year summary'!EG50/'4-year summary'!AH50)*100</f>
        <v>8.3724045545880782E-2</v>
      </c>
      <c r="CT50" s="78">
        <f t="shared" si="17"/>
        <v>0.98371777476255085</v>
      </c>
      <c r="CU50" s="78">
        <f t="shared" si="17"/>
        <v>0.88747488278633613</v>
      </c>
      <c r="CV50" s="78">
        <f>('4-year summary'!EJ50/'4-year summary'!AG50)*100</f>
        <v>1.3229308005427409</v>
      </c>
      <c r="CW50" s="78">
        <f>('4-year summary'!EK50/'4-year summary'!AH50)*100</f>
        <v>1.3060951105157401</v>
      </c>
      <c r="CX50" s="78">
        <f>('4-year summary'!EL50/'4-year summary'!AG50)*100</f>
        <v>0.28833107191316143</v>
      </c>
      <c r="CY50" s="78">
        <f>('4-year summary'!EM50/'4-year summary'!AH50)*100</f>
        <v>0.40187541862022769</v>
      </c>
      <c r="CZ50" s="78">
        <f t="shared" si="18"/>
        <v>1.6112618724559025</v>
      </c>
      <c r="DA50" s="78">
        <f t="shared" si="18"/>
        <v>1.7079705291359679</v>
      </c>
      <c r="DB50" s="78">
        <f>('4-year summary'!EP50/'4-year summary'!AG50)*100</f>
        <v>6.6146540027137046</v>
      </c>
      <c r="DC50" s="78">
        <f>('4-year summary'!EQ50/'4-year summary'!AH50)*100</f>
        <v>8.0542531815137313</v>
      </c>
      <c r="DD50" s="78">
        <f>('4-year summary'!ER50/'4-year summary'!AG50)*100</f>
        <v>0.23744911804613297</v>
      </c>
      <c r="DE50" s="78">
        <f>('4-year summary'!ES50/'4-year summary'!AH50)*100</f>
        <v>0.31815137307434693</v>
      </c>
      <c r="DF50" s="78">
        <f t="shared" si="36"/>
        <v>6.8521031207598373</v>
      </c>
      <c r="DG50" s="78">
        <f t="shared" si="36"/>
        <v>8.3724045545880781</v>
      </c>
      <c r="DH50" s="78">
        <f>('4-year summary'!EV50/'4-year summary'!AG50)*100</f>
        <v>3.7483039348710991</v>
      </c>
      <c r="DI50" s="78">
        <f>('4-year summary'!EW50/'4-year summary'!AH50)*100</f>
        <v>4.0522438044206304</v>
      </c>
      <c r="DJ50" s="78">
        <f>('4-year summary'!EX50/'4-year summary'!AG50)*100</f>
        <v>0.42401628222523741</v>
      </c>
      <c r="DK50" s="78">
        <f>('4-year summary'!EY50/'4-year summary'!AH50)*100</f>
        <v>0.63630274614869387</v>
      </c>
      <c r="DL50" s="78">
        <f t="shared" si="37"/>
        <v>4.1723202170963365</v>
      </c>
      <c r="DM50" s="78">
        <f t="shared" si="37"/>
        <v>4.688546550569324</v>
      </c>
      <c r="DN50" s="78">
        <f>('4-year summary'!FB50/'4-year summary'!AG50)*100</f>
        <v>4.7829036635006785</v>
      </c>
      <c r="DO50" s="78">
        <f>('4-year summary'!FC50/'4-year summary'!AH50)*100</f>
        <v>4.2866711319490953</v>
      </c>
      <c r="DP50" s="78">
        <f>('4-year summary'!FD50/'4-year summary'!AG50)*100</f>
        <v>0.25440976933514248</v>
      </c>
      <c r="DQ50" s="78">
        <f>('4-year summary'!FE50/'4-year summary'!AH50)*100</f>
        <v>0.2846617548559946</v>
      </c>
      <c r="DR50" s="78">
        <f t="shared" si="19"/>
        <v>5.0373134328358207</v>
      </c>
      <c r="DS50" s="78">
        <f t="shared" si="19"/>
        <v>4.5713328868050898</v>
      </c>
      <c r="DT50" s="78">
        <f>('4-year summary'!FH50/'4-year summary'!AG50)*100</f>
        <v>5.4104477611940291</v>
      </c>
      <c r="DU50" s="78">
        <f>('4-year summary'!FI50/'4-year summary'!AH50)*100</f>
        <v>6.0281312793034161</v>
      </c>
      <c r="DV50" s="78">
        <f>('4-year summary'!FJ50/'4-year summary'!AG50)*100</f>
        <v>0.76322930800542743</v>
      </c>
      <c r="DW50" s="78">
        <f>('4-year summary'!FK50/'4-year summary'!AH50)*100</f>
        <v>0.68653717347622234</v>
      </c>
      <c r="DX50" s="78">
        <f t="shared" si="20"/>
        <v>6.1736770691994565</v>
      </c>
      <c r="DY50" s="78">
        <f t="shared" si="20"/>
        <v>6.7146684527796383</v>
      </c>
      <c r="DZ50" s="78">
        <f>('4-year summary'!FN50/'4-year summary'!AG50)*100</f>
        <v>0.32225237449118049</v>
      </c>
      <c r="EA50" s="78">
        <f>('4-year summary'!FO50/'4-year summary'!AH50)*100</f>
        <v>0.31815137307434693</v>
      </c>
      <c r="EB50" s="78">
        <f>('4-year summary'!FP50/'4-year summary'!AG50)*100</f>
        <v>1.3907734056987788</v>
      </c>
      <c r="EC50" s="78">
        <f>('4-year summary'!FQ50/'4-year summary'!AH50)*100</f>
        <v>1.5405224380442064</v>
      </c>
      <c r="ED50" s="78">
        <f t="shared" si="21"/>
        <v>1.7130257801899593</v>
      </c>
      <c r="EE50" s="78">
        <f t="shared" si="21"/>
        <v>1.8586738111185532</v>
      </c>
      <c r="EF50" s="78">
        <f>('4-year summary'!FT50/'4-year summary'!AG50)*100</f>
        <v>5.6478968792401627</v>
      </c>
      <c r="EG50" s="78">
        <f>('4-year summary'!FU50/'4-year summary'!AH50)*100</f>
        <v>5.7099799062290693</v>
      </c>
      <c r="EH50" s="78">
        <f>('4-year summary'!FV50/'4-year summary'!AG50)*100</f>
        <v>0.52578018995929443</v>
      </c>
      <c r="EI50" s="78">
        <f>('4-year summary'!FW50/'4-year summary'!AH50)*100</f>
        <v>1.172136637642331</v>
      </c>
      <c r="EJ50" s="78">
        <f t="shared" si="22"/>
        <v>6.1736770691994574</v>
      </c>
      <c r="EK50" s="78">
        <f t="shared" si="22"/>
        <v>6.8821165438714003</v>
      </c>
      <c r="EL50" s="78">
        <f>('4-year summary'!FZ50/'4-year summary'!AG50)*100</f>
        <v>8.4803256445047492E-2</v>
      </c>
      <c r="EM50" s="78">
        <f>('4-year summary'!GA50/'4-year summary'!AH50)*100</f>
        <v>5.0234427327528461E-2</v>
      </c>
      <c r="EN50" s="78">
        <f>('4-year summary'!GB50/'4-year summary'!AG50)*100</f>
        <v>5.0881953867028491E-2</v>
      </c>
      <c r="EO50" s="78">
        <f>('4-year summary'!GC50/'4-year summary'!AH50)*100</f>
        <v>0.23442732752846618</v>
      </c>
      <c r="EP50" s="78">
        <f t="shared" si="23"/>
        <v>0.13568521031207598</v>
      </c>
      <c r="EQ50" s="78">
        <f t="shared" si="23"/>
        <v>0.28466175485599465</v>
      </c>
      <c r="ER50" s="78">
        <f>('4-year summary'!GF50/'4-year summary'!AG50)*100</f>
        <v>11.431478968792401</v>
      </c>
      <c r="ES50" s="78">
        <f>('4-year summary'!GG50/'4-year summary'!AH50)*100</f>
        <v>8.6403215003348972</v>
      </c>
      <c r="ET50" s="78">
        <f>('4-year summary'!GH50/'4-year summary'!AG50)*100</f>
        <v>0.72930800542740837</v>
      </c>
      <c r="EU50" s="78">
        <f>('4-year summary'!GI50/'4-year summary'!AH50)*100</f>
        <v>1.6242464835900872</v>
      </c>
      <c r="EV50" s="78">
        <f t="shared" si="24"/>
        <v>12.16078697421981</v>
      </c>
      <c r="EW50" s="78">
        <f t="shared" si="24"/>
        <v>10.264567983924984</v>
      </c>
      <c r="EX50" s="78">
        <f>('4-year summary'!GL50/'4-year summary'!AG50)*100</f>
        <v>2.0183175033921299</v>
      </c>
      <c r="EY50" s="78">
        <f>('4-year summary'!GM50/'4-year summary'!AH50)*100</f>
        <v>1.9089082384460818</v>
      </c>
      <c r="EZ50" s="78">
        <f>('4-year summary'!GN50/'4-year summary'!AG50)*100</f>
        <v>0</v>
      </c>
      <c r="FA50" s="78">
        <f>('4-year summary'!GO50/'4-year summary'!AH50)*100</f>
        <v>0</v>
      </c>
      <c r="FB50" s="78">
        <f t="shared" si="25"/>
        <v>2.0183175033921299</v>
      </c>
      <c r="FC50" s="78">
        <f t="shared" si="25"/>
        <v>1.9089082384460818</v>
      </c>
      <c r="FD50" s="78">
        <f>('4-year summary'!GR50/'4-year summary'!AG50)*100</f>
        <v>0.44097693351424694</v>
      </c>
      <c r="FE50" s="78">
        <f>('4-year summary'!GS50/'4-year summary'!AH50)*100</f>
        <v>0.43536503683858008</v>
      </c>
      <c r="FF50" s="78">
        <f>('4-year summary'!GT50/'4-year summary'!AG50)*100</f>
        <v>0.23744911804613297</v>
      </c>
      <c r="FG50" s="78">
        <f>('4-year summary'!GU50/'4-year summary'!AH50)*100</f>
        <v>0.1841929002009377</v>
      </c>
      <c r="FH50" s="78">
        <f t="shared" si="26"/>
        <v>0.67842605156037994</v>
      </c>
      <c r="FI50" s="78">
        <f t="shared" si="26"/>
        <v>0.61955793703951778</v>
      </c>
      <c r="FJ50" s="581">
        <f>('4-year summary'!GX50/'4-year summary'!X50)*100</f>
        <v>5.9833134684147797</v>
      </c>
      <c r="FK50" s="582">
        <f>('4-year summary'!GY50/'4-year summary'!Y50)*100</f>
        <v>6.6362505184570724</v>
      </c>
      <c r="FL50" s="582">
        <f>('4-year summary'!GZ50/'4-year summary'!Z50)*100</f>
        <v>7.0006287989939215</v>
      </c>
      <c r="FM50" s="582">
        <f>('4-year summary'!HA50/'4-year summary'!AA50)*100</f>
        <v>7.1007259528130664</v>
      </c>
      <c r="FN50" s="583">
        <f>('4-year summary'!HB50/'4-year summary'!AB50)*100</f>
        <v>6.6630454463154081</v>
      </c>
      <c r="FO50" s="583">
        <f>('4-year summary'!HC50/'4-year summary'!AC50)*100</f>
        <v>6.0746859404577522</v>
      </c>
      <c r="FP50" s="583">
        <f>('4-year summary'!HD50/'4-year summary'!AD50)*100</f>
        <v>7.0953436807095347</v>
      </c>
      <c r="FQ50" s="583">
        <f>('4-year summary'!HE50/'4-year summary'!AE50)*100</f>
        <v>9.2469352014010511</v>
      </c>
      <c r="FR50" s="583">
        <f>('4-year summary'!HF50/'4-year summary'!AF50)*100</f>
        <v>6.1357702349869454</v>
      </c>
      <c r="FS50" s="581">
        <f>('4-year summary'!HG50/'4-year summary'!X50)*100</f>
        <v>9.5351609058402856E-2</v>
      </c>
      <c r="FT50" s="582">
        <f>('4-year summary'!HH50/'4-year summary'!Y50)*100</f>
        <v>0.1244296972210701</v>
      </c>
      <c r="FU50" s="582">
        <f>('4-year summary'!HI50/'4-year summary'!Z50)*100</f>
        <v>0.41919932928107312</v>
      </c>
      <c r="FV50" s="582">
        <f>('4-year summary'!HJ50/'4-year summary'!AA50)*100</f>
        <v>0.38566243194192379</v>
      </c>
      <c r="FW50" s="583">
        <f>('4-year summary'!HK50/'4-year summary'!AB50)*100</f>
        <v>0.12674271229404308</v>
      </c>
      <c r="FX50" s="583">
        <f>('4-year summary'!HL50/'4-year summary'!AC50)*100</f>
        <v>0.15487867836861124</v>
      </c>
      <c r="FY50" s="583">
        <f>('4-year summary'!HM50/'4-year summary'!AD50)*100</f>
        <v>0.20157226365652087</v>
      </c>
      <c r="FZ50" s="583">
        <f>('4-year summary'!HN50/'4-year summary'!AE50)*100</f>
        <v>0.29772329246935203</v>
      </c>
      <c r="GA50" s="583">
        <f>('4-year summary'!HO50/'4-year summary'!AF50)*100</f>
        <v>4.8955613577023493E-2</v>
      </c>
      <c r="GB50" s="581">
        <f>('4-year summary'!HY50/'4-year summary'!X50)*100</f>
        <v>18.855780691299167</v>
      </c>
      <c r="GC50" s="582">
        <f>('4-year summary'!HZ50/'4-year summary'!Y50)*100</f>
        <v>19.079220240564084</v>
      </c>
      <c r="GD50" s="582">
        <f>('4-year summary'!IA50/'4-year summary'!Z50)*100</f>
        <v>20.310207503667993</v>
      </c>
      <c r="GE50" s="582">
        <f>('4-year summary'!IB50/'4-year summary'!AA50)*100</f>
        <v>21.574410163339383</v>
      </c>
      <c r="GF50" s="583">
        <f>('4-year summary'!IC50/'4-year summary'!AB50)*100</f>
        <v>19.808075321383306</v>
      </c>
      <c r="GG50" s="583">
        <f>('4-year summary'!ID50/'4-year summary'!AC50)*100</f>
        <v>22.250903458957151</v>
      </c>
      <c r="GH50" s="583">
        <f>('4-year summary'!IE50/'4-year summary'!AD50)*100</f>
        <v>19.25015117919774</v>
      </c>
      <c r="GI50" s="583">
        <f>('4-year summary'!IF50/'4-year summary'!AE50)*100</f>
        <v>16.567425569176883</v>
      </c>
      <c r="GJ50" s="583">
        <f>('4-year summary'!IG50/'4-year summary'!AF50)*100</f>
        <v>20.724543080939949</v>
      </c>
      <c r="GK50" s="581">
        <f>('4-year summary'!IH50/'4-year summary'!X50)*100</f>
        <v>1.597139451728248</v>
      </c>
      <c r="GL50" s="582">
        <f>('4-year summary'!II50/'4-year summary'!Y50)*100</f>
        <v>2.6959767731231854</v>
      </c>
      <c r="GM50" s="582">
        <f>('4-year summary'!IJ50/'4-year summary'!Z50)*100</f>
        <v>1.5719974848040243</v>
      </c>
      <c r="GN50" s="582">
        <f>('4-year summary'!IK50/'4-year summary'!AA50)*100</f>
        <v>1.6787658802177858</v>
      </c>
      <c r="GO50" s="583">
        <f>('4-year summary'!IL50/'4-year summary'!AB50)*100</f>
        <v>1.8649284808980628</v>
      </c>
      <c r="GP50" s="583">
        <f>('4-year summary'!IM50/'4-year summary'!AC50)*100</f>
        <v>1.3939081053175013</v>
      </c>
      <c r="GQ50" s="583">
        <f>('4-year summary'!IN50/'4-year summary'!AD50)*100</f>
        <v>1.5319492037895586</v>
      </c>
      <c r="GR50" s="583">
        <f>('4-year summary'!IO50/'4-year summary'!AE50)*100</f>
        <v>2.486865148861646</v>
      </c>
      <c r="GS50" s="583">
        <f>('4-year summary'!IP50/'4-year summary'!AF50)*100</f>
        <v>2.5783289817232378</v>
      </c>
      <c r="GT50" s="581">
        <f>('4-year summary'!LB50/'4-year summary'!X50)*100</f>
        <v>25.935637663885579</v>
      </c>
      <c r="GU50" s="582">
        <f>('4-year summary'!LC50/'4-year summary'!Y50)*100</f>
        <v>23.392783077561177</v>
      </c>
      <c r="GV50" s="582">
        <f>('4-year summary'!LD50/'4-year summary'!Z50)*100</f>
        <v>23.579962272060364</v>
      </c>
      <c r="GW50" s="582">
        <f>('4-year summary'!LE50/'4-year summary'!AA50)*100</f>
        <v>22.799455535390202</v>
      </c>
      <c r="GX50" s="583">
        <f>('4-year summary'!LF50/'4-year summary'!AB50)*100</f>
        <v>20.369364475828355</v>
      </c>
      <c r="GY50" s="583">
        <f>('4-year summary'!LG50/'4-year summary'!AC50)*100</f>
        <v>20.013766993632764</v>
      </c>
      <c r="GZ50" s="583">
        <f>('4-year summary'!LH50/'4-year summary'!AD50)*100</f>
        <v>20.540213666599477</v>
      </c>
      <c r="HA50" s="583">
        <f>('4-year summary'!LI50/'4-year summary'!AE50)*100</f>
        <v>18.704028021015763</v>
      </c>
      <c r="HB50" s="583">
        <f>('4-year summary'!LJ50/'4-year summary'!AF50)*100</f>
        <v>17.281331592689295</v>
      </c>
      <c r="HC50" s="581">
        <f>('4-year summary'!LK50/'4-year summary'!X50)*100</f>
        <v>2.7413587604290823</v>
      </c>
      <c r="HD50" s="582">
        <f>('4-year summary'!LL50/'4-year summary'!Y50)*100</f>
        <v>2.4678556615512237</v>
      </c>
      <c r="HE50" s="582">
        <f>('4-year summary'!LM50/'4-year summary'!Z50)*100</f>
        <v>2.1169566128694193</v>
      </c>
      <c r="HF50" s="582">
        <f>('4-year summary'!LN50/'4-year summary'!AA50)*100</f>
        <v>1.7695099818511795</v>
      </c>
      <c r="HG50" s="583">
        <f>('4-year summary'!LO50/'4-year summary'!AB50)*100</f>
        <v>2.0640956002172732</v>
      </c>
      <c r="HH50" s="583">
        <f>('4-year summary'!LP50/'4-year summary'!AC50)*100</f>
        <v>1.3078643951127173</v>
      </c>
      <c r="HI50" s="583">
        <f>('4-year summary'!LQ50/'4-year summary'!AD50)*100</f>
        <v>3.325942350332594</v>
      </c>
      <c r="HJ50" s="583">
        <f>('4-year summary'!LR50/'4-year summary'!AE50)*100</f>
        <v>3.3975481611208407</v>
      </c>
      <c r="HK50" s="583">
        <f>('4-year summary'!LS50/'4-year summary'!AF50)*100</f>
        <v>2.921018276762402</v>
      </c>
      <c r="HL50" s="38"/>
      <c r="HM50" s="184">
        <f t="shared" si="76"/>
        <v>99.999999999999986</v>
      </c>
      <c r="HN50" s="184">
        <f t="shared" si="77"/>
        <v>100.00000000000001</v>
      </c>
      <c r="HO50" s="184">
        <f t="shared" si="78"/>
        <v>99.999999999999986</v>
      </c>
      <c r="HP50" s="184">
        <f t="shared" si="79"/>
        <v>100.00000000000001</v>
      </c>
      <c r="HQ50" s="184">
        <f t="shared" si="80"/>
        <v>100.00000000000001</v>
      </c>
      <c r="HR50" s="184">
        <f t="shared" si="81"/>
        <v>100</v>
      </c>
      <c r="HS50" s="184">
        <f t="shared" si="82"/>
        <v>99.999999999999986</v>
      </c>
      <c r="HT50" s="184">
        <f t="shared" si="83"/>
        <v>100</v>
      </c>
      <c r="HU50" s="184">
        <f t="shared" si="84"/>
        <v>100.00000000000001</v>
      </c>
      <c r="HV50" s="597">
        <f t="shared" si="85"/>
        <v>100</v>
      </c>
      <c r="HW50" s="597">
        <f t="shared" si="86"/>
        <v>100</v>
      </c>
    </row>
    <row r="51" spans="1:231" s="26" customFormat="1" x14ac:dyDescent="0.2">
      <c r="A51" s="171" t="s">
        <v>70</v>
      </c>
      <c r="B51" s="176">
        <f>('4-year summary'!B51/'4-year summary'!X51)*100</f>
        <v>71.536228303168812</v>
      </c>
      <c r="C51" s="176">
        <f>('4-year summary'!C51/'4-year summary'!Y51)*100</f>
        <v>64.389857851642162</v>
      </c>
      <c r="D51" s="176">
        <f>('4-year summary'!D51/'4-year summary'!Z51)*100</f>
        <v>63.441938631681658</v>
      </c>
      <c r="E51" s="176">
        <f>('4-year summary'!E51/'4-year summary'!AA51)*100</f>
        <v>73.892299596562012</v>
      </c>
      <c r="F51" s="176">
        <f>('4-year summary'!F51/'4-year summary'!AB51)*100</f>
        <v>61.293229984806743</v>
      </c>
      <c r="G51" s="176">
        <f>('4-year summary'!G51/'4-year summary'!AC51)*100</f>
        <v>65.174744714511718</v>
      </c>
      <c r="H51" s="176">
        <f>('4-year summary'!H51/'4-year summary'!AD51)*100</f>
        <v>65.48075837941542</v>
      </c>
      <c r="I51" s="176">
        <f>('4-year summary'!I51/'4-year summary'!AE51)*100</f>
        <v>66.781000466481899</v>
      </c>
      <c r="J51" s="176">
        <f>('4-year summary'!J51/'4-year summary'!AF51)*100</f>
        <v>66.237002894200884</v>
      </c>
      <c r="K51" s="176">
        <f>('4-year summary'!K51/'4-year summary'!AG51)*100</f>
        <v>66.830801466736517</v>
      </c>
      <c r="L51" s="176">
        <f>('4-year summary'!L51/'4-year summary'!AH51)*100</f>
        <v>68.045385048684309</v>
      </c>
      <c r="M51" s="175">
        <f>('4-year summary'!M51/'4-year summary'!X51)*100</f>
        <v>28.463771696831181</v>
      </c>
      <c r="N51" s="176">
        <f>('4-year summary'!N51/'4-year summary'!Y51)*100</f>
        <v>35.610142148357838</v>
      </c>
      <c r="O51" s="176">
        <f>('4-year summary'!O51/'4-year summary'!Z51)*100</f>
        <v>36.558061368318334</v>
      </c>
      <c r="P51" s="176">
        <f>('4-year summary'!P51/'4-year summary'!AA51)*100</f>
        <v>26.107700403437995</v>
      </c>
      <c r="Q51" s="176">
        <f>('4-year summary'!Q51/'4-year summary'!AB51)*100</f>
        <v>38.706770015193264</v>
      </c>
      <c r="R51" s="176">
        <f>('4-year summary'!R51/'4-year summary'!AC51)*100</f>
        <v>34.825255285488275</v>
      </c>
      <c r="S51" s="176">
        <f>('4-year summary'!S51/'4-year summary'!AD51)*100</f>
        <v>34.519241620584587</v>
      </c>
      <c r="T51" s="176">
        <f>('4-year summary'!T51/'4-year summary'!AE51)*100</f>
        <v>33.218999533518094</v>
      </c>
      <c r="U51" s="176">
        <f>('4-year summary'!U51/'4-year summary'!AF51)*100</f>
        <v>33.762997105799123</v>
      </c>
      <c r="V51" s="176">
        <f>('4-year summary'!V51/'4-year summary'!AG51)*100</f>
        <v>33.16919853326349</v>
      </c>
      <c r="W51" s="176">
        <f>('4-year summary'!W51/'4-year summary'!AH51)*100</f>
        <v>31.954614951315683</v>
      </c>
      <c r="X51" s="175">
        <f>('4-year summary'!AI51/'4-year summary'!X51)*100</f>
        <v>22.475137439001792</v>
      </c>
      <c r="Y51" s="176">
        <f>('4-year summary'!AJ51/'4-year summary'!Y51)*100</f>
        <v>21.842754086384804</v>
      </c>
      <c r="Z51" s="176">
        <f>('4-year summary'!AK51/'4-year summary'!Z51)*100</f>
        <v>18.922801691423615</v>
      </c>
      <c r="AA51" s="176">
        <f>('4-year summary'!AL51/'4-year summary'!AA51)*100</f>
        <v>24.339589545693737</v>
      </c>
      <c r="AB51" s="176">
        <f>('4-year summary'!AM51/'4-year summary'!AB51)*100</f>
        <v>21.752118043931706</v>
      </c>
      <c r="AC51" s="176">
        <f>('4-year summary'!AN51/'4-year summary'!AC51)*100</f>
        <v>20.770890263195742</v>
      </c>
      <c r="AD51" s="176">
        <f>('4-year summary'!AO51/'4-year summary'!AD51)*100</f>
        <v>20.736937140277618</v>
      </c>
      <c r="AE51" s="176">
        <f>('4-year summary'!AP51/'4-year summary'!AE51)*100</f>
        <v>20.838021019125758</v>
      </c>
      <c r="AF51" s="176">
        <f>('4-year summary'!AQ51/'4-year summary'!AF51)*100</f>
        <v>20.790009647336262</v>
      </c>
      <c r="AG51" s="176">
        <f>('4-year summary'!AR51/'4-year summary'!AG51)*100</f>
        <v>24.209009952854899</v>
      </c>
      <c r="AH51" s="176">
        <f>('4-year summary'!AS51/'4-year summary'!AH51)*100</f>
        <v>24.913494809688579</v>
      </c>
      <c r="AI51" s="175">
        <f>('4-year summary'!AT51/'4-year summary'!X51)*100</f>
        <v>5.1794428315522891</v>
      </c>
      <c r="AJ51" s="176">
        <f>('4-year summary'!AU51/'4-year summary'!Y51)*100</f>
        <v>5.7498554165525215</v>
      </c>
      <c r="AK51" s="176">
        <f>('4-year summary'!AV51/'4-year summary'!Z51)*100</f>
        <v>5.3941233871842131</v>
      </c>
      <c r="AL51" s="176">
        <f>('4-year summary'!AW51/'4-year summary'!AA51)*100</f>
        <v>7.8126644448342404</v>
      </c>
      <c r="AM51" s="176">
        <f>('4-year summary'!AX51/'4-year summary'!AB51)*100</f>
        <v>6.1983364664074374</v>
      </c>
      <c r="AN51" s="176">
        <f>('4-year summary'!AY51/'4-year summary'!AC51)*100</f>
        <v>6.9552711059974115</v>
      </c>
      <c r="AO51" s="176">
        <f>('4-year summary'!AZ51/'4-year summary'!AD51)*100</f>
        <v>7.2931948989955986</v>
      </c>
      <c r="AP51" s="176">
        <f>('4-year summary'!BA51/'4-year summary'!AE51)*100</f>
        <v>7.0027165710836101</v>
      </c>
      <c r="AQ51" s="176">
        <f>('4-year summary'!BB51/'4-year summary'!AF51)*100</f>
        <v>7.4284489227141179</v>
      </c>
      <c r="AR51" s="176">
        <f>('4-year summary'!BC51/'4-year summary'!AG51)*100</f>
        <v>7.8444211629125196</v>
      </c>
      <c r="AS51" s="176">
        <f>('4-year summary'!BD51/'4-year summary'!AH51)*100</f>
        <v>7.3737292454601535</v>
      </c>
      <c r="AT51" s="607">
        <f t="shared" si="27"/>
        <v>32.053431115767417</v>
      </c>
      <c r="AU51" s="607">
        <f t="shared" si="27"/>
        <v>32.287224055148734</v>
      </c>
      <c r="AV51" s="175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5">
        <f>('4-year summary'!DH51/'4-year summary'!X51)*100</f>
        <v>4.3764284390635613</v>
      </c>
      <c r="BH51" s="176">
        <f>('4-year summary'!DI51/'4-year summary'!Y51)*100</f>
        <v>14.062642681033696</v>
      </c>
      <c r="BI51" s="176">
        <f>('4-year summary'!DJ51/'4-year summary'!Z51)*100</f>
        <v>12.222161986338502</v>
      </c>
      <c r="BJ51" s="176">
        <f>('4-year summary'!DK51/'4-year summary'!AA51)*100</f>
        <v>1.7540782318891425E-2</v>
      </c>
      <c r="BK51" s="176">
        <f>('4-year summary'!DL51/'4-year summary'!AB51)*100</f>
        <v>16.931475806659286</v>
      </c>
      <c r="BL51" s="176">
        <f>('4-year summary'!DM51/'4-year summary'!AC51)*100</f>
        <v>19.372932547101971</v>
      </c>
      <c r="BM51" s="176">
        <f>('4-year summary'!DN51/'4-year summary'!AD51)*100</f>
        <v>18.812775081819208</v>
      </c>
      <c r="BN51" s="176">
        <f>('4-year summary'!DO51/'4-year summary'!AE51)*100</f>
        <v>18.456219301374748</v>
      </c>
      <c r="BO51" s="176">
        <f>('4-year summary'!DP51/'4-year summary'!AF51)*100</f>
        <v>18.898059813484831</v>
      </c>
      <c r="BP51" s="176">
        <f>('4-year summary'!DQ51/'4-year summary'!AG51)*100</f>
        <v>18.713986380303822</v>
      </c>
      <c r="BQ51" s="176">
        <f>('4-year summary'!DR51/'4-year summary'!AH51)*100</f>
        <v>18.162066468174139</v>
      </c>
      <c r="BR51" s="607">
        <f t="shared" si="2"/>
        <v>18.713986380303822</v>
      </c>
      <c r="BS51" s="607">
        <f t="shared" si="2"/>
        <v>18.162066468174139</v>
      </c>
      <c r="BT51" s="384">
        <f t="shared" si="3"/>
        <v>22.475137439001792</v>
      </c>
      <c r="BU51" s="385">
        <f t="shared" si="4"/>
        <v>21.842754086384804</v>
      </c>
      <c r="BV51" s="385">
        <f t="shared" si="5"/>
        <v>18.922801691423615</v>
      </c>
      <c r="BW51" s="385">
        <f t="shared" si="6"/>
        <v>24.339589545693737</v>
      </c>
      <c r="BX51" s="385">
        <f t="shared" si="7"/>
        <v>21.752118043931706</v>
      </c>
      <c r="BY51" s="385">
        <f t="shared" si="8"/>
        <v>20.770890263195742</v>
      </c>
      <c r="BZ51" s="385">
        <f t="shared" si="9"/>
        <v>20.736937140277618</v>
      </c>
      <c r="CA51" s="385">
        <f t="shared" si="68"/>
        <v>20.838021019125758</v>
      </c>
      <c r="CB51" s="385">
        <f t="shared" si="69"/>
        <v>20.790009647336262</v>
      </c>
      <c r="CC51" s="385">
        <f t="shared" si="70"/>
        <v>24.209009952854899</v>
      </c>
      <c r="CD51" s="385">
        <f t="shared" si="71"/>
        <v>24.913494809688579</v>
      </c>
      <c r="CE51" s="384">
        <f t="shared" si="10"/>
        <v>9.5558712706158495</v>
      </c>
      <c r="CF51" s="385">
        <f t="shared" si="11"/>
        <v>19.812498097586218</v>
      </c>
      <c r="CG51" s="385">
        <f t="shared" si="12"/>
        <v>17.616285373522715</v>
      </c>
      <c r="CH51" s="385">
        <f t="shared" si="13"/>
        <v>7.8302052271531322</v>
      </c>
      <c r="CI51" s="385">
        <f t="shared" si="14"/>
        <v>23.129812273066722</v>
      </c>
      <c r="CJ51" s="385">
        <f t="shared" si="15"/>
        <v>26.328203653099383</v>
      </c>
      <c r="CK51" s="385">
        <f t="shared" si="16"/>
        <v>26.105969980814805</v>
      </c>
      <c r="CL51" s="385">
        <f t="shared" si="72"/>
        <v>25.458935872458358</v>
      </c>
      <c r="CM51" s="385">
        <f t="shared" si="73"/>
        <v>26.326508736198949</v>
      </c>
      <c r="CN51" s="385">
        <f t="shared" si="74"/>
        <v>26.55840754321634</v>
      </c>
      <c r="CO51" s="385">
        <f t="shared" si="75"/>
        <v>25.535795713634293</v>
      </c>
      <c r="CP51" s="175">
        <f>('4-year summary'!ED51/'4-year summary'!AG51)*100</f>
        <v>1.1550550026191724</v>
      </c>
      <c r="CQ51" s="175">
        <f>('4-year summary'!EE51/'4-year summary'!AH51)*100</f>
        <v>1.1078029022826641</v>
      </c>
      <c r="CR51" s="175">
        <f>('4-year summary'!EF51/'4-year summary'!AG51)*100</f>
        <v>0.13357778941854373</v>
      </c>
      <c r="CS51" s="175">
        <f>('4-year summary'!EG51/'4-year summary'!AH51)*100</f>
        <v>0.13948123709127974</v>
      </c>
      <c r="CT51" s="175">
        <f t="shared" si="17"/>
        <v>1.2886327920377161</v>
      </c>
      <c r="CU51" s="175">
        <f t="shared" si="17"/>
        <v>1.2472841393739438</v>
      </c>
      <c r="CV51" s="175">
        <f>('4-year summary'!EJ51/'4-year summary'!AG51)*100</f>
        <v>0.6940806705081195</v>
      </c>
      <c r="CW51" s="175">
        <f>('4-year summary'!EK51/'4-year summary'!AH51)*100</f>
        <v>0.72154716879912018</v>
      </c>
      <c r="CX51" s="175">
        <f>('4-year summary'!EL51/'4-year summary'!AG51)*100</f>
        <v>0.3247773703509691</v>
      </c>
      <c r="CY51" s="175">
        <f>('4-year summary'!EM51/'4-year summary'!AH51)*100</f>
        <v>0.3326091038330517</v>
      </c>
      <c r="CZ51" s="175">
        <f t="shared" si="18"/>
        <v>1.0188580408590886</v>
      </c>
      <c r="DA51" s="175">
        <f t="shared" si="18"/>
        <v>1.0541562726321718</v>
      </c>
      <c r="DB51" s="175">
        <f>('4-year summary'!EP51/'4-year summary'!AG51)*100</f>
        <v>3.9313776846516499</v>
      </c>
      <c r="DC51" s="175">
        <f>('4-year summary'!EQ51/'4-year summary'!AH51)*100</f>
        <v>3.9752152571014729</v>
      </c>
      <c r="DD51" s="175">
        <f>('4-year summary'!ER51/'4-year summary'!AG51)*100</f>
        <v>0.13095861707700368</v>
      </c>
      <c r="DE51" s="175">
        <f>('4-year summary'!ES51/'4-year summary'!AH51)*100</f>
        <v>0.11534025374855825</v>
      </c>
      <c r="DF51" s="175">
        <f t="shared" si="36"/>
        <v>4.0623363017286538</v>
      </c>
      <c r="DG51" s="175">
        <f t="shared" si="36"/>
        <v>4.0905555108500309</v>
      </c>
      <c r="DH51" s="175">
        <f>('4-year summary'!EV51/'4-year summary'!AG51)*100</f>
        <v>4.5887899423782086</v>
      </c>
      <c r="DI51" s="175">
        <f>('4-year summary'!EW51/'4-year summary'!AH51)*100</f>
        <v>5.0722888334540386</v>
      </c>
      <c r="DJ51" s="175">
        <f>('4-year summary'!EX51/'4-year summary'!AG51)*100</f>
        <v>0.570979570455736</v>
      </c>
      <c r="DK51" s="175">
        <f>('4-year summary'!EY51/'4-year summary'!AH51)*100</f>
        <v>0.56865427429521742</v>
      </c>
      <c r="DL51" s="175">
        <f t="shared" si="37"/>
        <v>5.1597695128339449</v>
      </c>
      <c r="DM51" s="175">
        <f t="shared" si="37"/>
        <v>5.6409431077492558</v>
      </c>
      <c r="DN51" s="175">
        <f>('4-year summary'!FB51/'4-year summary'!AG51)*100</f>
        <v>9.5809324253535895</v>
      </c>
      <c r="DO51" s="175">
        <f>('4-year summary'!FC51/'4-year summary'!AH51)*100</f>
        <v>9.806603900109975</v>
      </c>
      <c r="DP51" s="175">
        <f>('4-year summary'!FD51/'4-year summary'!AG51)*100</f>
        <v>1.7784180199057098</v>
      </c>
      <c r="DQ51" s="175">
        <f>('4-year summary'!FE51/'4-year summary'!AH51)*100</f>
        <v>1.6415868673050615</v>
      </c>
      <c r="DR51" s="175">
        <f t="shared" si="19"/>
        <v>11.359350445259299</v>
      </c>
      <c r="DS51" s="175">
        <f t="shared" si="19"/>
        <v>11.448190767415037</v>
      </c>
      <c r="DT51" s="175">
        <f>('4-year summary'!FH51/'4-year summary'!AG51)*100</f>
        <v>5.7228915662650603</v>
      </c>
      <c r="DU51" s="175">
        <f>('4-year summary'!FI51/'4-year summary'!AH51)*100</f>
        <v>6.137174432016308</v>
      </c>
      <c r="DV51" s="175">
        <f>('4-year summary'!FJ51/'4-year summary'!AG51)*100</f>
        <v>1.2912519643792562</v>
      </c>
      <c r="DW51" s="175">
        <f>('4-year summary'!FK51/'4-year summary'!AH51)*100</f>
        <v>1.3304364153322068</v>
      </c>
      <c r="DX51" s="175">
        <f t="shared" si="20"/>
        <v>7.0141435306443167</v>
      </c>
      <c r="DY51" s="175">
        <f t="shared" si="20"/>
        <v>7.4676108473485145</v>
      </c>
      <c r="DZ51" s="175">
        <f>('4-year summary'!FN51/'4-year summary'!AG51)*100</f>
        <v>1.5374541644840229</v>
      </c>
      <c r="EA51" s="175">
        <f>('4-year summary'!FO51/'4-year summary'!AH51)*100</f>
        <v>1.4860116413186342</v>
      </c>
      <c r="EB51" s="175">
        <f>('4-year summary'!FP51/'4-year summary'!AG51)*100</f>
        <v>0.48454688318491357</v>
      </c>
      <c r="EC51" s="175">
        <f>('4-year summary'!FQ51/'4-year summary'!AH51)*100</f>
        <v>0.45867868351170837</v>
      </c>
      <c r="ED51" s="175">
        <f t="shared" si="21"/>
        <v>2.0220010476689367</v>
      </c>
      <c r="EE51" s="175">
        <f t="shared" si="21"/>
        <v>1.9446903248303427</v>
      </c>
      <c r="EF51" s="175">
        <f>('4-year summary'!FT51/'4-year summary'!AG51)*100</f>
        <v>6.152435830277633</v>
      </c>
      <c r="EG51" s="175">
        <f>('4-year summary'!FU51/'4-year summary'!AH51)*100</f>
        <v>5.9359995708269633</v>
      </c>
      <c r="EH51" s="175">
        <f>('4-year summary'!FV51/'4-year summary'!AG51)*100</f>
        <v>0.45573598742797278</v>
      </c>
      <c r="EI51" s="175">
        <f>('4-year summary'!FW51/'4-year summary'!AH51)*100</f>
        <v>0.49086666130200374</v>
      </c>
      <c r="EJ51" s="175">
        <f t="shared" si="22"/>
        <v>6.6081718177056059</v>
      </c>
      <c r="EK51" s="175">
        <f t="shared" si="22"/>
        <v>6.4268662321289671</v>
      </c>
      <c r="EL51" s="175">
        <f>('4-year summary'!FZ51/'4-year summary'!AG51)*100</f>
        <v>4.9764274489261393E-2</v>
      </c>
      <c r="EM51" s="175">
        <f>('4-year summary'!GA51/'4-year summary'!AH51)*100</f>
        <v>4.0234972237869156E-2</v>
      </c>
      <c r="EN51" s="175">
        <f>('4-year summary'!GB51/'4-year summary'!AG51)*100</f>
        <v>2.6191723415400735E-3</v>
      </c>
      <c r="EO51" s="175">
        <f>('4-year summary'!GC51/'4-year summary'!AH51)*100</f>
        <v>2.6823314825246106E-3</v>
      </c>
      <c r="EP51" s="175">
        <f t="shared" si="23"/>
        <v>5.2383446830801469E-2</v>
      </c>
      <c r="EQ51" s="175">
        <f t="shared" si="23"/>
        <v>4.2917303720393769E-2</v>
      </c>
      <c r="ER51" s="175">
        <f>('4-year summary'!GF51/'4-year summary'!AG51)*100</f>
        <v>6.4195914091147195</v>
      </c>
      <c r="ES51" s="175">
        <f>('4-year summary'!GG51/'4-year summary'!AH51)*100</f>
        <v>6.1935033931493253</v>
      </c>
      <c r="ET51" s="175">
        <f>('4-year summary'!GH51/'4-year summary'!AG51)*100</f>
        <v>1.3357778941854375</v>
      </c>
      <c r="EU51" s="175">
        <f>('4-year summary'!GI51/'4-year summary'!AH51)*100</f>
        <v>1.1882728467584025</v>
      </c>
      <c r="EV51" s="175">
        <f t="shared" si="24"/>
        <v>7.7553693033001565</v>
      </c>
      <c r="EW51" s="175">
        <f t="shared" si="24"/>
        <v>7.3817762399077278</v>
      </c>
      <c r="EX51" s="175">
        <f>('4-year summary'!GL51/'4-year summary'!AG51)*100</f>
        <v>1.9774751178627554</v>
      </c>
      <c r="EY51" s="175">
        <f>('4-year summary'!GM51/'4-year summary'!AH51)*100</f>
        <v>1.8722673748021783</v>
      </c>
      <c r="EZ51" s="175">
        <f>('4-year summary'!GN51/'4-year summary'!AG51)*100</f>
        <v>5.5002619172341539E-2</v>
      </c>
      <c r="FA51" s="175">
        <f>('4-year summary'!GO51/'4-year summary'!AH51)*100</f>
        <v>8.5834607440787539E-2</v>
      </c>
      <c r="FB51" s="175">
        <f t="shared" si="25"/>
        <v>2.032477737035097</v>
      </c>
      <c r="FC51" s="175">
        <f t="shared" si="25"/>
        <v>1.9581019822429659</v>
      </c>
      <c r="FD51" s="175">
        <f>('4-year summary'!GR51/'4-year summary'!AG51)*100</f>
        <v>0.81194342587742274</v>
      </c>
      <c r="FE51" s="175">
        <f>('4-year summary'!GS51/'4-year summary'!AH51)*100</f>
        <v>0.78324079289718629</v>
      </c>
      <c r="FF51" s="175">
        <f>('4-year summary'!GT51/'4-year summary'!AG51)*100</f>
        <v>4.7145102147721323E-2</v>
      </c>
      <c r="FG51" s="175">
        <f>('4-year summary'!GU51/'4-year summary'!AH51)*100</f>
        <v>6.4375955580590644E-2</v>
      </c>
      <c r="FH51" s="175">
        <f t="shared" si="26"/>
        <v>0.85908852802514402</v>
      </c>
      <c r="FI51" s="175">
        <f t="shared" si="26"/>
        <v>0.8476167484777769</v>
      </c>
      <c r="FJ51" s="584">
        <f>('4-year summary'!GX51/'4-year summary'!X51)*100</f>
        <v>3.8699116684168264</v>
      </c>
      <c r="FK51" s="585">
        <f>('4-year summary'!GY51/'4-year summary'!Y51)*100</f>
        <v>3.5917572215627183</v>
      </c>
      <c r="FL51" s="585">
        <f>('4-year summary'!GZ51/'4-year summary'!Z51)*100</f>
        <v>3.2554483356825328</v>
      </c>
      <c r="FM51" s="585">
        <f>('4-year summary'!HA51/'4-year summary'!AA51)*100</f>
        <v>4.0203473074899136</v>
      </c>
      <c r="FN51" s="585">
        <f>('4-year summary'!HB51/'4-year summary'!AB51)*100</f>
        <v>2.8300672108773464</v>
      </c>
      <c r="FO51" s="585">
        <f>('4-year summary'!HC51/'4-year summary'!AC51)*100</f>
        <v>3.3568243923486265</v>
      </c>
      <c r="FP51" s="585">
        <f>('4-year summary'!HD51/'4-year summary'!AD51)*100</f>
        <v>3.2896964225256746</v>
      </c>
      <c r="FQ51" s="585">
        <f>('4-year summary'!HE51/'4-year summary'!AE51)*100</f>
        <v>3.2983014570699449</v>
      </c>
      <c r="FR51" s="585">
        <f>('4-year summary'!HF51/'4-year summary'!AF51)*100</f>
        <v>3.2934934076535534</v>
      </c>
      <c r="FS51" s="584">
        <f>('4-year summary'!HG51/'4-year summary'!X51)*100</f>
        <v>9.8832540613997169E-2</v>
      </c>
      <c r="FT51" s="585">
        <f>('4-year summary'!HH51/'4-year summary'!Y51)*100</f>
        <v>0.17350013697379235</v>
      </c>
      <c r="FU51" s="585">
        <f>('4-year summary'!HI51/'4-year summary'!Z51)*100</f>
        <v>0.33340561639379812</v>
      </c>
      <c r="FV51" s="585">
        <f>('4-year summary'!HJ51/'4-year summary'!AA51)*100</f>
        <v>0.1403262585511314</v>
      </c>
      <c r="FW51" s="585">
        <f>('4-year summary'!HK51/'4-year summary'!AB51)*100</f>
        <v>0.46867355084592999</v>
      </c>
      <c r="FX51" s="585">
        <f>('4-year summary'!HL51/'4-year summary'!AC51)*100</f>
        <v>0.12656407306198764</v>
      </c>
      <c r="FY51" s="585">
        <f>('4-year summary'!HM51/'4-year summary'!AD51)*100</f>
        <v>0.15235300756122333</v>
      </c>
      <c r="FZ51" s="585">
        <f>('4-year summary'!HN51/'4-year summary'!AE51)*100</f>
        <v>9.0552369453667375E-2</v>
      </c>
      <c r="GA51" s="585">
        <f>('4-year summary'!HO51/'4-year summary'!AF51)*100</f>
        <v>8.0394468860542391E-3</v>
      </c>
      <c r="GB51" s="584">
        <f>('4-year summary'!HY51/'4-year summary'!X51)*100</f>
        <v>23.775403051454692</v>
      </c>
      <c r="GC51" s="585">
        <f>('4-year summary'!HZ51/'4-year summary'!Y51)*100</f>
        <v>19.769884028855813</v>
      </c>
      <c r="GD51" s="585">
        <f>('4-year summary'!IA51/'4-year summary'!Z51)*100</f>
        <v>23.389894828147025</v>
      </c>
      <c r="GE51" s="585">
        <f>('4-year summary'!IB51/'4-year summary'!AA51)*100</f>
        <v>24.985090335028943</v>
      </c>
      <c r="GF51" s="585">
        <f>('4-year summary'!IC51/'4-year summary'!AB51)*100</f>
        <v>23.523807071305335</v>
      </c>
      <c r="GG51" s="585">
        <f>('4-year summary'!ID51/'4-year summary'!AC51)*100</f>
        <v>26.607219905076946</v>
      </c>
      <c r="GH51" s="585">
        <f>('4-year summary'!IE51/'4-year summary'!AD51)*100</f>
        <v>26.472745739758491</v>
      </c>
      <c r="GI51" s="585">
        <f>('4-year summary'!IF51/'4-year summary'!AE51)*100</f>
        <v>27.717257086408914</v>
      </c>
      <c r="GJ51" s="585">
        <f>('4-year summary'!IG51/'4-year summary'!AF51)*100</f>
        <v>28.194340229392218</v>
      </c>
      <c r="GK51" s="584">
        <f>('4-year summary'!IH51/'4-year summary'!X51)*100</f>
        <v>9.8739885107171528</v>
      </c>
      <c r="GL51" s="585">
        <f>('4-year summary'!II51/'4-year summary'!Y51)*100</f>
        <v>6.8212948589169944</v>
      </c>
      <c r="GM51" s="585">
        <f>('4-year summary'!IJ51/'4-year summary'!Z51)*100</f>
        <v>9.8205573023961836</v>
      </c>
      <c r="GN51" s="585">
        <f>('4-year summary'!IK51/'4-year summary'!AA51)*100</f>
        <v>8.3038063497631995</v>
      </c>
      <c r="GO51" s="585">
        <f>('4-year summary'!IL51/'4-year summary'!AB51)*100</f>
        <v>8.6163829732444057</v>
      </c>
      <c r="GP51" s="585">
        <f>('4-year summary'!IM51/'4-year summary'!AC51)*100</f>
        <v>6.2994390910398392</v>
      </c>
      <c r="GQ51" s="585">
        <f>('4-year summary'!IN51/'4-year summary'!AD51)*100</f>
        <v>6.0207651506601962</v>
      </c>
      <c r="GR51" s="585">
        <f>('4-year summary'!IO51/'4-year summary'!AE51)*100</f>
        <v>5.7349833987322674</v>
      </c>
      <c r="GS51" s="585">
        <f>('4-year summary'!IP51/'4-year summary'!AF51)*100</f>
        <v>5.5713366920355885</v>
      </c>
      <c r="GT51" s="584">
        <f>('4-year summary'!LB51/'4-year summary'!X51)*100</f>
        <v>21.41577614429551</v>
      </c>
      <c r="GU51" s="585">
        <f>('4-year summary'!LC51/'4-year summary'!Y51)*100</f>
        <v>19.185462514838829</v>
      </c>
      <c r="GV51" s="585">
        <f>('4-year summary'!LD51/'4-year summary'!Z51)*100</f>
        <v>17.873793776428492</v>
      </c>
      <c r="GW51" s="585">
        <f>('4-year summary'!LE51/'4-year summary'!AA51)*100</f>
        <v>20.547272408349411</v>
      </c>
      <c r="GX51" s="585">
        <f>('4-year summary'!LF51/'4-year summary'!AB51)*100</f>
        <v>13.18723765869235</v>
      </c>
      <c r="GY51" s="585">
        <f>('4-year summary'!LG51/'4-year summary'!AC51)*100</f>
        <v>14.439810153890406</v>
      </c>
      <c r="GZ51" s="585">
        <f>('4-year summary'!LH51/'4-year summary'!AD51)*100</f>
        <v>14.98137907685363</v>
      </c>
      <c r="HA51" s="585">
        <f>('4-year summary'!LI51/'4-year summary'!AE51)*100</f>
        <v>14.927420903877287</v>
      </c>
      <c r="HB51" s="585">
        <f>('4-year summary'!LJ51/'4-year summary'!AF51)*100</f>
        <v>13.959159609818844</v>
      </c>
      <c r="HC51" s="584">
        <f>('4-year summary'!LK51/'4-year summary'!X51)*100</f>
        <v>8.9350793748841806</v>
      </c>
      <c r="HD51" s="585">
        <f>('4-year summary'!LL51/'4-year summary'!Y51)*100</f>
        <v>8.8028490548808325</v>
      </c>
      <c r="HE51" s="585">
        <f>('4-year summary'!LM51/'4-year summary'!Z51)*100</f>
        <v>8.7878130760056372</v>
      </c>
      <c r="HF51" s="585">
        <f>('4-year summary'!LN51/'4-year summary'!AA51)*100</f>
        <v>9.8333625679705321</v>
      </c>
      <c r="HG51" s="585">
        <f>('4-year summary'!LO51/'4-year summary'!AB51)*100</f>
        <v>6.4919012180362055</v>
      </c>
      <c r="HH51" s="585">
        <f>('4-year summary'!LP51/'4-year summary'!AC51)*100</f>
        <v>2.0710484682870702</v>
      </c>
      <c r="HI51" s="585">
        <f>('4-year summary'!LQ51/'4-year summary'!AD51)*100</f>
        <v>2.2401534815483579</v>
      </c>
      <c r="HJ51" s="585">
        <f>('4-year summary'!LR51/'4-year summary'!AE51)*100</f>
        <v>1.9345278928738028</v>
      </c>
      <c r="HK51" s="585">
        <f>('4-year summary'!LS51/'4-year summary'!AF51)*100</f>
        <v>1.8571122306785295</v>
      </c>
      <c r="HL51" s="38"/>
      <c r="HM51" s="184">
        <f t="shared" si="76"/>
        <v>100.00000000000001</v>
      </c>
      <c r="HN51" s="184">
        <f t="shared" si="77"/>
        <v>99.999999999999986</v>
      </c>
      <c r="HO51" s="184">
        <f t="shared" si="78"/>
        <v>100</v>
      </c>
      <c r="HP51" s="184">
        <f t="shared" si="79"/>
        <v>99.999999999999986</v>
      </c>
      <c r="HQ51" s="184">
        <f t="shared" si="80"/>
        <v>100.00000000000001</v>
      </c>
      <c r="HR51" s="184">
        <f t="shared" si="81"/>
        <v>100</v>
      </c>
      <c r="HS51" s="184">
        <f t="shared" si="82"/>
        <v>100</v>
      </c>
      <c r="HT51" s="184">
        <f t="shared" si="83"/>
        <v>99.999999999999986</v>
      </c>
      <c r="HU51" s="184">
        <f t="shared" si="84"/>
        <v>100.00000000000003</v>
      </c>
      <c r="HV51" s="597">
        <f t="shared" si="85"/>
        <v>100.00000000000001</v>
      </c>
      <c r="HW51" s="597">
        <f t="shared" si="86"/>
        <v>100</v>
      </c>
    </row>
    <row r="52" spans="1:231" s="26" customFormat="1" x14ac:dyDescent="0.2">
      <c r="A52" s="156" t="s">
        <v>110</v>
      </c>
      <c r="B52" s="76">
        <f>('4-year summary'!B52/'4-year summary'!X52)*100</f>
        <v>75.783545690124669</v>
      </c>
      <c r="C52" s="76">
        <f>('4-year summary'!C52/'4-year summary'!Y52)*100</f>
        <v>69.411167342748257</v>
      </c>
      <c r="D52" s="76">
        <f>('4-year summary'!D52/'4-year summary'!Z52)*100</f>
        <v>70.049942330528452</v>
      </c>
      <c r="E52" s="76">
        <f>('4-year summary'!E52/'4-year summary'!AA52)*100</f>
        <v>67.289394417198594</v>
      </c>
      <c r="F52" s="76">
        <f>('4-year summary'!F52/'4-year summary'!AB52)*100</f>
        <v>64.276843570663118</v>
      </c>
      <c r="G52" s="76">
        <f>('4-year summary'!G52/'4-year summary'!AC52)*100</f>
        <v>63.630456813410078</v>
      </c>
      <c r="H52" s="76">
        <f>('4-year summary'!H52/'4-year summary'!AD52)*100</f>
        <v>63.968742670944756</v>
      </c>
      <c r="I52" s="76">
        <f>('4-year summary'!I52/'4-year summary'!AE52)*100</f>
        <v>63.993163024899523</v>
      </c>
      <c r="J52" s="76">
        <f>('4-year summary'!J52/'4-year summary'!AF52)*100</f>
        <v>64.526677352873833</v>
      </c>
      <c r="K52" s="76">
        <f>('4-year summary'!K52/'4-year summary'!AG52)*100</f>
        <v>64.456342152044328</v>
      </c>
      <c r="L52" s="76">
        <f>('4-year summary'!L52/'4-year summary'!AH52)*100</f>
        <v>64.32726165794584</v>
      </c>
      <c r="M52" s="78">
        <f>('4-year summary'!M52/'4-year summary'!X52)*100</f>
        <v>24.216454309875338</v>
      </c>
      <c r="N52" s="76">
        <f>('4-year summary'!N52/'4-year summary'!Y52)*100</f>
        <v>30.588832657251743</v>
      </c>
      <c r="O52" s="76">
        <f>('4-year summary'!O52/'4-year summary'!Z52)*100</f>
        <v>29.950057669471541</v>
      </c>
      <c r="P52" s="76">
        <f>('4-year summary'!P52/'4-year summary'!AA52)*100</f>
        <v>32.710605582801406</v>
      </c>
      <c r="Q52" s="76">
        <f>('4-year summary'!Q52/'4-year summary'!AB52)*100</f>
        <v>35.723156429336882</v>
      </c>
      <c r="R52" s="76">
        <f>('4-year summary'!R52/'4-year summary'!AC52)*100</f>
        <v>36.369543186589922</v>
      </c>
      <c r="S52" s="76">
        <f>('4-year summary'!S52/'4-year summary'!AD52)*100</f>
        <v>36.031257329055244</v>
      </c>
      <c r="T52" s="76">
        <f>('4-year summary'!T52/'4-year summary'!AE52)*100</f>
        <v>36.006836975100477</v>
      </c>
      <c r="U52" s="76">
        <f>('4-year summary'!U52/'4-year summary'!AF52)*100</f>
        <v>35.473322647126167</v>
      </c>
      <c r="V52" s="76">
        <f>('4-year summary'!V52/'4-year summary'!AG52)*100</f>
        <v>35.543657847955664</v>
      </c>
      <c r="W52" s="76">
        <f>('4-year summary'!W52/'4-year summary'!AH52)*100</f>
        <v>35.672738342054167</v>
      </c>
      <c r="X52" s="78">
        <f>('4-year summary'!AI52/'4-year summary'!X52)*100</f>
        <v>25.089620750121188</v>
      </c>
      <c r="Y52" s="75">
        <f>('4-year summary'!AJ52/'4-year summary'!Y52)*100</f>
        <v>23.585668930191552</v>
      </c>
      <c r="Z52" s="75">
        <f>('4-year summary'!AK52/'4-year summary'!Z52)*100</f>
        <v>23.844479923637664</v>
      </c>
      <c r="AA52" s="75">
        <f>('4-year summary'!AL52/'4-year summary'!AA52)*100</f>
        <v>22.64329444003436</v>
      </c>
      <c r="AB52" s="76">
        <f>('4-year summary'!AM52/'4-year summary'!AB52)*100</f>
        <v>22.374232575841035</v>
      </c>
      <c r="AC52" s="76">
        <f>('4-year summary'!AN52/'4-year summary'!AC52)*100</f>
        <v>22.081820077291219</v>
      </c>
      <c r="AD52" s="76">
        <f>('4-year summary'!AO52/'4-year summary'!AD52)*100</f>
        <v>22.171546050169411</v>
      </c>
      <c r="AE52" s="76">
        <f>('4-year summary'!AP52/'4-year summary'!AE52)*100</f>
        <v>21.836744121587287</v>
      </c>
      <c r="AF52" s="76">
        <f>('4-year summary'!AQ52/'4-year summary'!AF52)*100</f>
        <v>22.463476070528969</v>
      </c>
      <c r="AG52" s="76">
        <f>('4-year summary'!AR52/'4-year summary'!AG52)*100</f>
        <v>21.8517201714943</v>
      </c>
      <c r="AH52" s="76">
        <f>('4-year summary'!AS52/'4-year summary'!AH52)*100</f>
        <v>21.773702570178035</v>
      </c>
      <c r="AI52" s="78">
        <f>('4-year summary'!AT52/'4-year summary'!X52)*100</f>
        <v>6.1750043389010916</v>
      </c>
      <c r="AJ52" s="75">
        <f>('4-year summary'!AU52/'4-year summary'!Y52)*100</f>
        <v>10.33930554238111</v>
      </c>
      <c r="AK52" s="75">
        <f>('4-year summary'!AV52/'4-year summary'!Z52)*100</f>
        <v>9.4685886036033473</v>
      </c>
      <c r="AL52" s="75">
        <f>('4-year summary'!AW52/'4-year summary'!AA52)*100</f>
        <v>11.832189732604039</v>
      </c>
      <c r="AM52" s="76">
        <f>('4-year summary'!AX52/'4-year summary'!AB52)*100</f>
        <v>13.831161677366371</v>
      </c>
      <c r="AN52" s="76">
        <f>('4-year summary'!AY52/'4-year summary'!AC52)*100</f>
        <v>14.602415714264932</v>
      </c>
      <c r="AO52" s="76">
        <f>('4-year summary'!AZ52/'4-year summary'!AD52)*100</f>
        <v>14.303321839711378</v>
      </c>
      <c r="AP52" s="76">
        <f>('4-year summary'!BA52/'4-year summary'!AE52)*100</f>
        <v>15.292650251766988</v>
      </c>
      <c r="AQ52" s="76">
        <f>('4-year summary'!BB52/'4-year summary'!AF52)*100</f>
        <v>16.228532173116555</v>
      </c>
      <c r="AR52" s="76">
        <f>('4-year summary'!BC52/'4-year summary'!AG52)*100</f>
        <v>16.444212067342885</v>
      </c>
      <c r="AS52" s="76">
        <f>('4-year summary'!BD52/'4-year summary'!AH52)*100</f>
        <v>16.961611873498537</v>
      </c>
      <c r="AT52" s="606">
        <f t="shared" si="27"/>
        <v>38.295932238837182</v>
      </c>
      <c r="AU52" s="606">
        <f t="shared" si="27"/>
        <v>38.735314443676572</v>
      </c>
      <c r="AV52" s="78"/>
      <c r="AW52" s="75"/>
      <c r="AX52" s="75"/>
      <c r="AY52" s="75"/>
      <c r="AZ52" s="76"/>
      <c r="BA52" s="76"/>
      <c r="BB52" s="76"/>
      <c r="BC52" s="76"/>
      <c r="BD52" s="76"/>
      <c r="BE52" s="76"/>
      <c r="BF52" s="76"/>
      <c r="BG52" s="78">
        <f>('4-year summary'!DH52/'4-year summary'!X52)*100</f>
        <v>9.0530423177511921</v>
      </c>
      <c r="BH52" s="75">
        <f>('4-year summary'!DI52/'4-year summary'!Y52)*100</f>
        <v>10.956985587465615</v>
      </c>
      <c r="BI52" s="75">
        <f>('4-year summary'!DJ52/'4-year summary'!Z52)*100</f>
        <v>10.826520002499958</v>
      </c>
      <c r="BJ52" s="75">
        <f>('4-year summary'!DK52/'4-year summary'!AA52)*100</f>
        <v>10.865475582040213</v>
      </c>
      <c r="BK52" s="76">
        <f>('4-year summary'!DL52/'4-year summary'!AB52)*100</f>
        <v>12.250743637765781</v>
      </c>
      <c r="BL52" s="76">
        <f>('4-year summary'!DM52/'4-year summary'!AC52)*100</f>
        <v>12.015535825983232</v>
      </c>
      <c r="BM52" s="76">
        <f>('4-year summary'!DN52/'4-year summary'!AD52)*100</f>
        <v>12.287363835509803</v>
      </c>
      <c r="BN52" s="76">
        <f>('4-year summary'!DO52/'4-year summary'!AE52)*100</f>
        <v>11.673211068508337</v>
      </c>
      <c r="BO52" s="76">
        <f>('4-year summary'!DP52/'4-year summary'!AF52)*100</f>
        <v>11.697275017174261</v>
      </c>
      <c r="BP52" s="76">
        <f>('4-year summary'!DQ52/'4-year summary'!AG52)*100</f>
        <v>11.18226497960891</v>
      </c>
      <c r="BQ52" s="76">
        <f>('4-year summary'!DR52/'4-year summary'!AH52)*100</f>
        <v>10.97632211142923</v>
      </c>
      <c r="BR52" s="606">
        <f t="shared" si="2"/>
        <v>11.18226497960891</v>
      </c>
      <c r="BS52" s="606">
        <f t="shared" si="2"/>
        <v>10.97632211142923</v>
      </c>
      <c r="BT52" s="382">
        <f t="shared" si="3"/>
        <v>25.089620750121188</v>
      </c>
      <c r="BU52" s="383">
        <f t="shared" si="4"/>
        <v>23.585668930191552</v>
      </c>
      <c r="BV52" s="383">
        <f t="shared" si="5"/>
        <v>23.844479923637664</v>
      </c>
      <c r="BW52" s="383">
        <f t="shared" si="6"/>
        <v>22.64329444003436</v>
      </c>
      <c r="BX52" s="383">
        <f t="shared" si="7"/>
        <v>22.374232575841035</v>
      </c>
      <c r="BY52" s="383">
        <f t="shared" si="8"/>
        <v>22.081820077291219</v>
      </c>
      <c r="BZ52" s="383">
        <f t="shared" si="9"/>
        <v>22.171546050169411</v>
      </c>
      <c r="CA52" s="383">
        <f t="shared" si="68"/>
        <v>21.836744121587287</v>
      </c>
      <c r="CB52" s="383">
        <f t="shared" si="69"/>
        <v>22.463476070528969</v>
      </c>
      <c r="CC52" s="383">
        <f t="shared" si="70"/>
        <v>21.8517201714943</v>
      </c>
      <c r="CD52" s="383">
        <f t="shared" si="71"/>
        <v>21.773702570178035</v>
      </c>
      <c r="CE52" s="382">
        <f t="shared" si="10"/>
        <v>15.228046656652284</v>
      </c>
      <c r="CF52" s="383">
        <f t="shared" si="11"/>
        <v>21.296291129846725</v>
      </c>
      <c r="CG52" s="383">
        <f t="shared" si="12"/>
        <v>20.295108606103305</v>
      </c>
      <c r="CH52" s="383">
        <f t="shared" si="13"/>
        <v>22.697665314644254</v>
      </c>
      <c r="CI52" s="383">
        <f t="shared" si="14"/>
        <v>26.081905315132154</v>
      </c>
      <c r="CJ52" s="383">
        <f t="shared" si="15"/>
        <v>26.617951540248164</v>
      </c>
      <c r="CK52" s="383">
        <f t="shared" si="16"/>
        <v>26.590685675221181</v>
      </c>
      <c r="CL52" s="383">
        <f t="shared" si="72"/>
        <v>26.965861320275323</v>
      </c>
      <c r="CM52" s="383">
        <f t="shared" si="73"/>
        <v>27.925807190290818</v>
      </c>
      <c r="CN52" s="383">
        <f t="shared" si="74"/>
        <v>27.626477046951795</v>
      </c>
      <c r="CO52" s="383">
        <f t="shared" si="75"/>
        <v>27.937933984927767</v>
      </c>
      <c r="CP52" s="78">
        <f>('4-year summary'!ED52/'4-year summary'!AG52)*100</f>
        <v>0.94363693401652204</v>
      </c>
      <c r="CQ52" s="78">
        <f>('4-year summary'!EE52/'4-year summary'!AH52)*100</f>
        <v>0.89717642412873932</v>
      </c>
      <c r="CR52" s="78">
        <f>('4-year summary'!EF52/'4-year summary'!AG52)*100</f>
        <v>8.7420265607027078E-2</v>
      </c>
      <c r="CS52" s="78">
        <f>('4-year summary'!EG52/'4-year summary'!AH52)*100</f>
        <v>8.4328824826406037E-2</v>
      </c>
      <c r="CT52" s="78">
        <f t="shared" si="17"/>
        <v>1.0310571996235491</v>
      </c>
      <c r="CU52" s="78">
        <f t="shared" si="17"/>
        <v>0.98150524895514535</v>
      </c>
      <c r="CV52" s="78">
        <f>('4-year summary'!EJ52/'4-year summary'!AG52)*100</f>
        <v>1.8981491163860713</v>
      </c>
      <c r="CW52" s="78">
        <f>('4-year summary'!EK52/'4-year summary'!AH52)*100</f>
        <v>2.1505907131339059</v>
      </c>
      <c r="CX52" s="78">
        <f>('4-year summary'!EL52/'4-year summary'!AG52)*100</f>
        <v>0.95576701871797554</v>
      </c>
      <c r="CY52" s="78">
        <f>('4-year summary'!EM52/'4-year summary'!AH52)*100</f>
        <v>1.0444433474841215</v>
      </c>
      <c r="CZ52" s="78">
        <f t="shared" si="18"/>
        <v>2.853916135104047</v>
      </c>
      <c r="DA52" s="78">
        <f t="shared" si="18"/>
        <v>3.1950340606180276</v>
      </c>
      <c r="DB52" s="78">
        <f>('4-year summary'!EP52/'4-year summary'!AG52)*100</f>
        <v>4.7374254940918119</v>
      </c>
      <c r="DC52" s="78">
        <f>('4-year summary'!EQ52/'4-year summary'!AH52)*100</f>
        <v>4.9153420870767111</v>
      </c>
      <c r="DD52" s="78">
        <f>('4-year summary'!ER52/'4-year summary'!AG52)*100</f>
        <v>0.1133535501411691</v>
      </c>
      <c r="DE52" s="78">
        <f>('4-year summary'!ES52/'4-year summary'!AH52)*100</f>
        <v>9.0910586764076734E-2</v>
      </c>
      <c r="DF52" s="78">
        <f t="shared" si="36"/>
        <v>4.850779044232981</v>
      </c>
      <c r="DG52" s="78">
        <f t="shared" si="36"/>
        <v>5.0062526738407875</v>
      </c>
      <c r="DH52" s="78">
        <f>('4-year summary'!EV52/'4-year summary'!AG52)*100</f>
        <v>4.1694029070375409</v>
      </c>
      <c r="DI52" s="78">
        <f>('4-year summary'!EW52/'4-year summary'!AH52)*100</f>
        <v>4.5833744693454435</v>
      </c>
      <c r="DJ52" s="78">
        <f>('4-year summary'!EX52/'4-year summary'!AG52)*100</f>
        <v>0.34131548677193352</v>
      </c>
      <c r="DK52" s="78">
        <f>('4-year summary'!EY52/'4-year summary'!AH52)*100</f>
        <v>0.41547372231546381</v>
      </c>
      <c r="DL52" s="78">
        <f t="shared" si="37"/>
        <v>4.5107183938094746</v>
      </c>
      <c r="DM52" s="78">
        <f t="shared" si="37"/>
        <v>4.9988481916609073</v>
      </c>
      <c r="DN52" s="78">
        <f>('4-year summary'!FB52/'4-year summary'!AG52)*100</f>
        <v>5.3920317891874934</v>
      </c>
      <c r="DO52" s="78">
        <f>('4-year summary'!FC52/'4-year summary'!AH52)*100</f>
        <v>5.3102478033369529</v>
      </c>
      <c r="DP52" s="78">
        <f>('4-year summary'!FD52/'4-year summary'!AG52)*100</f>
        <v>0.51364634528913522</v>
      </c>
      <c r="DQ52" s="78">
        <f>('4-year summary'!FE52/'4-year summary'!AH52)*100</f>
        <v>0.54258399973672955</v>
      </c>
      <c r="DR52" s="78">
        <f t="shared" si="19"/>
        <v>5.9056781344766289</v>
      </c>
      <c r="DS52" s="78">
        <f t="shared" si="19"/>
        <v>5.8528318030736823</v>
      </c>
      <c r="DT52" s="78">
        <f>('4-year summary'!FH52/'4-year summary'!AG52)*100</f>
        <v>2.9128934434800793</v>
      </c>
      <c r="DU52" s="78">
        <f>('4-year summary'!FI52/'4-year summary'!AH52)*100</f>
        <v>3.0555829795636291</v>
      </c>
      <c r="DV52" s="78">
        <f>('4-year summary'!FJ52/'4-year summary'!AG52)*100</f>
        <v>0.66799121614556101</v>
      </c>
      <c r="DW52" s="78">
        <f>('4-year summary'!FK52/'4-year summary'!AH52)*100</f>
        <v>0.71946885181163001</v>
      </c>
      <c r="DX52" s="78">
        <f t="shared" si="20"/>
        <v>3.5808846596256405</v>
      </c>
      <c r="DY52" s="78">
        <f t="shared" si="20"/>
        <v>3.7750518313752592</v>
      </c>
      <c r="DZ52" s="78">
        <f>('4-year summary'!FN52/'4-year summary'!AG52)*100</f>
        <v>2.8518247411900033</v>
      </c>
      <c r="EA52" s="78">
        <f>('4-year summary'!FO52/'4-year summary'!AH52)*100</f>
        <v>2.663145424030013</v>
      </c>
      <c r="EB52" s="78">
        <f>('4-year summary'!FP52/'4-year summary'!AG52)*100</f>
        <v>0.97375300637875151</v>
      </c>
      <c r="EC52" s="78">
        <f>('4-year summary'!FQ52/'4-year summary'!AH52)*100</f>
        <v>0.87701977819462273</v>
      </c>
      <c r="ED52" s="78">
        <f t="shared" si="21"/>
        <v>3.8255777475687549</v>
      </c>
      <c r="EE52" s="78">
        <f t="shared" si="21"/>
        <v>3.5401652022246357</v>
      </c>
      <c r="EF52" s="78">
        <f>('4-year summary'!FT52/'4-year summary'!AG52)*100</f>
        <v>6.6380842831747362</v>
      </c>
      <c r="EG52" s="78">
        <f>('4-year summary'!FU52/'4-year summary'!AH52)*100</f>
        <v>6.6290683515977218</v>
      </c>
      <c r="EH52" s="78">
        <f>('4-year summary'!FV52/'4-year summary'!AG52)*100</f>
        <v>0.66924605249398728</v>
      </c>
      <c r="EI52" s="78">
        <f>('4-year summary'!FW52/'4-year summary'!AH52)*100</f>
        <v>0.67133971764241296</v>
      </c>
      <c r="EJ52" s="78">
        <f t="shared" si="22"/>
        <v>7.3073303356687234</v>
      </c>
      <c r="EK52" s="78">
        <f t="shared" si="22"/>
        <v>7.3004080692401345</v>
      </c>
      <c r="EL52" s="78">
        <f>('4-year summary'!FZ52/'4-year summary'!AG52)*100</f>
        <v>9.2021332217923246E-2</v>
      </c>
      <c r="EM52" s="78">
        <f>('4-year summary'!GA52/'4-year summary'!AH52)*100</f>
        <v>9.5024187975120938E-2</v>
      </c>
      <c r="EN52" s="78">
        <f>('4-year summary'!GB52/'4-year summary'!AG52)*100</f>
        <v>1.0038690787409809E-2</v>
      </c>
      <c r="EO52" s="78">
        <f>('4-year summary'!GC52/'4-year summary'!AH52)*100</f>
        <v>1.2340803633132589E-2</v>
      </c>
      <c r="EP52" s="78">
        <f t="shared" si="23"/>
        <v>0.10206002300533305</v>
      </c>
      <c r="EQ52" s="78">
        <f t="shared" si="23"/>
        <v>0.10736499160825352</v>
      </c>
      <c r="ER52" s="78">
        <f>('4-year summary'!GF52/'4-year summary'!AG52)*100</f>
        <v>9.7538429363170565</v>
      </c>
      <c r="ES52" s="78">
        <f>('4-year summary'!GG52/'4-year summary'!AH52)*100</f>
        <v>9.1169743640372527</v>
      </c>
      <c r="ET52" s="78">
        <f>('4-year summary'!GH52/'4-year summary'!AG52)*100</f>
        <v>3.3462302624699363</v>
      </c>
      <c r="EU52" s="78">
        <f>('4-year summary'!GI52/'4-year summary'!AH52)*100</f>
        <v>3.0440648961727055</v>
      </c>
      <c r="EV52" s="78">
        <f t="shared" si="24"/>
        <v>13.100073198786992</v>
      </c>
      <c r="EW52" s="78">
        <f t="shared" si="24"/>
        <v>12.161039260209957</v>
      </c>
      <c r="EX52" s="78">
        <f>('4-year summary'!GL52/'4-year summary'!AG52)*100</f>
        <v>2.67656593119314</v>
      </c>
      <c r="EY52" s="78">
        <f>('4-year summary'!GM52/'4-year summary'!AH52)*100</f>
        <v>2.5808733998091289</v>
      </c>
      <c r="EZ52" s="78">
        <f>('4-year summary'!GN52/'4-year summary'!AG52)*100</f>
        <v>0.17358569486562794</v>
      </c>
      <c r="FA52" s="78">
        <f>('4-year summary'!GO52/'4-year summary'!AH52)*100</f>
        <v>0.15837364662520156</v>
      </c>
      <c r="FB52" s="78">
        <f t="shared" si="25"/>
        <v>2.8501516260587678</v>
      </c>
      <c r="FC52" s="78">
        <f t="shared" si="25"/>
        <v>2.7392470464343304</v>
      </c>
      <c r="FD52" s="78">
        <f>('4-year summary'!GR52/'4-year summary'!AG52)*100</f>
        <v>0.53874307225765972</v>
      </c>
      <c r="FE52" s="78">
        <f>('4-year summary'!GS52/'4-year summary'!AH52)*100</f>
        <v>0.55615888373317535</v>
      </c>
      <c r="FF52" s="78">
        <f>('4-year summary'!GT52/'4-year summary'!AG52)*100</f>
        <v>6.4833211335355009E-2</v>
      </c>
      <c r="FG52" s="78">
        <f>('4-year summary'!GU52/'4-year summary'!AH52)*100</f>
        <v>7.4456181919899958E-2</v>
      </c>
      <c r="FH52" s="78">
        <f t="shared" si="26"/>
        <v>0.60357628359301474</v>
      </c>
      <c r="FI52" s="78">
        <f t="shared" si="26"/>
        <v>0.63061506565307535</v>
      </c>
      <c r="FJ52" s="581">
        <f>('4-year summary'!GX52/'4-year summary'!X52)*100</f>
        <v>4.4214898290173732</v>
      </c>
      <c r="FK52" s="582">
        <f>('4-year summary'!GY52/'4-year summary'!Y52)*100</f>
        <v>3.9069518298841079</v>
      </c>
      <c r="FL52" s="582">
        <f>('4-year summary'!GZ52/'4-year summary'!Z52)*100</f>
        <v>3.9578870814702025</v>
      </c>
      <c r="FM52" s="582">
        <f>('4-year summary'!HA52/'4-year summary'!AA52)*100</f>
        <v>4.1838388012309569</v>
      </c>
      <c r="FN52" s="583">
        <f>('4-year summary'!HB52/'4-year summary'!AB52)*100</f>
        <v>4.0717297465121636</v>
      </c>
      <c r="FO52" s="583">
        <f>('4-year summary'!HC52/'4-year summary'!AC52)*100</f>
        <v>4.3029001178278934</v>
      </c>
      <c r="FP52" s="583">
        <f>('4-year summary'!HD52/'4-year summary'!AD52)*100</f>
        <v>4.0029740370557034</v>
      </c>
      <c r="FQ52" s="583">
        <f>('4-year summary'!HE52/'4-year summary'!AE52)*100</f>
        <v>4.0934078625213655</v>
      </c>
      <c r="FR52" s="583">
        <f>('4-year summary'!HF52/'4-year summary'!AF52)*100</f>
        <v>4.3457751316693383</v>
      </c>
      <c r="FS52" s="581">
        <f>('4-year summary'!HG52/'4-year summary'!X52)*100</f>
        <v>0.10114128060421443</v>
      </c>
      <c r="FT52" s="582">
        <f>('4-year summary'!HH52/'4-year summary'!Y52)*100</f>
        <v>0.12387079494919624</v>
      </c>
      <c r="FU52" s="582">
        <f>('4-year summary'!HI52/'4-year summary'!Z52)*100</f>
        <v>0.12613421362135871</v>
      </c>
      <c r="FV52" s="582">
        <f>('4-year summary'!HJ52/'4-year summary'!AA52)*100</f>
        <v>0.11580996291906352</v>
      </c>
      <c r="FW52" s="583">
        <f>('4-year summary'!HK52/'4-year summary'!AB52)*100</f>
        <v>6.7603433252876904E-2</v>
      </c>
      <c r="FX52" s="583">
        <f>('4-year summary'!HL52/'4-year summary'!AC52)*100</f>
        <v>7.4187933065998163E-2</v>
      </c>
      <c r="FY52" s="583">
        <f>('4-year summary'!HM52/'4-year summary'!AD52)*100</f>
        <v>5.9380941212868202E-2</v>
      </c>
      <c r="FZ52" s="583">
        <f>('4-year summary'!HN52/'4-year summary'!AE52)*100</f>
        <v>0.70956714556289546</v>
      </c>
      <c r="GA52" s="583">
        <f>('4-year summary'!HO52/'4-year summary'!AF52)*100</f>
        <v>7.3276849095488886E-2</v>
      </c>
      <c r="GB52" s="581">
        <f>('4-year summary'!HY52/'4-year summary'!X52)*100</f>
        <v>18.533391584327291</v>
      </c>
      <c r="GC52" s="582">
        <f>('4-year summary'!HZ52/'4-year summary'!Y52)*100</f>
        <v>17.601928366970022</v>
      </c>
      <c r="GD52" s="582">
        <f>('4-year summary'!IA52/'4-year summary'!Z52)*100</f>
        <v>18.005374908382244</v>
      </c>
      <c r="GE52" s="582">
        <f>('4-year summary'!IB52/'4-year summary'!AA52)*100</f>
        <v>17.68303954937419</v>
      </c>
      <c r="GF52" s="583">
        <f>('4-year summary'!IC52/'4-year summary'!AB52)*100</f>
        <v>18.403156829949825</v>
      </c>
      <c r="GG52" s="583">
        <f>('4-year summary'!ID52/'4-year summary'!AC52)*100</f>
        <v>18.688570694311775</v>
      </c>
      <c r="GH52" s="583">
        <f>('4-year summary'!IE52/'4-year summary'!AD52)*100</f>
        <v>19.657586538989328</v>
      </c>
      <c r="GI52" s="583">
        <f>('4-year summary'!IF52/'4-year summary'!AE52)*100</f>
        <v>20.553887374693954</v>
      </c>
      <c r="GJ52" s="583">
        <f>('4-year summary'!IG52/'4-year summary'!AF52)*100</f>
        <v>20.629264941607513</v>
      </c>
      <c r="GK52" s="581">
        <f>('4-year summary'!IH52/'4-year summary'!X52)*100</f>
        <v>4.5154494802295728</v>
      </c>
      <c r="GL52" s="582">
        <f>('4-year summary'!II52/'4-year summary'!Y52)*100</f>
        <v>4.2534552698095629</v>
      </c>
      <c r="GM52" s="582">
        <f>('4-year summary'!IJ52/'4-year summary'!Z52)*100</f>
        <v>5.3124094475662345</v>
      </c>
      <c r="GN52" s="582">
        <f>('4-year summary'!IK52/'4-year summary'!AA52)*100</f>
        <v>4.1898195974380448</v>
      </c>
      <c r="GO52" s="583">
        <f>('4-year summary'!IL52/'4-year summary'!AB52)*100</f>
        <v>5.450839784870853</v>
      </c>
      <c r="GP52" s="583">
        <f>('4-year summary'!IM52/'4-year summary'!AC52)*100</f>
        <v>5.0695087595098745</v>
      </c>
      <c r="GQ52" s="583">
        <f>('4-year summary'!IN52/'4-year summary'!AD52)*100</f>
        <v>4.7948862530626091</v>
      </c>
      <c r="GR52" s="583">
        <f>('4-year summary'!IO52/'4-year summary'!AE52)*100</f>
        <v>3.7677276296946456</v>
      </c>
      <c r="GS52" s="583">
        <f>('4-year summary'!IP52/'4-year summary'!AF52)*100</f>
        <v>4.0370964048545916</v>
      </c>
      <c r="GT52" s="581">
        <f>('4-year summary'!LB52/'4-year summary'!X52)*100</f>
        <v>27.739043526658808</v>
      </c>
      <c r="GU52" s="582">
        <f>('4-year summary'!LC52/'4-year summary'!Y52)*100</f>
        <v>24.316618215702576</v>
      </c>
      <c r="GV52" s="582">
        <f>('4-year summary'!LD52/'4-year summary'!Z52)*100</f>
        <v>24.242200417038344</v>
      </c>
      <c r="GW52" s="582">
        <f>('4-year summary'!LE52/'4-year summary'!AA52)*100</f>
        <v>22.779221626559085</v>
      </c>
      <c r="GX52" s="583">
        <f>('4-year summary'!LF52/'4-year summary'!AB52)*100</f>
        <v>19.427724418360089</v>
      </c>
      <c r="GY52" s="583">
        <f>('4-year summary'!LG52/'4-year summary'!AC52)*100</f>
        <v>18.557165923979188</v>
      </c>
      <c r="GZ52" s="583">
        <f>('4-year summary'!LH52/'4-year summary'!AD52)*100</f>
        <v>18.136636044730317</v>
      </c>
      <c r="HA52" s="583">
        <f>('4-year summary'!LI52/'4-year summary'!AE52)*100</f>
        <v>17.509123666096919</v>
      </c>
      <c r="HB52" s="583">
        <f>('4-year summary'!LJ52/'4-year summary'!AF52)*100</f>
        <v>17.088161209068009</v>
      </c>
      <c r="HC52" s="581">
        <f>('4-year summary'!LK52/'4-year summary'!X52)*100</f>
        <v>4.3718168923892682</v>
      </c>
      <c r="HD52" s="582">
        <f>('4-year summary'!LL52/'4-year summary'!Y52)*100</f>
        <v>4.915215462646259</v>
      </c>
      <c r="HE52" s="582">
        <f>('4-year summary'!LM52/'4-year summary'!Z52)*100</f>
        <v>4.2164054021806443</v>
      </c>
      <c r="HF52" s="582">
        <f>('4-year summary'!LN52/'4-year summary'!AA52)*100</f>
        <v>5.7073107078000458</v>
      </c>
      <c r="HG52" s="583">
        <f>('4-year summary'!LO52/'4-year summary'!AB52)*100</f>
        <v>4.122807896081004</v>
      </c>
      <c r="HH52" s="583">
        <f>('4-year summary'!LP52/'4-year summary'!AC52)*100</f>
        <v>4.6078949537658866</v>
      </c>
      <c r="HI52" s="583">
        <f>('4-year summary'!LQ52/'4-year summary'!AD52)*100</f>
        <v>4.5863044595585851</v>
      </c>
      <c r="HJ52" s="583">
        <f>('4-year summary'!LR52/'4-year summary'!AE52)*100</f>
        <v>4.5636808795676078</v>
      </c>
      <c r="HK52" s="583">
        <f>('4-year summary'!LS52/'4-year summary'!AF52)*100</f>
        <v>3.4371422028852758</v>
      </c>
      <c r="HL52" s="38"/>
      <c r="HM52" s="184">
        <f t="shared" si="76"/>
        <v>100</v>
      </c>
      <c r="HN52" s="184">
        <f t="shared" si="77"/>
        <v>100</v>
      </c>
      <c r="HO52" s="184">
        <f t="shared" si="78"/>
        <v>100</v>
      </c>
      <c r="HP52" s="184">
        <f t="shared" si="79"/>
        <v>100</v>
      </c>
      <c r="HQ52" s="184">
        <f t="shared" si="80"/>
        <v>99.999999999999986</v>
      </c>
      <c r="HR52" s="184">
        <f t="shared" si="81"/>
        <v>100</v>
      </c>
      <c r="HS52" s="184">
        <f t="shared" si="82"/>
        <v>100</v>
      </c>
      <c r="HT52" s="184">
        <f t="shared" si="83"/>
        <v>100</v>
      </c>
      <c r="HU52" s="184">
        <f t="shared" si="84"/>
        <v>100.00000000000003</v>
      </c>
      <c r="HV52" s="597">
        <f t="shared" si="85"/>
        <v>100.00000000000003</v>
      </c>
      <c r="HW52" s="597">
        <f t="shared" si="86"/>
        <v>100</v>
      </c>
    </row>
    <row r="53" spans="1:231" s="26" customFormat="1" x14ac:dyDescent="0.2">
      <c r="A53" s="151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8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8"/>
      <c r="Y53" s="75"/>
      <c r="Z53" s="75"/>
      <c r="AA53" s="75"/>
      <c r="AB53" s="76"/>
      <c r="AC53" s="76"/>
      <c r="AD53" s="76"/>
      <c r="AE53" s="76"/>
      <c r="AF53" s="76"/>
      <c r="AG53" s="76"/>
      <c r="AH53" s="76"/>
      <c r="AI53" s="78"/>
      <c r="AJ53" s="75"/>
      <c r="AK53" s="75"/>
      <c r="AL53" s="75"/>
      <c r="AM53" s="76"/>
      <c r="AN53" s="76"/>
      <c r="AO53" s="76"/>
      <c r="AP53" s="76"/>
      <c r="AQ53" s="76"/>
      <c r="AR53" s="76"/>
      <c r="AS53" s="76"/>
      <c r="AT53" s="606"/>
      <c r="AU53" s="606"/>
      <c r="AV53" s="78"/>
      <c r="AW53" s="75"/>
      <c r="AX53" s="75"/>
      <c r="AY53" s="75"/>
      <c r="AZ53" s="76"/>
      <c r="BA53" s="76"/>
      <c r="BB53" s="76"/>
      <c r="BC53" s="76"/>
      <c r="BD53" s="76"/>
      <c r="BE53" s="76"/>
      <c r="BF53" s="76"/>
      <c r="BG53" s="78"/>
      <c r="BH53" s="75"/>
      <c r="BI53" s="75"/>
      <c r="BJ53" s="75"/>
      <c r="BK53" s="76"/>
      <c r="BL53" s="76"/>
      <c r="BM53" s="76"/>
      <c r="BN53" s="76"/>
      <c r="BO53" s="76"/>
      <c r="BP53" s="76"/>
      <c r="BQ53" s="76"/>
      <c r="BR53" s="606"/>
      <c r="BS53" s="606"/>
      <c r="BT53" s="382"/>
      <c r="BU53" s="383"/>
      <c r="BV53" s="383"/>
      <c r="BW53" s="383"/>
      <c r="BX53" s="383"/>
      <c r="BY53" s="383"/>
      <c r="BZ53" s="383"/>
      <c r="CA53" s="383"/>
      <c r="CB53" s="383"/>
      <c r="CC53" s="383"/>
      <c r="CD53" s="383"/>
      <c r="CE53" s="382"/>
      <c r="CF53" s="383"/>
      <c r="CG53" s="383"/>
      <c r="CH53" s="383"/>
      <c r="CI53" s="383"/>
      <c r="CJ53" s="383"/>
      <c r="CK53" s="383"/>
      <c r="CL53" s="383"/>
      <c r="CM53" s="383"/>
      <c r="CN53" s="383"/>
      <c r="CO53" s="383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>
        <f t="shared" si="18"/>
        <v>0</v>
      </c>
      <c r="DA53" s="78">
        <f t="shared" si="18"/>
        <v>0</v>
      </c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581"/>
      <c r="FK53" s="582"/>
      <c r="FL53" s="582"/>
      <c r="FM53" s="582"/>
      <c r="FN53" s="583"/>
      <c r="FO53" s="583"/>
      <c r="FP53" s="583"/>
      <c r="FQ53" s="583"/>
      <c r="FR53" s="583"/>
      <c r="FS53" s="581"/>
      <c r="FT53" s="582"/>
      <c r="FU53" s="582"/>
      <c r="FV53" s="582"/>
      <c r="FW53" s="583"/>
      <c r="FX53" s="583"/>
      <c r="FY53" s="583"/>
      <c r="FZ53" s="583"/>
      <c r="GA53" s="583"/>
      <c r="GB53" s="581"/>
      <c r="GC53" s="582"/>
      <c r="GD53" s="582"/>
      <c r="GE53" s="582"/>
      <c r="GF53" s="583"/>
      <c r="GG53" s="583"/>
      <c r="GH53" s="583"/>
      <c r="GI53" s="583"/>
      <c r="GJ53" s="583"/>
      <c r="GK53" s="581"/>
      <c r="GL53" s="582"/>
      <c r="GM53" s="582"/>
      <c r="GN53" s="582"/>
      <c r="GO53" s="583"/>
      <c r="GP53" s="583"/>
      <c r="GQ53" s="583"/>
      <c r="GR53" s="583"/>
      <c r="GS53" s="583"/>
      <c r="GT53" s="581"/>
      <c r="GU53" s="582"/>
      <c r="GV53" s="582"/>
      <c r="GW53" s="582"/>
      <c r="GX53" s="583"/>
      <c r="GY53" s="583"/>
      <c r="GZ53" s="583"/>
      <c r="HA53" s="583"/>
      <c r="HB53" s="583"/>
      <c r="HC53" s="581"/>
      <c r="HD53" s="582"/>
      <c r="HE53" s="582"/>
      <c r="HF53" s="582"/>
      <c r="HG53" s="583"/>
      <c r="HH53" s="583"/>
      <c r="HI53" s="583"/>
      <c r="HJ53" s="583"/>
      <c r="HK53" s="583"/>
      <c r="HL53" s="38"/>
      <c r="HM53" s="24"/>
      <c r="HN53" s="24"/>
      <c r="HO53" s="24"/>
      <c r="HP53" s="24"/>
      <c r="HQ53" s="24"/>
      <c r="HR53" s="24"/>
      <c r="HS53" s="24"/>
      <c r="HT53" s="24"/>
      <c r="HU53" s="24"/>
      <c r="HV53" s="597"/>
      <c r="HW53" s="597"/>
    </row>
    <row r="54" spans="1:231" s="26" customFormat="1" x14ac:dyDescent="0.2">
      <c r="A54" s="156" t="s">
        <v>42</v>
      </c>
      <c r="B54" s="76">
        <f>('4-year summary'!B54/'4-year summary'!X54)*100</f>
        <v>69.990224828934515</v>
      </c>
      <c r="C54" s="76">
        <f>('4-year summary'!C54/'4-year summary'!Y54)*100</f>
        <v>61.247544204322203</v>
      </c>
      <c r="D54" s="76">
        <f>('4-year summary'!D54/'4-year summary'!Z54)*100</f>
        <v>65.772854332746661</v>
      </c>
      <c r="E54" s="76">
        <f>('4-year summary'!E54/'4-year summary'!AA54)*100</f>
        <v>63.900149349263927</v>
      </c>
      <c r="F54" s="76">
        <f>('4-year summary'!F54/'4-year summary'!AB54)*100</f>
        <v>63.176481817314112</v>
      </c>
      <c r="G54" s="76">
        <f>('4-year summary'!G54/'4-year summary'!AC54)*100</f>
        <v>60.238850843494241</v>
      </c>
      <c r="H54" s="76">
        <f>('4-year summary'!H54/'4-year summary'!AD54)*100</f>
        <v>59.837047687514975</v>
      </c>
      <c r="I54" s="76">
        <f>('4-year summary'!I54/'4-year summary'!AE54)*100</f>
        <v>63.410816764245546</v>
      </c>
      <c r="J54" s="76">
        <f>('4-year summary'!J54/'4-year summary'!AF54)*100</f>
        <v>64.08255289628859</v>
      </c>
      <c r="K54" s="76">
        <f>('4-year summary'!K54/'4-year summary'!AG54)*100</f>
        <v>64.808126410835214</v>
      </c>
      <c r="L54" s="76">
        <f>('4-year summary'!L54/'4-year summary'!AH54)*100</f>
        <v>66.032360984503185</v>
      </c>
      <c r="M54" s="78">
        <f>('4-year summary'!M54/'4-year summary'!X54)*100</f>
        <v>30.009775171065495</v>
      </c>
      <c r="N54" s="76">
        <f>('4-year summary'!N54/'4-year summary'!Y54)*100</f>
        <v>38.752455795677797</v>
      </c>
      <c r="O54" s="76">
        <f>('4-year summary'!O54/'4-year summary'!Z54)*100</f>
        <v>34.227145667253339</v>
      </c>
      <c r="P54" s="76">
        <f>('4-year summary'!P54/'4-year summary'!AA54)*100</f>
        <v>36.099850650736073</v>
      </c>
      <c r="Q54" s="76">
        <f>('4-year summary'!Q54/'4-year summary'!AB54)*100</f>
        <v>36.823518182685881</v>
      </c>
      <c r="R54" s="76">
        <f>('4-year summary'!R54/'4-year summary'!AC54)*100</f>
        <v>39.761149156505766</v>
      </c>
      <c r="S54" s="76">
        <f>('4-year summary'!S54/'4-year summary'!AD54)*100</f>
        <v>40.162952312485025</v>
      </c>
      <c r="T54" s="76">
        <f>('4-year summary'!T54/'4-year summary'!AE54)*100</f>
        <v>36.589183235754447</v>
      </c>
      <c r="U54" s="76">
        <f>('4-year summary'!U54/'4-year summary'!AF54)*100</f>
        <v>35.917447103711417</v>
      </c>
      <c r="V54" s="76">
        <f>('4-year summary'!V54/'4-year summary'!AG54)*100</f>
        <v>35.191873589164786</v>
      </c>
      <c r="W54" s="76">
        <f>('4-year summary'!W54/'4-year summary'!AH54)*100</f>
        <v>33.967639015496808</v>
      </c>
      <c r="X54" s="78">
        <f>('4-year summary'!AI54/'4-year summary'!X54)*100</f>
        <v>25.046160530031496</v>
      </c>
      <c r="Y54" s="75">
        <f>('4-year summary'!AJ54/'4-year summary'!Y54)*100</f>
        <v>21.414538310412574</v>
      </c>
      <c r="Z54" s="75">
        <f>('4-year summary'!AK54/'4-year summary'!Z54)*100</f>
        <v>23.13904130862408</v>
      </c>
      <c r="AA54" s="75">
        <f>('4-year summary'!AL54/'4-year summary'!AA54)*100</f>
        <v>21.965009601024111</v>
      </c>
      <c r="AB54" s="76">
        <f>('4-year summary'!AM54/'4-year summary'!AB54)*100</f>
        <v>21.647418154051731</v>
      </c>
      <c r="AC54" s="76">
        <f>('4-year summary'!AN54/'4-year summary'!AC54)*100</f>
        <v>20.502755971271085</v>
      </c>
      <c r="AD54" s="76">
        <f>('4-year summary'!AO54/'4-year summary'!AD54)*100</f>
        <v>20.568735522006552</v>
      </c>
      <c r="AE54" s="76">
        <f>('4-year summary'!AP54/'4-year summary'!AE54)*100</f>
        <v>17.407686510926904</v>
      </c>
      <c r="AF54" s="76">
        <f>('4-year summary'!AQ54/'4-year summary'!AF54)*100</f>
        <v>18.163949589547926</v>
      </c>
      <c r="AG54" s="76">
        <f>('4-year summary'!AR54/'4-year summary'!AG54)*100</f>
        <v>20.169300225733636</v>
      </c>
      <c r="AH54" s="76">
        <f>('4-year summary'!AS54/'4-year summary'!AH54)*100</f>
        <v>20.510483135824977</v>
      </c>
      <c r="AI54" s="78">
        <f>('4-year summary'!AT54/'4-year summary'!X54)*100</f>
        <v>10.481155642445964</v>
      </c>
      <c r="AJ54" s="75">
        <f>('4-year summary'!AU54/'4-year summary'!Y54)*100</f>
        <v>13.958742632612967</v>
      </c>
      <c r="AK54" s="75">
        <f>('4-year summary'!AV54/'4-year summary'!Z54)*100</f>
        <v>9.7629154156745006</v>
      </c>
      <c r="AL54" s="75">
        <f>('4-year summary'!AW54/'4-year summary'!AA54)*100</f>
        <v>11.435886494559419</v>
      </c>
      <c r="AM54" s="76">
        <f>('4-year summary'!AX54/'4-year summary'!AB54)*100</f>
        <v>11.759091342941682</v>
      </c>
      <c r="AN54" s="76">
        <f>('4-year summary'!AY54/'4-year summary'!AC54)*100</f>
        <v>13.320527810255554</v>
      </c>
      <c r="AO54" s="76">
        <f>('4-year summary'!AZ54/'4-year summary'!AD54)*100</f>
        <v>13.028197140346673</v>
      </c>
      <c r="AP54" s="76">
        <f>('4-year summary'!BA54/'4-year summary'!AE54)*100</f>
        <v>12.005101153556316</v>
      </c>
      <c r="AQ54" s="76">
        <f>('4-year summary'!BB54/'4-year summary'!AF54)*100</f>
        <v>11.862643080124871</v>
      </c>
      <c r="AR54" s="76">
        <f>('4-year summary'!BC54/'4-year summary'!AG54)*100</f>
        <v>11.382618510158013</v>
      </c>
      <c r="AS54" s="76">
        <f>('4-year summary'!BD54/'4-year summary'!AH54)*100</f>
        <v>10.933226982680036</v>
      </c>
      <c r="AT54" s="606">
        <f t="shared" si="27"/>
        <v>31.551918735891647</v>
      </c>
      <c r="AU54" s="606">
        <f t="shared" si="27"/>
        <v>31.443710118505013</v>
      </c>
      <c r="AV54" s="78"/>
      <c r="AW54" s="75"/>
      <c r="AX54" s="75"/>
      <c r="AY54" s="75"/>
      <c r="AZ54" s="76"/>
      <c r="BA54" s="76"/>
      <c r="BB54" s="76"/>
      <c r="BC54" s="76"/>
      <c r="BD54" s="76"/>
      <c r="BE54" s="76"/>
      <c r="BF54" s="76"/>
      <c r="BG54" s="78">
        <f>('4-year summary'!DH54/'4-year summary'!X54)*100</f>
        <v>15.91180623438688</v>
      </c>
      <c r="BH54" s="75">
        <f>('4-year summary'!DI54/'4-year summary'!Y54)*100</f>
        <v>20.176817288801573</v>
      </c>
      <c r="BI54" s="75">
        <f>('4-year summary'!DJ54/'4-year summary'!Z54)*100</f>
        <v>18.34558442902992</v>
      </c>
      <c r="BJ54" s="75">
        <f>('4-year summary'!DK54/'4-year summary'!AA54)*100</f>
        <v>19.191380413910817</v>
      </c>
      <c r="BK54" s="76">
        <f>('4-year summary'!DL54/'4-year summary'!AB54)*100</f>
        <v>21.22745060608953</v>
      </c>
      <c r="BL54" s="76">
        <f>('4-year summary'!DM54/'4-year summary'!AC54)*100</f>
        <v>20.268915984633374</v>
      </c>
      <c r="BM54" s="76">
        <f>('4-year summary'!DN54/'4-year summary'!AD54)*100</f>
        <v>19.658119658119659</v>
      </c>
      <c r="BN54" s="76">
        <f>('4-year summary'!DO54/'4-year summary'!AE54)*100</f>
        <v>14.126717291751204</v>
      </c>
      <c r="BO54" s="76">
        <f>('4-year summary'!DP54/'4-year summary'!AF54)*100</f>
        <v>14.186611168921262</v>
      </c>
      <c r="BP54" s="76">
        <f>('4-year summary'!DQ54/'4-year summary'!AG54)*100</f>
        <v>14.576749435665914</v>
      </c>
      <c r="BQ54" s="76">
        <f>('4-year summary'!DR54/'4-year summary'!AH54)*100</f>
        <v>14.380127620783956</v>
      </c>
      <c r="BR54" s="606">
        <f t="shared" si="2"/>
        <v>14.576749435665914</v>
      </c>
      <c r="BS54" s="606">
        <f t="shared" si="2"/>
        <v>14.380127620783956</v>
      </c>
      <c r="BT54" s="382">
        <f t="shared" si="3"/>
        <v>25.046160530031496</v>
      </c>
      <c r="BU54" s="383">
        <f t="shared" si="4"/>
        <v>21.414538310412574</v>
      </c>
      <c r="BV54" s="383">
        <f t="shared" si="5"/>
        <v>23.13904130862408</v>
      </c>
      <c r="BW54" s="383">
        <f t="shared" si="6"/>
        <v>21.965009601024111</v>
      </c>
      <c r="BX54" s="383">
        <f t="shared" si="7"/>
        <v>21.647418154051731</v>
      </c>
      <c r="BY54" s="383">
        <f t="shared" si="8"/>
        <v>20.502755971271085</v>
      </c>
      <c r="BZ54" s="383">
        <f t="shared" si="9"/>
        <v>20.568735522006552</v>
      </c>
      <c r="CA54" s="383">
        <f t="shared" ref="CA54:CA63" si="87">+BC54+AE54</f>
        <v>17.407686510926904</v>
      </c>
      <c r="CB54" s="383">
        <f t="shared" ref="CB54:CB63" si="88">+BD54+AF54</f>
        <v>18.163949589547926</v>
      </c>
      <c r="CC54" s="383">
        <f t="shared" ref="CC54:CC63" si="89">+BE54+AG54</f>
        <v>20.169300225733636</v>
      </c>
      <c r="CD54" s="383">
        <f t="shared" ref="CD54:CD63" si="90">+BF54+AH54</f>
        <v>20.510483135824977</v>
      </c>
      <c r="CE54" s="382">
        <f t="shared" si="10"/>
        <v>26.392961876832842</v>
      </c>
      <c r="CF54" s="383">
        <f t="shared" si="11"/>
        <v>34.13555992141454</v>
      </c>
      <c r="CG54" s="383">
        <f t="shared" si="12"/>
        <v>28.108499844704419</v>
      </c>
      <c r="CH54" s="383">
        <f t="shared" si="13"/>
        <v>30.627266908470236</v>
      </c>
      <c r="CI54" s="383">
        <f t="shared" si="14"/>
        <v>32.986541949031214</v>
      </c>
      <c r="CJ54" s="383">
        <f t="shared" si="15"/>
        <v>33.589443794888929</v>
      </c>
      <c r="CK54" s="383">
        <f t="shared" si="16"/>
        <v>32.686316798466336</v>
      </c>
      <c r="CL54" s="383">
        <f t="shared" ref="CL54:CL63" si="91">+BN54+AP54</f>
        <v>26.13181844530752</v>
      </c>
      <c r="CM54" s="383">
        <f t="shared" ref="CM54:CM63" si="92">+BO54+AQ54</f>
        <v>26.049254249046133</v>
      </c>
      <c r="CN54" s="383">
        <f t="shared" ref="CN54:CN63" si="93">+BP54+AR54</f>
        <v>25.959367945823928</v>
      </c>
      <c r="CO54" s="383">
        <f t="shared" ref="CO54:CO63" si="94">+BQ54+AS54</f>
        <v>25.313354603463992</v>
      </c>
      <c r="CP54" s="78">
        <f>('4-year summary'!ED54/'4-year summary'!AG54)*100</f>
        <v>1.0835214446952595</v>
      </c>
      <c r="CQ54" s="78">
        <f>('4-year summary'!EE54/'4-year summary'!AH54)*100</f>
        <v>0.99703737465815856</v>
      </c>
      <c r="CR54" s="78">
        <f>('4-year summary'!EF54/'4-year summary'!AG54)*100</f>
        <v>0.17494356659142213</v>
      </c>
      <c r="CS54" s="78">
        <f>('4-year summary'!EG54/'4-year summary'!AH54)*100</f>
        <v>0.16522333637192343</v>
      </c>
      <c r="CT54" s="78">
        <f t="shared" si="17"/>
        <v>1.2584650112866815</v>
      </c>
      <c r="CU54" s="78">
        <f t="shared" si="17"/>
        <v>1.162260711030082</v>
      </c>
      <c r="CV54" s="78">
        <f>('4-year summary'!EJ54/'4-year summary'!AG54)*100</f>
        <v>1.275395033860045</v>
      </c>
      <c r="CW54" s="78">
        <f>('4-year summary'!EK54/'4-year summary'!AH54)*100</f>
        <v>1.395852324521422</v>
      </c>
      <c r="CX54" s="78">
        <f>('4-year summary'!EL54/'4-year summary'!AG54)*100</f>
        <v>0.23702031602708803</v>
      </c>
      <c r="CY54" s="78">
        <f>('4-year summary'!EM54/'4-year summary'!AH54)*100</f>
        <v>0.33044667274384687</v>
      </c>
      <c r="CZ54" s="78">
        <f t="shared" si="18"/>
        <v>1.5124153498871331</v>
      </c>
      <c r="DA54" s="78">
        <f t="shared" si="18"/>
        <v>1.7262989972652689</v>
      </c>
      <c r="DB54" s="78">
        <f>('4-year summary'!EP54/'4-year summary'!AG54)*100</f>
        <v>2.8837471783295712</v>
      </c>
      <c r="DC54" s="78">
        <f>('4-year summary'!EQ54/'4-year summary'!AH54)*100</f>
        <v>2.8372835004557886</v>
      </c>
      <c r="DD54" s="78">
        <f>('4-year summary'!ER54/'4-year summary'!AG54)*100</f>
        <v>4.5146726862302478E-2</v>
      </c>
      <c r="DE54" s="78">
        <f>('4-year summary'!ES54/'4-year summary'!AH54)*100</f>
        <v>2.2789425706472195E-2</v>
      </c>
      <c r="DF54" s="78">
        <f t="shared" si="36"/>
        <v>2.9288939051918739</v>
      </c>
      <c r="DG54" s="78">
        <f t="shared" si="36"/>
        <v>2.8600729261622608</v>
      </c>
      <c r="DH54" s="78">
        <f>('4-year summary'!EV54/'4-year summary'!AG54)*100</f>
        <v>2.7200902934537243</v>
      </c>
      <c r="DI54" s="78">
        <f>('4-year summary'!EW54/'4-year summary'!AH54)*100</f>
        <v>2.8030993618960802</v>
      </c>
      <c r="DJ54" s="78">
        <f>('4-year summary'!EX54/'4-year summary'!AG54)*100</f>
        <v>0.10158013544018059</v>
      </c>
      <c r="DK54" s="78">
        <f>('4-year summary'!EY54/'4-year summary'!AH54)*100</f>
        <v>0.11394712853236097</v>
      </c>
      <c r="DL54" s="78">
        <f t="shared" si="37"/>
        <v>2.821670428893905</v>
      </c>
      <c r="DM54" s="78">
        <f t="shared" si="37"/>
        <v>2.917046490428441</v>
      </c>
      <c r="DN54" s="78">
        <f>('4-year summary'!FB54/'4-year summary'!AG54)*100</f>
        <v>4.8137697516930018</v>
      </c>
      <c r="DO54" s="78">
        <f>('4-year summary'!FC54/'4-year summary'!AH54)*100</f>
        <v>4.7515952597994531</v>
      </c>
      <c r="DP54" s="78">
        <f>('4-year summary'!FD54/'4-year summary'!AG54)*100</f>
        <v>0.49661399548532731</v>
      </c>
      <c r="DQ54" s="78">
        <f>('4-year summary'!FE54/'4-year summary'!AH54)*100</f>
        <v>0.45009115770282593</v>
      </c>
      <c r="DR54" s="78">
        <f t="shared" si="19"/>
        <v>5.3103837471783288</v>
      </c>
      <c r="DS54" s="78">
        <f t="shared" si="19"/>
        <v>5.2016864175022786</v>
      </c>
      <c r="DT54" s="78">
        <f>('4-year summary'!FH54/'4-year summary'!AG54)*100</f>
        <v>2.2460496613995486</v>
      </c>
      <c r="DU54" s="78">
        <f>('4-year summary'!FI54/'4-year summary'!AH54)*100</f>
        <v>2.5296262534184137</v>
      </c>
      <c r="DV54" s="78">
        <f>('4-year summary'!FJ54/'4-year summary'!AG54)*100</f>
        <v>0.73927765237020315</v>
      </c>
      <c r="DW54" s="78">
        <f>('4-year summary'!FK54/'4-year summary'!AH54)*100</f>
        <v>0.75205104831358249</v>
      </c>
      <c r="DX54" s="78">
        <f t="shared" si="20"/>
        <v>2.9853273137697518</v>
      </c>
      <c r="DY54" s="78">
        <f t="shared" si="20"/>
        <v>3.281677301731996</v>
      </c>
      <c r="DZ54" s="78">
        <f>('4-year summary'!FN54/'4-year summary'!AG54)*100</f>
        <v>6.5293453724604964</v>
      </c>
      <c r="EA54" s="78">
        <f>('4-year summary'!FO54/'4-year summary'!AH54)*100</f>
        <v>6.3867365542388335</v>
      </c>
      <c r="EB54" s="78">
        <f>('4-year summary'!FP54/'4-year summary'!AG54)*100</f>
        <v>3.955981941309255</v>
      </c>
      <c r="EC54" s="78">
        <f>('4-year summary'!FQ54/'4-year summary'!AH54)*100</f>
        <v>3.7032816773017321</v>
      </c>
      <c r="ED54" s="78">
        <f t="shared" si="21"/>
        <v>10.485327313769751</v>
      </c>
      <c r="EE54" s="78">
        <f t="shared" si="21"/>
        <v>10.090018231540565</v>
      </c>
      <c r="EF54" s="78">
        <f>('4-year summary'!FT54/'4-year summary'!AG54)*100</f>
        <v>4.8758465011286685</v>
      </c>
      <c r="EG54" s="78">
        <f>('4-year summary'!FU54/'4-year summary'!AH54)*100</f>
        <v>5.4010938924339102</v>
      </c>
      <c r="EH54" s="78">
        <f>('4-year summary'!FV54/'4-year summary'!AG54)*100</f>
        <v>0.99322799097065462</v>
      </c>
      <c r="EI54" s="78">
        <f>('4-year summary'!FW54/'4-year summary'!AH54)*100</f>
        <v>0.92866909753874205</v>
      </c>
      <c r="EJ54" s="78">
        <f t="shared" si="22"/>
        <v>5.8690744920993234</v>
      </c>
      <c r="EK54" s="78">
        <f t="shared" si="22"/>
        <v>6.329762989972652</v>
      </c>
      <c r="EL54" s="78">
        <f>('4-year summary'!FZ54/'4-year summary'!AG54)*100</f>
        <v>8.4650112866817159E-2</v>
      </c>
      <c r="EM54" s="78">
        <f>('4-year summary'!GA54/'4-year summary'!AH54)*100</f>
        <v>6.2670920692798546E-2</v>
      </c>
      <c r="EN54" s="78">
        <f>('4-year summary'!GB54/'4-year summary'!AG54)*100</f>
        <v>5.6433408577878097E-3</v>
      </c>
      <c r="EO54" s="78">
        <f>('4-year summary'!GC54/'4-year summary'!AH54)*100</f>
        <v>5.6973564266180488E-3</v>
      </c>
      <c r="EP54" s="78">
        <f t="shared" si="23"/>
        <v>9.0293453724604969E-2</v>
      </c>
      <c r="EQ54" s="78">
        <f t="shared" si="23"/>
        <v>6.8368277119416593E-2</v>
      </c>
      <c r="ER54" s="78">
        <f>('4-year summary'!GF54/'4-year summary'!AG54)*100</f>
        <v>13.690744920993229</v>
      </c>
      <c r="ES54" s="78">
        <f>('4-year summary'!GG54/'4-year summary'!AH54)*100</f>
        <v>14.36873290793072</v>
      </c>
      <c r="ET54" s="78">
        <f>('4-year summary'!GH54/'4-year summary'!AG54)*100</f>
        <v>2.3758465011286685</v>
      </c>
      <c r="EU54" s="78">
        <f>('4-year summary'!GI54/'4-year summary'!AH54)*100</f>
        <v>2.1251139471285323</v>
      </c>
      <c r="EV54" s="78">
        <f t="shared" si="24"/>
        <v>16.066591422121896</v>
      </c>
      <c r="EW54" s="78">
        <f t="shared" si="24"/>
        <v>16.493846855059253</v>
      </c>
      <c r="EX54" s="78">
        <f>('4-year summary'!GL54/'4-year summary'!AG54)*100</f>
        <v>4.1760722347629802</v>
      </c>
      <c r="EY54" s="78">
        <f>('4-year summary'!GM54/'4-year summary'!AH54)*100</f>
        <v>3.8001367365542391</v>
      </c>
      <c r="EZ54" s="78">
        <f>('4-year summary'!GN54/'4-year summary'!AG54)*100</f>
        <v>3.9503386004514675E-2</v>
      </c>
      <c r="FA54" s="78">
        <f>('4-year summary'!GO54/'4-year summary'!AH54)*100</f>
        <v>2.2789425706472195E-2</v>
      </c>
      <c r="FB54" s="78">
        <f t="shared" si="25"/>
        <v>4.2155756207674946</v>
      </c>
      <c r="FC54" s="78">
        <f t="shared" si="25"/>
        <v>3.8229261622607114</v>
      </c>
      <c r="FD54" s="78">
        <f>('4-year summary'!GR54/'4-year summary'!AG54)*100</f>
        <v>0.25959367945823925</v>
      </c>
      <c r="FE54" s="78">
        <f>('4-year summary'!GS54/'4-year summary'!AH54)*100</f>
        <v>0.18801276207839562</v>
      </c>
      <c r="FF54" s="78">
        <f>('4-year summary'!GT54/'4-year summary'!AG54)*100</f>
        <v>6.7720090293453716E-2</v>
      </c>
      <c r="FG54" s="78">
        <f>('4-year summary'!GU54/'4-year summary'!AH54)*100</f>
        <v>3.4184138559708296E-2</v>
      </c>
      <c r="FH54" s="78">
        <f t="shared" si="26"/>
        <v>0.32731376975169296</v>
      </c>
      <c r="FI54" s="78">
        <f t="shared" si="26"/>
        <v>0.22219690063810393</v>
      </c>
      <c r="FJ54" s="581">
        <f>('4-year summary'!GX54/'4-year summary'!X54)*100</f>
        <v>2.6501574888671664</v>
      </c>
      <c r="FK54" s="582">
        <f>('4-year summary'!GY54/'4-year summary'!Y54)*100</f>
        <v>2.4557956777996068</v>
      </c>
      <c r="FL54" s="582">
        <f>('4-year summary'!GZ54/'4-year summary'!Z54)*100</f>
        <v>2.4743762294233358</v>
      </c>
      <c r="FM54" s="582">
        <f>('4-year summary'!HA54/'4-year summary'!AA54)*100</f>
        <v>2.9336462556005976</v>
      </c>
      <c r="FN54" s="583">
        <f>('4-year summary'!HB54/'4-year summary'!AB54)*100</f>
        <v>2.1093824568101556</v>
      </c>
      <c r="FO54" s="583">
        <f>('4-year summary'!HC54/'4-year summary'!AC54)*100</f>
        <v>2.1045598797394356</v>
      </c>
      <c r="FP54" s="583">
        <f>('4-year summary'!HD54/'4-year summary'!AD54)*100</f>
        <v>1.8771467369598209</v>
      </c>
      <c r="FQ54" s="583">
        <f>('4-year summary'!HE54/'4-year summary'!AE54)*100</f>
        <v>2.4984058895136512</v>
      </c>
      <c r="FR54" s="583">
        <f>('4-year summary'!HF54/'4-year summary'!AF54)*100</f>
        <v>2.4800554977454041</v>
      </c>
      <c r="FS54" s="581">
        <f>('4-year summary'!HG54/'4-year summary'!X54)*100</f>
        <v>1.086130118388183E-2</v>
      </c>
      <c r="FT54" s="582">
        <f>('4-year summary'!HH54/'4-year summary'!Y54)*100</f>
        <v>4.9115913555992138E-2</v>
      </c>
      <c r="FU54" s="582">
        <f>('4-year summary'!HI54/'4-year summary'!Z54)*100</f>
        <v>6.2118231701004244E-2</v>
      </c>
      <c r="FV54" s="582">
        <f>('4-year summary'!HJ54/'4-year summary'!AA54)*100</f>
        <v>9.6010241092383181E-2</v>
      </c>
      <c r="FW54" s="583">
        <f>('4-year summary'!HK54/'4-year summary'!AB54)*100</f>
        <v>9.5447169991409748E-3</v>
      </c>
      <c r="FX54" s="583">
        <f>('4-year summary'!HL54/'4-year summary'!AC54)*100</f>
        <v>1.6702856188408218E-2</v>
      </c>
      <c r="FY54" s="583">
        <f>('4-year summary'!HM54/'4-year summary'!AD54)*100</f>
        <v>7.9878584551481748E-3</v>
      </c>
      <c r="FZ54" s="583">
        <f>('4-year summary'!HN54/'4-year summary'!AE54)*100</f>
        <v>1.7390296214712192E-2</v>
      </c>
      <c r="GA54" s="583">
        <f>('4-year summary'!HO54/'4-year summary'!AF54)*100</f>
        <v>6.9372181755116197E-2</v>
      </c>
      <c r="GB54" s="581">
        <f>('4-year summary'!HY54/'4-year summary'!X54)*100</f>
        <v>16.606929510155314</v>
      </c>
      <c r="GC54" s="582">
        <f>('4-year summary'!HZ54/'4-year summary'!Y54)*100</f>
        <v>15.49115913555992</v>
      </c>
      <c r="GD54" s="582">
        <f>('4-year summary'!IA54/'4-year summary'!Z54)*100</f>
        <v>17.693342996169374</v>
      </c>
      <c r="GE54" s="582">
        <f>('4-year summary'!IB54/'4-year summary'!AA54)*100</f>
        <v>18.625986771922339</v>
      </c>
      <c r="GF54" s="583">
        <f>('4-year summary'!IC54/'4-year summary'!AB54)*100</f>
        <v>22.792784193948648</v>
      </c>
      <c r="GG54" s="583">
        <f>('4-year summary'!ID54/'4-year summary'!AC54)*100</f>
        <v>22.047770168698847</v>
      </c>
      <c r="GH54" s="583">
        <f>('4-year summary'!IE54/'4-year summary'!AD54)*100</f>
        <v>22.246185797587668</v>
      </c>
      <c r="GI54" s="583">
        <f>('4-year summary'!IF54/'4-year summary'!AE54)*100</f>
        <v>28.931656135876182</v>
      </c>
      <c r="GJ54" s="583">
        <f>('4-year summary'!IG54/'4-year summary'!AF54)*100</f>
        <v>29.084287200832463</v>
      </c>
      <c r="GK54" s="581">
        <f>('4-year summary'!IH54/'4-year summary'!X54)*100</f>
        <v>2.1396763332247204</v>
      </c>
      <c r="GL54" s="582">
        <f>('4-year summary'!II54/'4-year summary'!Y54)*100</f>
        <v>3.0943025540275051</v>
      </c>
      <c r="GM54" s="582">
        <f>('4-year summary'!IJ54/'4-year summary'!Z54)*100</f>
        <v>4.2965110259861277</v>
      </c>
      <c r="GN54" s="582">
        <f>('4-year summary'!IK54/'4-year summary'!AA54)*100</f>
        <v>4.9071901002773632</v>
      </c>
      <c r="GO54" s="583">
        <f>('4-year summary'!IL54/'4-year summary'!AB54)*100</f>
        <v>3.1402118927173808</v>
      </c>
      <c r="GP54" s="583">
        <f>('4-year summary'!IM54/'4-year summary'!AC54)*100</f>
        <v>5.6789711040587942</v>
      </c>
      <c r="GQ54" s="583">
        <f>('4-year summary'!IN54/'4-year summary'!AD54)*100</f>
        <v>6.9813882897995043</v>
      </c>
      <c r="GR54" s="583">
        <f>('4-year summary'!IO54/'4-year summary'!AE54)*100</f>
        <v>9.2458408208219804</v>
      </c>
      <c r="GS54" s="583">
        <f>('4-year summary'!IP54/'4-year summary'!AF54)*100</f>
        <v>8.4287200832466187</v>
      </c>
      <c r="GT54" s="581">
        <f>('4-year summary'!LB54/'4-year summary'!X54)*100</f>
        <v>25.686977299880525</v>
      </c>
      <c r="GU54" s="582">
        <f>('4-year summary'!LC54/'4-year summary'!Y54)*100</f>
        <v>21.886051080550097</v>
      </c>
      <c r="GV54" s="582">
        <f>('4-year summary'!LD54/'4-year summary'!Z54)*100</f>
        <v>22.466093798529869</v>
      </c>
      <c r="GW54" s="582">
        <f>('4-year summary'!LE54/'4-year summary'!AA54)*100</f>
        <v>20.375506720716878</v>
      </c>
      <c r="GX54" s="583">
        <f>('4-year summary'!LF54/'4-year summary'!AB54)*100</f>
        <v>16.62689701250358</v>
      </c>
      <c r="GY54" s="583">
        <f>('4-year summary'!LG54/'4-year summary'!AC54)*100</f>
        <v>15.583764823784868</v>
      </c>
      <c r="GZ54" s="583">
        <f>('4-year summary'!LH54/'4-year summary'!AD54)*100</f>
        <v>15.14497963096094</v>
      </c>
      <c r="HA54" s="583">
        <f>('4-year summary'!LI54/'4-year summary'!AE54)*100</f>
        <v>14.573068227928815</v>
      </c>
      <c r="HB54" s="583">
        <f>('4-year summary'!LJ54/'4-year summary'!AF54)*100</f>
        <v>14.354260608162795</v>
      </c>
      <c r="HC54" s="581">
        <f>('4-year summary'!LK54/'4-year summary'!X54)*100</f>
        <v>1.466275659824047</v>
      </c>
      <c r="HD54" s="582">
        <f>('4-year summary'!LL54/'4-year summary'!Y54)*100</f>
        <v>1.4734774066797642</v>
      </c>
      <c r="HE54" s="582">
        <f>('4-year summary'!LM54/'4-year summary'!Z54)*100</f>
        <v>1.7600165648617869</v>
      </c>
      <c r="HF54" s="582">
        <f>('4-year summary'!LN54/'4-year summary'!AA54)*100</f>
        <v>0.46938340089609559</v>
      </c>
      <c r="HG54" s="583">
        <f>('4-year summary'!LO54/'4-year summary'!AB54)*100</f>
        <v>0.68721962393815017</v>
      </c>
      <c r="HH54" s="583">
        <f>('4-year summary'!LP54/'4-year summary'!AC54)*100</f>
        <v>0.47603140136963418</v>
      </c>
      <c r="HI54" s="583">
        <f>('4-year summary'!LQ54/'4-year summary'!AD54)*100</f>
        <v>0.48725936576403861</v>
      </c>
      <c r="HJ54" s="583">
        <f>('4-year summary'!LR54/'4-year summary'!AE54)*100</f>
        <v>1.194133673410237</v>
      </c>
      <c r="HK54" s="583">
        <f>('4-year summary'!LS54/'4-year summary'!AF54)*100</f>
        <v>1.370100589663545</v>
      </c>
      <c r="HL54" s="38"/>
      <c r="HM54" s="24">
        <f t="shared" ref="HM54:HM63" si="95">SUM(X54,HC54,GT54,GK54,GB54,FS54,FJ54,BG54,AV54,AI54)</f>
        <v>100</v>
      </c>
      <c r="HN54" s="24">
        <f t="shared" ref="HN54:HN63" si="96">SUM(Y54,HD54,GU54,GL54,GC54,FT54,FK54,BH54,AW54,AJ54)</f>
        <v>100</v>
      </c>
      <c r="HO54" s="24">
        <f t="shared" ref="HO54:HO63" si="97">SUM(Z54,HE54,GV54,GM54,GD54,FU54,FL54,BI54,AX54,AK54)</f>
        <v>100.00000000000001</v>
      </c>
      <c r="HP54" s="24">
        <f t="shared" ref="HP54:HP63" si="98">SUM(AA54,HF54,GW54,GN54,GE54,FV54,FM54,BJ54,AY54,AL54)</f>
        <v>100</v>
      </c>
      <c r="HQ54" s="24">
        <f t="shared" ref="HQ54:HQ63" si="99">SUM(AB54,HG54,GX54,GO54,GF54,FW54,FN54,BK54,AZ54,AM54)</f>
        <v>100.00000000000001</v>
      </c>
      <c r="HR54" s="24">
        <f t="shared" ref="HR54:HR63" si="100">SUM(AC54,HH54,GY54,GP54,GG54,FX54,FO54,BL54,BA54,AN54)</f>
        <v>100</v>
      </c>
      <c r="HS54" s="24">
        <f t="shared" ref="HS54:HS63" si="101">SUM(AD54,HI54,GZ54,GQ54,GH54,FY54,FP54,BM54,BB54,AO54)</f>
        <v>100</v>
      </c>
      <c r="HT54" s="24">
        <f t="shared" ref="HT54:HT63" si="102">SUM(AE54,HJ54,HA54,GR54,GI54,FZ54,FQ54,BN54,BC54,AP54)</f>
        <v>100</v>
      </c>
      <c r="HU54" s="24">
        <f t="shared" ref="HU54:HU63" si="103">SUM(AF54,HK54,HB54,GS54,GJ54,GA54,FR54,BO54,BD54,AQ54)</f>
        <v>100</v>
      </c>
      <c r="HV54" s="597">
        <f t="shared" ref="HV54:HV63" si="104">SUM(FF54,FD54,EZ54,EX54,ET54,ER54,EN54,EL54,EH54,EF54,EB54,DZ54,DV54,DT54,DP54,DN54,DJ54,DH54,DD54,DB54,CX54,CV54,CR54,CP54,BP54,BE54,AR54,AG54)</f>
        <v>99.999999999999986</v>
      </c>
      <c r="HW54" s="597">
        <f t="shared" ref="HW54:HW63" si="105">SUM(FG54,FE54,FA54,EY54,EU54,ES54,EO54,EM54,EI54,EG54,EC54,EA54,DW54,DU54,DQ54,DO54,DK54,DI54,DE54,DC54,CY54,CW54,CS54,CQ54,BQ54,BF54,AS54,AH54)</f>
        <v>100</v>
      </c>
    </row>
    <row r="55" spans="1:231" s="26" customFormat="1" x14ac:dyDescent="0.2">
      <c r="A55" s="156" t="s">
        <v>49</v>
      </c>
      <c r="B55" s="76">
        <f>('4-year summary'!B55/'4-year summary'!X55)*100</f>
        <v>70.897567660157591</v>
      </c>
      <c r="C55" s="76">
        <f>('4-year summary'!C55/'4-year summary'!Y55)*100</f>
        <v>70.122992825418521</v>
      </c>
      <c r="D55" s="76">
        <f>('4-year summary'!D55/'4-year summary'!Z55)*100</f>
        <v>69.421344421344429</v>
      </c>
      <c r="E55" s="76">
        <f>('4-year summary'!E55/'4-year summary'!AA55)*100</f>
        <v>69.442117607639474</v>
      </c>
      <c r="F55" s="76">
        <f>('4-year summary'!F55/'4-year summary'!AB55)*100</f>
        <v>64.228555383967432</v>
      </c>
      <c r="G55" s="76">
        <f>('4-year summary'!G55/'4-year summary'!AC55)*100</f>
        <v>60.506424792139079</v>
      </c>
      <c r="H55" s="76">
        <f>('4-year summary'!H55/'4-year summary'!AD55)*100</f>
        <v>68.382908047712519</v>
      </c>
      <c r="I55" s="76">
        <f>('4-year summary'!I55/'4-year summary'!AE55)*100</f>
        <v>68.551017238701661</v>
      </c>
      <c r="J55" s="76">
        <f>('4-year summary'!J55/'4-year summary'!AF55)*100</f>
        <v>68.344988344988337</v>
      </c>
      <c r="K55" s="76">
        <f>('4-year summary'!K55/'4-year summary'!AG55)*100</f>
        <v>63.695619220857971</v>
      </c>
      <c r="L55" s="76">
        <f>('4-year summary'!L55/'4-year summary'!AH55)*100</f>
        <v>62.10023866348449</v>
      </c>
      <c r="M55" s="78">
        <f>('4-year summary'!M55/'4-year summary'!X55)*100</f>
        <v>29.102432339842409</v>
      </c>
      <c r="N55" s="76">
        <f>('4-year summary'!N55/'4-year summary'!Y55)*100</f>
        <v>29.877007174581482</v>
      </c>
      <c r="O55" s="76">
        <f>('4-year summary'!O55/'4-year summary'!Z55)*100</f>
        <v>30.578655578655578</v>
      </c>
      <c r="P55" s="76">
        <f>('4-year summary'!P55/'4-year summary'!AA55)*100</f>
        <v>30.557882392360529</v>
      </c>
      <c r="Q55" s="76">
        <f>('4-year summary'!Q55/'4-year summary'!AB55)*100</f>
        <v>35.771444616032575</v>
      </c>
      <c r="R55" s="76">
        <f>('4-year summary'!R55/'4-year summary'!AC55)*100</f>
        <v>39.493575207860921</v>
      </c>
      <c r="S55" s="76">
        <f>('4-year summary'!S55/'4-year summary'!AD55)*100</f>
        <v>31.617091952287485</v>
      </c>
      <c r="T55" s="76">
        <f>('4-year summary'!T55/'4-year summary'!AE55)*100</f>
        <v>31.448982761298339</v>
      </c>
      <c r="U55" s="76">
        <f>('4-year summary'!U55/'4-year summary'!AF55)*100</f>
        <v>31.655011655011656</v>
      </c>
      <c r="V55" s="76">
        <f>('4-year summary'!V55/'4-year summary'!AG55)*100</f>
        <v>36.304380779142036</v>
      </c>
      <c r="W55" s="76">
        <f>('4-year summary'!W55/'4-year summary'!AH55)*100</f>
        <v>37.89976133651551</v>
      </c>
      <c r="X55" s="78">
        <f>('4-year summary'!AI55/'4-year summary'!X55)*100</f>
        <v>21.736896197327852</v>
      </c>
      <c r="Y55" s="75">
        <f>('4-year summary'!AJ55/'4-year summary'!Y55)*100</f>
        <v>20.857533310556882</v>
      </c>
      <c r="Z55" s="75">
        <f>('4-year summary'!AK55/'4-year summary'!Z55)*100</f>
        <v>21.032571032571031</v>
      </c>
      <c r="AA55" s="75">
        <f>('4-year summary'!AL55/'4-year summary'!AA55)*100</f>
        <v>20.020103869994973</v>
      </c>
      <c r="AB55" s="76">
        <f>('4-year summary'!AM55/'4-year summary'!AB55)*100</f>
        <v>18.615751789976134</v>
      </c>
      <c r="AC55" s="76">
        <f>('4-year summary'!AN55/'4-year summary'!AC55)*100</f>
        <v>17.498110355253214</v>
      </c>
      <c r="AD55" s="76">
        <f>('4-year summary'!AO55/'4-year summary'!AD55)*100</f>
        <v>20.323116412501889</v>
      </c>
      <c r="AE55" s="76">
        <f>('4-year summary'!AP55/'4-year summary'!AE55)*100</f>
        <v>20.484547289951855</v>
      </c>
      <c r="AF55" s="76">
        <f>('4-year summary'!AQ55/'4-year summary'!AF55)*100</f>
        <v>20.326340326340326</v>
      </c>
      <c r="AG55" s="76">
        <f>('4-year summary'!AR55/'4-year summary'!AG55)*100</f>
        <v>18.720630589661969</v>
      </c>
      <c r="AH55" s="76">
        <f>('4-year summary'!AS55/'4-year summary'!AH55)*100</f>
        <v>18.027048528241846</v>
      </c>
      <c r="AI55" s="78">
        <f>('4-year summary'!AT55/'4-year summary'!X55)*100</f>
        <v>8.9585474477560805</v>
      </c>
      <c r="AJ55" s="75">
        <f>('4-year summary'!AU55/'4-year summary'!Y55)*100</f>
        <v>9.8906730440724289</v>
      </c>
      <c r="AK55" s="75">
        <f>('4-year summary'!AV55/'4-year summary'!Z55)*100</f>
        <v>11.988911988911989</v>
      </c>
      <c r="AL55" s="75">
        <f>('4-year summary'!AW55/'4-year summary'!AA55)*100</f>
        <v>11.928296197017927</v>
      </c>
      <c r="AM55" s="76">
        <f>('4-year summary'!AX55/'4-year summary'!AB55)*100</f>
        <v>13.4072722167626</v>
      </c>
      <c r="AN55" s="76">
        <f>('4-year summary'!AY55/'4-year summary'!AC55)*100</f>
        <v>17.586293776769967</v>
      </c>
      <c r="AO55" s="76">
        <f>('4-year summary'!AZ55/'4-year summary'!AD55)*100</f>
        <v>13.362524535708895</v>
      </c>
      <c r="AP55" s="76">
        <f>('4-year summary'!BA55/'4-year summary'!AE55)*100</f>
        <v>13.666718434539524</v>
      </c>
      <c r="AQ55" s="76">
        <f>('4-year summary'!BB55/'4-year summary'!AF55)*100</f>
        <v>13.846153846153847</v>
      </c>
      <c r="AR55" s="76">
        <f>('4-year summary'!BC55/'4-year summary'!AG55)*100</f>
        <v>15.870850386539336</v>
      </c>
      <c r="AS55" s="76">
        <f>('4-year summary'!BD55/'4-year summary'!AH55)*100</f>
        <v>16.372315035799524</v>
      </c>
      <c r="AT55" s="606">
        <f t="shared" si="27"/>
        <v>34.591480976201304</v>
      </c>
      <c r="AU55" s="606">
        <f t="shared" si="27"/>
        <v>34.399363564041366</v>
      </c>
      <c r="AV55" s="78"/>
      <c r="AW55" s="75"/>
      <c r="AX55" s="75"/>
      <c r="AY55" s="75"/>
      <c r="AZ55" s="76"/>
      <c r="BA55" s="76"/>
      <c r="BB55" s="76"/>
      <c r="BC55" s="76"/>
      <c r="BD55" s="76"/>
      <c r="BE55" s="76"/>
      <c r="BF55" s="76"/>
      <c r="BG55" s="78">
        <f>('4-year summary'!DH55/'4-year summary'!X55)*100</f>
        <v>9.8150051387461446</v>
      </c>
      <c r="BH55" s="75">
        <f>('4-year summary'!DI55/'4-year summary'!Y55)*100</f>
        <v>9.7710966860266488</v>
      </c>
      <c r="BI55" s="75">
        <f>('4-year summary'!DJ55/'4-year summary'!Z55)*100</f>
        <v>9.7020097020097023</v>
      </c>
      <c r="BJ55" s="75">
        <f>('4-year summary'!DK55/'4-year summary'!AA55)*100</f>
        <v>9.7671301725582182</v>
      </c>
      <c r="BK55" s="76">
        <f>('4-year summary'!DL55/'4-year summary'!AB55)*100</f>
        <v>9.9957882914502321</v>
      </c>
      <c r="BL55" s="76">
        <f>('4-year summary'!DM55/'4-year summary'!AC55)*100</f>
        <v>8.6419753086419746</v>
      </c>
      <c r="BM55" s="76">
        <f>('4-year summary'!DN55/'4-year summary'!AD55)*100</f>
        <v>11.928129246565</v>
      </c>
      <c r="BN55" s="76">
        <f>('4-year summary'!DO55/'4-year summary'!AE55)*100</f>
        <v>12.424289485945023</v>
      </c>
      <c r="BO55" s="76">
        <f>('4-year summary'!DP55/'4-year summary'!AF55)*100</f>
        <v>12.447552447552447</v>
      </c>
      <c r="BP55" s="76">
        <f>('4-year summary'!DQ55/'4-year summary'!AG55)*100</f>
        <v>10.080339548279522</v>
      </c>
      <c r="BQ55" s="76">
        <f>('4-year summary'!DR55/'4-year summary'!AH55)*100</f>
        <v>10.898965791567223</v>
      </c>
      <c r="BR55" s="606">
        <f t="shared" si="2"/>
        <v>10.080339548279522</v>
      </c>
      <c r="BS55" s="606">
        <f t="shared" si="2"/>
        <v>10.898965791567223</v>
      </c>
      <c r="BT55" s="382">
        <f t="shared" si="3"/>
        <v>21.736896197327852</v>
      </c>
      <c r="BU55" s="383">
        <f t="shared" si="4"/>
        <v>20.857533310556882</v>
      </c>
      <c r="BV55" s="383">
        <f t="shared" si="5"/>
        <v>21.032571032571031</v>
      </c>
      <c r="BW55" s="383">
        <f t="shared" si="6"/>
        <v>20.020103869994973</v>
      </c>
      <c r="BX55" s="383">
        <f t="shared" si="7"/>
        <v>18.615751789976134</v>
      </c>
      <c r="BY55" s="383">
        <f t="shared" si="8"/>
        <v>17.498110355253214</v>
      </c>
      <c r="BZ55" s="383">
        <f t="shared" si="9"/>
        <v>20.323116412501889</v>
      </c>
      <c r="CA55" s="383">
        <f t="shared" si="87"/>
        <v>20.484547289951855</v>
      </c>
      <c r="CB55" s="383">
        <f t="shared" si="88"/>
        <v>20.326340326340326</v>
      </c>
      <c r="CC55" s="383">
        <f t="shared" si="89"/>
        <v>18.720630589661969</v>
      </c>
      <c r="CD55" s="383">
        <f t="shared" si="90"/>
        <v>18.027048528241846</v>
      </c>
      <c r="CE55" s="382">
        <f t="shared" si="10"/>
        <v>18.773552586502227</v>
      </c>
      <c r="CF55" s="383">
        <f t="shared" si="11"/>
        <v>19.661769730099078</v>
      </c>
      <c r="CG55" s="383">
        <f t="shared" si="12"/>
        <v>21.690921690921691</v>
      </c>
      <c r="CH55" s="383">
        <f t="shared" si="13"/>
        <v>21.695426369576147</v>
      </c>
      <c r="CI55" s="383">
        <f t="shared" si="14"/>
        <v>23.403060508212832</v>
      </c>
      <c r="CJ55" s="383">
        <f t="shared" si="15"/>
        <v>26.228269085411942</v>
      </c>
      <c r="CK55" s="383">
        <f t="shared" si="16"/>
        <v>25.290653782273893</v>
      </c>
      <c r="CL55" s="383">
        <f t="shared" si="91"/>
        <v>26.091007920484547</v>
      </c>
      <c r="CM55" s="383">
        <f t="shared" si="92"/>
        <v>26.293706293706293</v>
      </c>
      <c r="CN55" s="383">
        <f t="shared" si="93"/>
        <v>25.951189934818856</v>
      </c>
      <c r="CO55" s="383">
        <f t="shared" si="94"/>
        <v>27.271280827366745</v>
      </c>
      <c r="CP55" s="78">
        <f>('4-year summary'!ED55/'4-year summary'!AG55)*100</f>
        <v>1.925117477641352</v>
      </c>
      <c r="CQ55" s="78">
        <f>('4-year summary'!EE55/'4-year summary'!AH55)*100</f>
        <v>1.7183770883054894</v>
      </c>
      <c r="CR55" s="78">
        <f>('4-year summary'!EF55/'4-year summary'!AG55)*100</f>
        <v>0.18190086402910413</v>
      </c>
      <c r="CS55" s="78">
        <f>('4-year summary'!EG55/'4-year summary'!AH55)*100</f>
        <v>0.17501988862370724</v>
      </c>
      <c r="CT55" s="78">
        <f t="shared" si="17"/>
        <v>2.107018341670456</v>
      </c>
      <c r="CU55" s="78">
        <f t="shared" si="17"/>
        <v>1.8933969769291967</v>
      </c>
      <c r="CV55" s="78">
        <f>('4-year summary'!EJ55/'4-year summary'!AG55)*100</f>
        <v>3.3803243898741857</v>
      </c>
      <c r="CW55" s="78">
        <f>('4-year summary'!EK55/'4-year summary'!AH55)*100</f>
        <v>3.6595067621320609</v>
      </c>
      <c r="CX55" s="78">
        <f>('4-year summary'!EL55/'4-year summary'!AG55)*100</f>
        <v>0.83371229346672726</v>
      </c>
      <c r="CY55" s="78">
        <f>('4-year summary'!EM55/'4-year summary'!AH55)*100</f>
        <v>0.89101034208432772</v>
      </c>
      <c r="CZ55" s="78">
        <f t="shared" si="18"/>
        <v>4.2140366833409129</v>
      </c>
      <c r="DA55" s="78">
        <f t="shared" si="18"/>
        <v>4.5505171042163886</v>
      </c>
      <c r="DB55" s="78">
        <f>('4-year summary'!EP55/'4-year summary'!AG55)*100</f>
        <v>1.7128998029407305</v>
      </c>
      <c r="DC55" s="78">
        <f>('4-year summary'!EQ55/'4-year summary'!AH55)*100</f>
        <v>1.2728719172633254</v>
      </c>
      <c r="DD55" s="78">
        <f>('4-year summary'!ER55/'4-year summary'!AG55)*100</f>
        <v>1.5158405335758679E-2</v>
      </c>
      <c r="DE55" s="78">
        <f>('4-year summary'!ES55/'4-year summary'!AH55)*100</f>
        <v>3.1821797931583136E-2</v>
      </c>
      <c r="DF55" s="78">
        <f t="shared" si="36"/>
        <v>1.7280582082764893</v>
      </c>
      <c r="DG55" s="78">
        <f t="shared" si="36"/>
        <v>1.3046937151949085</v>
      </c>
      <c r="DH55" s="78">
        <f>('4-year summary'!EV55/'4-year summary'!AG55)*100</f>
        <v>3.5015916325602547</v>
      </c>
      <c r="DI55" s="78">
        <f>('4-year summary'!EW55/'4-year summary'!AH55)*100</f>
        <v>3.2617342879872711</v>
      </c>
      <c r="DJ55" s="78">
        <f>('4-year summary'!EX55/'4-year summary'!AG55)*100</f>
        <v>0.27285129604365621</v>
      </c>
      <c r="DK55" s="78">
        <f>('4-year summary'!EY55/'4-year summary'!AH55)*100</f>
        <v>0.15910898965791567</v>
      </c>
      <c r="DL55" s="78">
        <f t="shared" si="37"/>
        <v>3.7744429286039107</v>
      </c>
      <c r="DM55" s="78">
        <f t="shared" si="37"/>
        <v>3.4208432776451869</v>
      </c>
      <c r="DN55" s="78">
        <f>('4-year summary'!FB55/'4-year summary'!AG55)*100</f>
        <v>6.0178869182961954</v>
      </c>
      <c r="DO55" s="78">
        <f>('4-year summary'!FC55/'4-year summary'!AH55)*100</f>
        <v>5.3778838504375495</v>
      </c>
      <c r="DP55" s="78">
        <f>('4-year summary'!FD55/'4-year summary'!AG55)*100</f>
        <v>1.2733060482037288</v>
      </c>
      <c r="DQ55" s="78">
        <f>('4-year summary'!FE55/'4-year summary'!AH55)*100</f>
        <v>1.6388225934765313</v>
      </c>
      <c r="DR55" s="78">
        <f t="shared" si="19"/>
        <v>7.2911929664999242</v>
      </c>
      <c r="DS55" s="78">
        <f t="shared" si="19"/>
        <v>7.0167064439140807</v>
      </c>
      <c r="DT55" s="78">
        <f>('4-year summary'!FH55/'4-year summary'!AG55)*100</f>
        <v>6.4877974837047141</v>
      </c>
      <c r="DU55" s="78">
        <f>('4-year summary'!FI55/'4-year summary'!AH55)*100</f>
        <v>7.9395385839299921</v>
      </c>
      <c r="DV55" s="78">
        <f>('4-year summary'!FJ55/'4-year summary'!AG55)*100</f>
        <v>2.4253448537213886</v>
      </c>
      <c r="DW55" s="78">
        <f>('4-year summary'!FK55/'4-year summary'!AH55)*100</f>
        <v>2.6252983293556085</v>
      </c>
      <c r="DX55" s="78">
        <f t="shared" si="20"/>
        <v>8.9131423374261018</v>
      </c>
      <c r="DY55" s="78">
        <f t="shared" si="20"/>
        <v>10.5648369132856</v>
      </c>
      <c r="DZ55" s="78">
        <f>('4-year summary'!FN55/'4-year summary'!AG55)*100</f>
        <v>0.894345914809762</v>
      </c>
      <c r="EA55" s="78">
        <f>('4-year summary'!FO55/'4-year summary'!AH55)*100</f>
        <v>0.79554494828957845</v>
      </c>
      <c r="EB55" s="78">
        <f>('4-year summary'!FP55/'4-year summary'!AG55)*100</f>
        <v>0.43959375473700163</v>
      </c>
      <c r="EC55" s="78">
        <f>('4-year summary'!FQ55/'4-year summary'!AH55)*100</f>
        <v>0.3818615751789976</v>
      </c>
      <c r="ED55" s="78">
        <f t="shared" si="21"/>
        <v>1.3339396695467636</v>
      </c>
      <c r="EE55" s="78">
        <f t="shared" si="21"/>
        <v>1.177406523468576</v>
      </c>
      <c r="EF55" s="78">
        <f>('4-year summary'!FT55/'4-year summary'!AG55)*100</f>
        <v>8.7009246627254822</v>
      </c>
      <c r="EG55" s="78">
        <f>('4-year summary'!FU55/'4-year summary'!AH55)*100</f>
        <v>8.7509944311853616</v>
      </c>
      <c r="EH55" s="78">
        <f>('4-year summary'!FV55/'4-year summary'!AG55)*100</f>
        <v>1.0914051841746248</v>
      </c>
      <c r="EI55" s="78">
        <f>('4-year summary'!FW55/'4-year summary'!AH55)*100</f>
        <v>1.3365155131264916</v>
      </c>
      <c r="EJ55" s="78">
        <f t="shared" si="22"/>
        <v>9.7923298469001061</v>
      </c>
      <c r="EK55" s="78">
        <f t="shared" si="22"/>
        <v>10.087509944311853</v>
      </c>
      <c r="EL55" s="78">
        <f>('4-year summary'!FZ55/'4-year summary'!AG55)*100</f>
        <v>0.37896013339396695</v>
      </c>
      <c r="EM55" s="78">
        <f>('4-year summary'!GA55/'4-year summary'!AH55)*100</f>
        <v>0.23866348448687352</v>
      </c>
      <c r="EN55" s="78">
        <f>('4-year summary'!GB55/'4-year summary'!AG55)*100</f>
        <v>7.5792026678793395E-2</v>
      </c>
      <c r="EO55" s="78">
        <f>('4-year summary'!GC55/'4-year summary'!AH55)*100</f>
        <v>0.15910898965791567</v>
      </c>
      <c r="EP55" s="78">
        <f t="shared" si="23"/>
        <v>0.45475216007276031</v>
      </c>
      <c r="EQ55" s="78">
        <f t="shared" si="23"/>
        <v>0.39777247414478922</v>
      </c>
      <c r="ER55" s="78">
        <f>('4-year summary'!GF55/'4-year summary'!AG55)*100</f>
        <v>9.0798847961194493</v>
      </c>
      <c r="ES55" s="78">
        <f>('4-year summary'!GG55/'4-year summary'!AH55)*100</f>
        <v>8.1304693715194922</v>
      </c>
      <c r="ET55" s="78">
        <f>('4-year summary'!GH55/'4-year summary'!AG55)*100</f>
        <v>3.5925420645748067</v>
      </c>
      <c r="EU55" s="78">
        <f>('4-year summary'!GI55/'4-year summary'!AH55)*100</f>
        <v>2.9276054097056483</v>
      </c>
      <c r="EV55" s="78">
        <f t="shared" si="24"/>
        <v>12.672426860694255</v>
      </c>
      <c r="EW55" s="78">
        <f t="shared" si="24"/>
        <v>11.058074781225141</v>
      </c>
      <c r="EX55" s="78">
        <f>('4-year summary'!GL55/'4-year summary'!AG55)*100</f>
        <v>2.7285129604365621</v>
      </c>
      <c r="EY55" s="78">
        <f>('4-year summary'!GM55/'4-year summary'!AH55)*100</f>
        <v>2.5298329355608593</v>
      </c>
      <c r="EZ55" s="78">
        <f>('4-year summary'!GN55/'4-year summary'!AG55)*100</f>
        <v>0.15158405335758679</v>
      </c>
      <c r="FA55" s="78">
        <f>('4-year summary'!GO55/'4-year summary'!AH55)*100</f>
        <v>0.15910898965791567</v>
      </c>
      <c r="FB55" s="78">
        <f t="shared" si="25"/>
        <v>2.8800970137941491</v>
      </c>
      <c r="FC55" s="78">
        <f t="shared" si="25"/>
        <v>2.6889419252187752</v>
      </c>
      <c r="FD55" s="78">
        <f>('4-year summary'!GR55/'4-year summary'!AG55)*100</f>
        <v>0.16674245869334545</v>
      </c>
      <c r="FE55" s="78">
        <f>('4-year summary'!GS55/'4-year summary'!AH55)*100</f>
        <v>0.39777247414478922</v>
      </c>
      <c r="FF55" s="78">
        <f>('4-year summary'!GT55/'4-year summary'!AG55)*100</f>
        <v>0</v>
      </c>
      <c r="FG55" s="78">
        <f>('4-year summary'!GU55/'4-year summary'!AH55)*100</f>
        <v>0.14319809069212411</v>
      </c>
      <c r="FH55" s="78">
        <f t="shared" si="26"/>
        <v>0.16674245869334545</v>
      </c>
      <c r="FI55" s="78">
        <f t="shared" si="26"/>
        <v>0.5409705648369133</v>
      </c>
      <c r="FJ55" s="581">
        <f>('4-year summary'!GX55/'4-year summary'!X55)*100</f>
        <v>5.2243919150393969</v>
      </c>
      <c r="FK55" s="582">
        <f>('4-year summary'!GY55/'4-year summary'!Y55)*100</f>
        <v>4.7830543218312265</v>
      </c>
      <c r="FL55" s="582">
        <f>('4-year summary'!GZ55/'4-year summary'!Z55)*100</f>
        <v>4.2792792792792795</v>
      </c>
      <c r="FM55" s="582">
        <f>('4-year summary'!HA55/'4-year summary'!AA55)*100</f>
        <v>4.1547997989612995</v>
      </c>
      <c r="FN55" s="583">
        <f>('4-year summary'!HB55/'4-year summary'!AB55)*100</f>
        <v>3.9309279797837995</v>
      </c>
      <c r="FO55" s="583">
        <f>('4-year summary'!HC55/'4-year summary'!AC55)*100</f>
        <v>2.922650541698161</v>
      </c>
      <c r="FP55" s="583">
        <f>('4-year summary'!HD55/'4-year summary'!AD55)*100</f>
        <v>2.0534500981428354</v>
      </c>
      <c r="FQ55" s="583">
        <f>('4-year summary'!HE55/'4-year summary'!AE55)*100</f>
        <v>1.8947041466066159</v>
      </c>
      <c r="FR55" s="583">
        <f>('4-year summary'!HF55/'4-year summary'!AF55)*100</f>
        <v>1.7249417249417249</v>
      </c>
      <c r="FS55" s="581">
        <f>('4-year summary'!HG55/'4-year summary'!X55)*100</f>
        <v>0.13703323055841041</v>
      </c>
      <c r="FT55" s="582">
        <f>('4-year summary'!HH55/'4-year summary'!Y55)*100</f>
        <v>5.1247010591048858E-2</v>
      </c>
      <c r="FU55" s="582">
        <f>('4-year summary'!HI55/'4-year summary'!Z55)*100</f>
        <v>6.9300069300069295E-2</v>
      </c>
      <c r="FV55" s="582">
        <f>('4-year summary'!HJ55/'4-year summary'!AA55)*100</f>
        <v>0.13402579996649355</v>
      </c>
      <c r="FW55" s="583">
        <f>('4-year summary'!HK55/'4-year summary'!AB55)*100</f>
        <v>0.12635125649305068</v>
      </c>
      <c r="FX55" s="583">
        <f>('4-year summary'!HL55/'4-year summary'!AC55)*100</f>
        <v>8.8183421516754845E-2</v>
      </c>
      <c r="FY55" s="583">
        <f>('4-year summary'!HM55/'4-year summary'!AD55)*100</f>
        <v>3.0197795560924053E-2</v>
      </c>
      <c r="FZ55" s="583">
        <f>('4-year summary'!HN55/'4-year summary'!AE55)*100</f>
        <v>3.1060723714862556E-2</v>
      </c>
      <c r="GA55" s="583">
        <f>('4-year summary'!HO55/'4-year summary'!AF55)*100</f>
        <v>0.38850038850038848</v>
      </c>
      <c r="GB55" s="581">
        <f>('4-year summary'!HY55/'4-year summary'!X55)*100</f>
        <v>15.690304898937994</v>
      </c>
      <c r="GC55" s="582">
        <f>('4-year summary'!HZ55/'4-year summary'!Y55)*100</f>
        <v>17.594806969593442</v>
      </c>
      <c r="GD55" s="582">
        <f>('4-year summary'!IA55/'4-year summary'!Z55)*100</f>
        <v>18.312543312543312</v>
      </c>
      <c r="GE55" s="582">
        <f>('4-year summary'!IB55/'4-year summary'!AA55)*100</f>
        <v>20.65672641983582</v>
      </c>
      <c r="GF55" s="583">
        <f>('4-year summary'!IC55/'4-year summary'!AB55)*100</f>
        <v>20.581215779868035</v>
      </c>
      <c r="GG55" s="583">
        <f>('4-year summary'!ID55/'4-year summary'!AC55)*100</f>
        <v>20.521541950113377</v>
      </c>
      <c r="GH55" s="583">
        <f>('4-year summary'!IE55/'4-year summary'!AD55)*100</f>
        <v>24.414917711007096</v>
      </c>
      <c r="GI55" s="583">
        <f>('4-year summary'!IF55/'4-year summary'!AE55)*100</f>
        <v>24.988352228606928</v>
      </c>
      <c r="GJ55" s="583">
        <f>('4-year summary'!IG55/'4-year summary'!AF55)*100</f>
        <v>25.594405594405593</v>
      </c>
      <c r="GK55" s="581">
        <f>('4-year summary'!IH55/'4-year summary'!X55)*100</f>
        <v>4.4193216855087352</v>
      </c>
      <c r="GL55" s="582">
        <f>('4-year summary'!II55/'4-year summary'!Y55)*100</f>
        <v>4.8855483430133244</v>
      </c>
      <c r="GM55" s="582">
        <f>('4-year summary'!IJ55/'4-year summary'!Z55)*100</f>
        <v>5.544005544005544</v>
      </c>
      <c r="GN55" s="582">
        <f>('4-year summary'!IK55/'4-year summary'!AA55)*100</f>
        <v>5.8971351985257154</v>
      </c>
      <c r="GO55" s="583">
        <f>('4-year summary'!IL55/'4-year summary'!AB55)*100</f>
        <v>7.0335532781131542</v>
      </c>
      <c r="GP55" s="583">
        <f>('4-year summary'!IM55/'4-year summary'!AC55)*100</f>
        <v>7.6467624086671711</v>
      </c>
      <c r="GQ55" s="583">
        <f>('4-year summary'!IN55/'4-year summary'!AD55)*100</f>
        <v>4.6051638230409173</v>
      </c>
      <c r="GR55" s="583">
        <f>('4-year summary'!IO55/'4-year summary'!AE55)*100</f>
        <v>3.4011492467774498</v>
      </c>
      <c r="GS55" s="583">
        <f>('4-year summary'!IP55/'4-year summary'!AF55)*100</f>
        <v>3.1390831390831391</v>
      </c>
      <c r="GT55" s="581">
        <f>('4-year summary'!LB55/'4-year summary'!X55)*100</f>
        <v>28.245974648852346</v>
      </c>
      <c r="GU55" s="582">
        <f>('4-year summary'!LC55/'4-year summary'!Y55)*100</f>
        <v>26.887598223436964</v>
      </c>
      <c r="GV55" s="582">
        <f>('4-year summary'!LD55/'4-year summary'!Z55)*100</f>
        <v>25.796950796950796</v>
      </c>
      <c r="GW55" s="582">
        <f>('4-year summary'!LE55/'4-year summary'!AA55)*100</f>
        <v>24.610487518847378</v>
      </c>
      <c r="GX55" s="583">
        <f>('4-year summary'!LF55/'4-year summary'!AB55)*100</f>
        <v>21.100659834339464</v>
      </c>
      <c r="GY55" s="583">
        <f>('4-year summary'!LG55/'4-year summary'!AC55)*100</f>
        <v>19.564121945074326</v>
      </c>
      <c r="GZ55" s="583">
        <f>('4-year summary'!LH55/'4-year summary'!AD55)*100</f>
        <v>21.591423826060698</v>
      </c>
      <c r="HA55" s="583">
        <f>('4-year summary'!LI55/'4-year summary'!AE55)*100</f>
        <v>21.183413573536264</v>
      </c>
      <c r="HB55" s="583">
        <f>('4-year summary'!LJ55/'4-year summary'!AF55)*100</f>
        <v>20.6993006993007</v>
      </c>
      <c r="HC55" s="581">
        <f>('4-year summary'!LK55/'4-year summary'!X55)*100</f>
        <v>5.7725248372730391</v>
      </c>
      <c r="HD55" s="582">
        <f>('4-year summary'!LL55/'4-year summary'!Y55)*100</f>
        <v>5.2784420908780323</v>
      </c>
      <c r="HE55" s="582">
        <f>('4-year summary'!LM55/'4-year summary'!Z55)*100</f>
        <v>3.2744282744282747</v>
      </c>
      <c r="HF55" s="582">
        <f>('4-year summary'!LN55/'4-year summary'!AA55)*100</f>
        <v>2.8312950242921762</v>
      </c>
      <c r="HG55" s="583">
        <f>('4-year summary'!LO55/'4-year summary'!AB55)*100</f>
        <v>5.2084795732135332</v>
      </c>
      <c r="HH55" s="583">
        <f>('4-year summary'!LP55/'4-year summary'!AC55)*100</f>
        <v>5.5303602922650539</v>
      </c>
      <c r="HI55" s="583">
        <f>('4-year summary'!LQ55/'4-year summary'!AD55)*100</f>
        <v>1.691076551411747</v>
      </c>
      <c r="HJ55" s="583">
        <f>('4-year summary'!LR55/'4-year summary'!AE55)*100</f>
        <v>1.9257648703214785</v>
      </c>
      <c r="HK55" s="583">
        <f>('4-year summary'!LS55/'4-year summary'!AF55)*100</f>
        <v>1.8337218337218339</v>
      </c>
      <c r="HL55" s="38"/>
      <c r="HM55" s="24">
        <f t="shared" si="95"/>
        <v>99.999999999999986</v>
      </c>
      <c r="HN55" s="24">
        <f t="shared" si="96"/>
        <v>100</v>
      </c>
      <c r="HO55" s="24">
        <f t="shared" si="97"/>
        <v>100</v>
      </c>
      <c r="HP55" s="24">
        <f t="shared" si="98"/>
        <v>99.999999999999986</v>
      </c>
      <c r="HQ55" s="24">
        <f t="shared" si="99"/>
        <v>100.00000000000003</v>
      </c>
      <c r="HR55" s="24">
        <f t="shared" si="100"/>
        <v>100</v>
      </c>
      <c r="HS55" s="24">
        <f t="shared" si="101"/>
        <v>100</v>
      </c>
      <c r="HT55" s="24">
        <f t="shared" si="102"/>
        <v>100</v>
      </c>
      <c r="HU55" s="24">
        <f t="shared" si="103"/>
        <v>100</v>
      </c>
      <c r="HV55" s="597">
        <f t="shared" si="104"/>
        <v>99.999999999999986</v>
      </c>
      <c r="HW55" s="597">
        <f t="shared" si="105"/>
        <v>100.00000000000001</v>
      </c>
    </row>
    <row r="56" spans="1:231" s="26" customFormat="1" x14ac:dyDescent="0.2">
      <c r="A56" s="156" t="s">
        <v>50</v>
      </c>
      <c r="B56" s="76">
        <f>('4-year summary'!B56/'4-year summary'!X56)*100</f>
        <v>69.528224014223127</v>
      </c>
      <c r="C56" s="76">
        <f>('4-year summary'!C56/'4-year summary'!Y56)*100</f>
        <v>66.541778174249174</v>
      </c>
      <c r="D56" s="76">
        <f>('4-year summary'!D56/'4-year summary'!Z56)*100</f>
        <v>65.973262648380782</v>
      </c>
      <c r="E56" s="76">
        <f>('4-year summary'!E56/'4-year summary'!AA56)*100</f>
        <v>65.387142700689964</v>
      </c>
      <c r="F56" s="76">
        <f>('4-year summary'!F56/'4-year summary'!AB56)*100</f>
        <v>62.490952619564609</v>
      </c>
      <c r="G56" s="76">
        <f>('4-year summary'!G56/'4-year summary'!AC56)*100</f>
        <v>60.672251631803462</v>
      </c>
      <c r="H56" s="76">
        <f>('4-year summary'!H56/'4-year summary'!AD56)*100</f>
        <v>61.879869313897963</v>
      </c>
      <c r="I56" s="76">
        <f>('4-year summary'!I56/'4-year summary'!AE56)*100</f>
        <v>62.980434998510283</v>
      </c>
      <c r="J56" s="76">
        <f>('4-year summary'!J56/'4-year summary'!AF56)*100</f>
        <v>60.67974578612877</v>
      </c>
      <c r="K56" s="76">
        <f>('4-year summary'!K56/'4-year summary'!AG56)*100</f>
        <v>62.106575257089439</v>
      </c>
      <c r="L56" s="76">
        <f>('4-year summary'!L56/'4-year summary'!AH56)*100</f>
        <v>63.316322117463884</v>
      </c>
      <c r="M56" s="78">
        <f>('4-year summary'!M56/'4-year summary'!X56)*100</f>
        <v>30.471775985776873</v>
      </c>
      <c r="N56" s="76">
        <f>('4-year summary'!N56/'4-year summary'!Y56)*100</f>
        <v>33.458221825750819</v>
      </c>
      <c r="O56" s="76">
        <f>('4-year summary'!O56/'4-year summary'!Z56)*100</f>
        <v>34.026737351619225</v>
      </c>
      <c r="P56" s="76">
        <f>('4-year summary'!P56/'4-year summary'!AA56)*100</f>
        <v>34.612857299310043</v>
      </c>
      <c r="Q56" s="76">
        <f>('4-year summary'!Q56/'4-year summary'!AB56)*100</f>
        <v>37.509047380435391</v>
      </c>
      <c r="R56" s="76">
        <f>('4-year summary'!R56/'4-year summary'!AC56)*100</f>
        <v>39.327748368196538</v>
      </c>
      <c r="S56" s="76">
        <f>('4-year summary'!S56/'4-year summary'!AD56)*100</f>
        <v>38.120130686102037</v>
      </c>
      <c r="T56" s="76">
        <f>('4-year summary'!T56/'4-year summary'!AE56)*100</f>
        <v>37.019565001489717</v>
      </c>
      <c r="U56" s="76">
        <f>('4-year summary'!U56/'4-year summary'!AF56)*100</f>
        <v>39.320254213871237</v>
      </c>
      <c r="V56" s="76">
        <f>('4-year summary'!V56/'4-year summary'!AG56)*100</f>
        <v>37.893424742910561</v>
      </c>
      <c r="W56" s="76">
        <f>('4-year summary'!W56/'4-year summary'!AH56)*100</f>
        <v>36.683677882536116</v>
      </c>
      <c r="X56" s="78">
        <f>('4-year summary'!AI56/'4-year summary'!X56)*100</f>
        <v>24.579338370690202</v>
      </c>
      <c r="Y56" s="75">
        <f>('4-year summary'!AJ56/'4-year summary'!Y56)*100</f>
        <v>23.223312518584596</v>
      </c>
      <c r="Z56" s="75">
        <f>('4-year summary'!AK56/'4-year summary'!Z56)*100</f>
        <v>22.242710614267605</v>
      </c>
      <c r="AA56" s="75">
        <f>('4-year summary'!AL56/'4-year summary'!AA56)*100</f>
        <v>21.503668820501588</v>
      </c>
      <c r="AB56" s="76">
        <f>('4-year summary'!AM56/'4-year summary'!AB56)*100</f>
        <v>19.692667446133289</v>
      </c>
      <c r="AC56" s="76">
        <f>('4-year summary'!AN56/'4-year summary'!AC56)*100</f>
        <v>20.21380480032893</v>
      </c>
      <c r="AD56" s="76">
        <f>('4-year summary'!AO56/'4-year summary'!AD56)*100</f>
        <v>20.402111083186732</v>
      </c>
      <c r="AE56" s="76">
        <f>('4-year summary'!AP56/'4-year summary'!AE56)*100</f>
        <v>20.826298540073491</v>
      </c>
      <c r="AF56" s="76">
        <f>('4-year summary'!AQ56/'4-year summary'!AF56)*100</f>
        <v>20.59961315280464</v>
      </c>
      <c r="AG56" s="76">
        <f>('4-year summary'!AR56/'4-year summary'!AG56)*100</f>
        <v>20.887681965899478</v>
      </c>
      <c r="AH56" s="76">
        <f>('4-year summary'!AS56/'4-year summary'!AH56)*100</f>
        <v>21.317360089957617</v>
      </c>
      <c r="AI56" s="78">
        <f>('4-year summary'!AT56/'4-year summary'!X56)*100</f>
        <v>6.159121214045336</v>
      </c>
      <c r="AJ56" s="75">
        <f>('4-year summary'!AU56/'4-year summary'!Y56)*100</f>
        <v>9.9613440380612559</v>
      </c>
      <c r="AK56" s="75">
        <f>('4-year summary'!AV56/'4-year summary'!Z56)*100</f>
        <v>9.5655180361876226</v>
      </c>
      <c r="AL56" s="75">
        <f>('4-year summary'!AW56/'4-year summary'!AA56)*100</f>
        <v>10.321980067900558</v>
      </c>
      <c r="AM56" s="76">
        <f>('4-year summary'!AX56/'4-year summary'!AB56)*100</f>
        <v>11.742107900450977</v>
      </c>
      <c r="AN56" s="76">
        <f>('4-year summary'!AY56/'4-year summary'!AC56)*100</f>
        <v>14.087474944749962</v>
      </c>
      <c r="AO56" s="76">
        <f>('4-year summary'!AZ56/'4-year summary'!AD56)*100</f>
        <v>13.556169891932646</v>
      </c>
      <c r="AP56" s="76">
        <f>('4-year summary'!BA56/'4-year summary'!AE56)*100</f>
        <v>14.003376700764726</v>
      </c>
      <c r="AQ56" s="76">
        <f>('4-year summary'!BB56/'4-year summary'!AF56)*100</f>
        <v>15.83310306714562</v>
      </c>
      <c r="AR56" s="76">
        <f>('4-year summary'!BC56/'4-year summary'!AG56)*100</f>
        <v>14.997996705693808</v>
      </c>
      <c r="AS56" s="76">
        <f>('4-year summary'!BD56/'4-year summary'!AH56)*100</f>
        <v>15.400916875702794</v>
      </c>
      <c r="AT56" s="606">
        <f t="shared" si="27"/>
        <v>35.885678671593283</v>
      </c>
      <c r="AU56" s="606">
        <f t="shared" si="27"/>
        <v>36.718276965660408</v>
      </c>
      <c r="AV56" s="78"/>
      <c r="AW56" s="75"/>
      <c r="AX56" s="75"/>
      <c r="AY56" s="75"/>
      <c r="AZ56" s="76"/>
      <c r="BA56" s="76"/>
      <c r="BB56" s="76"/>
      <c r="BC56" s="76"/>
      <c r="BD56" s="76"/>
      <c r="BE56" s="76"/>
      <c r="BF56" s="76"/>
      <c r="BG56" s="78">
        <f>('4-year summary'!DH56/'4-year summary'!X56)*100</f>
        <v>19.023430059051368</v>
      </c>
      <c r="BH56" s="75">
        <f>('4-year summary'!DI56/'4-year summary'!Y56)*100</f>
        <v>16.848052334225393</v>
      </c>
      <c r="BI56" s="75">
        <f>('4-year summary'!DJ56/'4-year summary'!Z56)*100</f>
        <v>18.497176443471247</v>
      </c>
      <c r="BJ56" s="75">
        <f>('4-year summary'!DK56/'4-year summary'!AA56)*100</f>
        <v>17.823896615923775</v>
      </c>
      <c r="BK56" s="76">
        <f>('4-year summary'!DL56/'4-year summary'!AB56)*100</f>
        <v>18.941038917654918</v>
      </c>
      <c r="BL56" s="76">
        <f>('4-year summary'!DM56/'4-year summary'!AC56)*100</f>
        <v>18.389268643675798</v>
      </c>
      <c r="BM56" s="76">
        <f>('4-year summary'!DN56/'4-year summary'!AD56)*100</f>
        <v>18.200552902739382</v>
      </c>
      <c r="BN56" s="76">
        <f>('4-year summary'!DO56/'4-year summary'!AE56)*100</f>
        <v>17.131790644552584</v>
      </c>
      <c r="BO56" s="76">
        <f>('4-year summary'!DP56/'4-year summary'!AF56)*100</f>
        <v>17.73970710140923</v>
      </c>
      <c r="BP56" s="76">
        <f>('4-year summary'!DQ56/'4-year summary'!AG56)*100</f>
        <v>17.348528691626232</v>
      </c>
      <c r="BQ56" s="76">
        <f>('4-year summary'!DR56/'4-year summary'!AH56)*100</f>
        <v>17.528760487847073</v>
      </c>
      <c r="BR56" s="606">
        <f t="shared" si="2"/>
        <v>17.348528691626232</v>
      </c>
      <c r="BS56" s="606">
        <f t="shared" si="2"/>
        <v>17.528760487847073</v>
      </c>
      <c r="BT56" s="382">
        <f t="shared" si="3"/>
        <v>24.579338370690202</v>
      </c>
      <c r="BU56" s="383">
        <f t="shared" si="4"/>
        <v>23.223312518584596</v>
      </c>
      <c r="BV56" s="383">
        <f t="shared" si="5"/>
        <v>22.242710614267605</v>
      </c>
      <c r="BW56" s="383">
        <f t="shared" si="6"/>
        <v>21.503668820501588</v>
      </c>
      <c r="BX56" s="383">
        <f t="shared" si="7"/>
        <v>19.692667446133289</v>
      </c>
      <c r="BY56" s="383">
        <f t="shared" si="8"/>
        <v>20.21380480032893</v>
      </c>
      <c r="BZ56" s="383">
        <f t="shared" si="9"/>
        <v>20.402111083186732</v>
      </c>
      <c r="CA56" s="383">
        <f t="shared" si="87"/>
        <v>20.826298540073491</v>
      </c>
      <c r="CB56" s="383">
        <f t="shared" si="88"/>
        <v>20.59961315280464</v>
      </c>
      <c r="CC56" s="383">
        <f t="shared" si="89"/>
        <v>20.887681965899478</v>
      </c>
      <c r="CD56" s="383">
        <f t="shared" si="90"/>
        <v>21.317360089957617</v>
      </c>
      <c r="CE56" s="382">
        <f t="shared" si="10"/>
        <v>25.182551273096703</v>
      </c>
      <c r="CF56" s="383">
        <f t="shared" si="11"/>
        <v>26.809396372286649</v>
      </c>
      <c r="CG56" s="383">
        <f t="shared" si="12"/>
        <v>28.06269447965887</v>
      </c>
      <c r="CH56" s="383">
        <f t="shared" si="13"/>
        <v>28.145876683824333</v>
      </c>
      <c r="CI56" s="383">
        <f t="shared" si="14"/>
        <v>30.683146818105897</v>
      </c>
      <c r="CJ56" s="383">
        <f t="shared" si="15"/>
        <v>32.476743588425762</v>
      </c>
      <c r="CK56" s="383">
        <f t="shared" si="16"/>
        <v>31.756722794672029</v>
      </c>
      <c r="CL56" s="383">
        <f t="shared" si="91"/>
        <v>31.13516734531731</v>
      </c>
      <c r="CM56" s="383">
        <f t="shared" si="92"/>
        <v>33.572810168554852</v>
      </c>
      <c r="CN56" s="383">
        <f t="shared" si="93"/>
        <v>32.346525397320036</v>
      </c>
      <c r="CO56" s="383">
        <f t="shared" si="94"/>
        <v>32.929677363549871</v>
      </c>
      <c r="CP56" s="78">
        <f>('4-year summary'!ED56/'4-year summary'!AG56)*100</f>
        <v>1.099585985843387</v>
      </c>
      <c r="CQ56" s="78">
        <f>('4-year summary'!EE56/'4-year summary'!AH56)*100</f>
        <v>1.0466222645099905</v>
      </c>
      <c r="CR56" s="78">
        <f>('4-year summary'!EF56/'4-year summary'!AG56)*100</f>
        <v>0.15136001424564841</v>
      </c>
      <c r="CS56" s="78">
        <f>('4-year summary'!EG56/'4-year summary'!AH56)*100</f>
        <v>0.13407144710665167</v>
      </c>
      <c r="CT56" s="78">
        <f t="shared" si="17"/>
        <v>1.2509460000890353</v>
      </c>
      <c r="CU56" s="78">
        <f t="shared" si="17"/>
        <v>1.1806937116166423</v>
      </c>
      <c r="CV56" s="78">
        <f>('4-year summary'!EJ56/'4-year summary'!AG56)*100</f>
        <v>3.6014779860214579</v>
      </c>
      <c r="CW56" s="78">
        <f>('4-year summary'!EK56/'4-year summary'!AH56)*100</f>
        <v>4.2254130265547962</v>
      </c>
      <c r="CX56" s="78">
        <f>('4-year summary'!EL56/'4-year summary'!AG56)*100</f>
        <v>0.97938832747184268</v>
      </c>
      <c r="CY56" s="78">
        <f>('4-year summary'!EM56/'4-year summary'!AH56)*100</f>
        <v>0.85200242193581877</v>
      </c>
      <c r="CZ56" s="78">
        <f t="shared" si="18"/>
        <v>4.580866313493301</v>
      </c>
      <c r="DA56" s="78">
        <f t="shared" si="18"/>
        <v>5.0774154484906147</v>
      </c>
      <c r="DB56" s="78">
        <f>('4-year summary'!EP56/'4-year summary'!AG56)*100</f>
        <v>5.7961981925833594</v>
      </c>
      <c r="DC56" s="78">
        <f>('4-year summary'!EQ56/'4-year summary'!AH56)*100</f>
        <v>5.8731943603494505</v>
      </c>
      <c r="DD56" s="78">
        <f>('4-year summary'!ER56/'4-year summary'!AG56)*100</f>
        <v>0.20923296086898455</v>
      </c>
      <c r="DE56" s="78">
        <f>('4-year summary'!ES56/'4-year summary'!AH56)*100</f>
        <v>0.16002075944987457</v>
      </c>
      <c r="DF56" s="78">
        <f t="shared" si="36"/>
        <v>6.0054311534523439</v>
      </c>
      <c r="DG56" s="78">
        <f t="shared" si="36"/>
        <v>6.0332151197993253</v>
      </c>
      <c r="DH56" s="78">
        <f>('4-year summary'!EV56/'4-year summary'!AG56)*100</f>
        <v>3.8018074166406977</v>
      </c>
      <c r="DI56" s="78">
        <f>('4-year summary'!EW56/'4-year summary'!AH56)*100</f>
        <v>4.0567424963238476</v>
      </c>
      <c r="DJ56" s="78">
        <f>('4-year summary'!EX56/'4-year summary'!AG56)*100</f>
        <v>0.17361883987000845</v>
      </c>
      <c r="DK56" s="78">
        <f>('4-year summary'!EY56/'4-year summary'!AH56)*100</f>
        <v>0.19461984257417178</v>
      </c>
      <c r="DL56" s="78">
        <f t="shared" si="37"/>
        <v>3.9754262565107061</v>
      </c>
      <c r="DM56" s="78">
        <f t="shared" si="37"/>
        <v>4.2513623388980193</v>
      </c>
      <c r="DN56" s="78">
        <f>('4-year summary'!FB56/'4-year summary'!AG56)*100</f>
        <v>4.6699016159907405</v>
      </c>
      <c r="DO56" s="78">
        <f>('4-year summary'!FC56/'4-year summary'!AH56)*100</f>
        <v>4.6060029409220649</v>
      </c>
      <c r="DP56" s="78">
        <f>('4-year summary'!FD56/'4-year summary'!AG56)*100</f>
        <v>0.54311534523438543</v>
      </c>
      <c r="DQ56" s="78">
        <f>('4-year summary'!FE56/'4-year summary'!AH56)*100</f>
        <v>0.31571663350921203</v>
      </c>
      <c r="DR56" s="78">
        <f t="shared" si="19"/>
        <v>5.2130169612251258</v>
      </c>
      <c r="DS56" s="78">
        <f t="shared" si="19"/>
        <v>4.9217195744312772</v>
      </c>
      <c r="DT56" s="78">
        <f>('4-year summary'!FH56/'4-year summary'!AG56)*100</f>
        <v>2.4618261140542228</v>
      </c>
      <c r="DU56" s="78">
        <f>('4-year summary'!FI56/'4-year summary'!AH56)*100</f>
        <v>2.5603321511979931</v>
      </c>
      <c r="DV56" s="78">
        <f>('4-year summary'!FJ56/'4-year summary'!AG56)*100</f>
        <v>0.82802831322619419</v>
      </c>
      <c r="DW56" s="78">
        <f>('4-year summary'!FK56/'4-year summary'!AH56)*100</f>
        <v>0.71360608943862991</v>
      </c>
      <c r="DX56" s="78">
        <f t="shared" si="20"/>
        <v>3.2898544272804169</v>
      </c>
      <c r="DY56" s="78">
        <f t="shared" si="20"/>
        <v>3.2739382406366229</v>
      </c>
      <c r="DZ56" s="78">
        <f>('4-year summary'!FN56/'4-year summary'!AG56)*100</f>
        <v>0.6944753594800338</v>
      </c>
      <c r="EA56" s="78">
        <f>('4-year summary'!FO56/'4-year summary'!AH56)*100</f>
        <v>0.73523051639131565</v>
      </c>
      <c r="EB56" s="78">
        <f>('4-year summary'!FP56/'4-year summary'!AG56)*100</f>
        <v>0.14690824912077641</v>
      </c>
      <c r="EC56" s="78">
        <f>('4-year summary'!FQ56/'4-year summary'!AH56)*100</f>
        <v>0.14272121788772599</v>
      </c>
      <c r="ED56" s="78">
        <f t="shared" si="21"/>
        <v>0.84138360860081018</v>
      </c>
      <c r="EE56" s="78">
        <f t="shared" si="21"/>
        <v>0.87795173427904161</v>
      </c>
      <c r="EF56" s="78">
        <f>('4-year summary'!FT56/'4-year summary'!AG56)*100</f>
        <v>7.0248853670480349</v>
      </c>
      <c r="EG56" s="78">
        <f>('4-year summary'!FU56/'4-year summary'!AH56)*100</f>
        <v>7.2355332583686538</v>
      </c>
      <c r="EH56" s="78">
        <f>('4-year summary'!FV56/'4-year summary'!AG56)*100</f>
        <v>0.36059297511463295</v>
      </c>
      <c r="EI56" s="78">
        <f>('4-year summary'!FW56/'4-year summary'!AH56)*100</f>
        <v>0.25949312343222902</v>
      </c>
      <c r="EJ56" s="78">
        <f t="shared" si="22"/>
        <v>7.385478342162668</v>
      </c>
      <c r="EK56" s="78">
        <f t="shared" si="22"/>
        <v>7.4950263818008827</v>
      </c>
      <c r="EL56" s="78">
        <f>('4-year summary'!FZ56/'4-year summary'!AG56)*100</f>
        <v>2.6710590749232072E-2</v>
      </c>
      <c r="EM56" s="78">
        <f>('4-year summary'!GA56/'4-year summary'!AH56)*100</f>
        <v>3.45990831242972E-2</v>
      </c>
      <c r="EN56" s="78">
        <f>('4-year summary'!GB56/'4-year summary'!AG56)*100</f>
        <v>0</v>
      </c>
      <c r="EO56" s="78">
        <f>('4-year summary'!GC56/'4-year summary'!AH56)*100</f>
        <v>0</v>
      </c>
      <c r="EP56" s="78">
        <f t="shared" si="23"/>
        <v>2.6710590749232072E-2</v>
      </c>
      <c r="EQ56" s="78">
        <f t="shared" si="23"/>
        <v>3.45990831242972E-2</v>
      </c>
      <c r="ER56" s="78">
        <f>('4-year summary'!GF56/'4-year summary'!AG56)*100</f>
        <v>8.8278502426211993</v>
      </c>
      <c r="ES56" s="78">
        <f>('4-year summary'!GG56/'4-year summary'!AH56)*100</f>
        <v>8.3037799498313287</v>
      </c>
      <c r="ET56" s="78">
        <f>('4-year summary'!GH56/'4-year summary'!AG56)*100</f>
        <v>2.0878778435649736</v>
      </c>
      <c r="EU56" s="78">
        <f>('4-year summary'!GI56/'4-year summary'!AH56)*100</f>
        <v>0.88227661966957871</v>
      </c>
      <c r="EV56" s="78">
        <f t="shared" si="24"/>
        <v>10.915728086186173</v>
      </c>
      <c r="EW56" s="78">
        <f t="shared" si="24"/>
        <v>9.1860565695009075</v>
      </c>
      <c r="EX56" s="78">
        <f>('4-year summary'!GL56/'4-year summary'!AG56)*100</f>
        <v>2.1858166763121578</v>
      </c>
      <c r="EY56" s="78">
        <f>('4-year summary'!GM56/'4-year summary'!AH56)*100</f>
        <v>2.2402906322982439</v>
      </c>
      <c r="EZ56" s="78">
        <f>('4-year summary'!GN56/'4-year summary'!AG56)*100</f>
        <v>5.7872946623336155E-2</v>
      </c>
      <c r="FA56" s="78">
        <f>('4-year summary'!GO56/'4-year summary'!AH56)*100</f>
        <v>2.1624426952685755E-2</v>
      </c>
      <c r="FB56" s="78">
        <f t="shared" si="25"/>
        <v>2.2436896229354941</v>
      </c>
      <c r="FC56" s="78">
        <f t="shared" si="25"/>
        <v>2.2619150592509296</v>
      </c>
      <c r="FD56" s="78">
        <f>('4-year summary'!GR56/'4-year summary'!AG56)*100</f>
        <v>1.0283577438454348</v>
      </c>
      <c r="FE56" s="78">
        <f>('4-year summary'!GS56/'4-year summary'!AH56)*100</f>
        <v>1.0812213476342878</v>
      </c>
      <c r="FF56" s="78">
        <f>('4-year summary'!GT56/'4-year summary'!AG56)*100</f>
        <v>8.9035302497440239E-3</v>
      </c>
      <c r="FG56" s="78">
        <f>('4-year summary'!GU56/'4-year summary'!AH56)*100</f>
        <v>7.7847937029668718E-2</v>
      </c>
      <c r="FH56" s="78">
        <f t="shared" si="26"/>
        <v>1.0372612740951788</v>
      </c>
      <c r="FI56" s="78">
        <f t="shared" si="26"/>
        <v>1.1590692846639565</v>
      </c>
      <c r="FJ56" s="581">
        <f>('4-year summary'!GX56/'4-year summary'!X56)*100</f>
        <v>3.1176582640167627</v>
      </c>
      <c r="FK56" s="582">
        <f>('4-year summary'!GY56/'4-year summary'!Y56)*100</f>
        <v>2.7951234017246507</v>
      </c>
      <c r="FL56" s="582">
        <f>('4-year summary'!GZ56/'4-year summary'!Z56)*100</f>
        <v>3.1577734239944677</v>
      </c>
      <c r="FM56" s="582">
        <f>('4-year summary'!HA56/'4-year summary'!AA56)*100</f>
        <v>3.2252765305004925</v>
      </c>
      <c r="FN56" s="583">
        <f>('4-year summary'!HB56/'4-year summary'!AB56)*100</f>
        <v>3.6746283614498081</v>
      </c>
      <c r="FO56" s="583">
        <f>('4-year summary'!HC56/'4-year summary'!AC56)*100</f>
        <v>4.3686076990286278</v>
      </c>
      <c r="FP56" s="583">
        <f>('4-year summary'!HD56/'4-year summary'!AD56)*100</f>
        <v>3.9155566725307867</v>
      </c>
      <c r="FQ56" s="583">
        <f>('4-year summary'!HE56/'4-year summary'!AE56)*100</f>
        <v>4.4393683583275401</v>
      </c>
      <c r="FR56" s="583">
        <f>('4-year summary'!HF56/'4-year summary'!AF56)*100</f>
        <v>4.4487427466150873</v>
      </c>
      <c r="FS56" s="581">
        <f>('4-year summary'!HG56/'4-year summary'!X56)*100</f>
        <v>2.5398437996063242E-2</v>
      </c>
      <c r="FT56" s="582">
        <f>('4-year summary'!HH56/'4-year summary'!Y56)*100</f>
        <v>9.5153137079988112E-2</v>
      </c>
      <c r="FU56" s="582">
        <f>('4-year summary'!HI56/'4-year summary'!Z56)*100</f>
        <v>4.0336521839345399E-2</v>
      </c>
      <c r="FV56" s="582">
        <f>('4-year summary'!HJ56/'4-year summary'!AA56)*100</f>
        <v>4.9282663454167118E-2</v>
      </c>
      <c r="FW56" s="583">
        <f>('4-year summary'!HK56/'4-year summary'!AB56)*100</f>
        <v>3.8973331106285841E-2</v>
      </c>
      <c r="FX56" s="583">
        <f>('4-year summary'!HL56/'4-year summary'!AC56)*100</f>
        <v>6.6814000102790774E-2</v>
      </c>
      <c r="FY56" s="583">
        <f>('4-year summary'!HM56/'4-year summary'!AD56)*100</f>
        <v>5.0263885398341285E-2</v>
      </c>
      <c r="FZ56" s="583">
        <f>('4-year summary'!HN56/'4-year summary'!AE56)*100</f>
        <v>5.462310060581984E-2</v>
      </c>
      <c r="GA56" s="583">
        <f>('4-year summary'!HO56/'4-year summary'!AF56)*100</f>
        <v>7.8290503822418714E-2</v>
      </c>
      <c r="GB56" s="581">
        <f>('4-year summary'!HY56/'4-year summary'!X56)*100</f>
        <v>15.15651787415074</v>
      </c>
      <c r="GC56" s="582">
        <f>('4-year summary'!HZ56/'4-year summary'!Y56)*100</f>
        <v>15.509961344038063</v>
      </c>
      <c r="GD56" s="582">
        <f>('4-year summary'!IA56/'4-year summary'!Z56)*100</f>
        <v>16.912527371211247</v>
      </c>
      <c r="GE56" s="582">
        <f>('4-year summary'!IB56/'4-year summary'!AA56)*100</f>
        <v>17.133939327565436</v>
      </c>
      <c r="GF56" s="583">
        <f>('4-year summary'!IC56/'4-year summary'!AB56)*100</f>
        <v>19.364177941094592</v>
      </c>
      <c r="GG56" s="583">
        <f>('4-year summary'!ID56/'4-year summary'!AC56)*100</f>
        <v>17.464151719175618</v>
      </c>
      <c r="GH56" s="583">
        <f>('4-year summary'!IE56/'4-year summary'!AD56)*100</f>
        <v>17.823573762251822</v>
      </c>
      <c r="GI56" s="583">
        <f>('4-year summary'!IF56/'4-year summary'!AE56)*100</f>
        <v>18.080246300526369</v>
      </c>
      <c r="GJ56" s="583">
        <f>('4-year summary'!IG56/'4-year summary'!AF56)*100</f>
        <v>18.490374873353595</v>
      </c>
      <c r="GK56" s="581">
        <f>('4-year summary'!IH56/'4-year summary'!X56)*100</f>
        <v>2.7620801320718775</v>
      </c>
      <c r="GL56" s="582">
        <f>('4-year summary'!II56/'4-year summary'!Y56)*100</f>
        <v>3.4909307166220636</v>
      </c>
      <c r="GM56" s="582">
        <f>('4-year summary'!IJ56/'4-year summary'!Z56)*100</f>
        <v>3.3882678345050135</v>
      </c>
      <c r="GN56" s="582">
        <f>('4-year summary'!IK56/'4-year summary'!AA56)*100</f>
        <v>3.25265578797503</v>
      </c>
      <c r="GO56" s="583">
        <f>('4-year summary'!IL56/'4-year summary'!AB56)*100</f>
        <v>4.3817159400924224</v>
      </c>
      <c r="GP56" s="583">
        <f>('4-year summary'!IM56/'4-year summary'!AC56)*100</f>
        <v>3.8135375443285193</v>
      </c>
      <c r="GQ56" s="583">
        <f>('4-year summary'!IN56/'4-year summary'!AD56)*100</f>
        <v>3.397838652927871</v>
      </c>
      <c r="GR56" s="583">
        <f>('4-year summary'!IO56/'4-year summary'!AE56)*100</f>
        <v>3.4313238653292286</v>
      </c>
      <c r="GS56" s="583">
        <f>('4-year summary'!IP56/'4-year summary'!AF56)*100</f>
        <v>3.3757023118725247</v>
      </c>
      <c r="GT56" s="581">
        <f>('4-year summary'!LB56/'4-year summary'!X56)*100</f>
        <v>26.674709505365417</v>
      </c>
      <c r="GU56" s="582">
        <f>('4-year summary'!LC56/'4-year summary'!Y56)*100</f>
        <v>25.013380909901873</v>
      </c>
      <c r="GV56" s="582">
        <f>('4-year summary'!LD56/'4-year summary'!Z56)*100</f>
        <v>23.660251238907456</v>
      </c>
      <c r="GW56" s="582">
        <f>('4-year summary'!LE56/'4-year summary'!AA56)*100</f>
        <v>23.524258022122442</v>
      </c>
      <c r="GX56" s="583">
        <f>('4-year summary'!LF56/'4-year summary'!AB56)*100</f>
        <v>19.75947887088692</v>
      </c>
      <c r="GY56" s="583">
        <f>('4-year summary'!LG56/'4-year summary'!AC56)*100</f>
        <v>18.625687413270288</v>
      </c>
      <c r="GZ56" s="583">
        <f>('4-year summary'!LH56/'4-year summary'!AD56)*100</f>
        <v>19.738627795928625</v>
      </c>
      <c r="HA56" s="583">
        <f>('4-year summary'!LI56/'4-year summary'!AE56)*100</f>
        <v>19.634521799582878</v>
      </c>
      <c r="HB56" s="583">
        <f>('4-year summary'!LJ56/'4-year summary'!AF56)*100</f>
        <v>17.141015013355439</v>
      </c>
      <c r="HC56" s="581">
        <f>('4-year summary'!LK56/'4-year summary'!X56)*100</f>
        <v>2.5017461426122294</v>
      </c>
      <c r="HD56" s="582">
        <f>('4-year summary'!LL56/'4-year summary'!Y56)*100</f>
        <v>3.0627415997621172</v>
      </c>
      <c r="HE56" s="582">
        <f>('4-year summary'!LM56/'4-year summary'!Z56)*100</f>
        <v>2.5354385156159962</v>
      </c>
      <c r="HF56" s="582">
        <f>('4-year summary'!LN56/'4-year summary'!AA56)*100</f>
        <v>3.1650421640565107</v>
      </c>
      <c r="HG56" s="583">
        <f>('4-year summary'!LO56/'4-year summary'!AB56)*100</f>
        <v>2.4052112911307835</v>
      </c>
      <c r="HH56" s="583">
        <f>('4-year summary'!LP56/'4-year summary'!AC56)*100</f>
        <v>2.9706532353394666</v>
      </c>
      <c r="HI56" s="583">
        <f>('4-year summary'!LQ56/'4-year summary'!AD56)*100</f>
        <v>2.9153053531037947</v>
      </c>
      <c r="HJ56" s="583">
        <f>('4-year summary'!LR56/'4-year summary'!AE56)*100</f>
        <v>2.3984506902373623</v>
      </c>
      <c r="HK56" s="583">
        <f>('4-year summary'!LS56/'4-year summary'!AF56)*100</f>
        <v>2.2934512296214424</v>
      </c>
      <c r="HL56" s="38"/>
      <c r="HM56" s="24">
        <f t="shared" si="95"/>
        <v>100</v>
      </c>
      <c r="HN56" s="24">
        <f t="shared" si="96"/>
        <v>99.999999999999986</v>
      </c>
      <c r="HO56" s="24">
        <f t="shared" si="97"/>
        <v>100.00000000000001</v>
      </c>
      <c r="HP56" s="24">
        <f t="shared" si="98"/>
        <v>99.999999999999986</v>
      </c>
      <c r="HQ56" s="24">
        <f t="shared" si="99"/>
        <v>100</v>
      </c>
      <c r="HR56" s="24">
        <f t="shared" si="100"/>
        <v>99.999999999999986</v>
      </c>
      <c r="HS56" s="24">
        <f t="shared" si="101"/>
        <v>99.999999999999986</v>
      </c>
      <c r="HT56" s="24">
        <f t="shared" si="102"/>
        <v>100</v>
      </c>
      <c r="HU56" s="24">
        <f t="shared" si="103"/>
        <v>99.999999999999986</v>
      </c>
      <c r="HV56" s="597">
        <f t="shared" si="104"/>
        <v>100.00000000000001</v>
      </c>
      <c r="HW56" s="597">
        <f t="shared" si="105"/>
        <v>100</v>
      </c>
    </row>
    <row r="57" spans="1:231" s="26" customFormat="1" x14ac:dyDescent="0.2">
      <c r="A57" s="156" t="s">
        <v>57</v>
      </c>
      <c r="B57" s="76">
        <f>('4-year summary'!B57/'4-year summary'!X57)*100</f>
        <v>73.586721193168145</v>
      </c>
      <c r="C57" s="76">
        <f>('4-year summary'!C57/'4-year summary'!Y57)*100</f>
        <v>73.918799646954994</v>
      </c>
      <c r="D57" s="76">
        <f>('4-year summary'!D57/'4-year summary'!Z57)*100</f>
        <v>71.41862084977943</v>
      </c>
      <c r="E57" s="76">
        <f>('4-year summary'!E57/'4-year summary'!AA57)*100</f>
        <v>71.675103543488262</v>
      </c>
      <c r="F57" s="76">
        <f>('4-year summary'!F57/'4-year summary'!AB57)*100</f>
        <v>48.461007591442375</v>
      </c>
      <c r="G57" s="76">
        <f>('4-year summary'!G57/'4-year summary'!AC57)*100</f>
        <v>46.241153692081724</v>
      </c>
      <c r="H57" s="76">
        <f>('4-year summary'!H57/'4-year summary'!AD57)*100</f>
        <v>47.368421052631575</v>
      </c>
      <c r="I57" s="76">
        <f>('4-year summary'!I57/'4-year summary'!AE57)*100</f>
        <v>50.246513593463874</v>
      </c>
      <c r="J57" s="76">
        <f>('4-year summary'!J57/'4-year summary'!AF57)*100</f>
        <v>51.888173302107731</v>
      </c>
      <c r="K57" s="76">
        <f>('4-year summary'!K57/'4-year summary'!AG57)*100</f>
        <v>53.079091853390715</v>
      </c>
      <c r="L57" s="76">
        <f>('4-year summary'!L57/'4-year summary'!AH57)*100</f>
        <v>54.332209353467235</v>
      </c>
      <c r="M57" s="78">
        <f>('4-year summary'!M57/'4-year summary'!X57)*100</f>
        <v>26.413278806831851</v>
      </c>
      <c r="N57" s="76">
        <f>('4-year summary'!N57/'4-year summary'!Y57)*100</f>
        <v>26.081200353045013</v>
      </c>
      <c r="O57" s="76">
        <f>('4-year summary'!O57/'4-year summary'!Z57)*100</f>
        <v>28.58137915022057</v>
      </c>
      <c r="P57" s="76">
        <f>('4-year summary'!P57/'4-year summary'!AA57)*100</f>
        <v>28.324896456511734</v>
      </c>
      <c r="Q57" s="76">
        <f>('4-year summary'!Q57/'4-year summary'!AB57)*100</f>
        <v>51.538992408557625</v>
      </c>
      <c r="R57" s="76">
        <f>('4-year summary'!R57/'4-year summary'!AC57)*100</f>
        <v>53.758846307918283</v>
      </c>
      <c r="S57" s="76">
        <f>('4-year summary'!S57/'4-year summary'!AD57)*100</f>
        <v>52.631578947368418</v>
      </c>
      <c r="T57" s="76">
        <f>('4-year summary'!T57/'4-year summary'!AE57)*100</f>
        <v>49.753486406536126</v>
      </c>
      <c r="U57" s="76">
        <f>('4-year summary'!U57/'4-year summary'!AF57)*100</f>
        <v>48.111826697892276</v>
      </c>
      <c r="V57" s="76">
        <f>('4-year summary'!V57/'4-year summary'!AG57)*100</f>
        <v>46.920908146609293</v>
      </c>
      <c r="W57" s="76">
        <f>('4-year summary'!W57/'4-year summary'!AH57)*100</f>
        <v>45.667790646532765</v>
      </c>
      <c r="X57" s="78">
        <f>('4-year summary'!AI57/'4-year summary'!X57)*100</f>
        <v>26.485446235265819</v>
      </c>
      <c r="Y57" s="75">
        <f>('4-year summary'!AJ57/'4-year summary'!Y57)*100</f>
        <v>25.926743159752867</v>
      </c>
      <c r="Z57" s="75">
        <f>('4-year summary'!AK57/'4-year summary'!Z57)*100</f>
        <v>25.655908985372651</v>
      </c>
      <c r="AA57" s="75">
        <f>('4-year summary'!AL57/'4-year summary'!AA57)*100</f>
        <v>25.471698113207548</v>
      </c>
      <c r="AB57" s="76">
        <f>('4-year summary'!AM57/'4-year summary'!AB57)*100</f>
        <v>15.596963423050381</v>
      </c>
      <c r="AC57" s="76">
        <f>('4-year summary'!AN57/'4-year summary'!AC57)*100</f>
        <v>14.915208973160635</v>
      </c>
      <c r="AD57" s="76">
        <f>('4-year summary'!AO57/'4-year summary'!AD57)*100</f>
        <v>15.074224021592443</v>
      </c>
      <c r="AE57" s="76">
        <f>('4-year summary'!AP57/'4-year summary'!AE57)*100</f>
        <v>15.55148612480631</v>
      </c>
      <c r="AF57" s="76">
        <f>('4-year summary'!AQ57/'4-year summary'!AF57)*100</f>
        <v>16.686182669789225</v>
      </c>
      <c r="AG57" s="76">
        <f>('4-year summary'!AR57/'4-year summary'!AG57)*100</f>
        <v>16.471286541029826</v>
      </c>
      <c r="AH57" s="76">
        <f>('4-year summary'!AS57/'4-year summary'!AH57)*100</f>
        <v>16.801055563700338</v>
      </c>
      <c r="AI57" s="78">
        <f>('4-year summary'!AT57/'4-year summary'!X57)*100</f>
        <v>2.5018041857108493</v>
      </c>
      <c r="AJ57" s="75">
        <f>('4-year summary'!AU57/'4-year summary'!Y57)*100</f>
        <v>3.9276257722859662</v>
      </c>
      <c r="AK57" s="75">
        <f>('4-year summary'!AV57/'4-year summary'!Z57)*100</f>
        <v>2.7397260273972601</v>
      </c>
      <c r="AL57" s="75">
        <f>('4-year summary'!AW57/'4-year summary'!AA57)*100</f>
        <v>2.9682466635987117</v>
      </c>
      <c r="AM57" s="76">
        <f>('4-year summary'!AX57/'4-year summary'!AB57)*100</f>
        <v>14.216701173222912</v>
      </c>
      <c r="AN57" s="76">
        <f>('4-year summary'!AY57/'4-year summary'!AC57)*100</f>
        <v>13.032447589798371</v>
      </c>
      <c r="AO57" s="76">
        <f>('4-year summary'!AZ57/'4-year summary'!AD57)*100</f>
        <v>13.873144399460188</v>
      </c>
      <c r="AP57" s="76">
        <f>('4-year summary'!BA57/'4-year summary'!AE57)*100</f>
        <v>15.664178053246935</v>
      </c>
      <c r="AQ57" s="76">
        <f>('4-year summary'!BB57/'4-year summary'!AF57)*100</f>
        <v>16.788641686182672</v>
      </c>
      <c r="AR57" s="76">
        <f>('4-year summary'!BC57/'4-year summary'!AG57)*100</f>
        <v>17.89583024187565</v>
      </c>
      <c r="AS57" s="76">
        <f>('4-year summary'!BD57/'4-year summary'!AH57)*100</f>
        <v>16.845037384547719</v>
      </c>
      <c r="AT57" s="606">
        <f t="shared" si="27"/>
        <v>34.367116782905477</v>
      </c>
      <c r="AU57" s="606">
        <f t="shared" si="27"/>
        <v>33.646092948248054</v>
      </c>
      <c r="AV57" s="78"/>
      <c r="AW57" s="75"/>
      <c r="AX57" s="75"/>
      <c r="AY57" s="75"/>
      <c r="AZ57" s="76"/>
      <c r="BA57" s="76"/>
      <c r="BB57" s="76"/>
      <c r="BC57" s="76"/>
      <c r="BD57" s="76"/>
      <c r="BE57" s="76"/>
      <c r="BF57" s="76"/>
      <c r="BG57" s="78">
        <f>('4-year summary'!DH57/'4-year summary'!X57)*100</f>
        <v>13.110416165503969</v>
      </c>
      <c r="BH57" s="75">
        <f>('4-year summary'!DI57/'4-year summary'!Y57)*100</f>
        <v>11.165048543689322</v>
      </c>
      <c r="BI57" s="75">
        <f>('4-year summary'!DJ57/'4-year summary'!Z57)*100</f>
        <v>13.977246343162294</v>
      </c>
      <c r="BJ57" s="75">
        <f>('4-year summary'!DK57/'4-year summary'!AA57)*100</f>
        <v>13.874827427519559</v>
      </c>
      <c r="BK57" s="76">
        <f>('4-year summary'!DL57/'4-year summary'!AB57)*100</f>
        <v>9.2477570738440296</v>
      </c>
      <c r="BL57" s="76">
        <f>('4-year summary'!DM57/'4-year summary'!AC57)*100</f>
        <v>9.2669248230738415</v>
      </c>
      <c r="BM57" s="76">
        <f>('4-year summary'!DN57/'4-year summary'!AD57)*100</f>
        <v>9.865047233468287</v>
      </c>
      <c r="BN57" s="76">
        <f>('4-year summary'!DO57/'4-year summary'!AE57)*100</f>
        <v>10.480349344978166</v>
      </c>
      <c r="BO57" s="76">
        <f>('4-year summary'!DP57/'4-year summary'!AF57)*100</f>
        <v>11.31440281030445</v>
      </c>
      <c r="BP57" s="76">
        <f>('4-year summary'!DQ57/'4-year summary'!AG57)*100</f>
        <v>10.89182371271702</v>
      </c>
      <c r="BQ57" s="76">
        <f>('4-year summary'!DR57/'4-year summary'!AH57)*100</f>
        <v>10.277085471338514</v>
      </c>
      <c r="BR57" s="606">
        <f t="shared" si="2"/>
        <v>10.89182371271702</v>
      </c>
      <c r="BS57" s="606">
        <f t="shared" si="2"/>
        <v>10.277085471338514</v>
      </c>
      <c r="BT57" s="382">
        <f t="shared" si="3"/>
        <v>26.485446235265819</v>
      </c>
      <c r="BU57" s="383">
        <f t="shared" si="4"/>
        <v>25.926743159752867</v>
      </c>
      <c r="BV57" s="383">
        <f t="shared" si="5"/>
        <v>25.655908985372651</v>
      </c>
      <c r="BW57" s="383">
        <f t="shared" si="6"/>
        <v>25.471698113207548</v>
      </c>
      <c r="BX57" s="383">
        <f t="shared" si="7"/>
        <v>15.596963423050381</v>
      </c>
      <c r="BY57" s="383">
        <f t="shared" si="8"/>
        <v>14.915208973160635</v>
      </c>
      <c r="BZ57" s="383">
        <f t="shared" si="9"/>
        <v>15.074224021592443</v>
      </c>
      <c r="CA57" s="383">
        <f t="shared" si="87"/>
        <v>15.55148612480631</v>
      </c>
      <c r="CB57" s="383">
        <f t="shared" si="88"/>
        <v>16.686182669789225</v>
      </c>
      <c r="CC57" s="383">
        <f t="shared" si="89"/>
        <v>16.471286541029826</v>
      </c>
      <c r="CD57" s="383">
        <f t="shared" si="90"/>
        <v>16.801055563700338</v>
      </c>
      <c r="CE57" s="382">
        <f t="shared" si="10"/>
        <v>15.612220351214818</v>
      </c>
      <c r="CF57" s="383">
        <f t="shared" si="11"/>
        <v>15.092674315975287</v>
      </c>
      <c r="CG57" s="383">
        <f t="shared" si="12"/>
        <v>16.716972370559553</v>
      </c>
      <c r="CH57" s="383">
        <f t="shared" si="13"/>
        <v>16.843074091118272</v>
      </c>
      <c r="CI57" s="383">
        <f t="shared" si="14"/>
        <v>23.464458247066943</v>
      </c>
      <c r="CJ57" s="383">
        <f t="shared" si="15"/>
        <v>22.299372412872213</v>
      </c>
      <c r="CK57" s="383">
        <f t="shared" si="16"/>
        <v>23.738191632928476</v>
      </c>
      <c r="CL57" s="383">
        <f t="shared" si="91"/>
        <v>26.144527398225101</v>
      </c>
      <c r="CM57" s="383">
        <f t="shared" si="92"/>
        <v>28.103044496487122</v>
      </c>
      <c r="CN57" s="383">
        <f t="shared" si="93"/>
        <v>28.78765395459267</v>
      </c>
      <c r="CO57" s="383">
        <f t="shared" si="94"/>
        <v>27.122122855886232</v>
      </c>
      <c r="CP57" s="78">
        <f>('4-year summary'!ED57/'4-year summary'!AG57)*100</f>
        <v>1.2613147351239058</v>
      </c>
      <c r="CQ57" s="78">
        <f>('4-year summary'!EE57/'4-year summary'!AH57)*100</f>
        <v>1.187509162879343</v>
      </c>
      <c r="CR57" s="78">
        <f>('4-year summary'!EF57/'4-year summary'!AG57)*100</f>
        <v>5.935598753524262E-2</v>
      </c>
      <c r="CS57" s="78">
        <f>('4-year summary'!EG57/'4-year summary'!AH57)*100</f>
        <v>4.3981820847383085E-2</v>
      </c>
      <c r="CT57" s="78">
        <f t="shared" si="17"/>
        <v>1.3206707226591483</v>
      </c>
      <c r="CU57" s="78">
        <f t="shared" si="17"/>
        <v>1.2314909837267261</v>
      </c>
      <c r="CV57" s="78">
        <f>('4-year summary'!EJ57/'4-year summary'!AG57)*100</f>
        <v>2.7897314141564031</v>
      </c>
      <c r="CW57" s="78">
        <f>('4-year summary'!EK57/'4-year summary'!AH57)*100</f>
        <v>2.9907638176220495</v>
      </c>
      <c r="CX57" s="78">
        <f>('4-year summary'!EL57/'4-year summary'!AG57)*100</f>
        <v>1.3948657070782016</v>
      </c>
      <c r="CY57" s="78">
        <f>('4-year summary'!EM57/'4-year summary'!AH57)*100</f>
        <v>1.4074182671162587</v>
      </c>
      <c r="CZ57" s="78">
        <f t="shared" si="18"/>
        <v>4.1845971212346047</v>
      </c>
      <c r="DA57" s="78">
        <f t="shared" si="18"/>
        <v>4.3981820847383082</v>
      </c>
      <c r="DB57" s="78">
        <f>('4-year summary'!EP57/'4-year summary'!AG57)*100</f>
        <v>8.3691942424692094</v>
      </c>
      <c r="DC57" s="78">
        <f>('4-year summary'!EQ57/'4-year summary'!AH57)*100</f>
        <v>7.9020671455798279</v>
      </c>
      <c r="DD57" s="78">
        <f>('4-year summary'!ER57/'4-year summary'!AG57)*100</f>
        <v>0.89033981302863929</v>
      </c>
      <c r="DE57" s="78">
        <f>('4-year summary'!ES57/'4-year summary'!AH57)*100</f>
        <v>0.79167277525289537</v>
      </c>
      <c r="DF57" s="78">
        <f t="shared" si="36"/>
        <v>9.2595340554978485</v>
      </c>
      <c r="DG57" s="78">
        <f t="shared" si="36"/>
        <v>8.6937399208327228</v>
      </c>
      <c r="DH57" s="78">
        <f>('4-year summary'!EV57/'4-year summary'!AG57)*100</f>
        <v>2.7155364297373499</v>
      </c>
      <c r="DI57" s="78">
        <f>('4-year summary'!EW57/'4-year summary'!AH57)*100</f>
        <v>3.7384547720275623</v>
      </c>
      <c r="DJ57" s="78">
        <f>('4-year summary'!EX57/'4-year summary'!AG57)*100</f>
        <v>2.0477815699658701</v>
      </c>
      <c r="DK57" s="78">
        <f>('4-year summary'!EY57/'4-year summary'!AH57)*100</f>
        <v>2.3017152910130481</v>
      </c>
      <c r="DL57" s="78">
        <f t="shared" si="37"/>
        <v>4.7633179997032205</v>
      </c>
      <c r="DM57" s="78">
        <f t="shared" si="37"/>
        <v>6.0401700630406108</v>
      </c>
      <c r="DN57" s="78">
        <f>('4-year summary'!FB57/'4-year summary'!AG57)*100</f>
        <v>5.9059207597566399</v>
      </c>
      <c r="DO57" s="78">
        <f>('4-year summary'!FC57/'4-year summary'!AH57)*100</f>
        <v>6.1134730977862484</v>
      </c>
      <c r="DP57" s="78">
        <f>('4-year summary'!FD57/'4-year summary'!AG57)*100</f>
        <v>0.46000890339813028</v>
      </c>
      <c r="DQ57" s="78">
        <f>('4-year summary'!FE57/'4-year summary'!AH57)*100</f>
        <v>0.49846063627034159</v>
      </c>
      <c r="DR57" s="78">
        <f t="shared" si="19"/>
        <v>6.3659296631547697</v>
      </c>
      <c r="DS57" s="78">
        <f t="shared" si="19"/>
        <v>6.6119337340565902</v>
      </c>
      <c r="DT57" s="78">
        <f>('4-year summary'!FH57/'4-year summary'!AG57)*100</f>
        <v>2.7006974328535391</v>
      </c>
      <c r="DU57" s="78">
        <f>('4-year summary'!FI57/'4-year summary'!AH57)*100</f>
        <v>3.2693153496554759</v>
      </c>
      <c r="DV57" s="78">
        <f>('4-year summary'!FJ57/'4-year summary'!AG57)*100</f>
        <v>2.0032645793144384</v>
      </c>
      <c r="DW57" s="78">
        <f>('4-year summary'!FK57/'4-year summary'!AH57)*100</f>
        <v>1.7006304060988124</v>
      </c>
      <c r="DX57" s="78">
        <f t="shared" si="20"/>
        <v>4.7039620121679775</v>
      </c>
      <c r="DY57" s="78">
        <f t="shared" si="20"/>
        <v>4.9699457557542885</v>
      </c>
      <c r="DZ57" s="78">
        <f>('4-year summary'!FN57/'4-year summary'!AG57)*100</f>
        <v>0.28194094079240239</v>
      </c>
      <c r="EA57" s="78">
        <f>('4-year summary'!FO57/'4-year summary'!AH57)*100</f>
        <v>0.14660606949127694</v>
      </c>
      <c r="EB57" s="78">
        <f>('4-year summary'!FP57/'4-year summary'!AG57)*100</f>
        <v>0.50452589404956227</v>
      </c>
      <c r="EC57" s="78">
        <f>('4-year summary'!FQ57/'4-year summary'!AH57)*100</f>
        <v>0.4398182084738308</v>
      </c>
      <c r="ED57" s="78">
        <f t="shared" si="21"/>
        <v>0.78646683484196467</v>
      </c>
      <c r="EE57" s="78">
        <f t="shared" si="21"/>
        <v>0.58642427796510777</v>
      </c>
      <c r="EF57" s="78">
        <f>('4-year summary'!FT57/'4-year summary'!AG57)*100</f>
        <v>2.5226294702478116</v>
      </c>
      <c r="EG57" s="78">
        <f>('4-year summary'!FU57/'4-year summary'!AH57)*100</f>
        <v>2.448321360504325</v>
      </c>
      <c r="EH57" s="78">
        <f>('4-year summary'!FV57/'4-year summary'!AG57)*100</f>
        <v>4.0362071523964982</v>
      </c>
      <c r="EI57" s="78">
        <f>('4-year summary'!FW57/'4-year summary'!AH57)*100</f>
        <v>4.2222548013487762</v>
      </c>
      <c r="EJ57" s="78">
        <f t="shared" si="22"/>
        <v>6.5588366226443098</v>
      </c>
      <c r="EK57" s="78">
        <f t="shared" si="22"/>
        <v>6.6705761618531012</v>
      </c>
      <c r="EL57" s="78">
        <f>('4-year summary'!FZ57/'4-year summary'!AG57)*100</f>
        <v>7.419498441905327E-2</v>
      </c>
      <c r="EM57" s="78">
        <f>('4-year summary'!GA57/'4-year summary'!AH57)*100</f>
        <v>7.3303034745638471E-2</v>
      </c>
      <c r="EN57" s="78">
        <f>('4-year summary'!GB57/'4-year summary'!AG57)*100</f>
        <v>0</v>
      </c>
      <c r="EO57" s="78">
        <f>('4-year summary'!GC57/'4-year summary'!AH57)*100</f>
        <v>0</v>
      </c>
      <c r="EP57" s="78">
        <f t="shared" si="23"/>
        <v>7.419498441905327E-2</v>
      </c>
      <c r="EQ57" s="78">
        <f t="shared" si="23"/>
        <v>7.3303034745638471E-2</v>
      </c>
      <c r="ER57" s="78">
        <f>('4-year summary'!GF57/'4-year summary'!AG57)*100</f>
        <v>7.8646683484196469</v>
      </c>
      <c r="ES57" s="78">
        <f>('4-year summary'!GG57/'4-year summary'!AH57)*100</f>
        <v>7.5502125788007621</v>
      </c>
      <c r="ET57" s="78">
        <f>('4-year summary'!GH57/'4-year summary'!AG57)*100</f>
        <v>5.4459118563585101</v>
      </c>
      <c r="EU57" s="78">
        <f>('4-year summary'!GI57/'4-year summary'!AH57)*100</f>
        <v>6.0841518838879924</v>
      </c>
      <c r="EV57" s="78">
        <f t="shared" si="24"/>
        <v>13.310580204778157</v>
      </c>
      <c r="EW57" s="78">
        <f t="shared" si="24"/>
        <v>13.634364462688755</v>
      </c>
      <c r="EX57" s="78">
        <f>('4-year summary'!GL57/'4-year summary'!AG57)*100</f>
        <v>1.7658406291734678</v>
      </c>
      <c r="EY57" s="78">
        <f>('4-year summary'!GM57/'4-year summary'!AH57)*100</f>
        <v>1.5686849435566634</v>
      </c>
      <c r="EZ57" s="78">
        <f>('4-year summary'!GN57/'4-year summary'!AG57)*100</f>
        <v>0.38581391897907702</v>
      </c>
      <c r="FA57" s="78">
        <f>('4-year summary'!GO57/'4-year summary'!AH57)*100</f>
        <v>0.29321213898255388</v>
      </c>
      <c r="FB57" s="78">
        <f t="shared" si="25"/>
        <v>2.1516545481525449</v>
      </c>
      <c r="FC57" s="78">
        <f t="shared" si="25"/>
        <v>1.8618970825392174</v>
      </c>
      <c r="FD57" s="78">
        <f>('4-year summary'!GR57/'4-year summary'!AG57)*100</f>
        <v>0.35613592521145571</v>
      </c>
      <c r="FE57" s="78">
        <f>('4-year summary'!GS57/'4-year summary'!AH57)*100</f>
        <v>0.54244245711772465</v>
      </c>
      <c r="FF57" s="78">
        <f>('4-year summary'!GT57/'4-year summary'!AG57)*100</f>
        <v>0.90517880991244981</v>
      </c>
      <c r="FG57" s="78">
        <f>('4-year summary'!GU57/'4-year summary'!AH57)*100</f>
        <v>0.76235156135464011</v>
      </c>
      <c r="FH57" s="78">
        <f t="shared" si="26"/>
        <v>1.2613147351239056</v>
      </c>
      <c r="FI57" s="78">
        <f t="shared" si="26"/>
        <v>1.3047940184723648</v>
      </c>
      <c r="FJ57" s="581">
        <f>('4-year summary'!GX57/'4-year summary'!X57)*100</f>
        <v>4.8592735145537649</v>
      </c>
      <c r="FK57" s="582">
        <f>('4-year summary'!GY57/'4-year summary'!Y57)*100</f>
        <v>5.4280670785525151</v>
      </c>
      <c r="FL57" s="582">
        <f>('4-year summary'!GZ57/'4-year summary'!Z57)*100</f>
        <v>4.6436034362665426</v>
      </c>
      <c r="FM57" s="582">
        <f>('4-year summary'!HA57/'4-year summary'!AA57)*100</f>
        <v>5.3842613897837097</v>
      </c>
      <c r="FN57" s="583">
        <f>('4-year summary'!HB57/'4-year summary'!AB57)*100</f>
        <v>3.7819185645272606</v>
      </c>
      <c r="FO57" s="583">
        <f>('4-year summary'!HC57/'4-year summary'!AC57)*100</f>
        <v>3.591934837762051</v>
      </c>
      <c r="FP57" s="583">
        <f>('4-year summary'!HD57/'4-year summary'!AD57)*100</f>
        <v>3.6842105263157889</v>
      </c>
      <c r="FQ57" s="583">
        <f>('4-year summary'!HE57/'4-year summary'!AE57)*100</f>
        <v>4.1696013523031414</v>
      </c>
      <c r="FR57" s="583">
        <f>('4-year summary'!HF57/'4-year summary'!AF57)*100</f>
        <v>4.7570257611241216</v>
      </c>
      <c r="FS57" s="581">
        <f>('4-year summary'!HG57/'4-year summary'!X57)*100</f>
        <v>0.28866971373586725</v>
      </c>
      <c r="FT57" s="582">
        <f>('4-year summary'!HH57/'4-year summary'!Y57)*100</f>
        <v>0.61782877316857898</v>
      </c>
      <c r="FU57" s="582">
        <f>('4-year summary'!HI57/'4-year summary'!Z57)*100</f>
        <v>0.53401439517065241</v>
      </c>
      <c r="FV57" s="582">
        <f>('4-year summary'!HJ57/'4-year summary'!AA57)*100</f>
        <v>0.57524160147261849</v>
      </c>
      <c r="FW57" s="583">
        <f>('4-year summary'!HK57/'4-year summary'!AB57)*100</f>
        <v>0.38647342995169082</v>
      </c>
      <c r="FX57" s="583">
        <f>('4-year summary'!HL57/'4-year summary'!AC57)*100</f>
        <v>0.33382294031245824</v>
      </c>
      <c r="FY57" s="583">
        <f>('4-year summary'!HM57/'4-year summary'!AD57)*100</f>
        <v>0.40485829959514169</v>
      </c>
      <c r="FZ57" s="583">
        <f>('4-year summary'!HN57/'4-year summary'!AE57)*100</f>
        <v>0.30990280321171998</v>
      </c>
      <c r="GA57" s="583">
        <f>('4-year summary'!HO57/'4-year summary'!AF57)*100</f>
        <v>0.65866510538641687</v>
      </c>
      <c r="GB57" s="581">
        <f>('4-year summary'!HY57/'4-year summary'!X57)*100</f>
        <v>17.681019966321866</v>
      </c>
      <c r="GC57" s="582">
        <f>('4-year summary'!HZ57/'4-year summary'!Y57)*100</f>
        <v>18.181818181818183</v>
      </c>
      <c r="GD57" s="582">
        <f>('4-year summary'!IA57/'4-year summary'!Z57)*100</f>
        <v>17.993963315532856</v>
      </c>
      <c r="GE57" s="582">
        <f>('4-year summary'!IB57/'4-year summary'!AA57)*100</f>
        <v>19.282098481362173</v>
      </c>
      <c r="GF57" s="583">
        <f>('4-year summary'!IC57/'4-year summary'!AB57)*100</f>
        <v>16.135265700483092</v>
      </c>
      <c r="GG57" s="583">
        <f>('4-year summary'!ID57/'4-year summary'!AC57)*100</f>
        <v>16.010148217385499</v>
      </c>
      <c r="GH57" s="583">
        <f>('4-year summary'!IE57/'4-year summary'!AD57)*100</f>
        <v>16.545209176788127</v>
      </c>
      <c r="GI57" s="583">
        <f>('4-year summary'!IF57/'4-year summary'!AE57)*100</f>
        <v>17.227778560360616</v>
      </c>
      <c r="GJ57" s="583">
        <f>('4-year summary'!IG57/'4-year summary'!AF57)*100</f>
        <v>18.208430913348948</v>
      </c>
      <c r="GK57" s="581">
        <f>('4-year summary'!IH57/'4-year summary'!X57)*100</f>
        <v>5.4366129420254987</v>
      </c>
      <c r="GL57" s="582">
        <f>('4-year summary'!II57/'4-year summary'!Y57)*100</f>
        <v>5.5604589585172111</v>
      </c>
      <c r="GM57" s="582">
        <f>('4-year summary'!IJ57/'4-year summary'!Z57)*100</f>
        <v>6.3617367076851634</v>
      </c>
      <c r="GN57" s="582">
        <f>('4-year summary'!IK57/'4-year summary'!AA57)*100</f>
        <v>6.0515416474919466</v>
      </c>
      <c r="GO57" s="583">
        <f>('4-year summary'!IL57/'4-year summary'!AB57)*100</f>
        <v>24.140786749482402</v>
      </c>
      <c r="GP57" s="583">
        <f>('4-year summary'!IM57/'4-year summary'!AC57)*100</f>
        <v>27.827480304446521</v>
      </c>
      <c r="GQ57" s="583">
        <f>('4-year summary'!IN57/'4-year summary'!AD57)*100</f>
        <v>25.141700404858298</v>
      </c>
      <c r="GR57" s="583">
        <f>('4-year summary'!IO57/'4-year summary'!AE57)*100</f>
        <v>11.128327933511763</v>
      </c>
      <c r="GS57" s="583">
        <f>('4-year summary'!IP57/'4-year summary'!AF57)*100</f>
        <v>10.816744730679156</v>
      </c>
      <c r="GT57" s="581">
        <f>('4-year summary'!LB57/'4-year summary'!X57)*100</f>
        <v>24.560981477026704</v>
      </c>
      <c r="GU57" s="582">
        <f>('4-year summary'!LC57/'4-year summary'!Y57)*100</f>
        <v>24.382171226831421</v>
      </c>
      <c r="GV57" s="582">
        <f>('4-year summary'!LD57/'4-year summary'!Z57)*100</f>
        <v>23.125145112607385</v>
      </c>
      <c r="GW57" s="582">
        <f>('4-year summary'!LE57/'4-year summary'!AA57)*100</f>
        <v>21.537045559134839</v>
      </c>
      <c r="GX57" s="583">
        <f>('4-year summary'!LF57/'4-year summary'!AB57)*100</f>
        <v>12.946859903381641</v>
      </c>
      <c r="GY57" s="583">
        <f>('4-year summary'!LG57/'4-year summary'!AC57)*100</f>
        <v>11.723861663773533</v>
      </c>
      <c r="GZ57" s="583">
        <f>('4-year summary'!LH57/'4-year summary'!AD57)*100</f>
        <v>12.064777327935222</v>
      </c>
      <c r="HA57" s="583">
        <f>('4-year summary'!LI57/'4-year summary'!AE57)*100</f>
        <v>13.297647555993802</v>
      </c>
      <c r="HB57" s="583">
        <f>('4-year summary'!LJ57/'4-year summary'!AF57)*100</f>
        <v>12.236533957845433</v>
      </c>
      <c r="HC57" s="581">
        <f>('4-year summary'!LK57/'4-year summary'!X57)*100</f>
        <v>5.0757757998556654</v>
      </c>
      <c r="HD57" s="582">
        <f>('4-year summary'!LL57/'4-year summary'!Y57)*100</f>
        <v>4.8102383053839359</v>
      </c>
      <c r="HE57" s="582">
        <f>('4-year summary'!LM57/'4-year summary'!Z57)*100</f>
        <v>4.9686556768052013</v>
      </c>
      <c r="HF57" s="582">
        <f>('4-year summary'!LN57/'4-year summary'!AA57)*100</f>
        <v>4.8550391164289008</v>
      </c>
      <c r="HG57" s="583">
        <f>('4-year summary'!LO57/'4-year summary'!AB57)*100</f>
        <v>3.5472739820565908</v>
      </c>
      <c r="HH57" s="583">
        <f>('4-year summary'!LP57/'4-year summary'!AC57)*100</f>
        <v>3.2981706502870876</v>
      </c>
      <c r="HI57" s="583">
        <f>('4-year summary'!LQ57/'4-year summary'!AD57)*100</f>
        <v>3.3468286099865048</v>
      </c>
      <c r="HJ57" s="583">
        <f>('4-year summary'!LR57/'4-year summary'!AE57)*100</f>
        <v>12.170728271587548</v>
      </c>
      <c r="HK57" s="583">
        <f>('4-year summary'!LS57/'4-year summary'!AF57)*100</f>
        <v>8.533372365339579</v>
      </c>
      <c r="HL57" s="38"/>
      <c r="HM57" s="24">
        <f t="shared" si="95"/>
        <v>100</v>
      </c>
      <c r="HN57" s="24">
        <f t="shared" si="96"/>
        <v>100</v>
      </c>
      <c r="HO57" s="24">
        <f t="shared" si="97"/>
        <v>100</v>
      </c>
      <c r="HP57" s="24">
        <f t="shared" si="98"/>
        <v>100</v>
      </c>
      <c r="HQ57" s="24">
        <f t="shared" si="99"/>
        <v>100</v>
      </c>
      <c r="HR57" s="24">
        <f t="shared" si="100"/>
        <v>100</v>
      </c>
      <c r="HS57" s="24">
        <f t="shared" si="101"/>
        <v>100.00000000000001</v>
      </c>
      <c r="HT57" s="24">
        <f t="shared" si="102"/>
        <v>100</v>
      </c>
      <c r="HU57" s="24">
        <f t="shared" si="103"/>
        <v>100</v>
      </c>
      <c r="HV57" s="597">
        <f t="shared" si="104"/>
        <v>100</v>
      </c>
      <c r="HW57" s="597">
        <f t="shared" si="105"/>
        <v>100</v>
      </c>
    </row>
    <row r="58" spans="1:231" s="26" customFormat="1" x14ac:dyDescent="0.2">
      <c r="A58" s="156" t="s">
        <v>58</v>
      </c>
      <c r="B58" s="76">
        <f>('4-year summary'!B58/'4-year summary'!X58)*100</f>
        <v>82.827666537245548</v>
      </c>
      <c r="C58" s="76">
        <f>('4-year summary'!C58/'4-year summary'!Y58)*100</f>
        <v>78.032425940752603</v>
      </c>
      <c r="D58" s="76">
        <f>('4-year summary'!D58/'4-year summary'!Z58)*100</f>
        <v>81.861868002658355</v>
      </c>
      <c r="E58" s="76">
        <f>('4-year summary'!E58/'4-year summary'!AA58)*100</f>
        <v>72.882495294433994</v>
      </c>
      <c r="F58" s="76">
        <f>('4-year summary'!F58/'4-year summary'!AB58)*100</f>
        <v>67.431581273711743</v>
      </c>
      <c r="G58" s="76">
        <f>('4-year summary'!G58/'4-year summary'!AC58)*100</f>
        <v>67.491328661428469</v>
      </c>
      <c r="H58" s="76">
        <f>('4-year summary'!H58/'4-year summary'!AD58)*100</f>
        <v>66.699321251137079</v>
      </c>
      <c r="I58" s="76">
        <f>('4-year summary'!I58/'4-year summary'!AE58)*100</f>
        <v>65.846710680652848</v>
      </c>
      <c r="J58" s="76">
        <f>('4-year summary'!J58/'4-year summary'!AF58)*100</f>
        <v>64.832249506616193</v>
      </c>
      <c r="K58" s="76">
        <f>('4-year summary'!K58/'4-year summary'!AG58)*100</f>
        <v>67.064756446991396</v>
      </c>
      <c r="L58" s="76">
        <f>('4-year summary'!L58/'4-year summary'!AH58)*100</f>
        <v>66.88601484584909</v>
      </c>
      <c r="M58" s="78">
        <f>('4-year summary'!M58/'4-year summary'!X58)*100</f>
        <v>17.172333462754452</v>
      </c>
      <c r="N58" s="76">
        <f>('4-year summary'!N58/'4-year summary'!Y58)*100</f>
        <v>21.967574059247397</v>
      </c>
      <c r="O58" s="76">
        <f>('4-year summary'!O58/'4-year summary'!Z58)*100</f>
        <v>18.138131997341649</v>
      </c>
      <c r="P58" s="76">
        <f>('4-year summary'!P58/'4-year summary'!AA58)*100</f>
        <v>27.117504705566013</v>
      </c>
      <c r="Q58" s="76">
        <f>('4-year summary'!Q58/'4-year summary'!AB58)*100</f>
        <v>32.568418726288265</v>
      </c>
      <c r="R58" s="76">
        <f>('4-year summary'!R58/'4-year summary'!AC58)*100</f>
        <v>32.508671338571531</v>
      </c>
      <c r="S58" s="76">
        <f>('4-year summary'!S58/'4-year summary'!AD58)*100</f>
        <v>33.300678748862921</v>
      </c>
      <c r="T58" s="76">
        <f>('4-year summary'!T58/'4-year summary'!AE58)*100</f>
        <v>34.153289319347166</v>
      </c>
      <c r="U58" s="76">
        <f>('4-year summary'!U58/'4-year summary'!AF58)*100</f>
        <v>35.167750493383807</v>
      </c>
      <c r="V58" s="76">
        <f>('4-year summary'!V58/'4-year summary'!AG58)*100</f>
        <v>32.935243553008597</v>
      </c>
      <c r="W58" s="76">
        <f>('4-year summary'!W58/'4-year summary'!AH58)*100</f>
        <v>33.113985154150917</v>
      </c>
      <c r="X58" s="78">
        <f>('4-year summary'!AI58/'4-year summary'!X58)*100</f>
        <v>26.579399855787898</v>
      </c>
      <c r="Y58" s="75">
        <f>('4-year summary'!AJ58/'4-year summary'!Y58)*100</f>
        <v>24.779823859087269</v>
      </c>
      <c r="Z58" s="75">
        <f>('4-year summary'!AK58/'4-year summary'!Z58)*100</f>
        <v>25.826900465211388</v>
      </c>
      <c r="AA58" s="75">
        <f>('4-year summary'!AL58/'4-year summary'!AA58)*100</f>
        <v>23.223088643900692</v>
      </c>
      <c r="AB58" s="76">
        <f>('4-year summary'!AM58/'4-year summary'!AB58)*100</f>
        <v>21.750340712365094</v>
      </c>
      <c r="AC58" s="76">
        <f>('4-year summary'!AN58/'4-year summary'!AC58)*100</f>
        <v>21.533234232321089</v>
      </c>
      <c r="AD58" s="76">
        <f>('4-year summary'!AO58/'4-year summary'!AD58)*100</f>
        <v>21.268630606675529</v>
      </c>
      <c r="AE58" s="76">
        <f>('4-year summary'!AP58/'4-year summary'!AE58)*100</f>
        <v>21.257414792720937</v>
      </c>
      <c r="AF58" s="76">
        <f>('4-year summary'!AQ58/'4-year summary'!AF58)*100</f>
        <v>21.107120903296774</v>
      </c>
      <c r="AG58" s="76">
        <f>('4-year summary'!AR58/'4-year summary'!AG58)*100</f>
        <v>18.654441260744985</v>
      </c>
      <c r="AH58" s="76">
        <f>('4-year summary'!AS58/'4-year summary'!AH58)*100</f>
        <v>18.771346600482719</v>
      </c>
      <c r="AI58" s="78">
        <f>('4-year summary'!AT58/'4-year summary'!X58)*100</f>
        <v>3.8160741028343224</v>
      </c>
      <c r="AJ58" s="75">
        <f>('4-year summary'!AU58/'4-year summary'!Y58)*100</f>
        <v>6.8704963971176936</v>
      </c>
      <c r="AK58" s="75">
        <f>('4-year summary'!AV58/'4-year summary'!Z58)*100</f>
        <v>4.723684883185931</v>
      </c>
      <c r="AL58" s="75">
        <f>('4-year summary'!AW58/'4-year summary'!AA58)*100</f>
        <v>15.963072510531504</v>
      </c>
      <c r="AM58" s="76">
        <f>('4-year summary'!AX58/'4-year summary'!AB58)*100</f>
        <v>19.746583667906737</v>
      </c>
      <c r="AN58" s="76">
        <f>('4-year summary'!AY58/'4-year summary'!AC58)*100</f>
        <v>20.446662419480425</v>
      </c>
      <c r="AO58" s="76">
        <f>('4-year summary'!AZ58/'4-year summary'!AD58)*100</f>
        <v>21.702470086068153</v>
      </c>
      <c r="AP58" s="76">
        <f>('4-year summary'!BA58/'4-year summary'!AE58)*100</f>
        <v>20.781527531083483</v>
      </c>
      <c r="AQ58" s="76">
        <f>('4-year summary'!BB58/'4-year summary'!AF58)*100</f>
        <v>22.669772558154584</v>
      </c>
      <c r="AR58" s="76">
        <f>('4-year summary'!BC58/'4-year summary'!AG58)*100</f>
        <v>20.077936962750716</v>
      </c>
      <c r="AS58" s="76">
        <f>('4-year summary'!BD58/'4-year summary'!AH58)*100</f>
        <v>21.191766473883145</v>
      </c>
      <c r="AT58" s="606">
        <f t="shared" si="27"/>
        <v>38.732378223495701</v>
      </c>
      <c r="AU58" s="606">
        <f t="shared" si="27"/>
        <v>39.963113074365864</v>
      </c>
      <c r="AV58" s="78"/>
      <c r="AW58" s="75"/>
      <c r="AX58" s="75"/>
      <c r="AY58" s="75"/>
      <c r="AZ58" s="76"/>
      <c r="BA58" s="76"/>
      <c r="BB58" s="76"/>
      <c r="BC58" s="76"/>
      <c r="BD58" s="76"/>
      <c r="BE58" s="76"/>
      <c r="BF58" s="76"/>
      <c r="BG58" s="78">
        <f>('4-year summary'!DH58/'4-year summary'!X58)*100</f>
        <v>9.468079205724111</v>
      </c>
      <c r="BH58" s="75">
        <f>('4-year summary'!DI58/'4-year summary'!Y58)*100</f>
        <v>11.003803042433947</v>
      </c>
      <c r="BI58" s="75">
        <f>('4-year summary'!DJ58/'4-year summary'!Z58)*100</f>
        <v>10.157967384080568</v>
      </c>
      <c r="BJ58" s="75">
        <f>('4-year summary'!DK58/'4-year summary'!AA58)*100</f>
        <v>8.7523527830061845</v>
      </c>
      <c r="BK58" s="76">
        <f>('4-year summary'!DL58/'4-year summary'!AB58)*100</f>
        <v>9.4662786842977642</v>
      </c>
      <c r="BL58" s="76">
        <f>('4-year summary'!DM58/'4-year summary'!AC58)*100</f>
        <v>8.3492602817300199</v>
      </c>
      <c r="BM58" s="76">
        <f>('4-year summary'!DN58/'4-year summary'!AD58)*100</f>
        <v>7.917570498915401</v>
      </c>
      <c r="BN58" s="76">
        <f>('4-year summary'!DO58/'4-year summary'!AE58)*100</f>
        <v>9.8059586447267009</v>
      </c>
      <c r="BO58" s="76">
        <f>('4-year summary'!DP58/'4-year summary'!AF58)*100</f>
        <v>9.0232618331230388</v>
      </c>
      <c r="BP58" s="76">
        <f>('4-year summary'!DQ58/'4-year summary'!AG58)*100</f>
        <v>6.9065902578796567</v>
      </c>
      <c r="BQ58" s="76">
        <f>('4-year summary'!DR58/'4-year summary'!AH58)*100</f>
        <v>6.355025274374972</v>
      </c>
      <c r="BR58" s="606">
        <f t="shared" si="2"/>
        <v>6.9065902578796567</v>
      </c>
      <c r="BS58" s="606">
        <f t="shared" si="2"/>
        <v>6.355025274374972</v>
      </c>
      <c r="BT58" s="382">
        <f t="shared" si="3"/>
        <v>26.579399855787898</v>
      </c>
      <c r="BU58" s="383">
        <f t="shared" si="4"/>
        <v>24.779823859087269</v>
      </c>
      <c r="BV58" s="383">
        <f t="shared" si="5"/>
        <v>25.826900465211388</v>
      </c>
      <c r="BW58" s="383">
        <f t="shared" si="6"/>
        <v>23.223088643900692</v>
      </c>
      <c r="BX58" s="383">
        <f t="shared" si="7"/>
        <v>21.750340712365094</v>
      </c>
      <c r="BY58" s="383">
        <f t="shared" si="8"/>
        <v>21.533234232321089</v>
      </c>
      <c r="BZ58" s="383">
        <f t="shared" si="9"/>
        <v>21.268630606675529</v>
      </c>
      <c r="CA58" s="383">
        <f t="shared" si="87"/>
        <v>21.257414792720937</v>
      </c>
      <c r="CB58" s="383">
        <f t="shared" si="88"/>
        <v>21.107120903296774</v>
      </c>
      <c r="CC58" s="383">
        <f t="shared" si="89"/>
        <v>18.654441260744985</v>
      </c>
      <c r="CD58" s="383">
        <f t="shared" si="90"/>
        <v>18.771346600482719</v>
      </c>
      <c r="CE58" s="382">
        <f t="shared" si="10"/>
        <v>13.284153308558434</v>
      </c>
      <c r="CF58" s="383">
        <f t="shared" si="11"/>
        <v>17.874299439551642</v>
      </c>
      <c r="CG58" s="383">
        <f t="shared" si="12"/>
        <v>14.881652267266499</v>
      </c>
      <c r="CH58" s="383">
        <f t="shared" si="13"/>
        <v>24.715425293537688</v>
      </c>
      <c r="CI58" s="383">
        <f t="shared" si="14"/>
        <v>29.212862352204503</v>
      </c>
      <c r="CJ58" s="383">
        <f t="shared" si="15"/>
        <v>28.795922701210444</v>
      </c>
      <c r="CK58" s="383">
        <f t="shared" si="16"/>
        <v>29.620040584983556</v>
      </c>
      <c r="CL58" s="383">
        <f t="shared" si="91"/>
        <v>30.587486175810184</v>
      </c>
      <c r="CM58" s="383">
        <f t="shared" si="92"/>
        <v>31.693034391277621</v>
      </c>
      <c r="CN58" s="383">
        <f t="shared" si="93"/>
        <v>26.984527220630373</v>
      </c>
      <c r="CO58" s="383">
        <f t="shared" si="94"/>
        <v>27.546791748258116</v>
      </c>
      <c r="CP58" s="78">
        <f>('4-year summary'!ED58/'4-year summary'!AG58)*100</f>
        <v>1.0315186246418337</v>
      </c>
      <c r="CQ58" s="78">
        <f>('4-year summary'!EE58/'4-year summary'!AH58)*100</f>
        <v>0.96998952593469645</v>
      </c>
      <c r="CR58" s="78">
        <f>('4-year summary'!EF58/'4-year summary'!AG58)*100</f>
        <v>7.7936962750716335E-2</v>
      </c>
      <c r="CS58" s="78">
        <f>('4-year summary'!EG58/'4-year summary'!AH58)*100</f>
        <v>5.9201238672070673E-2</v>
      </c>
      <c r="CT58" s="78">
        <f t="shared" si="17"/>
        <v>1.10945558739255</v>
      </c>
      <c r="CU58" s="78">
        <f t="shared" si="17"/>
        <v>1.0291907646067671</v>
      </c>
      <c r="CV58" s="78">
        <f>('4-year summary'!EJ58/'4-year summary'!AG58)*100</f>
        <v>2.4114613180515758</v>
      </c>
      <c r="CW58" s="78">
        <f>('4-year summary'!EK58/'4-year summary'!AH58)*100</f>
        <v>2.6139623844437363</v>
      </c>
      <c r="CX58" s="78">
        <f>('4-year summary'!EL58/'4-year summary'!AG58)*100</f>
        <v>0.44011461318051576</v>
      </c>
      <c r="CY58" s="78">
        <f>('4-year summary'!EM58/'4-year summary'!AH58)*100</f>
        <v>0.25274374971537866</v>
      </c>
      <c r="CZ58" s="78">
        <f t="shared" si="18"/>
        <v>2.8515759312320914</v>
      </c>
      <c r="DA58" s="78">
        <f t="shared" si="18"/>
        <v>2.8667061341591151</v>
      </c>
      <c r="DB58" s="78">
        <f>('4-year summary'!EP58/'4-year summary'!AG58)*100</f>
        <v>3.1816618911174785</v>
      </c>
      <c r="DC58" s="78">
        <f>('4-year summary'!EQ58/'4-year summary'!AH58)*100</f>
        <v>3.2788378341454529</v>
      </c>
      <c r="DD58" s="78">
        <f>('4-year summary'!ER58/'4-year summary'!AG58)*100</f>
        <v>2.7507163323782235E-2</v>
      </c>
      <c r="DE58" s="78">
        <f>('4-year summary'!ES58/'4-year summary'!AH58)*100</f>
        <v>1.5938795027095949E-2</v>
      </c>
      <c r="DF58" s="78">
        <f t="shared" si="36"/>
        <v>3.209169054441261</v>
      </c>
      <c r="DG58" s="78">
        <f t="shared" si="36"/>
        <v>3.2947766291725489</v>
      </c>
      <c r="DH58" s="78">
        <f>('4-year summary'!EV58/'4-year summary'!AG58)*100</f>
        <v>6.9730659025787967</v>
      </c>
      <c r="DI58" s="78">
        <f>('4-year summary'!EW58/'4-year summary'!AH58)*100</f>
        <v>7.3682772439546422</v>
      </c>
      <c r="DJ58" s="78">
        <f>('4-year summary'!EX58/'4-year summary'!AG58)*100</f>
        <v>0.23151862464183384</v>
      </c>
      <c r="DK58" s="78">
        <f>('4-year summary'!EY58/'4-year summary'!AH58)*100</f>
        <v>0.27323648617878771</v>
      </c>
      <c r="DL58" s="78">
        <f t="shared" si="37"/>
        <v>7.2045845272206304</v>
      </c>
      <c r="DM58" s="78">
        <f t="shared" si="37"/>
        <v>7.6415137301334299</v>
      </c>
      <c r="DN58" s="78">
        <f>('4-year summary'!FB58/'4-year summary'!AG58)*100</f>
        <v>5.5060171919770768</v>
      </c>
      <c r="DO58" s="78">
        <f>('4-year summary'!FC58/'4-year summary'!AH58)*100</f>
        <v>5.3212805683318907</v>
      </c>
      <c r="DP58" s="78">
        <f>('4-year summary'!FD58/'4-year summary'!AG58)*100</f>
        <v>0.32550143266475645</v>
      </c>
      <c r="DQ58" s="78">
        <f>('4-year summary'!FE58/'4-year summary'!AH58)*100</f>
        <v>0.32332984197823217</v>
      </c>
      <c r="DR58" s="78">
        <f t="shared" si="19"/>
        <v>5.8315186246418333</v>
      </c>
      <c r="DS58" s="78">
        <f t="shared" si="19"/>
        <v>5.6446104103101229</v>
      </c>
      <c r="DT58" s="78">
        <f>('4-year summary'!FH58/'4-year summary'!AG58)*100</f>
        <v>3.039541547277937</v>
      </c>
      <c r="DU58" s="78">
        <f>('4-year summary'!FI58/'4-year summary'!AH58)*100</f>
        <v>3.1422195910560591</v>
      </c>
      <c r="DV58" s="78">
        <f>('4-year summary'!FJ58/'4-year summary'!AG58)*100</f>
        <v>0.34842406876790827</v>
      </c>
      <c r="DW58" s="78">
        <f>('4-year summary'!FK58/'4-year summary'!AH58)*100</f>
        <v>0.52598023589416643</v>
      </c>
      <c r="DX58" s="78">
        <f t="shared" si="20"/>
        <v>3.3879656160458453</v>
      </c>
      <c r="DY58" s="78">
        <f t="shared" si="20"/>
        <v>3.6681998269502256</v>
      </c>
      <c r="DZ58" s="78">
        <f>('4-year summary'!FN58/'4-year summary'!AG58)*100</f>
        <v>5.822349570200573</v>
      </c>
      <c r="EA58" s="78">
        <f>('4-year summary'!FO58/'4-year summary'!AH58)*100</f>
        <v>5.8108292727355533</v>
      </c>
      <c r="EB58" s="78">
        <f>('4-year summary'!FP58/'4-year summary'!AG58)*100</f>
        <v>1.7650429799426932</v>
      </c>
      <c r="EC58" s="78">
        <f>('4-year summary'!FQ58/'4-year summary'!AH58)*100</f>
        <v>1.5278473518830546</v>
      </c>
      <c r="ED58" s="78">
        <f t="shared" si="21"/>
        <v>7.5873925501432664</v>
      </c>
      <c r="EE58" s="78">
        <f t="shared" si="21"/>
        <v>7.3386766246186079</v>
      </c>
      <c r="EF58" s="78">
        <f>('4-year summary'!FT58/'4-year summary'!AG58)*100</f>
        <v>7.7593123209169059</v>
      </c>
      <c r="EG58" s="78">
        <f>('4-year summary'!FU58/'4-year summary'!AH58)*100</f>
        <v>7.6187440229518648</v>
      </c>
      <c r="EH58" s="78">
        <f>('4-year summary'!FV58/'4-year summary'!AG58)*100</f>
        <v>0.59828080229226366</v>
      </c>
      <c r="EI58" s="78">
        <f>('4-year summary'!FW58/'4-year summary'!AH58)*100</f>
        <v>0.53508811876679263</v>
      </c>
      <c r="EJ58" s="78">
        <f t="shared" si="22"/>
        <v>8.3575931232091705</v>
      </c>
      <c r="EK58" s="78">
        <f t="shared" si="22"/>
        <v>8.1538321417186577</v>
      </c>
      <c r="EL58" s="78">
        <f>('4-year summary'!FZ58/'4-year summary'!AG58)*100</f>
        <v>2.5214899713467052E-2</v>
      </c>
      <c r="EM58" s="78">
        <f>('4-year summary'!GA58/'4-year summary'!AH58)*100</f>
        <v>2.0492736463409079E-2</v>
      </c>
      <c r="EN58" s="78">
        <f>('4-year summary'!GB58/'4-year summary'!AG58)*100</f>
        <v>2.2922636103151865E-3</v>
      </c>
      <c r="EO58" s="78">
        <f>('4-year summary'!GC58/'4-year summary'!AH58)*100</f>
        <v>2.2769707181565643E-3</v>
      </c>
      <c r="EP58" s="78">
        <f t="shared" si="23"/>
        <v>2.7507163323782238E-2</v>
      </c>
      <c r="EQ58" s="78">
        <f t="shared" si="23"/>
        <v>2.2769707181565645E-2</v>
      </c>
      <c r="ER58" s="78">
        <f>('4-year summary'!GF58/'4-year summary'!AG58)*100</f>
        <v>9.8819484240687672</v>
      </c>
      <c r="ES58" s="78">
        <f>('4-year summary'!GG58/'4-year summary'!AH58)*100</f>
        <v>9.3424108565963841</v>
      </c>
      <c r="ET58" s="78">
        <f>('4-year summary'!GH58/'4-year summary'!AG58)*100</f>
        <v>1.8246418338108881</v>
      </c>
      <c r="EU58" s="78">
        <f>('4-year summary'!GI58/'4-year summary'!AH58)*100</f>
        <v>1.536955234755681</v>
      </c>
      <c r="EV58" s="78">
        <f t="shared" si="24"/>
        <v>11.706590257879656</v>
      </c>
      <c r="EW58" s="78">
        <f t="shared" si="24"/>
        <v>10.879366091352065</v>
      </c>
      <c r="EX58" s="78">
        <f>('4-year summary'!GL58/'4-year summary'!AG58)*100</f>
        <v>2.5856733524355304</v>
      </c>
      <c r="EY58" s="78">
        <f>('4-year summary'!GM58/'4-year summary'!AH58)*100</f>
        <v>2.4750671706361858</v>
      </c>
      <c r="EZ58" s="78">
        <f>('4-year summary'!GN58/'4-year summary'!AG58)*100</f>
        <v>0.29340974212034387</v>
      </c>
      <c r="FA58" s="78">
        <f>('4-year summary'!GO58/'4-year summary'!AH58)*100</f>
        <v>0.4531171729131564</v>
      </c>
      <c r="FB58" s="78">
        <f t="shared" si="25"/>
        <v>2.8790830945558743</v>
      </c>
      <c r="FC58" s="78">
        <f t="shared" si="25"/>
        <v>2.9281843435493422</v>
      </c>
      <c r="FD58" s="78">
        <f>('4-year summary'!GR58/'4-year summary'!AG58)*100</f>
        <v>0.19255014326647565</v>
      </c>
      <c r="FE58" s="78">
        <f>('4-year summary'!GS58/'4-year summary'!AH58)*100</f>
        <v>0.15255703811648982</v>
      </c>
      <c r="FF58" s="78">
        <f>('4-year summary'!GT58/'4-year summary'!AG58)*100</f>
        <v>1.6045845272206302E-2</v>
      </c>
      <c r="FG58" s="78">
        <f>('4-year summary'!GU58/'4-year summary'!AH58)*100</f>
        <v>6.1478209390227238E-2</v>
      </c>
      <c r="FH58" s="78">
        <f t="shared" si="26"/>
        <v>0.20859598853868194</v>
      </c>
      <c r="FI58" s="78">
        <f t="shared" si="26"/>
        <v>0.21403524750671707</v>
      </c>
      <c r="FJ58" s="581">
        <f>('4-year summary'!GX58/'4-year summary'!X58)*100</f>
        <v>5.1639026013644678</v>
      </c>
      <c r="FK58" s="582">
        <f>('4-year summary'!GY58/'4-year summary'!Y58)*100</f>
        <v>5.0840672538030418</v>
      </c>
      <c r="FL58" s="582">
        <f>('4-year summary'!GZ58/'4-year summary'!Z58)*100</f>
        <v>4.0846582485557992</v>
      </c>
      <c r="FM58" s="582">
        <f>('4-year summary'!HA58/'4-year summary'!AA58)*100</f>
        <v>3.7599713184547814</v>
      </c>
      <c r="FN58" s="583">
        <f>('4-year summary'!HB58/'4-year summary'!AB58)*100</f>
        <v>4.4274190577921839</v>
      </c>
      <c r="FO58" s="583">
        <f>('4-year summary'!HC58/'4-year summary'!AC58)*100</f>
        <v>5.1992638210518871</v>
      </c>
      <c r="FP58" s="583">
        <f>('4-year summary'!HD58/'4-year summary'!AD58)*100</f>
        <v>3.5057028899307259</v>
      </c>
      <c r="FQ58" s="583">
        <f>('4-year summary'!HE58/'4-year summary'!AE58)*100</f>
        <v>3.4283990750360269</v>
      </c>
      <c r="FR58" s="583">
        <f>('4-year summary'!HF58/'4-year summary'!AF58)*100</f>
        <v>3.177068167847553</v>
      </c>
      <c r="FS58" s="581">
        <f>('4-year summary'!HG58/'4-year summary'!X58)*100</f>
        <v>4.9919574019635031E-2</v>
      </c>
      <c r="FT58" s="582">
        <f>('4-year summary'!HH58/'4-year summary'!Y58)*100</f>
        <v>3.5028022417934346E-2</v>
      </c>
      <c r="FU58" s="582">
        <f>('4-year summary'!HI58/'4-year summary'!Z58)*100</f>
        <v>1.5336639231123154E-2</v>
      </c>
      <c r="FV58" s="582">
        <f>('4-year summary'!HJ58/'4-year summary'!AA58)*100</f>
        <v>3.5851931522810791E-2</v>
      </c>
      <c r="FW58" s="583">
        <f>('4-year summary'!HK58/'4-year summary'!AB58)*100</f>
        <v>3.6833769199602198E-2</v>
      </c>
      <c r="FX58" s="583">
        <f>('4-year summary'!HL58/'4-year summary'!AC58)*100</f>
        <v>3.5393218659304879E-2</v>
      </c>
      <c r="FY58" s="583">
        <f>('4-year summary'!HM58/'4-year summary'!AD58)*100</f>
        <v>3.1488349310755018E-2</v>
      </c>
      <c r="FZ58" s="583">
        <f>('4-year summary'!HN58/'4-year summary'!AE58)*100</f>
        <v>1.6756593719628676E-2</v>
      </c>
      <c r="GA58" s="583">
        <f>('4-year summary'!HO58/'4-year summary'!AF58)*100</f>
        <v>0.17470639619528294</v>
      </c>
      <c r="GB58" s="581">
        <f>('4-year summary'!HY58/'4-year summary'!X58)*100</f>
        <v>18.098618891785456</v>
      </c>
      <c r="GC58" s="582">
        <f>('4-year summary'!HZ58/'4-year summary'!Y58)*100</f>
        <v>18.014411529223377</v>
      </c>
      <c r="GD58" s="582">
        <f>('4-year summary'!IA58/'4-year summary'!Z58)*100</f>
        <v>21.031644598946883</v>
      </c>
      <c r="GE58" s="582">
        <f>('4-year summary'!IB58/'4-year summary'!AA58)*100</f>
        <v>19.37348749663888</v>
      </c>
      <c r="GF58" s="583">
        <f>('4-year summary'!IC58/'4-year summary'!AB58)*100</f>
        <v>20.199639029061846</v>
      </c>
      <c r="GG58" s="583">
        <f>('4-year summary'!ID58/'4-year summary'!AC58)*100</f>
        <v>20.874920365258017</v>
      </c>
      <c r="GH58" s="583">
        <f>('4-year summary'!IE58/'4-year summary'!AD58)*100</f>
        <v>22.633125743474913</v>
      </c>
      <c r="GI58" s="583">
        <f>('4-year summary'!IF58/'4-year summary'!AE58)*100</f>
        <v>23.408961426321255</v>
      </c>
      <c r="GJ58" s="583">
        <f>('4-year summary'!IG58/'4-year summary'!AF58)*100</f>
        <v>23.135656281342005</v>
      </c>
      <c r="GK58" s="581">
        <f>('4-year summary'!IH58/'4-year summary'!X58)*100</f>
        <v>0.75434022963004044</v>
      </c>
      <c r="GL58" s="582">
        <f>('4-year summary'!II58/'4-year summary'!Y58)*100</f>
        <v>0.54543634907926342</v>
      </c>
      <c r="GM58" s="582">
        <f>('4-year summary'!IJ58/'4-year summary'!Z58)*100</f>
        <v>0.97132048463779963</v>
      </c>
      <c r="GN58" s="582">
        <f>('4-year summary'!IK58/'4-year summary'!AA58)*100</f>
        <v>1.0172985569597564</v>
      </c>
      <c r="GO58" s="583">
        <f>('4-year summary'!IL58/'4-year summary'!AB58)*100</f>
        <v>1.0976463221481454</v>
      </c>
      <c r="GP58" s="583">
        <f>('4-year summary'!IM58/'4-year summary'!AC58)*100</f>
        <v>1.1361223189636864</v>
      </c>
      <c r="GQ58" s="583">
        <f>('4-year summary'!IN58/'4-year summary'!AD58)*100</f>
        <v>1.0496116436918339</v>
      </c>
      <c r="GR58" s="583">
        <f>('4-year summary'!IO58/'4-year summary'!AE58)*100</f>
        <v>1.1159891417272698</v>
      </c>
      <c r="GS58" s="583">
        <f>('4-year summary'!IP58/'4-year summary'!AF58)*100</f>
        <v>1.2294153806334724</v>
      </c>
      <c r="GT58" s="581">
        <f>('4-year summary'!LB58/'4-year summary'!X58)*100</f>
        <v>32.985745188307725</v>
      </c>
      <c r="GU58" s="582">
        <f>('4-year summary'!LC58/'4-year summary'!Y58)*100</f>
        <v>30.154123298638915</v>
      </c>
      <c r="GV58" s="582">
        <f>('4-year summary'!LD58/'4-year summary'!Z58)*100</f>
        <v>30.918664689944276</v>
      </c>
      <c r="GW58" s="582">
        <f>('4-year summary'!LE58/'4-year summary'!AA58)*100</f>
        <v>26.525947835439634</v>
      </c>
      <c r="GX58" s="583">
        <f>('4-year summary'!LF58/'4-year summary'!AB58)*100</f>
        <v>21.054182474492613</v>
      </c>
      <c r="GY58" s="583">
        <f>('4-year summary'!LG58/'4-year summary'!AC58)*100</f>
        <v>19.88391024279748</v>
      </c>
      <c r="GZ58" s="583">
        <f>('4-year summary'!LH58/'4-year summary'!AD58)*100</f>
        <v>19.291862011055912</v>
      </c>
      <c r="HA58" s="583">
        <f>('4-year summary'!LI58/'4-year summary'!AE58)*100</f>
        <v>17.751935386574615</v>
      </c>
      <c r="HB58" s="583">
        <f>('4-year summary'!LJ58/'4-year summary'!AF58)*100</f>
        <v>17.412404154129867</v>
      </c>
      <c r="HC58" s="581">
        <f>('4-year summary'!LK58/'4-year summary'!X58)*100</f>
        <v>3.0839203505463422</v>
      </c>
      <c r="HD58" s="582">
        <f>('4-year summary'!LL58/'4-year summary'!Y58)*100</f>
        <v>3.512810248198559</v>
      </c>
      <c r="HE58" s="582">
        <f>('4-year summary'!LM58/'4-year summary'!Z58)*100</f>
        <v>2.2698226062062266</v>
      </c>
      <c r="HF58" s="582">
        <f>('4-year summary'!LN58/'4-year summary'!AA58)*100</f>
        <v>1.348928923545756</v>
      </c>
      <c r="HG58" s="583">
        <f>('4-year summary'!LO58/'4-year summary'!AB58)*100</f>
        <v>2.2210762827360124</v>
      </c>
      <c r="HH58" s="583">
        <f>('4-year summary'!LP58/'4-year summary'!AC58)*100</f>
        <v>2.5412330997380899</v>
      </c>
      <c r="HI58" s="583">
        <f>('4-year summary'!LQ58/'4-year summary'!AD58)*100</f>
        <v>2.5995381708767753</v>
      </c>
      <c r="HJ58" s="583">
        <f>('4-year summary'!LR58/'4-year summary'!AE58)*100</f>
        <v>2.4330574080900833</v>
      </c>
      <c r="HK58" s="583">
        <f>('4-year summary'!LS58/'4-year summary'!AF58)*100</f>
        <v>2.070594325277427</v>
      </c>
      <c r="HL58" s="38"/>
      <c r="HM58" s="24">
        <f t="shared" si="95"/>
        <v>100</v>
      </c>
      <c r="HN58" s="24">
        <f t="shared" si="96"/>
        <v>99.999999999999986</v>
      </c>
      <c r="HO58" s="24">
        <f t="shared" si="97"/>
        <v>99.999999999999986</v>
      </c>
      <c r="HP58" s="24">
        <f t="shared" si="98"/>
        <v>100.00000000000001</v>
      </c>
      <c r="HQ58" s="24">
        <f t="shared" si="99"/>
        <v>99.999999999999986</v>
      </c>
      <c r="HR58" s="24">
        <f t="shared" si="100"/>
        <v>100</v>
      </c>
      <c r="HS58" s="24">
        <f t="shared" si="101"/>
        <v>100</v>
      </c>
      <c r="HT58" s="24">
        <f t="shared" si="102"/>
        <v>100</v>
      </c>
      <c r="HU58" s="24">
        <f t="shared" si="103"/>
        <v>100</v>
      </c>
      <c r="HV58" s="597">
        <f t="shared" si="104"/>
        <v>100.00000000000001</v>
      </c>
      <c r="HW58" s="597">
        <f t="shared" si="105"/>
        <v>100</v>
      </c>
    </row>
    <row r="59" spans="1:231" s="26" customFormat="1" x14ac:dyDescent="0.2">
      <c r="A59" s="156" t="s">
        <v>60</v>
      </c>
      <c r="B59" s="76">
        <f>('4-year summary'!B59/'4-year summary'!X59)*100</f>
        <v>72.230820640894862</v>
      </c>
      <c r="C59" s="76">
        <f>('4-year summary'!C59/'4-year summary'!Y59)*100</f>
        <v>63.930785123966935</v>
      </c>
      <c r="D59" s="76">
        <f>('4-year summary'!D59/'4-year summary'!Z59)*100</f>
        <v>65.430426716141</v>
      </c>
      <c r="E59" s="76">
        <f>('4-year summary'!E59/'4-year summary'!AA59)*100</f>
        <v>60.861191130166816</v>
      </c>
      <c r="F59" s="76">
        <f>('4-year summary'!F59/'4-year summary'!AB59)*100</f>
        <v>58.821902176731967</v>
      </c>
      <c r="G59" s="76">
        <f>('4-year summary'!G59/'4-year summary'!AC59)*100</f>
        <v>58.419951346477731</v>
      </c>
      <c r="H59" s="76">
        <f>('4-year summary'!H59/'4-year summary'!AD59)*100</f>
        <v>57.733389326078623</v>
      </c>
      <c r="I59" s="76">
        <f>('4-year summary'!I59/'4-year summary'!AE59)*100</f>
        <v>57.42024736902782</v>
      </c>
      <c r="J59" s="76">
        <f>('4-year summary'!J59/'4-year summary'!AF59)*100</f>
        <v>57.688729399255713</v>
      </c>
      <c r="K59" s="76">
        <f>('4-year summary'!K59/'4-year summary'!AG59)*100</f>
        <v>56.575605889347216</v>
      </c>
      <c r="L59" s="76">
        <f>('4-year summary'!L59/'4-year summary'!AH59)*100</f>
        <v>55.242570874761199</v>
      </c>
      <c r="M59" s="78">
        <f>('4-year summary'!M59/'4-year summary'!X59)*100</f>
        <v>27.769179359105138</v>
      </c>
      <c r="N59" s="76">
        <f>('4-year summary'!N59/'4-year summary'!Y59)*100</f>
        <v>36.069214876033058</v>
      </c>
      <c r="O59" s="76">
        <f>('4-year summary'!O59/'4-year summary'!Z59)*100</f>
        <v>34.569573283859</v>
      </c>
      <c r="P59" s="76">
        <f>('4-year summary'!P59/'4-year summary'!AA59)*100</f>
        <v>39.138808869833184</v>
      </c>
      <c r="Q59" s="76">
        <f>('4-year summary'!Q59/'4-year summary'!AB59)*100</f>
        <v>41.17809782326804</v>
      </c>
      <c r="R59" s="76">
        <f>('4-year summary'!R59/'4-year summary'!AC59)*100</f>
        <v>41.580048653522276</v>
      </c>
      <c r="S59" s="76">
        <f>('4-year summary'!S59/'4-year summary'!AD59)*100</f>
        <v>42.266610673921377</v>
      </c>
      <c r="T59" s="76">
        <f>('4-year summary'!T59/'4-year summary'!AE59)*100</f>
        <v>42.579752630972187</v>
      </c>
      <c r="U59" s="76">
        <f>('4-year summary'!U59/'4-year summary'!AF59)*100</f>
        <v>42.31127060074428</v>
      </c>
      <c r="V59" s="76">
        <f>('4-year summary'!V59/'4-year summary'!AG59)*100</f>
        <v>43.424394110652791</v>
      </c>
      <c r="W59" s="76">
        <f>('4-year summary'!W59/'4-year summary'!AH59)*100</f>
        <v>44.757429125238808</v>
      </c>
      <c r="X59" s="78">
        <f>('4-year summary'!AI59/'4-year summary'!X59)*100</f>
        <v>24.054662492525239</v>
      </c>
      <c r="Y59" s="75">
        <f>('4-year summary'!AJ59/'4-year summary'!Y59)*100</f>
        <v>22.804752066115704</v>
      </c>
      <c r="Z59" s="75">
        <f>('4-year summary'!AK59/'4-year summary'!Z59)*100</f>
        <v>22.237476808905381</v>
      </c>
      <c r="AA59" s="75">
        <f>('4-year summary'!AL59/'4-year summary'!AA59)*100</f>
        <v>20.206672472700475</v>
      </c>
      <c r="AB59" s="76">
        <f>('4-year summary'!AM59/'4-year summary'!AB59)*100</f>
        <v>21.890074171406837</v>
      </c>
      <c r="AC59" s="76">
        <f>('4-year summary'!AN59/'4-year summary'!AC59)*100</f>
        <v>21.654219757412857</v>
      </c>
      <c r="AD59" s="76">
        <f>('4-year summary'!AO59/'4-year summary'!AD59)*100</f>
        <v>21.647282221694756</v>
      </c>
      <c r="AE59" s="76">
        <f>('4-year summary'!AP59/'4-year summary'!AE59)*100</f>
        <v>21.396926826858152</v>
      </c>
      <c r="AF59" s="76">
        <f>('4-year summary'!AQ59/'4-year summary'!AF59)*100</f>
        <v>21.668992557150453</v>
      </c>
      <c r="AG59" s="76">
        <f>('4-year summary'!AR59/'4-year summary'!AG59)*100</f>
        <v>21.061902734759187</v>
      </c>
      <c r="AH59" s="76">
        <f>('4-year summary'!AS59/'4-year summary'!AH59)*100</f>
        <v>20.434800797646108</v>
      </c>
      <c r="AI59" s="78">
        <f>('4-year summary'!AT59/'4-year summary'!X59)*100</f>
        <v>6.3473917478630977</v>
      </c>
      <c r="AJ59" s="75">
        <f>('4-year summary'!AU59/'4-year summary'!Y59)*100</f>
        <v>15.795454545454547</v>
      </c>
      <c r="AK59" s="75">
        <f>('4-year summary'!AV59/'4-year summary'!Z59)*100</f>
        <v>15.324675324675324</v>
      </c>
      <c r="AL59" s="75">
        <f>('4-year summary'!AW59/'4-year summary'!AA59)*100</f>
        <v>17.153480270650498</v>
      </c>
      <c r="AM59" s="76">
        <f>('4-year summary'!AX59/'4-year summary'!AB59)*100</f>
        <v>19.720257957433564</v>
      </c>
      <c r="AN59" s="76">
        <f>('4-year summary'!AY59/'4-year summary'!AC59)*100</f>
        <v>19.947944133507985</v>
      </c>
      <c r="AO59" s="76">
        <f>('4-year summary'!AZ59/'4-year summary'!AD59)*100</f>
        <v>20.102612791907831</v>
      </c>
      <c r="AP59" s="76">
        <f>('4-year summary'!BA59/'4-year summary'!AE59)*100</f>
        <v>22.282975674829956</v>
      </c>
      <c r="AQ59" s="76">
        <f>('4-year summary'!BB59/'4-year summary'!AF59)*100</f>
        <v>22.858519404572036</v>
      </c>
      <c r="AR59" s="76">
        <f>('4-year summary'!BC59/'4-year summary'!AG59)*100</f>
        <v>22.189275281476153</v>
      </c>
      <c r="AS59" s="76">
        <f>('4-year summary'!BD59/'4-year summary'!AH59)*100</f>
        <v>22.953242877661726</v>
      </c>
      <c r="AT59" s="606">
        <f t="shared" si="27"/>
        <v>43.251178016235343</v>
      </c>
      <c r="AU59" s="606">
        <f t="shared" si="27"/>
        <v>43.388043675307834</v>
      </c>
      <c r="AV59" s="78"/>
      <c r="AW59" s="75"/>
      <c r="AX59" s="75"/>
      <c r="AY59" s="75"/>
      <c r="AZ59" s="76"/>
      <c r="BA59" s="76"/>
      <c r="BB59" s="76"/>
      <c r="BC59" s="76"/>
      <c r="BD59" s="76"/>
      <c r="BE59" s="76"/>
      <c r="BF59" s="76"/>
      <c r="BG59" s="78">
        <f>('4-year summary'!DH59/'4-year summary'!X59)*100</f>
        <v>7.5697351296211624</v>
      </c>
      <c r="BH59" s="75">
        <f>('4-year summary'!DI59/'4-year summary'!Y59)*100</f>
        <v>6.8956611570247937</v>
      </c>
      <c r="BI59" s="75">
        <f>('4-year summary'!DJ59/'4-year summary'!Z59)*100</f>
        <v>6.2894248608534316</v>
      </c>
      <c r="BJ59" s="75">
        <f>('4-year summary'!DK59/'4-year summary'!AA59)*100</f>
        <v>7.3440744958799486</v>
      </c>
      <c r="BK59" s="76">
        <f>('4-year summary'!DL59/'4-year summary'!AB59)*100</f>
        <v>8.5323051919984785</v>
      </c>
      <c r="BL59" s="76">
        <f>('4-year summary'!DM59/'4-year summary'!AC59)*100</f>
        <v>8.2149601075140772</v>
      </c>
      <c r="BM59" s="76">
        <f>('4-year summary'!DN59/'4-year summary'!AD59)*100</f>
        <v>8.5102886669466304</v>
      </c>
      <c r="BN59" s="76">
        <f>('4-year summary'!DO59/'4-year summary'!AE59)*100</f>
        <v>7.2893163589650687</v>
      </c>
      <c r="BO59" s="76">
        <f>('4-year summary'!DP59/'4-year summary'!AF59)*100</f>
        <v>7.2468102073365239</v>
      </c>
      <c r="BP59" s="76">
        <f>('4-year summary'!DQ59/'4-year summary'!AG59)*100</f>
        <v>8.9000778004491874</v>
      </c>
      <c r="BQ59" s="76">
        <f>('4-year summary'!DR59/'4-year summary'!AH59)*100</f>
        <v>8.6960159529221457</v>
      </c>
      <c r="BR59" s="606">
        <f t="shared" si="2"/>
        <v>8.9000778004491874</v>
      </c>
      <c r="BS59" s="606">
        <f t="shared" si="2"/>
        <v>8.6960159529221457</v>
      </c>
      <c r="BT59" s="382">
        <f t="shared" si="3"/>
        <v>24.054662492525239</v>
      </c>
      <c r="BU59" s="383">
        <f t="shared" si="4"/>
        <v>22.804752066115704</v>
      </c>
      <c r="BV59" s="383">
        <f t="shared" si="5"/>
        <v>22.237476808905381</v>
      </c>
      <c r="BW59" s="383">
        <f t="shared" si="6"/>
        <v>20.206672472700475</v>
      </c>
      <c r="BX59" s="383">
        <f t="shared" si="7"/>
        <v>21.890074171406837</v>
      </c>
      <c r="BY59" s="383">
        <f t="shared" si="8"/>
        <v>21.654219757412857</v>
      </c>
      <c r="BZ59" s="383">
        <f t="shared" si="9"/>
        <v>21.647282221694756</v>
      </c>
      <c r="CA59" s="383">
        <f t="shared" si="87"/>
        <v>21.396926826858152</v>
      </c>
      <c r="CB59" s="383">
        <f t="shared" si="88"/>
        <v>21.668992557150453</v>
      </c>
      <c r="CC59" s="383">
        <f t="shared" si="89"/>
        <v>21.061902734759187</v>
      </c>
      <c r="CD59" s="383">
        <f t="shared" si="90"/>
        <v>20.434800797646108</v>
      </c>
      <c r="CE59" s="382">
        <f t="shared" si="10"/>
        <v>13.917126877484261</v>
      </c>
      <c r="CF59" s="383">
        <f t="shared" si="11"/>
        <v>22.69111570247934</v>
      </c>
      <c r="CG59" s="383">
        <f t="shared" si="12"/>
        <v>21.614100185528756</v>
      </c>
      <c r="CH59" s="383">
        <f t="shared" si="13"/>
        <v>24.497554766530445</v>
      </c>
      <c r="CI59" s="383">
        <f t="shared" si="14"/>
        <v>28.252563149432042</v>
      </c>
      <c r="CJ59" s="383">
        <f t="shared" si="15"/>
        <v>28.162904241022062</v>
      </c>
      <c r="CK59" s="383">
        <f t="shared" si="16"/>
        <v>28.612901458854459</v>
      </c>
      <c r="CL59" s="383">
        <f t="shared" si="91"/>
        <v>29.572292033795023</v>
      </c>
      <c r="CM59" s="383">
        <f t="shared" si="92"/>
        <v>30.105329611908559</v>
      </c>
      <c r="CN59" s="383">
        <f t="shared" si="93"/>
        <v>31.089353081925339</v>
      </c>
      <c r="CO59" s="383">
        <f t="shared" si="94"/>
        <v>31.649258830583872</v>
      </c>
      <c r="CP59" s="78">
        <f>('4-year summary'!ED59/'4-year summary'!AG59)*100</f>
        <v>0.57836560339386112</v>
      </c>
      <c r="CQ59" s="78">
        <f>('4-year summary'!EE59/'4-year summary'!AH59)*100</f>
        <v>0.59962906667038529</v>
      </c>
      <c r="CR59" s="78">
        <f>('4-year summary'!EF59/'4-year summary'!AG59)*100</f>
        <v>6.1653186148584178E-2</v>
      </c>
      <c r="CS59" s="78">
        <f>('4-year summary'!EG59/'4-year summary'!AH59)*100</f>
        <v>7.5302254884187916E-2</v>
      </c>
      <c r="CT59" s="78">
        <f t="shared" si="17"/>
        <v>0.64001878954244529</v>
      </c>
      <c r="CU59" s="78">
        <f t="shared" si="17"/>
        <v>0.67493132155457325</v>
      </c>
      <c r="CV59" s="78">
        <f>('4-year summary'!EJ59/'4-year summary'!AG59)*100</f>
        <v>1.2433392539964476</v>
      </c>
      <c r="CW59" s="78">
        <f>('4-year summary'!EK59/'4-year summary'!AH59)*100</f>
        <v>1.5729804353585921</v>
      </c>
      <c r="CX59" s="78">
        <f>('4-year summary'!EL59/'4-year summary'!AG59)*100</f>
        <v>1.9083129045990341</v>
      </c>
      <c r="CY59" s="78">
        <f>('4-year summary'!EM59/'4-year summary'!AH59)*100</f>
        <v>2.4515067423407846</v>
      </c>
      <c r="CZ59" s="78">
        <f t="shared" si="18"/>
        <v>3.151652158595482</v>
      </c>
      <c r="DA59" s="78">
        <f t="shared" si="18"/>
        <v>4.0244871776993767</v>
      </c>
      <c r="DB59" s="78">
        <f>('4-year summary'!EP59/'4-year summary'!AG59)*100</f>
        <v>4.4654521967617402</v>
      </c>
      <c r="DC59" s="78">
        <f>('4-year summary'!EQ59/'4-year summary'!AH59)*100</f>
        <v>4.8500230090223262</v>
      </c>
      <c r="DD59" s="78">
        <f>('4-year summary'!ER59/'4-year summary'!AG59)*100</f>
        <v>8.8075980212263122E-2</v>
      </c>
      <c r="DE59" s="78">
        <f>('4-year summary'!ES59/'4-year summary'!AH59)*100</f>
        <v>6.8329823876392734E-2</v>
      </c>
      <c r="DF59" s="78">
        <f t="shared" si="36"/>
        <v>4.5535281769740035</v>
      </c>
      <c r="DG59" s="78">
        <f t="shared" si="36"/>
        <v>4.9183528328987185</v>
      </c>
      <c r="DH59" s="78">
        <f>('4-year summary'!EV59/'4-year summary'!AG59)*100</f>
        <v>2.7215477885589303</v>
      </c>
      <c r="DI59" s="78">
        <f>('4-year summary'!EW59/'4-year summary'!AH59)*100</f>
        <v>3.6019578586269891</v>
      </c>
      <c r="DJ59" s="78">
        <f>('4-year summary'!EX59/'4-year summary'!AG59)*100</f>
        <v>0.42716850402947615</v>
      </c>
      <c r="DK59" s="78">
        <f>('4-year summary'!EY59/'4-year summary'!AH59)*100</f>
        <v>0.73628871442317079</v>
      </c>
      <c r="DL59" s="78">
        <f t="shared" si="37"/>
        <v>3.1487162925884062</v>
      </c>
      <c r="DM59" s="78">
        <f t="shared" si="37"/>
        <v>4.33824657305016</v>
      </c>
      <c r="DN59" s="78">
        <f>('4-year summary'!FB59/'4-year summary'!AG59)*100</f>
        <v>3.28816992792449</v>
      </c>
      <c r="DO59" s="78">
        <f>('4-year summary'!FC59/'4-year summary'!AH59)*100</f>
        <v>3.2268410704076085</v>
      </c>
      <c r="DP59" s="78">
        <f>('4-year summary'!FD59/'4-year summary'!AG59)*100</f>
        <v>0.66497365060258651</v>
      </c>
      <c r="DQ59" s="78">
        <f>('4-year summary'!FE59/'4-year summary'!AH59)*100</f>
        <v>0.84505863814477544</v>
      </c>
      <c r="DR59" s="78">
        <f t="shared" si="19"/>
        <v>3.9531435785270768</v>
      </c>
      <c r="DS59" s="78">
        <f t="shared" si="19"/>
        <v>4.071899708552384</v>
      </c>
      <c r="DT59" s="78">
        <f>('4-year summary'!FH59/'4-year summary'!AG59)*100</f>
        <v>2.555671359159168</v>
      </c>
      <c r="DU59" s="78">
        <f>('4-year summary'!FI59/'4-year summary'!AH59)*100</f>
        <v>2.4905523559844376</v>
      </c>
      <c r="DV59" s="78">
        <f>('4-year summary'!FJ59/'4-year summary'!AG59)*100</f>
        <v>0.88222773512616881</v>
      </c>
      <c r="DW59" s="78">
        <f>('4-year summary'!FK59/'4-year summary'!AH59)*100</f>
        <v>0.99705763411471038</v>
      </c>
      <c r="DX59" s="78">
        <f t="shared" si="20"/>
        <v>3.4378990942853367</v>
      </c>
      <c r="DY59" s="78">
        <f t="shared" si="20"/>
        <v>3.487609990099148</v>
      </c>
      <c r="DZ59" s="78">
        <f>('4-year summary'!FN59/'4-year summary'!AG59)*100</f>
        <v>2.0007926838219103</v>
      </c>
      <c r="EA59" s="78">
        <f>('4-year summary'!FO59/'4-year summary'!AH59)*100</f>
        <v>1.4823388322572548</v>
      </c>
      <c r="EB59" s="78">
        <f>('4-year summary'!FP59/'4-year summary'!AG59)*100</f>
        <v>0.87195220410140484</v>
      </c>
      <c r="EC59" s="78">
        <f>('4-year summary'!FQ59/'4-year summary'!AH59)*100</f>
        <v>0.78091227287305998</v>
      </c>
      <c r="ED59" s="78">
        <f t="shared" si="21"/>
        <v>2.8727448879233153</v>
      </c>
      <c r="EE59" s="78">
        <f t="shared" si="21"/>
        <v>2.2632511051303146</v>
      </c>
      <c r="EF59" s="78">
        <f>('4-year summary'!FT59/'4-year summary'!AG59)*100</f>
        <v>6.8302922654610052</v>
      </c>
      <c r="EG59" s="78">
        <f>('4-year summary'!FU59/'4-year summary'!AH59)*100</f>
        <v>6.6307818884132148</v>
      </c>
      <c r="EH59" s="78">
        <f>('4-year summary'!FV59/'4-year summary'!AG59)*100</f>
        <v>0.70167197569102946</v>
      </c>
      <c r="EI59" s="78">
        <f>('4-year summary'!FW59/'4-year summary'!AH59)*100</f>
        <v>0.66656440434521902</v>
      </c>
      <c r="EJ59" s="78">
        <f t="shared" si="22"/>
        <v>7.5319642411520347</v>
      </c>
      <c r="EK59" s="78">
        <f t="shared" si="22"/>
        <v>7.2973462927584336</v>
      </c>
      <c r="EL59" s="78">
        <f>('4-year summary'!FZ59/'4-year summary'!AG59)*100</f>
        <v>1.027553102476403E-2</v>
      </c>
      <c r="EM59" s="78">
        <f>('4-year summary'!GA59/'4-year summary'!AH59)*100</f>
        <v>9.761403410913248E-3</v>
      </c>
      <c r="EN59" s="78">
        <f>('4-year summary'!GB59/'4-year summary'!AG59)*100</f>
        <v>1.4679330035377186E-3</v>
      </c>
      <c r="EO59" s="78">
        <f>('4-year summary'!GC59/'4-year summary'!AH59)*100</f>
        <v>1.3944862015590354E-3</v>
      </c>
      <c r="EP59" s="78">
        <f t="shared" si="23"/>
        <v>1.1743464028301748E-2</v>
      </c>
      <c r="EQ59" s="78">
        <f t="shared" si="23"/>
        <v>1.1155889612472283E-2</v>
      </c>
      <c r="ER59" s="78">
        <f>('4-year summary'!GF59/'4-year summary'!AG59)*100</f>
        <v>8.4699734304126366</v>
      </c>
      <c r="ES59" s="78">
        <f>('4-year summary'!GG59/'4-year summary'!AH59)*100</f>
        <v>7.0351828868653348</v>
      </c>
      <c r="ET59" s="78">
        <f>('4-year summary'!GH59/'4-year summary'!AG59)*100</f>
        <v>6.5704681238348286</v>
      </c>
      <c r="EU59" s="78">
        <f>('4-year summary'!GI59/'4-year summary'!AH59)*100</f>
        <v>6.3588570791092023</v>
      </c>
      <c r="EV59" s="78">
        <f t="shared" si="24"/>
        <v>15.040441554247465</v>
      </c>
      <c r="EW59" s="78">
        <f t="shared" si="24"/>
        <v>13.394039965974537</v>
      </c>
      <c r="EX59" s="78">
        <f>('4-year summary'!GL59/'4-year summary'!AG59)*100</f>
        <v>2.6143886793006765</v>
      </c>
      <c r="EY59" s="78">
        <f>('4-year summary'!GM59/'4-year summary'!AH59)*100</f>
        <v>2.5365704006358856</v>
      </c>
      <c r="EZ59" s="78">
        <f>('4-year summary'!GN59/'4-year summary'!AG59)*100</f>
        <v>7.0460784169810484E-2</v>
      </c>
      <c r="FA59" s="78">
        <f>('4-year summary'!GO59/'4-year summary'!AH59)*100</f>
        <v>5.1595989457684316E-2</v>
      </c>
      <c r="FB59" s="78">
        <f t="shared" si="25"/>
        <v>2.6848494634704871</v>
      </c>
      <c r="FC59" s="78">
        <f t="shared" si="25"/>
        <v>2.5881663900935701</v>
      </c>
      <c r="FD59" s="78">
        <f>('4-year summary'!GR59/'4-year summary'!AG59)*100</f>
        <v>0.73543443477239701</v>
      </c>
      <c r="FE59" s="78">
        <f>('4-year summary'!GS59/'4-year summary'!AH59)*100</f>
        <v>0.77115086946214673</v>
      </c>
      <c r="FF59" s="78">
        <f>('4-year summary'!GT59/'4-year summary'!AG59)*100</f>
        <v>8.6608047208725392E-2</v>
      </c>
      <c r="FG59" s="78">
        <f>('4-year summary'!GU59/'4-year summary'!AH59)*100</f>
        <v>7.5302254884187916E-2</v>
      </c>
      <c r="FH59" s="78">
        <f t="shared" si="26"/>
        <v>0.8220424819811224</v>
      </c>
      <c r="FI59" s="78">
        <f t="shared" si="26"/>
        <v>0.84645312434633468</v>
      </c>
      <c r="FJ59" s="581">
        <f>('4-year summary'!GX59/'4-year summary'!X59)*100</f>
        <v>3.7233107038587359</v>
      </c>
      <c r="FK59" s="582">
        <f>('4-year summary'!GY59/'4-year summary'!Y59)*100</f>
        <v>2.6360192837465561</v>
      </c>
      <c r="FL59" s="582">
        <f>('4-year summary'!GZ59/'4-year summary'!Z59)*100</f>
        <v>3.5306122448979593</v>
      </c>
      <c r="FM59" s="582">
        <f>('4-year summary'!HA59/'4-year summary'!AA59)*100</f>
        <v>3.8219334092583908</v>
      </c>
      <c r="FN59" s="583">
        <f>('4-year summary'!HB59/'4-year summary'!AB59)*100</f>
        <v>4.2566434412766476</v>
      </c>
      <c r="FO59" s="583">
        <f>('4-year summary'!HC59/'4-year summary'!AC59)*100</f>
        <v>4.3941275538846272</v>
      </c>
      <c r="FP59" s="583">
        <f>('4-year summary'!HD59/'4-year summary'!AD59)*100</f>
        <v>4.2706640617867775</v>
      </c>
      <c r="FQ59" s="583">
        <f>('4-year summary'!HE59/'4-year summary'!AE59)*100</f>
        <v>4.24414104316606</v>
      </c>
      <c r="FR59" s="583">
        <f>('4-year summary'!HF59/'4-year summary'!AF59)*100</f>
        <v>4.3710127591706538</v>
      </c>
      <c r="FS59" s="581">
        <f>('4-year summary'!HG59/'4-year summary'!X59)*100</f>
        <v>7.0350698230679937E-2</v>
      </c>
      <c r="FT59" s="582">
        <f>('4-year summary'!HH59/'4-year summary'!Y59)*100</f>
        <v>8.78099173553719E-2</v>
      </c>
      <c r="FU59" s="582">
        <f>('4-year summary'!HI59/'4-year summary'!Z59)*100</f>
        <v>9.8330241187384052E-2</v>
      </c>
      <c r="FV59" s="582">
        <f>('4-year summary'!HJ59/'4-year summary'!AA59)*100</f>
        <v>0.11556240369799693</v>
      </c>
      <c r="FW59" s="583">
        <f>('4-year summary'!HK59/'4-year summary'!AB59)*100</f>
        <v>5.7054928335552139E-2</v>
      </c>
      <c r="FX59" s="583">
        <f>('4-year summary'!HL59/'4-year summary'!AC59)*100</f>
        <v>6.4644540088120719E-2</v>
      </c>
      <c r="FY59" s="583">
        <f>('4-year summary'!HM59/'4-year summary'!AD59)*100</f>
        <v>5.294966130475269E-2</v>
      </c>
      <c r="FZ59" s="583">
        <f>('4-year summary'!HN59/'4-year summary'!AE59)*100</f>
        <v>5.2701790213936325E-2</v>
      </c>
      <c r="GA59" s="583">
        <f>('4-year summary'!HO59/'4-year summary'!AF59)*100</f>
        <v>6.6454013822434882E-3</v>
      </c>
      <c r="GB59" s="581">
        <f>('4-year summary'!HY59/'4-year summary'!X59)*100</f>
        <v>17.999226142319465</v>
      </c>
      <c r="GC59" s="582">
        <f>('4-year summary'!HZ59/'4-year summary'!Y59)*100</f>
        <v>16.954201101928373</v>
      </c>
      <c r="GD59" s="582">
        <f>('4-year summary'!IA59/'4-year summary'!Z59)*100</f>
        <v>17.588126159554733</v>
      </c>
      <c r="GE59" s="582">
        <f>('4-year summary'!IB59/'4-year summary'!AA59)*100</f>
        <v>16.306022643531858</v>
      </c>
      <c r="GF59" s="583">
        <f>('4-year summary'!IC59/'4-year summary'!AB59)*100</f>
        <v>13.945607634986773</v>
      </c>
      <c r="GG59" s="583">
        <f>('4-year summary'!ID59/'4-year summary'!AC59)*100</f>
        <v>14.179269516697005</v>
      </c>
      <c r="GH59" s="583">
        <f>('4-year summary'!IE59/'4-year summary'!AD59)*100</f>
        <v>14.433347331519656</v>
      </c>
      <c r="GI59" s="583">
        <f>('4-year summary'!IF59/'4-year summary'!AE59)*100</f>
        <v>14.670860850804527</v>
      </c>
      <c r="GJ59" s="583">
        <f>('4-year summary'!IG59/'4-year summary'!AF59)*100</f>
        <v>14.988702817650188</v>
      </c>
      <c r="GK59" s="581">
        <f>('4-year summary'!IH59/'4-year summary'!X59)*100</f>
        <v>7.358683034929121</v>
      </c>
      <c r="GL59" s="582">
        <f>('4-year summary'!II59/'4-year summary'!Y59)*100</f>
        <v>4.4524793388429753</v>
      </c>
      <c r="GM59" s="582">
        <f>('4-year summary'!IJ59/'4-year summary'!Z59)*100</f>
        <v>4.9220779220779223</v>
      </c>
      <c r="GN59" s="582">
        <f>('4-year summary'!IK59/'4-year summary'!AA59)*100</f>
        <v>5.208682253634354</v>
      </c>
      <c r="GO59" s="583">
        <f>('4-year summary'!IL59/'4-year summary'!AB59)*100</f>
        <v>3.9955739207109389</v>
      </c>
      <c r="GP59" s="583">
        <f>('4-year summary'!IM59/'4-year summary'!AC59)*100</f>
        <v>4.7683854175526941</v>
      </c>
      <c r="GQ59" s="583">
        <f>('4-year summary'!IN59/'4-year summary'!AD59)*100</f>
        <v>4.4550749511585019</v>
      </c>
      <c r="GR59" s="583">
        <f>('4-year summary'!IO59/'4-year summary'!AE59)*100</f>
        <v>4.4747113753520313</v>
      </c>
      <c r="GS59" s="583">
        <f>('4-year summary'!IP59/'4-year summary'!AF59)*100</f>
        <v>4.7846889952153111</v>
      </c>
      <c r="GT59" s="581">
        <f>('4-year summary'!LB59/'4-year summary'!X59)*100</f>
        <v>26.453621302191426</v>
      </c>
      <c r="GU59" s="582">
        <f>('4-year summary'!LC59/'4-year summary'!Y59)*100</f>
        <v>21.535812672176309</v>
      </c>
      <c r="GV59" s="582">
        <f>('4-year summary'!LD59/'4-year summary'!Z59)*100</f>
        <v>22.07421150278293</v>
      </c>
      <c r="GW59" s="582">
        <f>('4-year summary'!LE59/'4-year summary'!AA59)*100</f>
        <v>20.526562604676091</v>
      </c>
      <c r="GX59" s="583">
        <f>('4-year summary'!LF59/'4-year summary'!AB59)*100</f>
        <v>18.729576929061707</v>
      </c>
      <c r="GY59" s="583">
        <f>('4-year summary'!LG59/'4-year summary'!AC59)*100</f>
        <v>18.192334518483236</v>
      </c>
      <c r="GZ59" s="583">
        <f>('4-year summary'!LH59/'4-year summary'!AD59)*100</f>
        <v>17.382095711077433</v>
      </c>
      <c r="HA59" s="583">
        <f>('4-year summary'!LI59/'4-year summary'!AE59)*100</f>
        <v>17.108318648199081</v>
      </c>
      <c r="HB59" s="583">
        <f>('4-year summary'!LJ59/'4-year summary'!AF59)*100</f>
        <v>16.660021265284421</v>
      </c>
      <c r="HC59" s="581">
        <f>('4-year summary'!LK59/'4-year summary'!X59)*100</f>
        <v>6.4230187484610788</v>
      </c>
      <c r="HD59" s="582">
        <f>('4-year summary'!LL59/'4-year summary'!Y59)*100</f>
        <v>8.8378099173553721</v>
      </c>
      <c r="HE59" s="582">
        <f>('4-year summary'!LM59/'4-year summary'!Z59)*100</f>
        <v>7.9350649350649354</v>
      </c>
      <c r="HF59" s="582">
        <f>('4-year summary'!LN59/'4-year summary'!AA59)*100</f>
        <v>9.31700944597039</v>
      </c>
      <c r="HG59" s="583">
        <f>('4-year summary'!LO59/'4-year summary'!AB59)*100</f>
        <v>8.8729058247895018</v>
      </c>
      <c r="HH59" s="583">
        <f>('4-year summary'!LP59/'4-year summary'!AC59)*100</f>
        <v>8.5841144548593977</v>
      </c>
      <c r="HI59" s="583">
        <f>('4-year summary'!LQ59/'4-year summary'!AD59)*100</f>
        <v>9.1456846026036622</v>
      </c>
      <c r="HJ59" s="583">
        <f>('4-year summary'!LR59/'4-year summary'!AE59)*100</f>
        <v>8.4800474316111938</v>
      </c>
      <c r="HK59" s="583">
        <f>('4-year summary'!LS59/'4-year summary'!AF59)*100</f>
        <v>7.4146065922381705</v>
      </c>
      <c r="HL59" s="38"/>
      <c r="HM59" s="24">
        <f t="shared" si="95"/>
        <v>100</v>
      </c>
      <c r="HN59" s="24">
        <f t="shared" si="96"/>
        <v>100.00000000000001</v>
      </c>
      <c r="HO59" s="24">
        <f t="shared" si="97"/>
        <v>100.00000000000001</v>
      </c>
      <c r="HP59" s="24">
        <f t="shared" si="98"/>
        <v>100</v>
      </c>
      <c r="HQ59" s="24">
        <f t="shared" si="99"/>
        <v>99.999999999999986</v>
      </c>
      <c r="HR59" s="24">
        <f t="shared" si="100"/>
        <v>100</v>
      </c>
      <c r="HS59" s="24">
        <f t="shared" si="101"/>
        <v>100</v>
      </c>
      <c r="HT59" s="24">
        <f t="shared" si="102"/>
        <v>99.999999999999986</v>
      </c>
      <c r="HU59" s="24">
        <f t="shared" si="103"/>
        <v>100</v>
      </c>
      <c r="HV59" s="597">
        <f t="shared" si="104"/>
        <v>100</v>
      </c>
      <c r="HW59" s="597">
        <f t="shared" si="105"/>
        <v>100</v>
      </c>
    </row>
    <row r="60" spans="1:231" s="26" customFormat="1" x14ac:dyDescent="0.2">
      <c r="A60" s="154" t="s">
        <v>64</v>
      </c>
      <c r="B60" s="37">
        <f>('4-year summary'!B60/'4-year summary'!X60)*100</f>
        <v>79.422863485016649</v>
      </c>
      <c r="C60" s="37">
        <f>('4-year summary'!C60/'4-year summary'!Y60)*100</f>
        <v>71.997003691879641</v>
      </c>
      <c r="D60" s="37">
        <f>('4-year summary'!D60/'4-year summary'!Z60)*100</f>
        <v>70.778994351070509</v>
      </c>
      <c r="E60" s="37">
        <f>('4-year summary'!E60/'4-year summary'!AA60)*100</f>
        <v>70.636627594364981</v>
      </c>
      <c r="F60" s="37">
        <f>('4-year summary'!F60/'4-year summary'!AB60)*100</f>
        <v>68.54173618725271</v>
      </c>
      <c r="G60" s="37">
        <f>('4-year summary'!G60/'4-year summary'!AC60)*100</f>
        <v>69.016169075052517</v>
      </c>
      <c r="H60" s="37">
        <f>('4-year summary'!H60/'4-year summary'!AD60)*100</f>
        <v>69.355600814663958</v>
      </c>
      <c r="I60" s="37">
        <f>('4-year summary'!I60/'4-year summary'!AE60)*100</f>
        <v>69.605362045430141</v>
      </c>
      <c r="J60" s="37">
        <f>('4-year summary'!J60/'4-year summary'!AF60)*100</f>
        <v>72.398267588957438</v>
      </c>
      <c r="K60" s="37">
        <f>('4-year summary'!K60/'4-year summary'!AG60)*100</f>
        <v>72.189554332918192</v>
      </c>
      <c r="L60" s="37">
        <f>('4-year summary'!L60/'4-year summary'!AH60)*100</f>
        <v>73.119297913312494</v>
      </c>
      <c r="M60" s="181">
        <f>('4-year summary'!M60/'4-year summary'!X60)*100</f>
        <v>20.577136514983351</v>
      </c>
      <c r="N60" s="37">
        <f>('4-year summary'!N60/'4-year summary'!Y60)*100</f>
        <v>28.002996308120352</v>
      </c>
      <c r="O60" s="37">
        <f>('4-year summary'!O60/'4-year summary'!Z60)*100</f>
        <v>29.221005648929495</v>
      </c>
      <c r="P60" s="37">
        <f>('4-year summary'!P60/'4-year summary'!AA60)*100</f>
        <v>29.363372405635012</v>
      </c>
      <c r="Q60" s="37">
        <f>('4-year summary'!Q60/'4-year summary'!AB60)*100</f>
        <v>31.458263812747294</v>
      </c>
      <c r="R60" s="37">
        <f>('4-year summary'!R60/'4-year summary'!AC60)*100</f>
        <v>30.98383092494748</v>
      </c>
      <c r="S60" s="37">
        <f>('4-year summary'!S60/'4-year summary'!AD60)*100</f>
        <v>30.644399185336045</v>
      </c>
      <c r="T60" s="37">
        <f>('4-year summary'!T60/'4-year summary'!AE60)*100</f>
        <v>30.394637954569852</v>
      </c>
      <c r="U60" s="37">
        <f>('4-year summary'!U60/'4-year summary'!AF60)*100</f>
        <v>27.601732411042562</v>
      </c>
      <c r="V60" s="37">
        <f>('4-year summary'!V60/'4-year summary'!AG60)*100</f>
        <v>27.810445667081801</v>
      </c>
      <c r="W60" s="37">
        <f>('4-year summary'!W60/'4-year summary'!AH60)*100</f>
        <v>26.880702086687503</v>
      </c>
      <c r="X60" s="181">
        <f>('4-year summary'!AI60/'4-year summary'!X60)*100</f>
        <v>25.507012410453033</v>
      </c>
      <c r="Y60" s="24">
        <f>('4-year summary'!AJ60/'4-year summary'!Y60)*100</f>
        <v>24.007918814318071</v>
      </c>
      <c r="Z60" s="24">
        <f>('4-year summary'!AK60/'4-year summary'!Z60)*100</f>
        <v>25.031382941627729</v>
      </c>
      <c r="AA60" s="24">
        <f>('4-year summary'!AL60/'4-year summary'!AA60)*100</f>
        <v>25.029573072373374</v>
      </c>
      <c r="AB60" s="76">
        <f>('4-year summary'!AM60/'4-year summary'!AB60)*100</f>
        <v>24.698479286837966</v>
      </c>
      <c r="AC60" s="76">
        <f>('4-year summary'!AN60/'4-year summary'!AC60)*100</f>
        <v>24.656248010694508</v>
      </c>
      <c r="AD60" s="37">
        <f>('4-year summary'!AO60/'4-year summary'!AD60)*100</f>
        <v>24.503462321792259</v>
      </c>
      <c r="AE60" s="37">
        <f>('4-year summary'!AP60/'4-year summary'!AE60)*100</f>
        <v>24.515713431187596</v>
      </c>
      <c r="AF60" s="37">
        <f>('4-year summary'!AQ60/'4-year summary'!AF60)*100</f>
        <v>26.236991337944787</v>
      </c>
      <c r="AG60" s="37">
        <f>('4-year summary'!AR60/'4-year summary'!AG60)*100</f>
        <v>26.20560276196932</v>
      </c>
      <c r="AH60" s="37">
        <f>('4-year summary'!AS60/'4-year summary'!AH60)*100</f>
        <v>26.358240995043726</v>
      </c>
      <c r="AI60" s="181">
        <f>('4-year summary'!AT60/'4-year summary'!X60)*100</f>
        <v>6.3525375845020688</v>
      </c>
      <c r="AJ60" s="24">
        <f>('4-year summary'!AU60/'4-year summary'!Y60)*100</f>
        <v>6.8736735094258856</v>
      </c>
      <c r="AK60" s="24">
        <f>('4-year summary'!AV60/'4-year summary'!Z60)*100</f>
        <v>6.8135853267312916</v>
      </c>
      <c r="AL60" s="24">
        <f>('4-year summary'!AW60/'4-year summary'!AA60)*100</f>
        <v>7.0849912176936591</v>
      </c>
      <c r="AM60" s="76">
        <f>('4-year summary'!AX60/'4-year summary'!AB60)*100</f>
        <v>8.0389633090209909</v>
      </c>
      <c r="AN60" s="76">
        <f>('4-year summary'!AY60/'4-year summary'!AC60)*100</f>
        <v>8.243681965752117</v>
      </c>
      <c r="AO60" s="37">
        <f>('4-year summary'!AZ60/'4-year summary'!AD60)*100</f>
        <v>7.3841140529531568</v>
      </c>
      <c r="AP60" s="37">
        <f>('4-year summary'!BA60/'4-year summary'!AE60)*100</f>
        <v>8.109020076995046</v>
      </c>
      <c r="AQ60" s="37">
        <f>('4-year summary'!BB60/'4-year summary'!AF60)*100</f>
        <v>8.4532934504891877</v>
      </c>
      <c r="AR60" s="37">
        <f>('4-year summary'!BC60/'4-year summary'!AG60)*100</f>
        <v>9.7078807560733367</v>
      </c>
      <c r="AS60" s="37">
        <f>('4-year summary'!BD60/'4-year summary'!AH60)*100</f>
        <v>9.9030842567162303</v>
      </c>
      <c r="AT60" s="608">
        <f t="shared" si="27"/>
        <v>35.913483518042653</v>
      </c>
      <c r="AU60" s="608">
        <f t="shared" si="27"/>
        <v>36.261325251759956</v>
      </c>
      <c r="AV60" s="78"/>
      <c r="AW60" s="75"/>
      <c r="AX60" s="75"/>
      <c r="AY60" s="75"/>
      <c r="AZ60" s="76"/>
      <c r="BA60" s="76"/>
      <c r="BB60" s="76"/>
      <c r="BC60" s="76"/>
      <c r="BD60" s="37"/>
      <c r="BE60" s="37"/>
      <c r="BF60" s="37"/>
      <c r="BG60" s="181">
        <f>('4-year summary'!DH60/'4-year summary'!X60)*100</f>
        <v>6.2859449096962976</v>
      </c>
      <c r="BH60" s="24">
        <f>('4-year summary'!DI60/'4-year summary'!Y60)*100</f>
        <v>11.970964347500402</v>
      </c>
      <c r="BI60" s="24">
        <f>('4-year summary'!DJ60/'4-year summary'!Z60)*100</f>
        <v>11.512309087105098</v>
      </c>
      <c r="BJ60" s="24">
        <f>('4-year summary'!DK60/'4-year summary'!AA60)*100</f>
        <v>11.612359751944654</v>
      </c>
      <c r="BK60" s="76">
        <f>('4-year summary'!DL60/'4-year summary'!AB60)*100</f>
        <v>14.058254278495493</v>
      </c>
      <c r="BL60" s="76">
        <f>('4-year summary'!DM60/'4-year summary'!AC60)*100</f>
        <v>14.464638105544591</v>
      </c>
      <c r="BM60" s="37">
        <f>('4-year summary'!DN60/'4-year summary'!AD60)*100</f>
        <v>14.676985743380854</v>
      </c>
      <c r="BN60" s="37">
        <f>('4-year summary'!DO60/'4-year summary'!AE60)*100</f>
        <v>14.296231537293517</v>
      </c>
      <c r="BO60" s="37">
        <f>('4-year summary'!DP60/'4-year summary'!AF60)*100</f>
        <v>14.57437527263663</v>
      </c>
      <c r="BP60" s="37">
        <f>('4-year summary'!DQ60/'4-year summary'!AG60)*100</f>
        <v>13.754670282029856</v>
      </c>
      <c r="BQ60" s="37">
        <f>('4-year summary'!DR60/'4-year summary'!AH60)*100</f>
        <v>13.467184392461407</v>
      </c>
      <c r="BR60" s="608">
        <f t="shared" si="2"/>
        <v>13.754670282029856</v>
      </c>
      <c r="BS60" s="608">
        <f t="shared" si="2"/>
        <v>13.467184392461407</v>
      </c>
      <c r="BT60" s="386">
        <f t="shared" si="3"/>
        <v>25.507012410453033</v>
      </c>
      <c r="BU60" s="387">
        <f t="shared" si="4"/>
        <v>24.007918814318071</v>
      </c>
      <c r="BV60" s="387">
        <f t="shared" si="5"/>
        <v>25.031382941627729</v>
      </c>
      <c r="BW60" s="387">
        <f t="shared" si="6"/>
        <v>25.029573072373374</v>
      </c>
      <c r="BX60" s="387">
        <f t="shared" si="7"/>
        <v>24.698479286837966</v>
      </c>
      <c r="BY60" s="387">
        <f t="shared" si="8"/>
        <v>24.656248010694508</v>
      </c>
      <c r="BZ60" s="387">
        <f t="shared" si="9"/>
        <v>24.503462321792259</v>
      </c>
      <c r="CA60" s="387">
        <f t="shared" si="87"/>
        <v>24.515713431187596</v>
      </c>
      <c r="CB60" s="387">
        <f t="shared" si="88"/>
        <v>26.236991337944787</v>
      </c>
      <c r="CC60" s="387">
        <f t="shared" si="89"/>
        <v>26.20560276196932</v>
      </c>
      <c r="CD60" s="387">
        <f t="shared" si="90"/>
        <v>26.358240995043726</v>
      </c>
      <c r="CE60" s="386">
        <f t="shared" si="10"/>
        <v>12.638482494198367</v>
      </c>
      <c r="CF60" s="387">
        <f t="shared" si="11"/>
        <v>18.844637856926287</v>
      </c>
      <c r="CG60" s="387">
        <f t="shared" si="12"/>
        <v>18.325894413836391</v>
      </c>
      <c r="CH60" s="387">
        <f t="shared" si="13"/>
        <v>18.697350969638315</v>
      </c>
      <c r="CI60" s="387">
        <f t="shared" si="14"/>
        <v>22.097217587516482</v>
      </c>
      <c r="CJ60" s="387">
        <f t="shared" si="15"/>
        <v>22.708320071296708</v>
      </c>
      <c r="CK60" s="387">
        <f t="shared" si="16"/>
        <v>22.061099796334013</v>
      </c>
      <c r="CL60" s="387">
        <f t="shared" si="91"/>
        <v>22.405251614288563</v>
      </c>
      <c r="CM60" s="387">
        <f t="shared" si="92"/>
        <v>23.027668723125817</v>
      </c>
      <c r="CN60" s="387">
        <f t="shared" si="93"/>
        <v>23.462551038103193</v>
      </c>
      <c r="CO60" s="387">
        <f t="shared" si="94"/>
        <v>23.370268649177639</v>
      </c>
      <c r="CP60" s="181">
        <f>('4-year summary'!ED60/'4-year summary'!AG60)*100</f>
        <v>1.03258556271972</v>
      </c>
      <c r="CQ60" s="181">
        <f>('4-year summary'!EE60/'4-year summary'!AH60)*100</f>
        <v>0.98652018814913023</v>
      </c>
      <c r="CR60" s="181">
        <f>('4-year summary'!EF60/'4-year summary'!AG60)*100</f>
        <v>6.4635126826730574E-2</v>
      </c>
      <c r="CS60" s="181">
        <f>('4-year summary'!EG60/'4-year summary'!AH60)*100</f>
        <v>6.3137292041544335E-2</v>
      </c>
      <c r="CT60" s="181">
        <f t="shared" si="17"/>
        <v>1.0972206895464507</v>
      </c>
      <c r="CU60" s="181">
        <f t="shared" si="17"/>
        <v>1.0496574801906746</v>
      </c>
      <c r="CV60" s="181">
        <f>('4-year summary'!EJ60/'4-year summary'!AG60)*100</f>
        <v>1.0530796273233176</v>
      </c>
      <c r="CW60" s="181">
        <f>('4-year summary'!EK60/'4-year summary'!AH60)*100</f>
        <v>1.1270006629415665</v>
      </c>
      <c r="CX60" s="181">
        <f>('4-year summary'!EL60/'4-year summary'!AG60)*100</f>
        <v>0.49973988302618505</v>
      </c>
      <c r="CY60" s="181">
        <f>('4-year summary'!EM60/'4-year summary'!AH60)*100</f>
        <v>0.31884332480979893</v>
      </c>
      <c r="CZ60" s="181">
        <f t="shared" si="18"/>
        <v>1.5528195103495026</v>
      </c>
      <c r="DA60" s="181">
        <f t="shared" si="18"/>
        <v>1.4458439877513656</v>
      </c>
      <c r="DB60" s="181">
        <f>('4-year summary'!EP60/'4-year summary'!AG60)*100</f>
        <v>6.3137483644159982</v>
      </c>
      <c r="DC60" s="181">
        <f>('4-year summary'!EQ60/'4-year summary'!AH60)*100</f>
        <v>6.7130725763172014</v>
      </c>
      <c r="DD60" s="181">
        <f>('4-year summary'!ER60/'4-year summary'!AG60)*100</f>
        <v>0.11981145460564691</v>
      </c>
      <c r="DE60" s="181">
        <f>('4-year summary'!ES60/'4-year summary'!AH60)*100</f>
        <v>9.15490734602393E-2</v>
      </c>
      <c r="DF60" s="181">
        <f t="shared" si="36"/>
        <v>6.433559819021645</v>
      </c>
      <c r="DG60" s="181">
        <f t="shared" si="36"/>
        <v>6.8046216497774408</v>
      </c>
      <c r="DH60" s="181">
        <f>('4-year summary'!EV60/'4-year summary'!AG60)*100</f>
        <v>4.6505761985086629</v>
      </c>
      <c r="DI60" s="181">
        <f>('4-year summary'!EW60/'4-year summary'!AH60)*100</f>
        <v>4.8110616535656785</v>
      </c>
      <c r="DJ60" s="181">
        <f>('4-year summary'!EX60/'4-year summary'!AG60)*100</f>
        <v>0.30741096905396242</v>
      </c>
      <c r="DK60" s="181">
        <f>('4-year summary'!EY60/'4-year summary'!AH60)*100</f>
        <v>0.17994128231840137</v>
      </c>
      <c r="DL60" s="181">
        <f t="shared" si="37"/>
        <v>4.9579871675626253</v>
      </c>
      <c r="DM60" s="181">
        <f t="shared" si="37"/>
        <v>4.9910029358840795</v>
      </c>
      <c r="DN60" s="181">
        <f>('4-year summary'!FB60/'4-year summary'!AG60)*100</f>
        <v>7.5591569057115375</v>
      </c>
      <c r="DO60" s="181">
        <f>('4-year summary'!FC60/'4-year summary'!AH60)*100</f>
        <v>7.6364554724247871</v>
      </c>
      <c r="DP60" s="181">
        <f>('4-year summary'!FD60/'4-year summary'!AG60)*100</f>
        <v>0.35785789730897166</v>
      </c>
      <c r="DQ60" s="181">
        <f>('4-year summary'!FE60/'4-year summary'!AH60)*100</f>
        <v>0.32200018941187614</v>
      </c>
      <c r="DR60" s="181">
        <f t="shared" si="19"/>
        <v>7.9170148030205088</v>
      </c>
      <c r="DS60" s="181">
        <f t="shared" si="19"/>
        <v>7.9584556618366635</v>
      </c>
      <c r="DT60" s="181">
        <f>('4-year summary'!FH60/'4-year summary'!AG60)*100</f>
        <v>3.2695915375277851</v>
      </c>
      <c r="DU60" s="181">
        <f>('4-year summary'!FI60/'4-year summary'!AH60)*100</f>
        <v>3.5120118698109035</v>
      </c>
      <c r="DV60" s="181">
        <f>('4-year summary'!FJ60/'4-year summary'!AG60)*100</f>
        <v>0.33263443318146707</v>
      </c>
      <c r="DW60" s="181">
        <f>('4-year summary'!FK60/'4-year summary'!AH60)*100</f>
        <v>0.33778451242226221</v>
      </c>
      <c r="DX60" s="181">
        <f t="shared" si="20"/>
        <v>3.6022259707092523</v>
      </c>
      <c r="DY60" s="181">
        <f t="shared" si="20"/>
        <v>3.8497963822331656</v>
      </c>
      <c r="DZ60" s="181">
        <f>('4-year summary'!FN60/'4-year summary'!AG60)*100</f>
        <v>2.2480412403638486</v>
      </c>
      <c r="EA60" s="181">
        <f>('4-year summary'!FO60/'4-year summary'!AH60)*100</f>
        <v>2.233481705969631</v>
      </c>
      <c r="EB60" s="181">
        <f>('4-year summary'!FP60/'4-year summary'!AG60)*100</f>
        <v>0.24908170825910805</v>
      </c>
      <c r="EC60" s="181">
        <f>('4-year summary'!FQ60/'4-year summary'!AH60)*100</f>
        <v>0.23992170975786847</v>
      </c>
      <c r="ED60" s="181">
        <f t="shared" si="21"/>
        <v>2.4971229486229567</v>
      </c>
      <c r="EE60" s="181">
        <f t="shared" si="21"/>
        <v>2.4734034157274993</v>
      </c>
      <c r="EF60" s="181">
        <f>('4-year summary'!FT60/'4-year summary'!AG60)*100</f>
        <v>5.973231598694686</v>
      </c>
      <c r="EG60" s="181">
        <f>('4-year summary'!FU60/'4-year summary'!AH60)*100</f>
        <v>6.0485525775799482</v>
      </c>
      <c r="EH60" s="181">
        <f>('4-year summary'!FV60/'4-year summary'!AG60)*100</f>
        <v>0.29006983746630305</v>
      </c>
      <c r="EI60" s="181">
        <f>('4-year summary'!FW60/'4-year summary'!AH60)*100</f>
        <v>0.35672570003472553</v>
      </c>
      <c r="EJ60" s="181">
        <f t="shared" si="22"/>
        <v>6.2633014361609893</v>
      </c>
      <c r="EK60" s="181">
        <f t="shared" si="22"/>
        <v>6.4052782776146735</v>
      </c>
      <c r="EL60" s="181">
        <f>('4-year summary'!FZ60/'4-year summary'!AG60)*100</f>
        <v>0.20494064603597495</v>
      </c>
      <c r="EM60" s="181">
        <f>('4-year summary'!GA60/'4-year summary'!AH60)*100</f>
        <v>0.25097073586513874</v>
      </c>
      <c r="EN60" s="181">
        <f>('4-year summary'!GB60/'4-year summary'!AG60)*100</f>
        <v>2.3646997619535572E-2</v>
      </c>
      <c r="EO60" s="181">
        <f>('4-year summary'!GC60/'4-year summary'!AH60)*100</f>
        <v>2.6833349117656346E-2</v>
      </c>
      <c r="EP60" s="181">
        <f t="shared" si="23"/>
        <v>0.22858764365551051</v>
      </c>
      <c r="EQ60" s="181">
        <f t="shared" si="23"/>
        <v>0.27780408498279507</v>
      </c>
      <c r="ER60" s="181">
        <f>('4-year summary'!GF60/'4-year summary'!AG60)*100</f>
        <v>10.442514148786909</v>
      </c>
      <c r="ES60" s="181">
        <f>('4-year summary'!GG60/'4-year summary'!AH60)*100</f>
        <v>10.261388389051994</v>
      </c>
      <c r="ET60" s="181">
        <f>('4-year summary'!GH60/'4-year summary'!AG60)*100</f>
        <v>1.812936484164394</v>
      </c>
      <c r="EU60" s="181">
        <f>('4-year summary'!GI60/'4-year summary'!AH60)*100</f>
        <v>1.3969125864191685</v>
      </c>
      <c r="EV60" s="181">
        <f t="shared" si="24"/>
        <v>12.255450632951304</v>
      </c>
      <c r="EW60" s="181">
        <f t="shared" si="24"/>
        <v>11.658300975471162</v>
      </c>
      <c r="EX60" s="181">
        <f>('4-year summary'!GL60/'4-year summary'!AG60)*100</f>
        <v>2.6926047956111172</v>
      </c>
      <c r="EY60" s="181">
        <f>('4-year summary'!GM60/'4-year summary'!AH60)*100</f>
        <v>2.6312466458313604</v>
      </c>
      <c r="EZ60" s="181">
        <f>('4-year summary'!GN60/'4-year summary'!AG60)*100</f>
        <v>0.27745810540255073</v>
      </c>
      <c r="FA60" s="181">
        <f>('4-year summary'!GO60/'4-year summary'!AH60)*100</f>
        <v>0.16100009470593807</v>
      </c>
      <c r="FB60" s="181">
        <f t="shared" si="25"/>
        <v>2.9700629010136681</v>
      </c>
      <c r="FC60" s="181">
        <f t="shared" si="25"/>
        <v>2.7922467405372986</v>
      </c>
      <c r="FD60" s="181">
        <f>('4-year summary'!GR60/'4-year summary'!AG60)*100</f>
        <v>0.54388094524931818</v>
      </c>
      <c r="FE60" s="181">
        <f>('4-year summary'!GS60/'4-year summary'!AH60)*100</f>
        <v>0.54929444076143574</v>
      </c>
      <c r="FF60" s="181">
        <f>('4-year summary'!GT60/'4-year summary'!AG60)*100</f>
        <v>1.2611732063752306E-2</v>
      </c>
      <c r="FG60" s="181">
        <f>('4-year summary'!GU60/'4-year summary'!AH60)*100</f>
        <v>1.5784323010386084E-2</v>
      </c>
      <c r="FH60" s="181">
        <f t="shared" si="26"/>
        <v>0.55649267731307051</v>
      </c>
      <c r="FI60" s="181">
        <f t="shared" si="26"/>
        <v>0.56507876377182187</v>
      </c>
      <c r="FJ60" s="586">
        <f>('4-year summary'!GX60/'4-year summary'!X60)*100</f>
        <v>5.3112703057209156</v>
      </c>
      <c r="FK60" s="587">
        <f>('4-year summary'!GY60/'4-year summary'!Y60)*100</f>
        <v>5.0651875367850323</v>
      </c>
      <c r="FL60" s="587">
        <f>('4-year summary'!GZ60/'4-year summary'!Z60)*100</f>
        <v>4.7056977474021897</v>
      </c>
      <c r="FM60" s="587">
        <f>('4-year summary'!HA60/'4-year summary'!AA60)*100</f>
        <v>5.129583826217873</v>
      </c>
      <c r="FN60" s="583">
        <f>('4-year summary'!HB60/'4-year summary'!AB60)*100</f>
        <v>4.2046050436192024</v>
      </c>
      <c r="FO60" s="583">
        <f>('4-year summary'!HC60/'4-year summary'!AC60)*100</f>
        <v>4.5165191928194028</v>
      </c>
      <c r="FP60" s="588">
        <f>('4-year summary'!HD60/'4-year summary'!AD60)*100</f>
        <v>4.7071283095723011</v>
      </c>
      <c r="FQ60" s="588">
        <f>('4-year summary'!HE60/'4-year summary'!AE60)*100</f>
        <v>4.8313624442092671</v>
      </c>
      <c r="FR60" s="588">
        <f>('4-year summary'!HF60/'4-year summary'!AF60)*100</f>
        <v>5.6599364367171434</v>
      </c>
      <c r="FS60" s="586">
        <f>('4-year summary'!HG60/'4-year summary'!X60)*100</f>
        <v>0.15941882756533146</v>
      </c>
      <c r="FT60" s="587">
        <f>('4-year summary'!HH60/'4-year summary'!Y60)*100</f>
        <v>0.1926198077368956</v>
      </c>
      <c r="FU60" s="587">
        <f>('4-year summary'!HI60/'4-year summary'!Z60)*100</f>
        <v>0.20224562382313971</v>
      </c>
      <c r="FV60" s="587">
        <f>('4-year summary'!HJ60/'4-year summary'!AA60)*100</f>
        <v>0.13800767107574291</v>
      </c>
      <c r="FW60" s="583">
        <f>('4-year summary'!HK60/'4-year summary'!AB60)*100</f>
        <v>5.8794552764138502E-2</v>
      </c>
      <c r="FX60" s="583">
        <f>('4-year summary'!HL60/'4-year summary'!AC60)*100</f>
        <v>7.320644216691069E-2</v>
      </c>
      <c r="FY60" s="588">
        <f>('4-year summary'!HM60/'4-year summary'!AD60)*100</f>
        <v>5.3767820773930754E-2</v>
      </c>
      <c r="FZ60" s="588">
        <f>('4-year summary'!HN60/'4-year summary'!AE60)*100</f>
        <v>2.2331630853233948</v>
      </c>
      <c r="GA60" s="588">
        <f>('4-year summary'!HO60/'4-year summary'!AF60)*100</f>
        <v>4.6737707982800521E-3</v>
      </c>
      <c r="GB60" s="586">
        <f>('4-year summary'!HY60/'4-year summary'!X60)*100</f>
        <v>21.105841993744324</v>
      </c>
      <c r="GC60" s="587">
        <f>('4-year summary'!HZ60/'4-year summary'!Y60)*100</f>
        <v>18.569976279227379</v>
      </c>
      <c r="GD60" s="587">
        <f>('4-year summary'!IA60/'4-year summary'!Z60)*100</f>
        <v>17.490759467187392</v>
      </c>
      <c r="GE60" s="587">
        <f>('4-year summary'!IB60/'4-year summary'!AA60)*100</f>
        <v>17.691866508943612</v>
      </c>
      <c r="GF60" s="583">
        <f>('4-year summary'!IC60/'4-year summary'!AB60)*100</f>
        <v>20.152230220400121</v>
      </c>
      <c r="GG60" s="583">
        <f>('4-year summary'!ID60/'4-year summary'!AC60)*100</f>
        <v>20.944999681711121</v>
      </c>
      <c r="GH60" s="588">
        <f>('4-year summary'!IE60/'4-year summary'!AD60)*100</f>
        <v>22.240325865580449</v>
      </c>
      <c r="GI60" s="588">
        <f>('4-year summary'!IF60/'4-year summary'!AE60)*100</f>
        <v>22.811699565944263</v>
      </c>
      <c r="GJ60" s="588">
        <f>('4-year summary'!IG60/'4-year summary'!AF60)*100</f>
        <v>22.633514052470865</v>
      </c>
      <c r="GK60" s="586">
        <f>('4-year summary'!IH60/'4-year summary'!X60)*100</f>
        <v>4.041973564726062</v>
      </c>
      <c r="GL60" s="587">
        <f>('4-year summary'!II60/'4-year summary'!Y60)*100</f>
        <v>6.0229360252545971</v>
      </c>
      <c r="GM60" s="587">
        <f>('4-year summary'!IJ60/'4-year summary'!Z60)*100</f>
        <v>8.1264383848246045</v>
      </c>
      <c r="GN60" s="587">
        <f>('4-year summary'!IK60/'4-year summary'!AA60)*100</f>
        <v>4.3947377854249563</v>
      </c>
      <c r="GO60" s="583">
        <f>('4-year summary'!IL60/'4-year summary'!AB60)*100</f>
        <v>7.4653191590789909</v>
      </c>
      <c r="GP60" s="583">
        <f>('4-year summary'!IM60/'4-year summary'!AC60)*100</f>
        <v>4.64383474441403</v>
      </c>
      <c r="GQ60" s="588">
        <f>('4-year summary'!IN60/'4-year summary'!AD60)*100</f>
        <v>4.8244399185336047</v>
      </c>
      <c r="GR60" s="588">
        <f>('4-year summary'!IO60/'4-year summary'!AE60)*100</f>
        <v>2.4494240709213333</v>
      </c>
      <c r="GS60" s="588">
        <f>('4-year summary'!IP60/'4-year summary'!AF60)*100</f>
        <v>3.354209509565651</v>
      </c>
      <c r="GT60" s="586">
        <f>('4-year summary'!LB60/'4-year summary'!X60)*100</f>
        <v>27.498738775098374</v>
      </c>
      <c r="GU60" s="587">
        <f>('4-year summary'!LC60/'4-year summary'!Y60)*100</f>
        <v>24.353921061549162</v>
      </c>
      <c r="GV60" s="587">
        <f>('4-year summary'!LD60/'4-year summary'!Z60)*100</f>
        <v>23.551154194853197</v>
      </c>
      <c r="GW60" s="587">
        <f>('4-year summary'!LE60/'4-year summary'!AA60)*100</f>
        <v>22.785604186830124</v>
      </c>
      <c r="GX60" s="583">
        <f>('4-year summary'!LF60/'4-year summary'!AB60)*100</f>
        <v>19.486421636395416</v>
      </c>
      <c r="GY60" s="583">
        <f>('4-year summary'!LG60/'4-year summary'!AC60)*100</f>
        <v>18.898402189827486</v>
      </c>
      <c r="GZ60" s="588">
        <f>('4-year summary'!LH60/'4-year summary'!AD60)*100</f>
        <v>17.904684317718942</v>
      </c>
      <c r="HA60" s="588">
        <f>('4-year summary'!LI60/'4-year summary'!AE60)*100</f>
        <v>17.446586604089021</v>
      </c>
      <c r="HB60" s="588">
        <f>('4-year summary'!LJ60/'4-year summary'!AF60)*100</f>
        <v>17.867825761824641</v>
      </c>
      <c r="HC60" s="586">
        <f>('4-year summary'!LK60/'4-year summary'!X60)*100</f>
        <v>3.7372616284935924</v>
      </c>
      <c r="HD60" s="587">
        <f>('4-year summary'!LL60/'4-year summary'!Y60)*100</f>
        <v>2.9428026182025717</v>
      </c>
      <c r="HE60" s="587">
        <f>('4-year summary'!LM60/'4-year summary'!Z60)*100</f>
        <v>2.5664272264453589</v>
      </c>
      <c r="HF60" s="587">
        <f>('4-year summary'!LN60/'4-year summary'!AA60)*100</f>
        <v>6.1332759794960028</v>
      </c>
      <c r="HG60" s="583">
        <f>('4-year summary'!LO60/'4-year summary'!AB60)*100</f>
        <v>1.8369325133876786</v>
      </c>
      <c r="HH60" s="583">
        <f>('4-year summary'!LP60/'4-year summary'!AC60)*100</f>
        <v>3.5584696670698328</v>
      </c>
      <c r="HI60" s="588">
        <f>('4-year summary'!LQ60/'4-year summary'!AD60)*100</f>
        <v>3.7050916496945008</v>
      </c>
      <c r="HJ60" s="588">
        <f>('4-year summary'!LR60/'4-year summary'!AE60)*100</f>
        <v>3.3067991840365649</v>
      </c>
      <c r="HK60" s="588">
        <f>('4-year summary'!LS60/'4-year summary'!AF60)*100</f>
        <v>1.2151804075528136</v>
      </c>
      <c r="HL60" s="38"/>
      <c r="HM60" s="24">
        <f t="shared" si="95"/>
        <v>100</v>
      </c>
      <c r="HN60" s="24">
        <f t="shared" si="96"/>
        <v>99.999999999999986</v>
      </c>
      <c r="HO60" s="24">
        <f t="shared" si="97"/>
        <v>99.999999999999986</v>
      </c>
      <c r="HP60" s="24">
        <f t="shared" si="98"/>
        <v>99.999999999999986</v>
      </c>
      <c r="HQ60" s="24">
        <f t="shared" si="99"/>
        <v>100</v>
      </c>
      <c r="HR60" s="24">
        <f t="shared" si="100"/>
        <v>100</v>
      </c>
      <c r="HS60" s="24">
        <f t="shared" si="101"/>
        <v>99.999999999999986</v>
      </c>
      <c r="HT60" s="24">
        <f t="shared" si="102"/>
        <v>100</v>
      </c>
      <c r="HU60" s="24">
        <f t="shared" si="103"/>
        <v>100</v>
      </c>
      <c r="HV60" s="597">
        <f t="shared" si="104"/>
        <v>99.999999999999986</v>
      </c>
      <c r="HW60" s="597">
        <f t="shared" si="105"/>
        <v>100.00000000000001</v>
      </c>
    </row>
    <row r="61" spans="1:231" s="26" customFormat="1" x14ac:dyDescent="0.2">
      <c r="A61" s="154" t="s">
        <v>65</v>
      </c>
      <c r="B61" s="37">
        <f>('4-year summary'!B61/'4-year summary'!X61)*100</f>
        <v>83.49413298565841</v>
      </c>
      <c r="C61" s="37">
        <f>('4-year summary'!C61/'4-year summary'!Y61)*100</f>
        <v>79.695304695304685</v>
      </c>
      <c r="D61" s="37">
        <f>('4-year summary'!D61/'4-year summary'!Z61)*100</f>
        <v>79.640401903754636</v>
      </c>
      <c r="E61" s="37">
        <f>('4-year summary'!E61/'4-year summary'!AA61)*100</f>
        <v>80.753809141940664</v>
      </c>
      <c r="F61" s="37">
        <f>('4-year summary'!F61/'4-year summary'!AB61)*100</f>
        <v>78.456014362657086</v>
      </c>
      <c r="G61" s="37">
        <f>('4-year summary'!G61/'4-year summary'!AC61)*100</f>
        <v>79.700799587309774</v>
      </c>
      <c r="H61" s="37">
        <f>('4-year summary'!H61/'4-year summary'!AD61)*100</f>
        <v>80.367018602312726</v>
      </c>
      <c r="I61" s="37">
        <f>('4-year summary'!I61/'4-year summary'!AE61)*100</f>
        <v>69.71958389868837</v>
      </c>
      <c r="J61" s="37">
        <f>('4-year summary'!J61/'4-year summary'!AF61)*100</f>
        <v>65.243399339934001</v>
      </c>
      <c r="K61" s="37">
        <f>('4-year summary'!K61/'4-year summary'!AG61)*100</f>
        <v>66.632038229794304</v>
      </c>
      <c r="L61" s="37">
        <f>('4-year summary'!L61/'4-year summary'!AH61)*100</f>
        <v>66.032271410839883</v>
      </c>
      <c r="M61" s="181">
        <f>('4-year summary'!M61/'4-year summary'!X61)*100</f>
        <v>16.50586701434159</v>
      </c>
      <c r="N61" s="37">
        <f>('4-year summary'!N61/'4-year summary'!Y61)*100</f>
        <v>20.304695304695304</v>
      </c>
      <c r="O61" s="37">
        <f>('4-year summary'!O61/'4-year summary'!Z61)*100</f>
        <v>20.359598096245374</v>
      </c>
      <c r="P61" s="37">
        <f>('4-year summary'!P61/'4-year summary'!AA61)*100</f>
        <v>19.246190858059343</v>
      </c>
      <c r="Q61" s="37">
        <f>('4-year summary'!Q61/'4-year summary'!AB61)*100</f>
        <v>21.543985637342907</v>
      </c>
      <c r="R61" s="37">
        <f>('4-year summary'!R61/'4-year summary'!AC61)*100</f>
        <v>20.299200412690226</v>
      </c>
      <c r="S61" s="37">
        <f>('4-year summary'!S61/'4-year summary'!AD61)*100</f>
        <v>19.632981397687281</v>
      </c>
      <c r="T61" s="37">
        <f>('4-year summary'!T61/'4-year summary'!AE61)*100</f>
        <v>30.280416101311623</v>
      </c>
      <c r="U61" s="37">
        <f>('4-year summary'!U61/'4-year summary'!AF61)*100</f>
        <v>34.756600660066006</v>
      </c>
      <c r="V61" s="37">
        <f>('4-year summary'!V61/'4-year summary'!AG61)*100</f>
        <v>33.367961770205696</v>
      </c>
      <c r="W61" s="37">
        <f>('4-year summary'!W61/'4-year summary'!AH61)*100</f>
        <v>33.967728589160117</v>
      </c>
      <c r="X61" s="181">
        <f>('4-year summary'!AI61/'4-year summary'!X61)*100</f>
        <v>28.97001303780965</v>
      </c>
      <c r="Y61" s="24">
        <f>('4-year summary'!AJ61/'4-year summary'!Y61)*100</f>
        <v>26.998001998001996</v>
      </c>
      <c r="Z61" s="24">
        <f>('4-year summary'!AK61/'4-year summary'!Z61)*100</f>
        <v>26.573241671073504</v>
      </c>
      <c r="AA61" s="24">
        <f>('4-year summary'!AL61/'4-year summary'!AA61)*100</f>
        <v>26.463512429831599</v>
      </c>
      <c r="AB61" s="76">
        <f>('4-year summary'!AM61/'4-year summary'!AB61)*100</f>
        <v>25.981020774557578</v>
      </c>
      <c r="AC61" s="76">
        <f>('4-year summary'!AN61/'4-year summary'!AC61)*100</f>
        <v>26.205829249419654</v>
      </c>
      <c r="AD61" s="37">
        <f>('4-year summary'!AO61/'4-year summary'!AD61)*100</f>
        <v>26.973353443941679</v>
      </c>
      <c r="AE61" s="37">
        <f>('4-year summary'!AP61/'4-year summary'!AE61)*100</f>
        <v>23.473541383989144</v>
      </c>
      <c r="AF61" s="37">
        <f>('4-year summary'!AQ61/'4-year summary'!AF61)*100</f>
        <v>22.566006600660067</v>
      </c>
      <c r="AG61" s="37">
        <f>('4-year summary'!AR61/'4-year summary'!AG61)*100</f>
        <v>21.46270517348847</v>
      </c>
      <c r="AH61" s="37">
        <f>('4-year summary'!AS61/'4-year summary'!AH61)*100</f>
        <v>21.762515515101367</v>
      </c>
      <c r="AI61" s="181">
        <f>('4-year summary'!AT61/'4-year summary'!X61)*100</f>
        <v>0.91264667535853972</v>
      </c>
      <c r="AJ61" s="24">
        <f>('4-year summary'!AU61/'4-year summary'!Y61)*100</f>
        <v>0.7492507492507493</v>
      </c>
      <c r="AK61" s="24">
        <f>('4-year summary'!AV61/'4-year summary'!Z61)*100</f>
        <v>0.60814383923849824</v>
      </c>
      <c r="AL61" s="24">
        <f>('4-year summary'!AW61/'4-year summary'!AA61)*100</f>
        <v>0.53461641272387062</v>
      </c>
      <c r="AM61" s="76">
        <f>('4-year summary'!AX61/'4-year summary'!AB61)*100</f>
        <v>1.2567324955116697</v>
      </c>
      <c r="AN61" s="76">
        <f>('4-year summary'!AY61/'4-year summary'!AC61)*100</f>
        <v>1.0059324219757546</v>
      </c>
      <c r="AO61" s="37">
        <f>('4-year summary'!AZ61/'4-year summary'!AD61)*100</f>
        <v>1.0055304172951232</v>
      </c>
      <c r="AP61" s="37">
        <f>('4-year summary'!BA61/'4-year summary'!AE61)*100</f>
        <v>13.726820443238354</v>
      </c>
      <c r="AQ61" s="37">
        <f>('4-year summary'!BB61/'4-year summary'!AF61)*100</f>
        <v>19.513201320132012</v>
      </c>
      <c r="AR61" s="37">
        <f>('4-year summary'!BC61/'4-year summary'!AG61)*100</f>
        <v>19.447330147517143</v>
      </c>
      <c r="AS61" s="37">
        <f>('4-year summary'!BD61/'4-year summary'!AH61)*100</f>
        <v>17.045924700041372</v>
      </c>
      <c r="AT61" s="608">
        <f t="shared" si="27"/>
        <v>40.910035321005608</v>
      </c>
      <c r="AU61" s="608">
        <f t="shared" si="27"/>
        <v>38.808440215142738</v>
      </c>
      <c r="AV61" s="78"/>
      <c r="AW61" s="75"/>
      <c r="AX61" s="75"/>
      <c r="AY61" s="75"/>
      <c r="AZ61" s="76"/>
      <c r="BA61" s="76"/>
      <c r="BB61" s="76"/>
      <c r="BC61" s="76"/>
      <c r="BD61" s="37"/>
      <c r="BE61" s="37"/>
      <c r="BF61" s="37"/>
      <c r="BG61" s="181">
        <f>('4-year summary'!DH61/'4-year summary'!X61)*100</f>
        <v>10.873533246414603</v>
      </c>
      <c r="BH61" s="24">
        <f>('4-year summary'!DI61/'4-year summary'!Y61)*100</f>
        <v>15.55944055944056</v>
      </c>
      <c r="BI61" s="24">
        <f>('4-year summary'!DJ61/'4-year summary'!Z61)*100</f>
        <v>15.282919090428345</v>
      </c>
      <c r="BJ61" s="24">
        <f>('4-year summary'!DK61/'4-year summary'!AA61)*100</f>
        <v>14.755412991178829</v>
      </c>
      <c r="BK61" s="76">
        <f>('4-year summary'!DL61/'4-year summary'!AB61)*100</f>
        <v>16.388817645550141</v>
      </c>
      <c r="BL61" s="76">
        <f>('4-year summary'!DM61/'4-year summary'!AC61)*100</f>
        <v>15.527469693061647</v>
      </c>
      <c r="BM61" s="37">
        <f>('4-year summary'!DN61/'4-year summary'!AD61)*100</f>
        <v>15.409753645047763</v>
      </c>
      <c r="BN61" s="37">
        <f>('4-year summary'!DO61/'4-year summary'!AE61)*100</f>
        <v>13.297150610583447</v>
      </c>
      <c r="BO61" s="37">
        <f>('4-year summary'!DP61/'4-year summary'!AF61)*100</f>
        <v>12.066831683168317</v>
      </c>
      <c r="BP61" s="37">
        <f>('4-year summary'!DQ61/'4-year summary'!AG61)*100</f>
        <v>10.11842925410347</v>
      </c>
      <c r="BQ61" s="37">
        <f>('4-year summary'!DR61/'4-year summary'!AH61)*100</f>
        <v>12.9292511377741</v>
      </c>
      <c r="BR61" s="608">
        <f t="shared" si="2"/>
        <v>10.11842925410347</v>
      </c>
      <c r="BS61" s="608">
        <f t="shared" si="2"/>
        <v>12.9292511377741</v>
      </c>
      <c r="BT61" s="386">
        <f t="shared" si="3"/>
        <v>28.97001303780965</v>
      </c>
      <c r="BU61" s="387">
        <f t="shared" si="4"/>
        <v>26.998001998001996</v>
      </c>
      <c r="BV61" s="387">
        <f t="shared" si="5"/>
        <v>26.573241671073504</v>
      </c>
      <c r="BW61" s="387">
        <f t="shared" si="6"/>
        <v>26.463512429831599</v>
      </c>
      <c r="BX61" s="387">
        <f t="shared" si="7"/>
        <v>25.981020774557578</v>
      </c>
      <c r="BY61" s="387">
        <f t="shared" si="8"/>
        <v>26.205829249419654</v>
      </c>
      <c r="BZ61" s="387">
        <f t="shared" si="9"/>
        <v>26.973353443941679</v>
      </c>
      <c r="CA61" s="387">
        <f t="shared" si="87"/>
        <v>23.473541383989144</v>
      </c>
      <c r="CB61" s="387">
        <f t="shared" si="88"/>
        <v>22.566006600660067</v>
      </c>
      <c r="CC61" s="387">
        <f t="shared" si="89"/>
        <v>21.46270517348847</v>
      </c>
      <c r="CD61" s="387">
        <f t="shared" si="90"/>
        <v>21.762515515101367</v>
      </c>
      <c r="CE61" s="386">
        <f t="shared" si="10"/>
        <v>11.786179921773142</v>
      </c>
      <c r="CF61" s="387">
        <f t="shared" si="11"/>
        <v>16.308691308691309</v>
      </c>
      <c r="CG61" s="387">
        <f t="shared" si="12"/>
        <v>15.891062929666843</v>
      </c>
      <c r="CH61" s="387">
        <f t="shared" si="13"/>
        <v>15.2900294039027</v>
      </c>
      <c r="CI61" s="387">
        <f t="shared" si="14"/>
        <v>17.645550141061811</v>
      </c>
      <c r="CJ61" s="387">
        <f t="shared" si="15"/>
        <v>16.533402115037401</v>
      </c>
      <c r="CK61" s="387">
        <f t="shared" si="16"/>
        <v>16.415284062342884</v>
      </c>
      <c r="CL61" s="387">
        <f t="shared" si="91"/>
        <v>27.023971053821803</v>
      </c>
      <c r="CM61" s="387">
        <f t="shared" si="92"/>
        <v>31.580033003300329</v>
      </c>
      <c r="CN61" s="387">
        <f t="shared" si="93"/>
        <v>29.56575940162061</v>
      </c>
      <c r="CO61" s="387">
        <f t="shared" si="94"/>
        <v>29.97517583781547</v>
      </c>
      <c r="CP61" s="181">
        <f>('4-year summary'!ED61/'4-year summary'!AG61)*100</f>
        <v>0.85185954706004563</v>
      </c>
      <c r="CQ61" s="181">
        <f>('4-year summary'!EE61/'4-year summary'!AH61)*100</f>
        <v>0.66197765825403387</v>
      </c>
      <c r="CR61" s="181">
        <f>('4-year summary'!EF61/'4-year summary'!AG61)*100</f>
        <v>6.2331186370247246E-2</v>
      </c>
      <c r="CS61" s="181">
        <f>('4-year summary'!EG61/'4-year summary'!AH61)*100</f>
        <v>6.2060405461315686E-2</v>
      </c>
      <c r="CT61" s="181">
        <f t="shared" si="17"/>
        <v>0.91419073343029289</v>
      </c>
      <c r="CU61" s="181">
        <f t="shared" si="17"/>
        <v>0.72403806371534951</v>
      </c>
      <c r="CV61" s="181">
        <f>('4-year summary'!EJ61/'4-year summary'!AG61)*100</f>
        <v>4.5917307292748806</v>
      </c>
      <c r="CW61" s="181">
        <f>('4-year summary'!EK61/'4-year summary'!AH61)*100</f>
        <v>5.3165080678527099</v>
      </c>
      <c r="CX61" s="181">
        <f>('4-year summary'!EL61/'4-year summary'!AG61)*100</f>
        <v>0.43631830459173071</v>
      </c>
      <c r="CY61" s="181">
        <f>('4-year summary'!EM61/'4-year summary'!AH61)*100</f>
        <v>0.26892842366570124</v>
      </c>
      <c r="CZ61" s="181">
        <f t="shared" si="18"/>
        <v>5.0280490338666111</v>
      </c>
      <c r="DA61" s="181">
        <f t="shared" si="18"/>
        <v>5.5854364915184114</v>
      </c>
      <c r="DB61" s="181">
        <f>('4-year summary'!EP61/'4-year summary'!AG61)*100</f>
        <v>4.0723041761894869</v>
      </c>
      <c r="DC61" s="181">
        <f>('4-year summary'!EQ61/'4-year summary'!AH61)*100</f>
        <v>2.3169218038891186</v>
      </c>
      <c r="DD61" s="181">
        <f>('4-year summary'!ER61/'4-year summary'!AG61)*100</f>
        <v>4.1554124246831498E-2</v>
      </c>
      <c r="DE61" s="181">
        <f>('4-year summary'!ES61/'4-year summary'!AH61)*100</f>
        <v>4.1373603640877117E-2</v>
      </c>
      <c r="DF61" s="181">
        <f t="shared" si="36"/>
        <v>4.1138583004363181</v>
      </c>
      <c r="DG61" s="181">
        <f t="shared" si="36"/>
        <v>2.3582954075299956</v>
      </c>
      <c r="DH61" s="181">
        <f>('4-year summary'!EV61/'4-year summary'!AG61)*100</f>
        <v>2.8256804487845422</v>
      </c>
      <c r="DI61" s="181">
        <f>('4-year summary'!EW61/'4-year summary'!AH61)*100</f>
        <v>3.0409598676044687</v>
      </c>
      <c r="DJ61" s="181">
        <f>('4-year summary'!EX61/'4-year summary'!AG61)*100</f>
        <v>0.10388531061707874</v>
      </c>
      <c r="DK61" s="181">
        <f>('4-year summary'!EY61/'4-year summary'!AH61)*100</f>
        <v>8.2747207281754234E-2</v>
      </c>
      <c r="DL61" s="181">
        <f t="shared" si="37"/>
        <v>2.9295657594016209</v>
      </c>
      <c r="DM61" s="181">
        <f t="shared" si="37"/>
        <v>3.123707074886223</v>
      </c>
      <c r="DN61" s="181">
        <f>('4-year summary'!FB61/'4-year summary'!AG61)*100</f>
        <v>7.2304176189486817</v>
      </c>
      <c r="DO61" s="181">
        <f>('4-year summary'!FC61/'4-year summary'!AH61)*100</f>
        <v>7.4886222589987588</v>
      </c>
      <c r="DP61" s="181">
        <f>('4-year summary'!FD61/'4-year summary'!AG61)*100</f>
        <v>0.81030542281321416</v>
      </c>
      <c r="DQ61" s="181">
        <f>('4-year summary'!FE61/'4-year summary'!AH61)*100</f>
        <v>0.84815887463798101</v>
      </c>
      <c r="DR61" s="181">
        <f t="shared" si="19"/>
        <v>8.0407230417618951</v>
      </c>
      <c r="DS61" s="181">
        <f t="shared" si="19"/>
        <v>8.3367811336367392</v>
      </c>
      <c r="DT61" s="181">
        <f>('4-year summary'!FH61/'4-year summary'!AG61)*100</f>
        <v>2.3893621441928112</v>
      </c>
      <c r="DU61" s="181">
        <f>('4-year summary'!FI61/'4-year summary'!AH61)*100</f>
        <v>2.4410426148117499</v>
      </c>
      <c r="DV61" s="181">
        <f>('4-year summary'!FJ61/'4-year summary'!AG61)*100</f>
        <v>6.2331186370247246E-2</v>
      </c>
      <c r="DW61" s="181">
        <f>('4-year summary'!FK61/'4-year summary'!AH61)*100</f>
        <v>2.0686801820438559E-2</v>
      </c>
      <c r="DX61" s="181">
        <f t="shared" si="20"/>
        <v>2.4516933305630584</v>
      </c>
      <c r="DY61" s="181">
        <f t="shared" si="20"/>
        <v>2.4617294166321884</v>
      </c>
      <c r="DZ61" s="181">
        <f>('4-year summary'!FN61/'4-year summary'!AG61)*100</f>
        <v>1.1011842925410347</v>
      </c>
      <c r="EA61" s="181">
        <f>('4-year summary'!FO61/'4-year summary'!AH61)*100</f>
        <v>1.0136532892014893</v>
      </c>
      <c r="EB61" s="181">
        <f>('4-year summary'!FP61/'4-year summary'!AG61)*100</f>
        <v>0.18699355911074175</v>
      </c>
      <c r="EC61" s="181">
        <f>('4-year summary'!FQ61/'4-year summary'!AH61)*100</f>
        <v>0.20686801820438561</v>
      </c>
      <c r="ED61" s="181">
        <f t="shared" si="21"/>
        <v>1.2881778516517763</v>
      </c>
      <c r="EE61" s="181">
        <f t="shared" si="21"/>
        <v>1.2205213074058749</v>
      </c>
      <c r="EF61" s="181">
        <f>('4-year summary'!FT61/'4-year summary'!AG61)*100</f>
        <v>10.326199875337627</v>
      </c>
      <c r="EG61" s="181">
        <f>('4-year summary'!FU61/'4-year summary'!AH61)*100</f>
        <v>10.281340504757965</v>
      </c>
      <c r="EH61" s="181">
        <f>('4-year summary'!FV61/'4-year summary'!AG61)*100</f>
        <v>1.4128402243922711</v>
      </c>
      <c r="EI61" s="181">
        <f>('4-year summary'!FW61/'4-year summary'!AH61)*100</f>
        <v>1.6756309474555233</v>
      </c>
      <c r="EJ61" s="181">
        <f t="shared" si="22"/>
        <v>11.739040099729898</v>
      </c>
      <c r="EK61" s="181">
        <f t="shared" si="22"/>
        <v>11.956971452213489</v>
      </c>
      <c r="EL61" s="181">
        <f>('4-year summary'!FZ61/'4-year summary'!AG61)*100</f>
        <v>0.16621649698732599</v>
      </c>
      <c r="EM61" s="181">
        <f>('4-year summary'!GA61/'4-year summary'!AH61)*100</f>
        <v>0.16549441456350847</v>
      </c>
      <c r="EN61" s="181">
        <f>('4-year summary'!GB61/'4-year summary'!AG61)*100</f>
        <v>2.0777062123415749E-2</v>
      </c>
      <c r="EO61" s="181">
        <f>('4-year summary'!GC61/'4-year summary'!AH61)*100</f>
        <v>0</v>
      </c>
      <c r="EP61" s="181">
        <f t="shared" si="23"/>
        <v>0.18699355911074172</v>
      </c>
      <c r="EQ61" s="181">
        <f t="shared" si="23"/>
        <v>0.16549441456350847</v>
      </c>
      <c r="ER61" s="181">
        <f>('4-year summary'!GF61/'4-year summary'!AG61)*100</f>
        <v>8.871805526698525</v>
      </c>
      <c r="ES61" s="181">
        <f>('4-year summary'!GG61/'4-year summary'!AH61)*100</f>
        <v>8.8953247827885811</v>
      </c>
      <c r="ET61" s="181">
        <f>('4-year summary'!GH61/'4-year summary'!AG61)*100</f>
        <v>0.4570953667151465</v>
      </c>
      <c r="EU61" s="181">
        <f>('4-year summary'!GI61/'4-year summary'!AH61)*100</f>
        <v>0.57923045097227965</v>
      </c>
      <c r="EV61" s="181">
        <f t="shared" si="24"/>
        <v>9.328900893413671</v>
      </c>
      <c r="EW61" s="181">
        <f t="shared" si="24"/>
        <v>9.4745552337608601</v>
      </c>
      <c r="EX61" s="181">
        <f>('4-year summary'!GL61/'4-year summary'!AG61)*100</f>
        <v>2.0984832744649906</v>
      </c>
      <c r="EY61" s="181">
        <f>('4-year summary'!GM61/'4-year summary'!AH61)*100</f>
        <v>2.1721141911460489</v>
      </c>
      <c r="EZ61" s="181">
        <f>('4-year summary'!GN61/'4-year summary'!AG61)*100</f>
        <v>0.12466237274049449</v>
      </c>
      <c r="FA61" s="181">
        <f>('4-year summary'!GO61/'4-year summary'!AH61)*100</f>
        <v>0.14480761274306991</v>
      </c>
      <c r="FB61" s="181">
        <f t="shared" si="25"/>
        <v>2.2231456472054849</v>
      </c>
      <c r="FC61" s="181">
        <f t="shared" si="25"/>
        <v>2.3169218038891186</v>
      </c>
      <c r="FD61" s="181">
        <f>('4-year summary'!GR61/'4-year summary'!AG61)*100</f>
        <v>0.64408892582588817</v>
      </c>
      <c r="FE61" s="181">
        <f>('4-year summary'!GS61/'4-year summary'!AH61)*100</f>
        <v>0.47579644187008691</v>
      </c>
      <c r="FF61" s="181">
        <f>('4-year summary'!GT61/'4-year summary'!AG61)*100</f>
        <v>8.3108248493662995E-2</v>
      </c>
      <c r="FG61" s="181">
        <f>('4-year summary'!GU61/'4-year summary'!AH61)*100</f>
        <v>6.2060405461315686E-2</v>
      </c>
      <c r="FH61" s="181">
        <f t="shared" si="26"/>
        <v>0.72719717431955111</v>
      </c>
      <c r="FI61" s="181">
        <f t="shared" si="26"/>
        <v>0.5378568473314026</v>
      </c>
      <c r="FJ61" s="586">
        <f>('4-year summary'!GX61/'4-year summary'!X61)*100</f>
        <v>4.7457627118644066</v>
      </c>
      <c r="FK61" s="587">
        <f>('4-year summary'!GY61/'4-year summary'!Y61)*100</f>
        <v>4.4955044955044956</v>
      </c>
      <c r="FL61" s="587">
        <f>('4-year summary'!GZ61/'4-year summary'!Z61)*100</f>
        <v>4.4420941300898997</v>
      </c>
      <c r="FM61" s="587">
        <f>('4-year summary'!HA61/'4-year summary'!AA61)*100</f>
        <v>4.7046244319700614</v>
      </c>
      <c r="FN61" s="583">
        <f>('4-year summary'!HB61/'4-year summary'!AB61)*100</f>
        <v>4.9243395742498075</v>
      </c>
      <c r="FO61" s="583">
        <f>('4-year summary'!HC61/'4-year summary'!AC61)*100</f>
        <v>4.9006964147536758</v>
      </c>
      <c r="FP61" s="588">
        <f>('4-year summary'!HD61/'4-year summary'!AD61)*100</f>
        <v>5.0527903469079938</v>
      </c>
      <c r="FQ61" s="588">
        <f>('4-year summary'!HE61/'4-year summary'!AE61)*100</f>
        <v>4.5906829488919039</v>
      </c>
      <c r="FR61" s="588">
        <f>('4-year summary'!HF61/'4-year summary'!AF61)*100</f>
        <v>4.1047854785478544</v>
      </c>
      <c r="FS61" s="586">
        <f>('4-year summary'!HG61/'4-year summary'!X61)*100</f>
        <v>7.822685788787484E-2</v>
      </c>
      <c r="FT61" s="587">
        <f>('4-year summary'!HH61/'4-year summary'!Y61)*100</f>
        <v>7.4925074925074928E-2</v>
      </c>
      <c r="FU61" s="587">
        <f>('4-year summary'!HI61/'4-year summary'!Z61)*100</f>
        <v>0.13220518244315177</v>
      </c>
      <c r="FV61" s="587">
        <f>('4-year summary'!HJ61/'4-year summary'!AA61)*100</f>
        <v>8.0192461908580592E-2</v>
      </c>
      <c r="FW61" s="583">
        <f>('4-year summary'!HK61/'4-year summary'!AB61)*100</f>
        <v>0.17953321364452424</v>
      </c>
      <c r="FX61" s="583">
        <f>('4-year summary'!HL61/'4-year summary'!AC61)*100</f>
        <v>0.25793139025019346</v>
      </c>
      <c r="FY61" s="588">
        <f>('4-year summary'!HM61/'4-year summary'!AD61)*100</f>
        <v>0.10055304172951231</v>
      </c>
      <c r="FZ61" s="588">
        <f>('4-year summary'!HN61/'4-year summary'!AE61)*100</f>
        <v>9.0456806874717327E-2</v>
      </c>
      <c r="GA61" s="588">
        <f>('4-year summary'!HO61/'4-year summary'!AF61)*100</f>
        <v>0</v>
      </c>
      <c r="GB61" s="586">
        <f>('4-year summary'!HY61/'4-year summary'!X61)*100</f>
        <v>14.602346805736635</v>
      </c>
      <c r="GC61" s="587">
        <f>('4-year summary'!HZ61/'4-year summary'!Y61)*100</f>
        <v>14.61038961038961</v>
      </c>
      <c r="GD61" s="587">
        <f>('4-year summary'!IA61/'4-year summary'!Z61)*100</f>
        <v>15.097831835007932</v>
      </c>
      <c r="GE61" s="587">
        <f>('4-year summary'!IB61/'4-year summary'!AA61)*100</f>
        <v>16.86714782143812</v>
      </c>
      <c r="GF61" s="583">
        <f>('4-year summary'!IC61/'4-year summary'!AB61)*100</f>
        <v>19.492177481405491</v>
      </c>
      <c r="GG61" s="583">
        <f>('4-year summary'!ID61/'4-year summary'!AC61)*100</f>
        <v>20.789270054165591</v>
      </c>
      <c r="GH61" s="588">
        <f>('4-year summary'!IE61/'4-year summary'!AD61)*100</f>
        <v>20.965309200603318</v>
      </c>
      <c r="GI61" s="588">
        <f>('4-year summary'!IF61/'4-year summary'!AE61)*100</f>
        <v>19.109000452284032</v>
      </c>
      <c r="GJ61" s="588">
        <f>('4-year summary'!IG61/'4-year summary'!AF61)*100</f>
        <v>18.399339933993399</v>
      </c>
      <c r="GK61" s="586">
        <f>('4-year summary'!IH61/'4-year summary'!X61)*100</f>
        <v>1.6427640156453716</v>
      </c>
      <c r="GL61" s="587">
        <f>('4-year summary'!II61/'4-year summary'!Y61)*100</f>
        <v>1.5234765234765235</v>
      </c>
      <c r="GM61" s="587">
        <f>('4-year summary'!IJ61/'4-year summary'!Z61)*100</f>
        <v>1.9566367001586462</v>
      </c>
      <c r="GN61" s="587">
        <f>('4-year summary'!IK61/'4-year summary'!AA61)*100</f>
        <v>1.710772520716386</v>
      </c>
      <c r="GO61" s="583">
        <f>('4-year summary'!IL61/'4-year summary'!AB61)*100</f>
        <v>1.7696845344960248</v>
      </c>
      <c r="GP61" s="583">
        <f>('4-year summary'!IM61/'4-year summary'!AC61)*100</f>
        <v>1.6765540366262575</v>
      </c>
      <c r="GQ61" s="588">
        <f>('4-year summary'!IN61/'4-year summary'!AD61)*100</f>
        <v>1.5334338863750627</v>
      </c>
      <c r="GR61" s="588">
        <f>('4-year summary'!IO61/'4-year summary'!AE61)*100</f>
        <v>1.6282225237449117</v>
      </c>
      <c r="GS61" s="588">
        <f>('4-year summary'!IP61/'4-year summary'!AF61)*100</f>
        <v>1.4232673267326734</v>
      </c>
      <c r="GT61" s="586">
        <f>('4-year summary'!LB61/'4-year summary'!X61)*100</f>
        <v>35.176010430247715</v>
      </c>
      <c r="GU61" s="587">
        <f>('4-year summary'!LC61/'4-year summary'!Y61)*100</f>
        <v>33.591408591408587</v>
      </c>
      <c r="GV61" s="587">
        <f>('4-year summary'!LD61/'4-year summary'!Z61)*100</f>
        <v>33.527234267583289</v>
      </c>
      <c r="GW61" s="587">
        <f>('4-year summary'!LE61/'4-year summary'!AA61)*100</f>
        <v>32.718524458700884</v>
      </c>
      <c r="GX61" s="583">
        <f>('4-year summary'!LF61/'4-year summary'!AB61)*100</f>
        <v>28.058476532444214</v>
      </c>
      <c r="GY61" s="583">
        <f>('4-year summary'!LG61/'4-year summary'!AC61)*100</f>
        <v>27.80500386897085</v>
      </c>
      <c r="GZ61" s="588">
        <f>('4-year summary'!LH61/'4-year summary'!AD61)*100</f>
        <v>27.375565610859731</v>
      </c>
      <c r="HA61" s="588">
        <f>('4-year summary'!LI61/'4-year summary'!AE61)*100</f>
        <v>22.546359113523291</v>
      </c>
      <c r="HB61" s="588">
        <f>('4-year summary'!LJ61/'4-year summary'!AF61)*100</f>
        <v>20.173267326732674</v>
      </c>
      <c r="HC61" s="586">
        <f>('4-year summary'!LK61/'4-year summary'!X61)*100</f>
        <v>2.9986962190352022</v>
      </c>
      <c r="HD61" s="587">
        <f>('4-year summary'!LL61/'4-year summary'!Y61)*100</f>
        <v>2.3976023976023977</v>
      </c>
      <c r="HE61" s="587">
        <f>('4-year summary'!LM61/'4-year summary'!Z61)*100</f>
        <v>2.379693283976732</v>
      </c>
      <c r="HF61" s="587">
        <f>('4-year summary'!LN61/'4-year summary'!AA61)*100</f>
        <v>2.1651964715316758</v>
      </c>
      <c r="HG61" s="583">
        <f>('4-year summary'!LO61/'4-year summary'!AB61)*100</f>
        <v>1.9492177481405488</v>
      </c>
      <c r="HH61" s="583">
        <f>('4-year summary'!LP61/'4-year summary'!AC61)*100</f>
        <v>1.8313128707763735</v>
      </c>
      <c r="HI61" s="588">
        <f>('4-year summary'!LQ61/'4-year summary'!AD61)*100</f>
        <v>1.5837104072398189</v>
      </c>
      <c r="HJ61" s="588">
        <f>('4-year summary'!LR61/'4-year summary'!AE61)*100</f>
        <v>1.5377657168701944</v>
      </c>
      <c r="HK61" s="588">
        <f>('4-year summary'!LS61/'4-year summary'!AF61)*100</f>
        <v>1.7533003300330035</v>
      </c>
      <c r="HL61" s="38"/>
      <c r="HM61" s="24">
        <f t="shared" si="95"/>
        <v>99.999999999999986</v>
      </c>
      <c r="HN61" s="24">
        <f t="shared" si="96"/>
        <v>100</v>
      </c>
      <c r="HO61" s="24">
        <f t="shared" si="97"/>
        <v>100</v>
      </c>
      <c r="HP61" s="24">
        <f t="shared" si="98"/>
        <v>100</v>
      </c>
      <c r="HQ61" s="24">
        <f t="shared" si="99"/>
        <v>100</v>
      </c>
      <c r="HR61" s="24">
        <f t="shared" si="100"/>
        <v>100</v>
      </c>
      <c r="HS61" s="24">
        <f t="shared" si="101"/>
        <v>100</v>
      </c>
      <c r="HT61" s="24">
        <f t="shared" si="102"/>
        <v>99.999999999999986</v>
      </c>
      <c r="HU61" s="24">
        <f t="shared" si="103"/>
        <v>100</v>
      </c>
      <c r="HV61" s="597">
        <f t="shared" si="104"/>
        <v>100.00000000000001</v>
      </c>
      <c r="HW61" s="597">
        <f t="shared" si="105"/>
        <v>100</v>
      </c>
    </row>
    <row r="62" spans="1:231" s="26" customFormat="1" x14ac:dyDescent="0.2">
      <c r="A62" s="172" t="s">
        <v>68</v>
      </c>
      <c r="B62" s="177">
        <f>('4-year summary'!B62/'4-year summary'!X62)*100</f>
        <v>89.909443725743856</v>
      </c>
      <c r="C62" s="177">
        <f>('4-year summary'!C62/'4-year summary'!Y62)*100</f>
        <v>87.408808430154011</v>
      </c>
      <c r="D62" s="177">
        <f>('4-year summary'!D62/'4-year summary'!Z62)*100</f>
        <v>81.563079777365488</v>
      </c>
      <c r="E62" s="177">
        <f>('4-year summary'!E62/'4-year summary'!AA62)*100</f>
        <v>80.086089714544627</v>
      </c>
      <c r="F62" s="177">
        <f>('4-year summary'!F62/'4-year summary'!AB62)*100</f>
        <v>77.041420118343197</v>
      </c>
      <c r="G62" s="177">
        <f>('4-year summary'!G62/'4-year summary'!AC62)*100</f>
        <v>72.462222222222223</v>
      </c>
      <c r="H62" s="177">
        <f>('4-year summary'!H62/'4-year summary'!AD62)*100</f>
        <v>74.38095238095238</v>
      </c>
      <c r="I62" s="177">
        <f>('4-year summary'!I62/'4-year summary'!AE62)*100</f>
        <v>73.545861297539147</v>
      </c>
      <c r="J62" s="177">
        <f>('4-year summary'!J62/'4-year summary'!AF62)*100</f>
        <v>72.345803842264914</v>
      </c>
      <c r="K62" s="177">
        <f>('4-year summary'!K62/'4-year summary'!AG62)*100</f>
        <v>73.498741459906512</v>
      </c>
      <c r="L62" s="177">
        <f>('4-year summary'!L62/'4-year summary'!AH62)*100</f>
        <v>73.322422258592468</v>
      </c>
      <c r="M62" s="182">
        <f>('4-year summary'!M62/'4-year summary'!X62)*100</f>
        <v>10.090556274256144</v>
      </c>
      <c r="N62" s="177">
        <f>('4-year summary'!N62/'4-year summary'!Y62)*100</f>
        <v>12.591191569845989</v>
      </c>
      <c r="O62" s="177">
        <f>('4-year summary'!O62/'4-year summary'!Z62)*100</f>
        <v>18.436920222634509</v>
      </c>
      <c r="P62" s="177">
        <f>('4-year summary'!P62/'4-year summary'!AA62)*100</f>
        <v>19.913910285455369</v>
      </c>
      <c r="Q62" s="177">
        <f>('4-year summary'!Q62/'4-year summary'!AB62)*100</f>
        <v>22.958579881656803</v>
      </c>
      <c r="R62" s="177">
        <f>('4-year summary'!R62/'4-year summary'!AC62)*100</f>
        <v>27.537777777777777</v>
      </c>
      <c r="S62" s="177">
        <f>('4-year summary'!S62/'4-year summary'!AD62)*100</f>
        <v>25.61904761904762</v>
      </c>
      <c r="T62" s="177">
        <f>('4-year summary'!T62/'4-year summary'!AE62)*100</f>
        <v>26.454138702460849</v>
      </c>
      <c r="U62" s="177">
        <f>('4-year summary'!U62/'4-year summary'!AF62)*100</f>
        <v>27.654196157735083</v>
      </c>
      <c r="V62" s="177">
        <f>('4-year summary'!V62/'4-year summary'!AG62)*100</f>
        <v>26.501258540093492</v>
      </c>
      <c r="W62" s="177">
        <f>('4-year summary'!W62/'4-year summary'!AH62)*100</f>
        <v>26.677577741407525</v>
      </c>
      <c r="X62" s="182">
        <f>('4-year summary'!AI62/'4-year summary'!X62)*100</f>
        <v>29.909443725743856</v>
      </c>
      <c r="Y62" s="177">
        <f>('4-year summary'!AJ62/'4-year summary'!Y62)*100</f>
        <v>28.370710618751687</v>
      </c>
      <c r="Z62" s="177">
        <f>('4-year summary'!AK62/'4-year summary'!Z62)*100</f>
        <v>26.739332096474953</v>
      </c>
      <c r="AA62" s="177">
        <f>('4-year summary'!AL62/'4-year summary'!AA62)*100</f>
        <v>26.189397371998187</v>
      </c>
      <c r="AB62" s="176">
        <f>('4-year summary'!AM62/'4-year summary'!AB62)*100</f>
        <v>25.581854043392504</v>
      </c>
      <c r="AC62" s="176">
        <f>('4-year summary'!AN62/'4-year summary'!AC62)*100</f>
        <v>23.537777777777777</v>
      </c>
      <c r="AD62" s="177">
        <f>('4-year summary'!AO62/'4-year summary'!AD62)*100</f>
        <v>24.533333333333331</v>
      </c>
      <c r="AE62" s="177">
        <f>('4-year summary'!AP62/'4-year summary'!AE62)*100</f>
        <v>24.105145413870247</v>
      </c>
      <c r="AF62" s="177">
        <f>('4-year summary'!AQ62/'4-year summary'!AF62)*100</f>
        <v>25.008426019548363</v>
      </c>
      <c r="AG62" s="177">
        <f>('4-year summary'!AR62/'4-year summary'!AG62)*100</f>
        <v>26.770945702984537</v>
      </c>
      <c r="AH62" s="177">
        <f>('4-year summary'!AS62/'4-year summary'!AH62)*100</f>
        <v>26.804873613384249</v>
      </c>
      <c r="AI62" s="182">
        <f>('4-year summary'!AT62/'4-year summary'!X62)*100</f>
        <v>7.1410090556274257</v>
      </c>
      <c r="AJ62" s="177">
        <f>('4-year summary'!AU62/'4-year summary'!Y62)*100</f>
        <v>6.6468522021075378</v>
      </c>
      <c r="AK62" s="177">
        <f>('4-year summary'!AV62/'4-year summary'!Z62)*100</f>
        <v>3.1771799628942485</v>
      </c>
      <c r="AL62" s="177">
        <f>('4-year summary'!AW62/'4-year summary'!AA62)*100</f>
        <v>4.2365201631173539</v>
      </c>
      <c r="AM62" s="176">
        <f>('4-year summary'!AX62/'4-year summary'!AB62)*100</f>
        <v>8.2642998027613412</v>
      </c>
      <c r="AN62" s="176">
        <f>('4-year summary'!AY62/'4-year summary'!AC62)*100</f>
        <v>12.177777777777777</v>
      </c>
      <c r="AO62" s="177">
        <f>('4-year summary'!AZ62/'4-year summary'!AD62)*100</f>
        <v>12.152380952380952</v>
      </c>
      <c r="AP62" s="177">
        <f>('4-year summary'!BA62/'4-year summary'!AE62)*100</f>
        <v>11.111111111111111</v>
      </c>
      <c r="AQ62" s="177">
        <f>('4-year summary'!BB62/'4-year summary'!AF62)*100</f>
        <v>12.95921806538591</v>
      </c>
      <c r="AR62" s="177">
        <f>('4-year summary'!BC62/'4-year summary'!AG62)*100</f>
        <v>12.693275800071916</v>
      </c>
      <c r="AS62" s="177">
        <f>('4-year summary'!BD62/'4-year summary'!AH62)*100</f>
        <v>12.911438443353337</v>
      </c>
      <c r="AT62" s="609">
        <f t="shared" si="27"/>
        <v>39.46422150305645</v>
      </c>
      <c r="AU62" s="609">
        <f t="shared" si="27"/>
        <v>39.716312056737586</v>
      </c>
      <c r="AV62" s="175"/>
      <c r="AW62" s="176"/>
      <c r="AX62" s="176"/>
      <c r="AY62" s="176"/>
      <c r="AZ62" s="176"/>
      <c r="BA62" s="176"/>
      <c r="BB62" s="176"/>
      <c r="BC62" s="176"/>
      <c r="BD62" s="177"/>
      <c r="BE62" s="177"/>
      <c r="BF62" s="177"/>
      <c r="BG62" s="182">
        <f>('4-year summary'!DH62/'4-year summary'!X62)*100</f>
        <v>0.12936610608020699</v>
      </c>
      <c r="BH62" s="177">
        <f>('4-year summary'!DI62/'4-year summary'!Y62)*100</f>
        <v>3.5936233450418804</v>
      </c>
      <c r="BI62" s="177">
        <f>('4-year summary'!DJ62/'4-year summary'!Z62)*100</f>
        <v>8.1864564007421148</v>
      </c>
      <c r="BJ62" s="177">
        <f>('4-year summary'!DK62/'4-year summary'!AA62)*100</f>
        <v>8.4956955142727697</v>
      </c>
      <c r="BK62" s="176">
        <f>('4-year summary'!DL62/'4-year summary'!AB62)*100</f>
        <v>9.1715976331360949</v>
      </c>
      <c r="BL62" s="176">
        <f>('4-year summary'!DM62/'4-year summary'!AC62)*100</f>
        <v>9.1733333333333338</v>
      </c>
      <c r="BM62" s="177">
        <f>('4-year summary'!DN62/'4-year summary'!AD62)*100</f>
        <v>9.0666666666666664</v>
      </c>
      <c r="BN62" s="177">
        <f>('4-year summary'!DO62/'4-year summary'!AE62)*100</f>
        <v>10.756897837434751</v>
      </c>
      <c r="BO62" s="177">
        <f>('4-year summary'!DP62/'4-year summary'!AF62)*100</f>
        <v>9.6056622851365017</v>
      </c>
      <c r="BP62" s="177">
        <f>('4-year summary'!DQ62/'4-year summary'!AG62)*100</f>
        <v>10.194174757281553</v>
      </c>
      <c r="BQ62" s="177">
        <f>('4-year summary'!DR62/'4-year summary'!AH62)*100</f>
        <v>9.7472267685033636</v>
      </c>
      <c r="BR62" s="609">
        <f t="shared" si="2"/>
        <v>10.194174757281553</v>
      </c>
      <c r="BS62" s="609">
        <f t="shared" si="2"/>
        <v>9.7472267685033636</v>
      </c>
      <c r="BT62" s="388">
        <f t="shared" si="3"/>
        <v>29.909443725743856</v>
      </c>
      <c r="BU62" s="389">
        <f t="shared" si="4"/>
        <v>28.370710618751687</v>
      </c>
      <c r="BV62" s="389">
        <f t="shared" si="5"/>
        <v>26.739332096474953</v>
      </c>
      <c r="BW62" s="389">
        <f t="shared" si="6"/>
        <v>26.189397371998187</v>
      </c>
      <c r="BX62" s="389">
        <f t="shared" si="7"/>
        <v>25.581854043392504</v>
      </c>
      <c r="BY62" s="389">
        <f t="shared" si="8"/>
        <v>23.537777777777777</v>
      </c>
      <c r="BZ62" s="389">
        <f t="shared" si="9"/>
        <v>24.533333333333331</v>
      </c>
      <c r="CA62" s="389">
        <f t="shared" si="87"/>
        <v>24.105145413870247</v>
      </c>
      <c r="CB62" s="389">
        <f t="shared" si="88"/>
        <v>25.008426019548363</v>
      </c>
      <c r="CC62" s="389">
        <f t="shared" si="89"/>
        <v>26.770945702984537</v>
      </c>
      <c r="CD62" s="389">
        <f t="shared" si="90"/>
        <v>26.804873613384249</v>
      </c>
      <c r="CE62" s="388">
        <f t="shared" si="10"/>
        <v>7.2703751617076326</v>
      </c>
      <c r="CF62" s="389">
        <f t="shared" si="11"/>
        <v>10.240475547149419</v>
      </c>
      <c r="CG62" s="389">
        <f t="shared" si="12"/>
        <v>11.363636363636363</v>
      </c>
      <c r="CH62" s="389">
        <f t="shared" si="13"/>
        <v>12.732215677390123</v>
      </c>
      <c r="CI62" s="389">
        <f t="shared" si="14"/>
        <v>17.435897435897438</v>
      </c>
      <c r="CJ62" s="389">
        <f t="shared" si="15"/>
        <v>21.351111111111109</v>
      </c>
      <c r="CK62" s="389">
        <f t="shared" si="16"/>
        <v>21.219047619047618</v>
      </c>
      <c r="CL62" s="389">
        <f t="shared" si="91"/>
        <v>21.868008948545864</v>
      </c>
      <c r="CM62" s="389">
        <f t="shared" si="92"/>
        <v>22.564880350522412</v>
      </c>
      <c r="CN62" s="389">
        <f t="shared" si="93"/>
        <v>22.887450557353468</v>
      </c>
      <c r="CO62" s="389">
        <f t="shared" si="94"/>
        <v>22.6586652118567</v>
      </c>
      <c r="CP62" s="182">
        <f>('4-year summary'!ED62/'4-year summary'!AG62)*100</f>
        <v>1.1686443725278677</v>
      </c>
      <c r="CQ62" s="182">
        <f>('4-year summary'!EE62/'4-year summary'!AH62)*100</f>
        <v>1.127477723222404</v>
      </c>
      <c r="CR62" s="182">
        <f>('4-year summary'!EF62/'4-year summary'!AG62)*100</f>
        <v>0.14383315354189141</v>
      </c>
      <c r="CS62" s="182">
        <f>('4-year summary'!EG62/'4-year summary'!AH62)*100</f>
        <v>0.14548099654482632</v>
      </c>
      <c r="CT62" s="182">
        <f t="shared" si="17"/>
        <v>1.3124775260697592</v>
      </c>
      <c r="CU62" s="182">
        <f t="shared" si="17"/>
        <v>1.2729587197672303</v>
      </c>
      <c r="CV62" s="182">
        <f>('4-year summary'!EJ62/'4-year summary'!AG62)*100</f>
        <v>5.4656598345918734</v>
      </c>
      <c r="CW62" s="182">
        <f>('4-year summary'!EK62/'4-year summary'!AH62)*100</f>
        <v>5.9101654846335698</v>
      </c>
      <c r="CX62" s="182">
        <f>('4-year summary'!EL62/'4-year summary'!AG62)*100</f>
        <v>0.79108234448040282</v>
      </c>
      <c r="CY62" s="182">
        <f>('4-year summary'!EM62/'4-year summary'!AH62)*100</f>
        <v>0.87288597926895795</v>
      </c>
      <c r="CZ62" s="182">
        <f t="shared" si="18"/>
        <v>6.2567421790722761</v>
      </c>
      <c r="DA62" s="182">
        <f t="shared" si="18"/>
        <v>6.7830514639025274</v>
      </c>
      <c r="DB62" s="182">
        <f>('4-year summary'!EP62/'4-year summary'!AG62)*100</f>
        <v>3.6857245595109673</v>
      </c>
      <c r="DC62" s="182">
        <f>('4-year summary'!EQ62/'4-year summary'!AH62)*100</f>
        <v>3.4733587925077289</v>
      </c>
      <c r="DD62" s="182">
        <f>('4-year summary'!ER62/'4-year summary'!AG62)*100</f>
        <v>8.9895720963682132E-2</v>
      </c>
      <c r="DE62" s="182">
        <f>('4-year summary'!ES62/'4-year summary'!AH62)*100</f>
        <v>0.14548099654482632</v>
      </c>
      <c r="DF62" s="182">
        <f t="shared" si="36"/>
        <v>3.7756202804746493</v>
      </c>
      <c r="DG62" s="182">
        <f t="shared" si="36"/>
        <v>3.6188397890525552</v>
      </c>
      <c r="DH62" s="182">
        <f>('4-year summary'!EV62/'4-year summary'!AG62)*100</f>
        <v>4.2430780294857966</v>
      </c>
      <c r="DI62" s="182">
        <f>('4-year summary'!EW62/'4-year summary'!AH62)*100</f>
        <v>4.3280596472085833</v>
      </c>
      <c r="DJ62" s="182">
        <f>('4-year summary'!EX62/'4-year summary'!AG62)*100</f>
        <v>0.19777058612010071</v>
      </c>
      <c r="DK62" s="182">
        <f>('4-year summary'!EY62/'4-year summary'!AH62)*100</f>
        <v>0.21822149481723949</v>
      </c>
      <c r="DL62" s="182">
        <f t="shared" si="37"/>
        <v>4.4408486156058977</v>
      </c>
      <c r="DM62" s="182">
        <f t="shared" si="37"/>
        <v>4.5462811420258227</v>
      </c>
      <c r="DN62" s="182">
        <f>('4-year summary'!FB62/'4-year summary'!AG62)*100</f>
        <v>7.3534699748291983</v>
      </c>
      <c r="DO62" s="182">
        <f>('4-year summary'!FC62/'4-year summary'!AH62)*100</f>
        <v>7.3467903255137301</v>
      </c>
      <c r="DP62" s="182">
        <f>('4-year summary'!FD62/'4-year summary'!AG62)*100</f>
        <v>0.75512405609492994</v>
      </c>
      <c r="DQ62" s="182">
        <f>('4-year summary'!FE62/'4-year summary'!AH62)*100</f>
        <v>0.67284960901982171</v>
      </c>
      <c r="DR62" s="182">
        <f t="shared" si="19"/>
        <v>8.1085940309241273</v>
      </c>
      <c r="DS62" s="182">
        <f t="shared" si="19"/>
        <v>8.0196399345335525</v>
      </c>
      <c r="DT62" s="182">
        <f>('4-year summary'!FH62/'4-year summary'!AG62)*100</f>
        <v>2.6429341963322543</v>
      </c>
      <c r="DU62" s="182">
        <f>('4-year summary'!FI62/'4-year summary'!AH62)*100</f>
        <v>2.92780505546463</v>
      </c>
      <c r="DV62" s="182">
        <f>('4-year summary'!FJ62/'4-year summary'!AG62)*100</f>
        <v>0.3236245954692557</v>
      </c>
      <c r="DW62" s="182">
        <f>('4-year summary'!FK62/'4-year summary'!AH62)*100</f>
        <v>0.18185124568103292</v>
      </c>
      <c r="DX62" s="182">
        <f t="shared" si="20"/>
        <v>2.9665587918015102</v>
      </c>
      <c r="DY62" s="182">
        <f t="shared" si="20"/>
        <v>3.1096563011456628</v>
      </c>
      <c r="DZ62" s="182">
        <f>('4-year summary'!FN62/'4-year summary'!AG62)*100</f>
        <v>0.8090614886731391</v>
      </c>
      <c r="EA62" s="182">
        <f>('4-year summary'!FO62/'4-year summary'!AH62)*100</f>
        <v>0.80014548099654492</v>
      </c>
      <c r="EB62" s="182">
        <f>('4-year summary'!FP62/'4-year summary'!AG62)*100</f>
        <v>0</v>
      </c>
      <c r="EC62" s="182">
        <f>('4-year summary'!FQ62/'4-year summary'!AH62)*100</f>
        <v>3.6370249136206581E-2</v>
      </c>
      <c r="ED62" s="182">
        <f t="shared" si="21"/>
        <v>0.8090614886731391</v>
      </c>
      <c r="EE62" s="182">
        <f t="shared" si="21"/>
        <v>0.83651573013275149</v>
      </c>
      <c r="EF62" s="182">
        <f>('4-year summary'!FT62/'4-year summary'!AG62)*100</f>
        <v>6.4724919093851128</v>
      </c>
      <c r="EG62" s="182">
        <f>('4-year summary'!FU62/'4-year summary'!AH62)*100</f>
        <v>6.3102382251318421</v>
      </c>
      <c r="EH62" s="182">
        <f>('4-year summary'!FV62/'4-year summary'!AG62)*100</f>
        <v>0.14383315354189141</v>
      </c>
      <c r="EI62" s="182">
        <f>('4-year summary'!FW62/'4-year summary'!AH62)*100</f>
        <v>0.30914711765775593</v>
      </c>
      <c r="EJ62" s="182">
        <f t="shared" si="22"/>
        <v>6.6163250629270038</v>
      </c>
      <c r="EK62" s="182">
        <f t="shared" si="22"/>
        <v>6.6193853427895979</v>
      </c>
      <c r="EL62" s="182">
        <f>('4-year summary'!FZ62/'4-year summary'!AG62)*100</f>
        <v>0.23372887450557353</v>
      </c>
      <c r="EM62" s="182">
        <f>('4-year summary'!GA62/'4-year summary'!AH62)*100</f>
        <v>0.16366612111292964</v>
      </c>
      <c r="EN62" s="182">
        <f>('4-year summary'!GB62/'4-year summary'!AG62)*100</f>
        <v>0</v>
      </c>
      <c r="EO62" s="182">
        <f>('4-year summary'!GC62/'4-year summary'!AH62)*100</f>
        <v>0</v>
      </c>
      <c r="EP62" s="182">
        <f t="shared" si="23"/>
        <v>0.23372887450557353</v>
      </c>
      <c r="EQ62" s="182">
        <f t="shared" si="23"/>
        <v>0.16366612111292964</v>
      </c>
      <c r="ER62" s="182">
        <f>('4-year summary'!GF62/'4-year summary'!AG62)*100</f>
        <v>11.66846458108594</v>
      </c>
      <c r="ES62" s="182">
        <f>('4-year summary'!GG62/'4-year summary'!AH62)*100</f>
        <v>11.202036733951628</v>
      </c>
      <c r="ET62" s="182">
        <f>('4-year summary'!GH62/'4-year summary'!AG62)*100</f>
        <v>1.1147069399496585</v>
      </c>
      <c r="EU62" s="182">
        <f>('4-year summary'!GI62/'4-year summary'!AH62)*100</f>
        <v>1.38206946717585</v>
      </c>
      <c r="EV62" s="182">
        <f t="shared" si="24"/>
        <v>12.783171521035598</v>
      </c>
      <c r="EW62" s="182">
        <f t="shared" si="24"/>
        <v>12.584106201127478</v>
      </c>
      <c r="EX62" s="182">
        <f>('4-year summary'!GL62/'4-year summary'!AG62)*100</f>
        <v>2.7148507731032003</v>
      </c>
      <c r="EY62" s="182">
        <f>('4-year summary'!GM62/'4-year summary'!AH62)*100</f>
        <v>2.636843062374977</v>
      </c>
      <c r="EZ62" s="182">
        <f>('4-year summary'!GN62/'4-year summary'!AG62)*100</f>
        <v>1.7979144192736426E-2</v>
      </c>
      <c r="FA62" s="182">
        <f>('4-year summary'!GO62/'4-year summary'!AH62)*100</f>
        <v>1.8185124568103291E-2</v>
      </c>
      <c r="FB62" s="182">
        <f t="shared" si="25"/>
        <v>2.7328299172959367</v>
      </c>
      <c r="FC62" s="182">
        <f t="shared" si="25"/>
        <v>2.6550281869430803</v>
      </c>
      <c r="FD62" s="182">
        <f>('4-year summary'!GR62/'4-year summary'!AG62)*100</f>
        <v>0.26968716289104638</v>
      </c>
      <c r="FE62" s="182">
        <f>('4-year summary'!GS62/'4-year summary'!AH62)*100</f>
        <v>0.29096199308965265</v>
      </c>
      <c r="FF62" s="182">
        <f>('4-year summary'!GT62/'4-year summary'!AG62)*100</f>
        <v>3.5958288385472853E-2</v>
      </c>
      <c r="FG62" s="182">
        <f>('4-year summary'!GU62/'4-year summary'!AH62)*100</f>
        <v>3.6370249136206581E-2</v>
      </c>
      <c r="FH62" s="182">
        <f t="shared" si="26"/>
        <v>0.30564545127651921</v>
      </c>
      <c r="FI62" s="182">
        <f t="shared" si="26"/>
        <v>0.32733224222585922</v>
      </c>
      <c r="FJ62" s="589">
        <f>('4-year summary'!GX62/'4-year summary'!X62)*100</f>
        <v>7.347994825355757</v>
      </c>
      <c r="FK62" s="590">
        <f>('4-year summary'!GY62/'4-year summary'!Y62)*100</f>
        <v>5.1067279113753044</v>
      </c>
      <c r="FL62" s="590">
        <f>('4-year summary'!GZ62/'4-year summary'!Z62)*100</f>
        <v>3.7801484230055657</v>
      </c>
      <c r="FM62" s="590">
        <f>('4-year summary'!HA62/'4-year summary'!AA62)*100</f>
        <v>4.304485727231536</v>
      </c>
      <c r="FN62" s="585">
        <f>('4-year summary'!HB62/'4-year summary'!AB62)*100</f>
        <v>3.8264299802761337</v>
      </c>
      <c r="FO62" s="585">
        <f>('4-year summary'!HC62/'4-year summary'!AC62)*100</f>
        <v>3.3955555555555557</v>
      </c>
      <c r="FP62" s="590">
        <f>('4-year summary'!HD62/'4-year summary'!AD62)*100</f>
        <v>3.2</v>
      </c>
      <c r="FQ62" s="590">
        <f>('4-year summary'!HE62/'4-year summary'!AE62)*100</f>
        <v>3.0760626398210289</v>
      </c>
      <c r="FR62" s="590">
        <f>('4-year summary'!HF62/'4-year summary'!AF62)*100</f>
        <v>3.5894843276036399</v>
      </c>
      <c r="FS62" s="589">
        <f>('4-year summary'!HG62/'4-year summary'!X62)*100</f>
        <v>0.33635187580853815</v>
      </c>
      <c r="FT62" s="590">
        <f>('4-year summary'!HH62/'4-year summary'!Y62)*100</f>
        <v>2.7019724398811132E-2</v>
      </c>
      <c r="FU62" s="590">
        <f>('4-year summary'!HI62/'4-year summary'!Z62)*100</f>
        <v>0.11595547309833025</v>
      </c>
      <c r="FV62" s="590">
        <f>('4-year summary'!HJ62/'4-year summary'!AA62)*100</f>
        <v>0.11327594019030357</v>
      </c>
      <c r="FW62" s="585">
        <f>('4-year summary'!HK62/'4-year summary'!AB62)*100</f>
        <v>5.9171597633136098E-2</v>
      </c>
      <c r="FX62" s="585">
        <f>('4-year summary'!HL62/'4-year summary'!AC62)*100</f>
        <v>3.5555555555555556E-2</v>
      </c>
      <c r="FY62" s="590">
        <f>('4-year summary'!HM62/'4-year summary'!AD62)*100</f>
        <v>1.9047619047619049E-2</v>
      </c>
      <c r="FZ62" s="590">
        <f>('4-year summary'!HN62/'4-year summary'!AE62)*100</f>
        <v>1.8642803877703205E-2</v>
      </c>
      <c r="GA62" s="590">
        <f>('4-year summary'!HO62/'4-year summary'!AF62)*100</f>
        <v>0</v>
      </c>
      <c r="GB62" s="589">
        <f>('4-year summary'!HY62/'4-year summary'!X62)*100</f>
        <v>22.897800776196636</v>
      </c>
      <c r="GC62" s="590">
        <f>('4-year summary'!HZ62/'4-year summary'!Y62)*100</f>
        <v>28.721967035936235</v>
      </c>
      <c r="GD62" s="590">
        <f>('4-year summary'!IA62/'4-year summary'!Z62)*100</f>
        <v>23.585343228200369</v>
      </c>
      <c r="GE62" s="590">
        <f>('4-year summary'!IB62/'4-year summary'!AA62)*100</f>
        <v>23.017671046669687</v>
      </c>
      <c r="GF62" s="585">
        <f>('4-year summary'!IC62/'4-year summary'!AB62)*100</f>
        <v>24.792899408284025</v>
      </c>
      <c r="GG62" s="585">
        <f>('4-year summary'!ID62/'4-year summary'!AC62)*100</f>
        <v>26.240000000000002</v>
      </c>
      <c r="GH62" s="590">
        <f>('4-year summary'!IE62/'4-year summary'!AD62)*100</f>
        <v>25.942857142857147</v>
      </c>
      <c r="GI62" s="590">
        <f>('4-year summary'!IF62/'4-year summary'!AE62)*100</f>
        <v>26.435495898583145</v>
      </c>
      <c r="GJ62" s="590">
        <f>('4-year summary'!IG62/'4-year summary'!AF62)*100</f>
        <v>25.513987192450287</v>
      </c>
      <c r="GK62" s="589">
        <f>('4-year summary'!IH62/'4-year summary'!X62)*100</f>
        <v>1.11254851228978</v>
      </c>
      <c r="GL62" s="590">
        <f>('4-year summary'!II62/'4-year summary'!Y62)*100</f>
        <v>1.3509862199405567</v>
      </c>
      <c r="GM62" s="590">
        <f>('4-year summary'!IJ62/'4-year summary'!Z62)*100</f>
        <v>4.0584415584415581</v>
      </c>
      <c r="GN62" s="590">
        <f>('4-year summary'!IK62/'4-year summary'!AA62)*100</f>
        <v>4.1685545990031709</v>
      </c>
      <c r="GO62" s="585">
        <f>('4-year summary'!IL62/'4-year summary'!AB62)*100</f>
        <v>2.8205128205128207</v>
      </c>
      <c r="GP62" s="585">
        <f>('4-year summary'!IM62/'4-year summary'!AC62)*100</f>
        <v>4.1777777777777771</v>
      </c>
      <c r="GQ62" s="590">
        <f>('4-year summary'!IN62/'4-year summary'!AD62)*100</f>
        <v>2.4571428571428569</v>
      </c>
      <c r="GR62" s="590">
        <f>('4-year summary'!IO62/'4-year summary'!AE62)*100</f>
        <v>2.6472781506338552</v>
      </c>
      <c r="GS62" s="590">
        <f>('4-year summary'!IP62/'4-year summary'!AF62)*100</f>
        <v>3.3872598584428717</v>
      </c>
      <c r="GT62" s="589">
        <f>('4-year summary'!LB62/'4-year summary'!X62)*100</f>
        <v>29.754204398447609</v>
      </c>
      <c r="GU62" s="590">
        <f>('4-year summary'!LC62/'4-year summary'!Y62)*100</f>
        <v>25.209402864090784</v>
      </c>
      <c r="GV62" s="590">
        <f>('4-year summary'!LD62/'4-year summary'!Z62)*100</f>
        <v>27.458256029684602</v>
      </c>
      <c r="GW62" s="590">
        <f>('4-year summary'!LE62/'4-year summary'!AA62)*100</f>
        <v>26.574535568645217</v>
      </c>
      <c r="GX62" s="585">
        <f>('4-year summary'!LF62/'4-year summary'!AB62)*100</f>
        <v>22.840236686390533</v>
      </c>
      <c r="GY62" s="585">
        <f>('4-year summary'!LG62/'4-year summary'!AC62)*100</f>
        <v>19.288888888888888</v>
      </c>
      <c r="GZ62" s="590">
        <f>('4-year summary'!LH62/'4-year summary'!AD62)*100</f>
        <v>20.704761904761902</v>
      </c>
      <c r="HA62" s="590">
        <f>('4-year summary'!LI62/'4-year summary'!AE62)*100</f>
        <v>19.929157345264727</v>
      </c>
      <c r="HB62" s="590">
        <f>('4-year summary'!LJ62/'4-year summary'!AF62)*100</f>
        <v>18.233906302662621</v>
      </c>
      <c r="HC62" s="589">
        <f>('4-year summary'!LK62/'4-year summary'!X62)*100</f>
        <v>1.3712807244501941</v>
      </c>
      <c r="HD62" s="590">
        <f>('4-year summary'!LL62/'4-year summary'!Y62)*100</f>
        <v>0.9727100783572008</v>
      </c>
      <c r="HE62" s="590">
        <f>('4-year summary'!LM62/'4-year summary'!Z62)*100</f>
        <v>2.8988868274582558</v>
      </c>
      <c r="HF62" s="590">
        <f>('4-year summary'!LN62/'4-year summary'!AA62)*100</f>
        <v>2.8998640688717718</v>
      </c>
      <c r="HG62" s="585">
        <f>('4-year summary'!LO62/'4-year summary'!AB62)*100</f>
        <v>2.642998027613412</v>
      </c>
      <c r="HH62" s="585">
        <f>('4-year summary'!LP62/'4-year summary'!AC62)*100</f>
        <v>1.9733333333333332</v>
      </c>
      <c r="HI62" s="590">
        <f>('4-year summary'!LQ62/'4-year summary'!AD62)*100</f>
        <v>1.9238095238095239</v>
      </c>
      <c r="HJ62" s="590">
        <f>('4-year summary'!LR62/'4-year summary'!AE62)*100</f>
        <v>1.9202087994034303</v>
      </c>
      <c r="HK62" s="590">
        <f>('4-year summary'!LS62/'4-year summary'!AF62)*100</f>
        <v>1.702055948769801</v>
      </c>
      <c r="HL62" s="38"/>
      <c r="HM62" s="24">
        <f t="shared" si="95"/>
        <v>99.999999999999986</v>
      </c>
      <c r="HN62" s="24">
        <f t="shared" si="96"/>
        <v>100</v>
      </c>
      <c r="HO62" s="24">
        <f t="shared" si="97"/>
        <v>100</v>
      </c>
      <c r="HP62" s="24">
        <f t="shared" si="98"/>
        <v>100</v>
      </c>
      <c r="HQ62" s="24">
        <f t="shared" si="99"/>
        <v>100</v>
      </c>
      <c r="HR62" s="24">
        <f t="shared" si="100"/>
        <v>100</v>
      </c>
      <c r="HS62" s="24">
        <f t="shared" si="101"/>
        <v>100</v>
      </c>
      <c r="HT62" s="24">
        <f t="shared" si="102"/>
        <v>99.999999999999986</v>
      </c>
      <c r="HU62" s="24">
        <f t="shared" si="103"/>
        <v>100</v>
      </c>
      <c r="HV62" s="597">
        <f t="shared" si="104"/>
        <v>99.999999999999972</v>
      </c>
      <c r="HW62" s="597">
        <f t="shared" si="105"/>
        <v>100.00000000000001</v>
      </c>
    </row>
    <row r="63" spans="1:231" s="26" customFormat="1" x14ac:dyDescent="0.2">
      <c r="A63" s="173" t="s">
        <v>72</v>
      </c>
      <c r="B63" s="178">
        <f>('4-year summary'!B63/'4-year summary'!X63)*100</f>
        <v>44.802541988197916</v>
      </c>
      <c r="C63" s="178">
        <f>('4-year summary'!C63/'4-year summary'!Y63)*100</f>
        <v>65.589041095890408</v>
      </c>
      <c r="D63" s="178">
        <f>('4-year summary'!D63/'4-year summary'!Z63)*100</f>
        <v>74.855491329479776</v>
      </c>
      <c r="E63" s="178">
        <f>('4-year summary'!E63/'4-year summary'!AA63)*100</f>
        <v>73.268206039076375</v>
      </c>
      <c r="F63" s="178">
        <f>('4-year summary'!F63/'4-year summary'!AB63)*100</f>
        <v>63.081395348837212</v>
      </c>
      <c r="G63" s="178">
        <f>('4-year summary'!G63/'4-year summary'!AC63)*100</f>
        <v>74.618473895582326</v>
      </c>
      <c r="H63" s="178">
        <f>('4-year summary'!H63/'4-year summary'!AD63)*100</f>
        <v>91.506228765571919</v>
      </c>
      <c r="I63" s="178">
        <f>('4-year summary'!I63/'4-year summary'!AE63)*100</f>
        <v>72.916666666666657</v>
      </c>
      <c r="J63" s="178">
        <f>('4-year summary'!J63/'4-year summary'!AF63)*100</f>
        <v>61.206896551724135</v>
      </c>
      <c r="K63" s="178">
        <f>('4-year summary'!K63/'4-year summary'!AG63)*100</f>
        <v>64.972776769509977</v>
      </c>
      <c r="L63" s="178">
        <f>('4-year summary'!L63/'4-year summary'!AH63)*100</f>
        <v>61.698113207547166</v>
      </c>
      <c r="M63" s="183">
        <f>('4-year summary'!M63/'4-year summary'!X63)*100</f>
        <v>55.197458011802091</v>
      </c>
      <c r="N63" s="178">
        <f>('4-year summary'!N63/'4-year summary'!Y63)*100</f>
        <v>34.410958904109592</v>
      </c>
      <c r="O63" s="178">
        <f>('4-year summary'!O63/'4-year summary'!Z63)*100</f>
        <v>25.144508670520231</v>
      </c>
      <c r="P63" s="178">
        <f>('4-year summary'!P63/'4-year summary'!AA63)*100</f>
        <v>26.731793960923621</v>
      </c>
      <c r="Q63" s="178">
        <f>('4-year summary'!Q63/'4-year summary'!AB63)*100</f>
        <v>36.918604651162788</v>
      </c>
      <c r="R63" s="178">
        <f>('4-year summary'!R63/'4-year summary'!AC63)*100</f>
        <v>25.381526104417674</v>
      </c>
      <c r="S63" s="178">
        <f>('4-year summary'!S63/'4-year summary'!AD63)*100</f>
        <v>8.4937712344280865</v>
      </c>
      <c r="T63" s="178">
        <f>('4-year summary'!T63/'4-year summary'!AE63)*100</f>
        <v>27.083333333333332</v>
      </c>
      <c r="U63" s="178">
        <f>('4-year summary'!U63/'4-year summary'!AF63)*100</f>
        <v>38.793103448275865</v>
      </c>
      <c r="V63" s="178">
        <f>('4-year summary'!V63/'4-year summary'!AG63)*100</f>
        <v>35.027223230490016</v>
      </c>
      <c r="W63" s="178">
        <f>('4-year summary'!W63/'4-year summary'!AH63)*100</f>
        <v>38.301886792452834</v>
      </c>
      <c r="X63" s="183">
        <f>('4-year summary'!AI63/'4-year summary'!X63)*100</f>
        <v>21.379936450295052</v>
      </c>
      <c r="Y63" s="178">
        <f>('4-year summary'!AJ63/'4-year summary'!Y63)*100</f>
        <v>23.726027397260275</v>
      </c>
      <c r="Z63" s="178">
        <f>('4-year summary'!AK63/'4-year summary'!Z63)*100</f>
        <v>36.897880539499035</v>
      </c>
      <c r="AA63" s="178">
        <f>('4-year summary'!AL63/'4-year summary'!AA63)*100</f>
        <v>36.056838365896979</v>
      </c>
      <c r="AB63" s="179">
        <f>('4-year summary'!AM63/'4-year summary'!AB63)*100</f>
        <v>20.276162790697676</v>
      </c>
      <c r="AC63" s="179">
        <f>('4-year summary'!AN63/'4-year summary'!AC63)*100</f>
        <v>25.381526104417674</v>
      </c>
      <c r="AD63" s="178">
        <f>('4-year summary'!AO63/'4-year summary'!AD63)*100</f>
        <v>27.406568516421292</v>
      </c>
      <c r="AE63" s="178">
        <f>('4-year summary'!AP63/'4-year summary'!AE63)*100</f>
        <v>27.893518518518519</v>
      </c>
      <c r="AF63" s="178">
        <f>('4-year summary'!AQ63/'4-year summary'!AF63)*100</f>
        <v>14.721485411140584</v>
      </c>
      <c r="AG63" s="178">
        <f>('4-year summary'!AR63/'4-year summary'!AG63)*100</f>
        <v>26.497277676950997</v>
      </c>
      <c r="AH63" s="178">
        <f>('4-year summary'!AS63/'4-year summary'!AH63)*100</f>
        <v>23.018867924528301</v>
      </c>
      <c r="AI63" s="183">
        <f>('4-year summary'!AT63/'4-year summary'!X63)*100</f>
        <v>31.77485247389923</v>
      </c>
      <c r="AJ63" s="178">
        <f>('4-year summary'!AU63/'4-year summary'!Y63)*100</f>
        <v>22.356164383561644</v>
      </c>
      <c r="AK63" s="178">
        <f>('4-year summary'!AV63/'4-year summary'!Z63)*100</f>
        <v>22.350674373795762</v>
      </c>
      <c r="AL63" s="178">
        <f>('4-year summary'!AW63/'4-year summary'!AA63)*100</f>
        <v>24.156305506216697</v>
      </c>
      <c r="AM63" s="179">
        <f>('4-year summary'!AX63/'4-year summary'!AB63)*100</f>
        <v>6.395348837209303</v>
      </c>
      <c r="AN63" s="179">
        <f>('4-year summary'!AY63/'4-year summary'!AC63)*100</f>
        <v>20</v>
      </c>
      <c r="AO63" s="178">
        <f>('4-year summary'!AZ63/'4-year summary'!AD63)*100</f>
        <v>0</v>
      </c>
      <c r="AP63" s="178">
        <f>('4-year summary'!BA63/'4-year summary'!AE63)*100</f>
        <v>11.458333333333332</v>
      </c>
      <c r="AQ63" s="178">
        <f>('4-year summary'!BB63/'4-year summary'!AF63)*100</f>
        <v>26.790450928381965</v>
      </c>
      <c r="AR63" s="178">
        <f>('4-year summary'!BC63/'4-year summary'!AG63)*100</f>
        <v>32.304900181488208</v>
      </c>
      <c r="AS63" s="178">
        <f>('4-year summary'!BD63/'4-year summary'!AH63)*100</f>
        <v>30.471698113207545</v>
      </c>
      <c r="AT63" s="610">
        <f t="shared" si="27"/>
        <v>58.802177858439208</v>
      </c>
      <c r="AU63" s="610">
        <f t="shared" si="27"/>
        <v>53.490566037735846</v>
      </c>
      <c r="AV63" s="180"/>
      <c r="AW63" s="179"/>
      <c r="AX63" s="179"/>
      <c r="AY63" s="179"/>
      <c r="AZ63" s="179"/>
      <c r="BA63" s="179"/>
      <c r="BB63" s="179"/>
      <c r="BC63" s="179"/>
      <c r="BD63" s="178"/>
      <c r="BE63" s="178"/>
      <c r="BF63" s="178"/>
      <c r="BG63" s="183">
        <f>('4-year summary'!DH63/'4-year summary'!X63)*100</f>
        <v>0</v>
      </c>
      <c r="BH63" s="178">
        <f>('4-year summary'!DI63/'4-year summary'!Y63)*100</f>
        <v>0</v>
      </c>
      <c r="BI63" s="178">
        <f>('4-year summary'!DJ63/'4-year summary'!Z63)*100</f>
        <v>1.1560693641618496</v>
      </c>
      <c r="BJ63" s="178">
        <f>('4-year summary'!DK63/'4-year summary'!AA63)*100</f>
        <v>1.0657193605683837</v>
      </c>
      <c r="BK63" s="179">
        <f>('4-year summary'!DL63/'4-year summary'!AB63)*100</f>
        <v>0</v>
      </c>
      <c r="BL63" s="179">
        <f>('4-year summary'!DM63/'4-year summary'!AC63)*100</f>
        <v>1.6064257028112447</v>
      </c>
      <c r="BM63" s="178">
        <f>('4-year summary'!DN63/'4-year summary'!AD63)*100</f>
        <v>0</v>
      </c>
      <c r="BN63" s="178">
        <f>('4-year summary'!DO63/'4-year summary'!AE63)*100</f>
        <v>0</v>
      </c>
      <c r="BO63" s="178">
        <f>('4-year summary'!DP63/'4-year summary'!AF63)*100</f>
        <v>0</v>
      </c>
      <c r="BP63" s="178">
        <f>('4-year summary'!DQ63/'4-year summary'!AG63)*100</f>
        <v>0</v>
      </c>
      <c r="BQ63" s="178">
        <f>('4-year summary'!DR63/'4-year summary'!AH63)*100</f>
        <v>4.5283018867924527</v>
      </c>
      <c r="BR63" s="610">
        <f t="shared" si="2"/>
        <v>0</v>
      </c>
      <c r="BS63" s="610">
        <f t="shared" si="2"/>
        <v>4.5283018867924527</v>
      </c>
      <c r="BT63" s="390">
        <f t="shared" si="3"/>
        <v>21.379936450295052</v>
      </c>
      <c r="BU63" s="391">
        <f t="shared" si="4"/>
        <v>23.726027397260275</v>
      </c>
      <c r="BV63" s="391">
        <f t="shared" si="5"/>
        <v>36.897880539499035</v>
      </c>
      <c r="BW63" s="391">
        <f t="shared" si="6"/>
        <v>36.056838365896979</v>
      </c>
      <c r="BX63" s="391">
        <f t="shared" si="7"/>
        <v>20.276162790697676</v>
      </c>
      <c r="BY63" s="391">
        <f t="shared" si="8"/>
        <v>25.381526104417674</v>
      </c>
      <c r="BZ63" s="391">
        <f t="shared" si="9"/>
        <v>27.406568516421292</v>
      </c>
      <c r="CA63" s="391">
        <f t="shared" si="87"/>
        <v>27.893518518518519</v>
      </c>
      <c r="CB63" s="391">
        <f t="shared" si="88"/>
        <v>14.721485411140584</v>
      </c>
      <c r="CC63" s="391">
        <f t="shared" si="89"/>
        <v>26.497277676950997</v>
      </c>
      <c r="CD63" s="391">
        <f t="shared" si="90"/>
        <v>23.018867924528301</v>
      </c>
      <c r="CE63" s="390">
        <f t="shared" si="10"/>
        <v>31.77485247389923</v>
      </c>
      <c r="CF63" s="391">
        <f t="shared" si="11"/>
        <v>22.356164383561644</v>
      </c>
      <c r="CG63" s="391">
        <f t="shared" si="12"/>
        <v>23.506743737957613</v>
      </c>
      <c r="CH63" s="391">
        <f t="shared" si="13"/>
        <v>25.22202486678508</v>
      </c>
      <c r="CI63" s="391">
        <f t="shared" si="14"/>
        <v>6.395348837209303</v>
      </c>
      <c r="CJ63" s="391">
        <f t="shared" si="15"/>
        <v>21.606425702811244</v>
      </c>
      <c r="CK63" s="391">
        <f t="shared" si="16"/>
        <v>0</v>
      </c>
      <c r="CL63" s="391">
        <f t="shared" si="91"/>
        <v>11.458333333333332</v>
      </c>
      <c r="CM63" s="391">
        <f t="shared" si="92"/>
        <v>26.790450928381965</v>
      </c>
      <c r="CN63" s="391">
        <f t="shared" si="93"/>
        <v>32.304900181488208</v>
      </c>
      <c r="CO63" s="391">
        <f t="shared" si="94"/>
        <v>35</v>
      </c>
      <c r="CP63" s="183">
        <f>('4-year summary'!ED63/'4-year summary'!AG63)*100</f>
        <v>0.8166969147005444</v>
      </c>
      <c r="CQ63" s="183">
        <f>('4-year summary'!EE63/'4-year summary'!AH63)*100</f>
        <v>0.47169811320754718</v>
      </c>
      <c r="CR63" s="183">
        <f>('4-year summary'!EF63/'4-year summary'!AG63)*100</f>
        <v>0</v>
      </c>
      <c r="CS63" s="183">
        <f>('4-year summary'!EG63/'4-year summary'!AH63)*100</f>
        <v>0</v>
      </c>
      <c r="CT63" s="183">
        <f t="shared" si="17"/>
        <v>0.8166969147005444</v>
      </c>
      <c r="CU63" s="183">
        <f t="shared" si="17"/>
        <v>0.47169811320754718</v>
      </c>
      <c r="CV63" s="183">
        <f>('4-year summary'!EJ63/'4-year summary'!AG63)*100</f>
        <v>3.9927404718693285</v>
      </c>
      <c r="CW63" s="183">
        <f>('4-year summary'!EK63/'4-year summary'!AH63)*100</f>
        <v>5.8490566037735849</v>
      </c>
      <c r="CX63" s="183">
        <f>('4-year summary'!EL63/'4-year summary'!AG63)*100</f>
        <v>0.54446460980036293</v>
      </c>
      <c r="CY63" s="183">
        <f>('4-year summary'!EM63/'4-year summary'!AH63)*100</f>
        <v>1.3207547169811322</v>
      </c>
      <c r="CZ63" s="183">
        <f t="shared" si="18"/>
        <v>4.5372050816696916</v>
      </c>
      <c r="DA63" s="183">
        <f t="shared" si="18"/>
        <v>7.1698113207547172</v>
      </c>
      <c r="DB63" s="183">
        <f>('4-year summary'!EP63/'4-year summary'!AG63)*100</f>
        <v>7.4410163339382942</v>
      </c>
      <c r="DC63" s="183">
        <f>('4-year summary'!EQ63/'4-year summary'!AH63)*100</f>
        <v>8.5849056603773573</v>
      </c>
      <c r="DD63" s="183">
        <f>('4-year summary'!ER63/'4-year summary'!AG63)*100</f>
        <v>0</v>
      </c>
      <c r="DE63" s="183">
        <f>('4-year summary'!ES63/'4-year summary'!AH63)*100</f>
        <v>0.28301886792452829</v>
      </c>
      <c r="DF63" s="183">
        <f t="shared" si="36"/>
        <v>7.4410163339382942</v>
      </c>
      <c r="DG63" s="183">
        <f t="shared" si="36"/>
        <v>8.8679245283018862</v>
      </c>
      <c r="DH63" s="183">
        <f>('4-year summary'!EV63/'4-year summary'!AG63)*100</f>
        <v>2.5408348457350272</v>
      </c>
      <c r="DI63" s="183">
        <f>('4-year summary'!EW63/'4-year summary'!AH63)*100</f>
        <v>5.6603773584905666</v>
      </c>
      <c r="DJ63" s="183">
        <f>('4-year summary'!EX63/'4-year summary'!AG63)*100</f>
        <v>0.27223230490018147</v>
      </c>
      <c r="DK63" s="183">
        <f>('4-year summary'!EY63/'4-year summary'!AH63)*100</f>
        <v>0.47169811320754718</v>
      </c>
      <c r="DL63" s="183">
        <f t="shared" si="37"/>
        <v>2.8130671506352085</v>
      </c>
      <c r="DM63" s="183">
        <f t="shared" si="37"/>
        <v>6.1320754716981138</v>
      </c>
      <c r="DN63" s="183">
        <f>('4-year summary'!FB63/'4-year summary'!AG63)*100</f>
        <v>2.9945553539019962</v>
      </c>
      <c r="DO63" s="183">
        <f>('4-year summary'!FC63/'4-year summary'!AH63)*100</f>
        <v>2.6415094339622645</v>
      </c>
      <c r="DP63" s="183">
        <f>('4-year summary'!FD63/'4-year summary'!AG63)*100</f>
        <v>9.0744101633393831E-2</v>
      </c>
      <c r="DQ63" s="183">
        <f>('4-year summary'!FE63/'4-year summary'!AH63)*100</f>
        <v>0</v>
      </c>
      <c r="DR63" s="183">
        <f t="shared" si="19"/>
        <v>3.0852994555353899</v>
      </c>
      <c r="DS63" s="183">
        <f t="shared" si="19"/>
        <v>2.6415094339622645</v>
      </c>
      <c r="DT63" s="183">
        <f>('4-year summary'!FH63/'4-year summary'!AG63)*100</f>
        <v>6.7150635208711433</v>
      </c>
      <c r="DU63" s="183">
        <f>('4-year summary'!FI63/'4-year summary'!AH63)*100</f>
        <v>2.7358490566037736</v>
      </c>
      <c r="DV63" s="183">
        <f>('4-year summary'!FJ63/'4-year summary'!AG63)*100</f>
        <v>0.54446460980036293</v>
      </c>
      <c r="DW63" s="183">
        <f>('4-year summary'!FK63/'4-year summary'!AH63)*100</f>
        <v>9.4339622641509441E-2</v>
      </c>
      <c r="DX63" s="183">
        <f t="shared" si="20"/>
        <v>7.259528130671506</v>
      </c>
      <c r="DY63" s="183">
        <f t="shared" si="20"/>
        <v>2.8301886792452833</v>
      </c>
      <c r="DZ63" s="183">
        <f>('4-year summary'!FN63/'4-year summary'!AG63)*100</f>
        <v>2.3593466424682399</v>
      </c>
      <c r="EA63" s="183">
        <f>('4-year summary'!FO63/'4-year summary'!AH63)*100</f>
        <v>9.4339622641509441E-2</v>
      </c>
      <c r="EB63" s="183">
        <f>('4-year summary'!FP63/'4-year summary'!AG63)*100</f>
        <v>0</v>
      </c>
      <c r="EC63" s="183">
        <f>('4-year summary'!FQ63/'4-year summary'!AH63)*100</f>
        <v>0</v>
      </c>
      <c r="ED63" s="183">
        <f t="shared" si="21"/>
        <v>2.3593466424682399</v>
      </c>
      <c r="EE63" s="183">
        <f t="shared" si="21"/>
        <v>9.4339622641509441E-2</v>
      </c>
      <c r="EF63" s="183">
        <f>('4-year summary'!FT63/'4-year summary'!AG63)*100</f>
        <v>3.7205081669691471</v>
      </c>
      <c r="EG63" s="183">
        <f>('4-year summary'!FU63/'4-year summary'!AH63)*100</f>
        <v>2.1698113207547167</v>
      </c>
      <c r="EH63" s="183">
        <f>('4-year summary'!FV63/'4-year summary'!AG63)*100</f>
        <v>0.63520871143375679</v>
      </c>
      <c r="EI63" s="183">
        <f>('4-year summary'!FW63/'4-year summary'!AH63)*100</f>
        <v>9.4339622641509441E-2</v>
      </c>
      <c r="EJ63" s="183">
        <f t="shared" si="22"/>
        <v>4.3557168784029034</v>
      </c>
      <c r="EK63" s="183">
        <f t="shared" si="22"/>
        <v>2.2641509433962264</v>
      </c>
      <c r="EL63" s="183">
        <f>('4-year summary'!FZ63/'4-year summary'!AG63)*100</f>
        <v>0</v>
      </c>
      <c r="EM63" s="183">
        <f>('4-year summary'!GA63/'4-year summary'!AH63)*100</f>
        <v>0</v>
      </c>
      <c r="EN63" s="183">
        <f>('4-year summary'!GB63/'4-year summary'!AG63)*100</f>
        <v>0</v>
      </c>
      <c r="EO63" s="183">
        <f>('4-year summary'!GC63/'4-year summary'!AH63)*100</f>
        <v>0</v>
      </c>
      <c r="EP63" s="183">
        <f t="shared" si="23"/>
        <v>0</v>
      </c>
      <c r="EQ63" s="183">
        <f t="shared" si="23"/>
        <v>0</v>
      </c>
      <c r="ER63" s="183">
        <f>('4-year summary'!GF63/'4-year summary'!AG63)*100</f>
        <v>7.1687840290381128</v>
      </c>
      <c r="ES63" s="183">
        <f>('4-year summary'!GG63/'4-year summary'!AH63)*100</f>
        <v>8.2075471698113205</v>
      </c>
      <c r="ET63" s="183">
        <f>('4-year summary'!GH63/'4-year summary'!AG63)*100</f>
        <v>0.45372050816696918</v>
      </c>
      <c r="EU63" s="183">
        <f>('4-year summary'!GI63/'4-year summary'!AH63)*100</f>
        <v>0.94339622641509435</v>
      </c>
      <c r="EV63" s="183">
        <f t="shared" si="24"/>
        <v>7.6225045372050824</v>
      </c>
      <c r="EW63" s="183">
        <f t="shared" si="24"/>
        <v>9.1509433962264151</v>
      </c>
      <c r="EX63" s="183">
        <f>('4-year summary'!GL63/'4-year summary'!AG63)*100</f>
        <v>0.72595281306715065</v>
      </c>
      <c r="EY63" s="183">
        <f>('4-year summary'!GM63/'4-year summary'!AH63)*100</f>
        <v>1.6981132075471699</v>
      </c>
      <c r="EZ63" s="183">
        <f>('4-year summary'!GN63/'4-year summary'!AG63)*100</f>
        <v>0.18148820326678766</v>
      </c>
      <c r="FA63" s="183">
        <f>('4-year summary'!GO63/'4-year summary'!AH63)*100</f>
        <v>9.4339622641509441E-2</v>
      </c>
      <c r="FB63" s="183">
        <f t="shared" si="25"/>
        <v>0.90744101633393837</v>
      </c>
      <c r="FC63" s="183">
        <f t="shared" si="25"/>
        <v>1.7924528301886793</v>
      </c>
      <c r="FD63" s="183">
        <f>('4-year summary'!GR63/'4-year summary'!AG63)*100</f>
        <v>0</v>
      </c>
      <c r="FE63" s="183">
        <f>('4-year summary'!GS63/'4-year summary'!AH63)*100</f>
        <v>0.56603773584905659</v>
      </c>
      <c r="FF63" s="183">
        <f>('4-year summary'!GT63/'4-year summary'!AG63)*100</f>
        <v>0</v>
      </c>
      <c r="FG63" s="183">
        <f>('4-year summary'!GU63/'4-year summary'!AH63)*100</f>
        <v>0</v>
      </c>
      <c r="FH63" s="183">
        <f t="shared" si="26"/>
        <v>0</v>
      </c>
      <c r="FI63" s="183">
        <f t="shared" si="26"/>
        <v>0.56603773584905659</v>
      </c>
      <c r="FJ63" s="591">
        <f>('4-year summary'!GX63/'4-year summary'!X63)*100</f>
        <v>1.7249205628688153</v>
      </c>
      <c r="FK63" s="592">
        <f>('4-year summary'!GY63/'4-year summary'!Y63)*100</f>
        <v>2.1369863013698631</v>
      </c>
      <c r="FL63" s="592">
        <f>('4-year summary'!GZ63/'4-year summary'!Z63)*100</f>
        <v>2.601156069364162</v>
      </c>
      <c r="FM63" s="592">
        <f>('4-year summary'!HA63/'4-year summary'!AA63)*100</f>
        <v>3.197158081705151</v>
      </c>
      <c r="FN63" s="580">
        <f>('4-year summary'!HB63/'4-year summary'!AB63)*100</f>
        <v>3.1976744186046515</v>
      </c>
      <c r="FO63" s="580">
        <f>('4-year summary'!HC63/'4-year summary'!AC63)*100</f>
        <v>6.5863453815261046</v>
      </c>
      <c r="FP63" s="592">
        <f>('4-year summary'!HD63/'4-year summary'!AD63)*100</f>
        <v>5.2095130237825593</v>
      </c>
      <c r="FQ63" s="592">
        <f>('4-year summary'!HE63/'4-year summary'!AE63)*100</f>
        <v>1.1574074074074074</v>
      </c>
      <c r="FR63" s="592">
        <f>('4-year summary'!HF63/'4-year summary'!AF63)*100</f>
        <v>5.7029177718832891</v>
      </c>
      <c r="FS63" s="591">
        <f>('4-year summary'!HG63/'4-year summary'!X63)*100</f>
        <v>9.0785292782569221E-2</v>
      </c>
      <c r="FT63" s="592">
        <f>('4-year summary'!HH63/'4-year summary'!Y63)*100</f>
        <v>5.4794520547945202E-2</v>
      </c>
      <c r="FU63" s="592">
        <f>('4-year summary'!HI63/'4-year summary'!Z63)*100</f>
        <v>0</v>
      </c>
      <c r="FV63" s="592">
        <f>('4-year summary'!HJ63/'4-year summary'!AA63)*100</f>
        <v>0</v>
      </c>
      <c r="FW63" s="580">
        <f>('4-year summary'!HK63/'4-year summary'!AB63)*100</f>
        <v>2.8343023255813953</v>
      </c>
      <c r="FX63" s="580">
        <f>('4-year summary'!HL63/'4-year summary'!AC63)*100</f>
        <v>0</v>
      </c>
      <c r="FY63" s="592">
        <f>('4-year summary'!HM63/'4-year summary'!AD63)*100</f>
        <v>2.378255945639864</v>
      </c>
      <c r="FZ63" s="592">
        <f>('4-year summary'!HN63/'4-year summary'!AE63)*100</f>
        <v>0</v>
      </c>
      <c r="GA63" s="592">
        <f>('4-year summary'!HO63/'4-year summary'!AF63)*100</f>
        <v>0</v>
      </c>
      <c r="GB63" s="591">
        <f>('4-year summary'!HY63/'4-year summary'!X63)*100</f>
        <v>10.803449841125738</v>
      </c>
      <c r="GC63" s="592">
        <f>('4-year summary'!HZ63/'4-year summary'!Y63)*100</f>
        <v>20</v>
      </c>
      <c r="GD63" s="592">
        <f>('4-year summary'!IA63/'4-year summary'!Z63)*100</f>
        <v>16.570327552986512</v>
      </c>
      <c r="GE63" s="592">
        <f>('4-year summary'!IB63/'4-year summary'!AA63)*100</f>
        <v>16.518650088809945</v>
      </c>
      <c r="GF63" s="580">
        <f>('4-year summary'!IC63/'4-year summary'!AB63)*100</f>
        <v>24.927325581395348</v>
      </c>
      <c r="GG63" s="580">
        <f>('4-year summary'!ID63/'4-year summary'!AC63)*100</f>
        <v>25.702811244979916</v>
      </c>
      <c r="GH63" s="592">
        <f>('4-year summary'!IE63/'4-year summary'!AD63)*100</f>
        <v>41.449603624009065</v>
      </c>
      <c r="GI63" s="592">
        <f>('4-year summary'!IF63/'4-year summary'!AE63)*100</f>
        <v>36.226851851851855</v>
      </c>
      <c r="GJ63" s="592">
        <f>('4-year summary'!IG63/'4-year summary'!AF63)*100</f>
        <v>30.172413793103448</v>
      </c>
      <c r="GK63" s="591">
        <f>('4-year summary'!IH63/'4-year summary'!X63)*100</f>
        <v>5.5832955061280076</v>
      </c>
      <c r="GL63" s="592">
        <f>('4-year summary'!II63/'4-year summary'!Y63)*100</f>
        <v>9.5890410958904102</v>
      </c>
      <c r="GM63" s="592">
        <f>('4-year summary'!IJ63/'4-year summary'!Z63)*100</f>
        <v>0.77071290944123316</v>
      </c>
      <c r="GN63" s="592">
        <f>('4-year summary'!IK63/'4-year summary'!AA63)*100</f>
        <v>0.71047957371225579</v>
      </c>
      <c r="GO63" s="580">
        <f>('4-year summary'!IL63/'4-year summary'!AB63)*100</f>
        <v>11.555232558139535</v>
      </c>
      <c r="GP63" s="580">
        <f>('4-year summary'!IM63/'4-year summary'!AC63)*100</f>
        <v>0.96385542168674709</v>
      </c>
      <c r="GQ63" s="592">
        <f>('4-year summary'!IN63/'4-year summary'!AD63)*100</f>
        <v>6.115515288788222</v>
      </c>
      <c r="GR63" s="592">
        <f>('4-year summary'!IO63/'4-year summary'!AE63)*100</f>
        <v>8.9120370370370363</v>
      </c>
      <c r="GS63" s="592">
        <f>('4-year summary'!IP63/'4-year summary'!AF63)*100</f>
        <v>7.4270557029177713</v>
      </c>
      <c r="GT63" s="591">
        <f>('4-year summary'!LB63/'4-year summary'!X63)*100</f>
        <v>10.894235133908307</v>
      </c>
      <c r="GU63" s="592">
        <f>('4-year summary'!LC63/'4-year summary'!Y63)*100</f>
        <v>19.726027397260275</v>
      </c>
      <c r="GV63" s="592">
        <f>('4-year summary'!LD63/'4-year summary'!Z63)*100</f>
        <v>18.786127167630056</v>
      </c>
      <c r="GW63" s="592">
        <f>('4-year summary'!LE63/'4-year summary'!AA63)*100</f>
        <v>17.4955595026643</v>
      </c>
      <c r="GX63" s="580">
        <f>('4-year summary'!LF63/'4-year summary'!AB63)*100</f>
        <v>14.680232558139537</v>
      </c>
      <c r="GY63" s="580">
        <f>('4-year summary'!LG63/'4-year summary'!AC63)*100</f>
        <v>16.947791164658636</v>
      </c>
      <c r="GZ63" s="592">
        <f>('4-year summary'!LH63/'4-year summary'!AD63)*100</f>
        <v>17.440543601359003</v>
      </c>
      <c r="HA63" s="592">
        <f>('4-year summary'!LI63/'4-year summary'!AE63)*100</f>
        <v>7.6388888888888893</v>
      </c>
      <c r="HB63" s="592">
        <f>('4-year summary'!LJ63/'4-year summary'!AF63)*100</f>
        <v>10.610079575596817</v>
      </c>
      <c r="HC63" s="591">
        <f>('4-year summary'!LK63/'4-year summary'!X63)*100</f>
        <v>17.748524738992284</v>
      </c>
      <c r="HD63" s="592">
        <f>('4-year summary'!LL63/'4-year summary'!Y63)*100</f>
        <v>2.4109589041095889</v>
      </c>
      <c r="HE63" s="592">
        <f>('4-year summary'!LM63/'4-year summary'!Z63)*100</f>
        <v>0.86705202312138718</v>
      </c>
      <c r="HF63" s="592">
        <f>('4-year summary'!LN63/'4-year summary'!AA63)*100</f>
        <v>0.79928952042628776</v>
      </c>
      <c r="HG63" s="580">
        <f>('4-year summary'!LO63/'4-year summary'!AB63)*100</f>
        <v>16.13372093023256</v>
      </c>
      <c r="HH63" s="580">
        <f>('4-year summary'!LP63/'4-year summary'!AC63)*100</f>
        <v>2.8112449799196786</v>
      </c>
      <c r="HI63" s="592">
        <f>('4-year summary'!LQ63/'4-year summary'!AD63)*100</f>
        <v>0</v>
      </c>
      <c r="HJ63" s="592">
        <f>('4-year summary'!LR63/'4-year summary'!AE63)*100</f>
        <v>6.7129629629629637</v>
      </c>
      <c r="HK63" s="592">
        <f>('4-year summary'!LS63/'4-year summary'!AF63)*100</f>
        <v>4.5755968169761276</v>
      </c>
      <c r="HL63" s="38"/>
      <c r="HM63" s="24">
        <f t="shared" si="95"/>
        <v>100.00000000000001</v>
      </c>
      <c r="HN63" s="24">
        <f t="shared" si="96"/>
        <v>100</v>
      </c>
      <c r="HO63" s="24">
        <f t="shared" si="97"/>
        <v>100</v>
      </c>
      <c r="HP63" s="24">
        <f t="shared" si="98"/>
        <v>100</v>
      </c>
      <c r="HQ63" s="24">
        <f t="shared" si="99"/>
        <v>100</v>
      </c>
      <c r="HR63" s="24">
        <f t="shared" si="100"/>
        <v>100</v>
      </c>
      <c r="HS63" s="24">
        <f t="shared" si="101"/>
        <v>100.00000000000001</v>
      </c>
      <c r="HT63" s="24">
        <f t="shared" si="102"/>
        <v>100</v>
      </c>
      <c r="HU63" s="24">
        <f t="shared" si="103"/>
        <v>100</v>
      </c>
      <c r="HV63" s="597">
        <f t="shared" si="104"/>
        <v>100</v>
      </c>
      <c r="HW63" s="597">
        <f t="shared" si="105"/>
        <v>100</v>
      </c>
    </row>
    <row r="64" spans="1:231" x14ac:dyDescent="0.2">
      <c r="FS64" s="595"/>
      <c r="FT64" s="595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7"/>
  </sheetPr>
  <dimension ref="A1:HA69"/>
  <sheetViews>
    <sheetView zoomScale="90" zoomScaleNormal="90" workbookViewId="0">
      <pane xSplit="1" ySplit="3" topLeftCell="DT4" activePane="bottomRight" state="frozen"/>
      <selection pane="topRight" activeCell="B1" sqref="B1"/>
      <selection pane="bottomLeft" activeCell="A5" sqref="A5"/>
      <selection pane="bottomRight" activeCell="EG15" sqref="EG15"/>
    </sheetView>
  </sheetViews>
  <sheetFormatPr defaultRowHeight="12.75" x14ac:dyDescent="0.2"/>
  <cols>
    <col min="1" max="1" width="17.7109375" style="98" customWidth="1"/>
    <col min="2" max="6" width="9" style="154" customWidth="1"/>
    <col min="7" max="12" width="9" style="155" customWidth="1"/>
    <col min="13" max="17" width="9" style="154" customWidth="1"/>
    <col min="18" max="23" width="9" style="155" customWidth="1"/>
    <col min="24" max="24" width="9" style="154" customWidth="1"/>
    <col min="25" max="27" width="9" style="151" customWidth="1"/>
    <col min="28" max="34" width="9" style="155" customWidth="1"/>
    <col min="35" max="35" width="9" style="154" customWidth="1"/>
    <col min="36" max="38" width="9" style="151" customWidth="1"/>
    <col min="39" max="47" width="9" style="155" customWidth="1"/>
    <col min="48" max="48" width="9" style="154" customWidth="1"/>
    <col min="49" max="51" width="9" style="151" customWidth="1"/>
    <col min="52" max="58" width="9" style="155" customWidth="1"/>
    <col min="59" max="59" width="9" style="154" customWidth="1"/>
    <col min="60" max="62" width="9" style="151" customWidth="1"/>
    <col min="63" max="143" width="9" style="155" customWidth="1"/>
    <col min="144" max="144" width="9" style="154" customWidth="1"/>
    <col min="145" max="147" width="9" style="151" customWidth="1"/>
    <col min="148" max="152" width="9" style="155" customWidth="1"/>
    <col min="153" max="153" width="9" style="154" customWidth="1"/>
    <col min="154" max="156" width="9" style="151" customWidth="1"/>
    <col min="157" max="161" width="9" style="155" customWidth="1"/>
    <col min="162" max="162" width="9" style="154" customWidth="1"/>
    <col min="163" max="165" width="9" style="151" customWidth="1"/>
    <col min="166" max="170" width="9" style="155" customWidth="1"/>
    <col min="171" max="171" width="9" style="154" customWidth="1"/>
    <col min="172" max="174" width="9" style="151" customWidth="1"/>
    <col min="175" max="179" width="9" style="155" customWidth="1"/>
    <col min="180" max="180" width="9" style="154" customWidth="1"/>
    <col min="181" max="183" width="9" style="151" customWidth="1"/>
    <col min="184" max="188" width="9" style="155" customWidth="1"/>
    <col min="189" max="189" width="9" style="154" customWidth="1"/>
    <col min="190" max="192" width="9" style="151" customWidth="1"/>
    <col min="193" max="197" width="9" style="155" customWidth="1"/>
    <col min="198" max="198" width="7.7109375" style="155" customWidth="1"/>
    <col min="199" max="199" width="9.7109375" style="155" customWidth="1"/>
    <col min="200" max="200" width="7.42578125" style="155" customWidth="1"/>
    <col min="201" max="203" width="8" style="155" customWidth="1"/>
    <col min="204" max="205" width="8" style="154" customWidth="1"/>
    <col min="206" max="16384" width="9.140625" style="154"/>
  </cols>
  <sheetData>
    <row r="1" spans="1:209" s="439" customFormat="1" ht="48.75" customHeight="1" x14ac:dyDescent="0.2">
      <c r="A1" s="433"/>
      <c r="B1" s="434" t="s">
        <v>87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5"/>
      <c r="N1" s="435"/>
      <c r="O1" s="435"/>
      <c r="P1" s="435"/>
      <c r="Q1" s="435"/>
      <c r="R1" s="435"/>
      <c r="S1" s="435"/>
      <c r="T1" s="434"/>
      <c r="U1" s="434"/>
      <c r="V1" s="434"/>
      <c r="W1" s="434"/>
      <c r="X1" s="436" t="s">
        <v>20</v>
      </c>
      <c r="Y1" s="434"/>
      <c r="Z1" s="434"/>
      <c r="AA1" s="434"/>
      <c r="AB1" s="434"/>
      <c r="AC1" s="434"/>
      <c r="AD1" s="434"/>
      <c r="AE1" s="434"/>
      <c r="AF1" s="434"/>
      <c r="AG1" s="434"/>
      <c r="AH1" s="434"/>
      <c r="AI1" s="435"/>
      <c r="AJ1" s="435"/>
      <c r="AK1" s="435"/>
      <c r="AL1" s="435"/>
      <c r="AM1" s="435"/>
      <c r="AN1" s="435"/>
      <c r="AO1" s="435"/>
      <c r="AP1" s="434"/>
      <c r="AQ1" s="434"/>
      <c r="AR1" s="434"/>
      <c r="AS1" s="434"/>
      <c r="AT1" s="434"/>
      <c r="AU1" s="434"/>
      <c r="AV1" s="434" t="s">
        <v>81</v>
      </c>
      <c r="AW1" s="434"/>
      <c r="AX1" s="434"/>
      <c r="AY1" s="434"/>
      <c r="AZ1" s="434"/>
      <c r="BA1" s="434"/>
      <c r="BB1" s="434"/>
      <c r="BC1" s="434"/>
      <c r="BD1" s="434"/>
      <c r="BE1" s="434"/>
      <c r="BF1" s="434"/>
      <c r="BG1" s="435"/>
      <c r="BH1" s="435"/>
      <c r="BI1" s="435"/>
      <c r="BJ1" s="435"/>
      <c r="BK1" s="435"/>
      <c r="BL1" s="435"/>
      <c r="BM1" s="435"/>
      <c r="BN1" s="434"/>
      <c r="BO1" s="434"/>
      <c r="BP1" s="434"/>
      <c r="BQ1" s="434"/>
      <c r="BR1" s="434"/>
      <c r="BS1" s="434"/>
      <c r="BT1" s="551" t="s">
        <v>126</v>
      </c>
      <c r="BU1" s="552"/>
      <c r="BV1" s="552"/>
      <c r="BW1" s="552"/>
      <c r="BX1" s="552"/>
      <c r="BY1" s="552"/>
      <c r="BZ1" s="551" t="s">
        <v>128</v>
      </c>
      <c r="CA1" s="552"/>
      <c r="CB1" s="552"/>
      <c r="CC1" s="552"/>
      <c r="CD1" s="552"/>
      <c r="CE1" s="552"/>
      <c r="CF1" s="551" t="s">
        <v>129</v>
      </c>
      <c r="CG1" s="552"/>
      <c r="CH1" s="552"/>
      <c r="CI1" s="552"/>
      <c r="CJ1" s="552"/>
      <c r="CK1" s="552"/>
      <c r="CL1" s="551" t="s">
        <v>130</v>
      </c>
      <c r="CM1" s="552"/>
      <c r="CN1" s="552"/>
      <c r="CO1" s="552"/>
      <c r="CP1" s="552"/>
      <c r="CQ1" s="552"/>
      <c r="CR1" s="551" t="s">
        <v>131</v>
      </c>
      <c r="CS1" s="552"/>
      <c r="CT1" s="552"/>
      <c r="CU1" s="552"/>
      <c r="CV1" s="552"/>
      <c r="CW1" s="552"/>
      <c r="CX1" s="551" t="s">
        <v>132</v>
      </c>
      <c r="CY1" s="552"/>
      <c r="CZ1" s="552"/>
      <c r="DA1" s="552"/>
      <c r="DB1" s="552"/>
      <c r="DC1" s="552"/>
      <c r="DD1" s="551" t="s">
        <v>133</v>
      </c>
      <c r="DE1" s="552"/>
      <c r="DF1" s="552"/>
      <c r="DG1" s="552"/>
      <c r="DH1" s="552"/>
      <c r="DI1" s="552"/>
      <c r="DJ1" s="551" t="s">
        <v>134</v>
      </c>
      <c r="DK1" s="552"/>
      <c r="DL1" s="552"/>
      <c r="DM1" s="552"/>
      <c r="DN1" s="552"/>
      <c r="DO1" s="552"/>
      <c r="DP1" s="551" t="s">
        <v>135</v>
      </c>
      <c r="DQ1" s="552"/>
      <c r="DR1" s="552"/>
      <c r="DS1" s="552"/>
      <c r="DT1" s="552"/>
      <c r="DU1" s="552"/>
      <c r="DV1" s="551" t="s">
        <v>136</v>
      </c>
      <c r="DW1" s="552"/>
      <c r="DX1" s="552"/>
      <c r="DY1" s="552"/>
      <c r="DZ1" s="552"/>
      <c r="EA1" s="552"/>
      <c r="EB1" s="551" t="s">
        <v>137</v>
      </c>
      <c r="EC1" s="552"/>
      <c r="ED1" s="552"/>
      <c r="EE1" s="552"/>
      <c r="EF1" s="552"/>
      <c r="EG1" s="552"/>
      <c r="EH1" s="551" t="s">
        <v>138</v>
      </c>
      <c r="EI1" s="552"/>
      <c r="EJ1" s="552"/>
      <c r="EK1" s="552"/>
      <c r="EL1" s="552"/>
      <c r="EM1" s="552"/>
      <c r="EN1" s="553" t="s">
        <v>80</v>
      </c>
      <c r="EO1" s="554"/>
      <c r="EP1" s="554"/>
      <c r="EQ1" s="554"/>
      <c r="ER1" s="554"/>
      <c r="ES1" s="554"/>
      <c r="ET1" s="554"/>
      <c r="EU1" s="554"/>
      <c r="EV1" s="554"/>
      <c r="EW1" s="554"/>
      <c r="EX1" s="554"/>
      <c r="EY1" s="554"/>
      <c r="EZ1" s="554"/>
      <c r="FA1" s="554"/>
      <c r="FB1" s="554"/>
      <c r="FC1" s="554"/>
      <c r="FD1" s="554"/>
      <c r="FE1" s="554"/>
      <c r="FF1" s="555" t="s">
        <v>82</v>
      </c>
      <c r="FG1" s="554"/>
      <c r="FH1" s="554"/>
      <c r="FI1" s="554"/>
      <c r="FJ1" s="554"/>
      <c r="FK1" s="554"/>
      <c r="FL1" s="554"/>
      <c r="FM1" s="554"/>
      <c r="FN1" s="554"/>
      <c r="FO1" s="554"/>
      <c r="FP1" s="554"/>
      <c r="FQ1" s="554"/>
      <c r="FR1" s="554"/>
      <c r="FS1" s="554"/>
      <c r="FT1" s="554"/>
      <c r="FU1" s="554"/>
      <c r="FV1" s="554"/>
      <c r="FW1" s="554"/>
      <c r="FX1" s="554" t="s">
        <v>85</v>
      </c>
      <c r="FY1" s="554"/>
      <c r="FZ1" s="554"/>
      <c r="GA1" s="554"/>
      <c r="GB1" s="554"/>
      <c r="GC1" s="554"/>
      <c r="GD1" s="554"/>
      <c r="GE1" s="554"/>
      <c r="GF1" s="554"/>
      <c r="GG1" s="554"/>
      <c r="GH1" s="554"/>
      <c r="GI1" s="554"/>
      <c r="GJ1" s="554"/>
      <c r="GK1" s="554"/>
      <c r="GL1" s="554"/>
      <c r="GM1" s="554"/>
      <c r="GN1" s="554"/>
      <c r="GO1" s="554"/>
      <c r="GP1" s="437" t="s">
        <v>2</v>
      </c>
      <c r="GQ1" s="437"/>
      <c r="GR1" s="437"/>
      <c r="GS1" s="437"/>
      <c r="GT1" s="438"/>
      <c r="GU1" s="438"/>
    </row>
    <row r="2" spans="1:209" s="427" customFormat="1" x14ac:dyDescent="0.2">
      <c r="A2" s="440"/>
      <c r="B2" s="434" t="s">
        <v>78</v>
      </c>
      <c r="C2" s="437"/>
      <c r="D2" s="437"/>
      <c r="E2" s="437"/>
      <c r="F2" s="434"/>
      <c r="G2" s="434"/>
      <c r="H2" s="434"/>
      <c r="I2" s="434"/>
      <c r="J2" s="434"/>
      <c r="K2" s="434"/>
      <c r="L2" s="434"/>
      <c r="M2" s="441" t="s">
        <v>79</v>
      </c>
      <c r="N2" s="437"/>
      <c r="O2" s="437"/>
      <c r="P2" s="437"/>
      <c r="Q2" s="434"/>
      <c r="R2" s="434"/>
      <c r="S2" s="434"/>
      <c r="T2" s="434"/>
      <c r="U2" s="434"/>
      <c r="V2" s="434"/>
      <c r="W2" s="434"/>
      <c r="X2" s="436" t="s">
        <v>78</v>
      </c>
      <c r="Y2" s="437"/>
      <c r="Z2" s="437"/>
      <c r="AA2" s="437"/>
      <c r="AB2" s="434"/>
      <c r="AC2" s="434"/>
      <c r="AD2" s="434"/>
      <c r="AE2" s="434"/>
      <c r="AF2" s="434"/>
      <c r="AG2" s="434"/>
      <c r="AH2" s="434"/>
      <c r="AI2" s="441" t="s">
        <v>79</v>
      </c>
      <c r="AJ2" s="437"/>
      <c r="AK2" s="437"/>
      <c r="AL2" s="437"/>
      <c r="AM2" s="434"/>
      <c r="AN2" s="434"/>
      <c r="AO2" s="434"/>
      <c r="AP2" s="434"/>
      <c r="AQ2" s="434"/>
      <c r="AR2" s="434"/>
      <c r="AS2" s="434"/>
      <c r="AT2" s="613" t="s">
        <v>166</v>
      </c>
      <c r="AU2" s="441"/>
      <c r="AV2" s="441" t="s">
        <v>78</v>
      </c>
      <c r="AW2" s="437"/>
      <c r="AX2" s="437"/>
      <c r="AY2" s="437"/>
      <c r="AZ2" s="434"/>
      <c r="BA2" s="434"/>
      <c r="BB2" s="434"/>
      <c r="BC2" s="434"/>
      <c r="BD2" s="434"/>
      <c r="BE2" s="434"/>
      <c r="BF2" s="434"/>
      <c r="BG2" s="441" t="s">
        <v>79</v>
      </c>
      <c r="BH2" s="437"/>
      <c r="BI2" s="437"/>
      <c r="BJ2" s="437"/>
      <c r="BK2" s="434"/>
      <c r="BL2" s="434"/>
      <c r="BM2" s="434"/>
      <c r="BN2" s="434"/>
      <c r="BO2" s="434"/>
      <c r="BP2" s="434"/>
      <c r="BQ2" s="434"/>
      <c r="BR2" s="613" t="s">
        <v>166</v>
      </c>
      <c r="BS2" s="436"/>
      <c r="BT2" s="436" t="s">
        <v>33</v>
      </c>
      <c r="BU2" s="436"/>
      <c r="BV2" s="441" t="s">
        <v>34</v>
      </c>
      <c r="BW2" s="441"/>
      <c r="BX2" s="441" t="s">
        <v>166</v>
      </c>
      <c r="BY2" s="441"/>
      <c r="BZ2" s="441" t="s">
        <v>33</v>
      </c>
      <c r="CA2" s="441"/>
      <c r="CB2" s="441" t="s">
        <v>34</v>
      </c>
      <c r="CC2" s="441"/>
      <c r="CD2" s="441" t="s">
        <v>166</v>
      </c>
      <c r="CE2" s="441"/>
      <c r="CF2" s="441" t="s">
        <v>33</v>
      </c>
      <c r="CG2" s="441"/>
      <c r="CH2" s="441" t="s">
        <v>34</v>
      </c>
      <c r="CI2" s="441"/>
      <c r="CJ2" s="441" t="s">
        <v>166</v>
      </c>
      <c r="CK2" s="441"/>
      <c r="CL2" s="441" t="s">
        <v>33</v>
      </c>
      <c r="CM2" s="441"/>
      <c r="CN2" s="441" t="s">
        <v>34</v>
      </c>
      <c r="CO2" s="441"/>
      <c r="CP2" s="441" t="s">
        <v>166</v>
      </c>
      <c r="CQ2" s="441"/>
      <c r="CR2" s="441" t="s">
        <v>33</v>
      </c>
      <c r="CS2" s="441"/>
      <c r="CT2" s="441" t="s">
        <v>34</v>
      </c>
      <c r="CU2" s="441"/>
      <c r="CV2" s="441" t="s">
        <v>166</v>
      </c>
      <c r="CW2" s="441"/>
      <c r="CX2" s="441" t="s">
        <v>33</v>
      </c>
      <c r="CY2" s="441"/>
      <c r="CZ2" s="441" t="s">
        <v>34</v>
      </c>
      <c r="DA2" s="441"/>
      <c r="DB2" s="441" t="s">
        <v>166</v>
      </c>
      <c r="DC2" s="441"/>
      <c r="DD2" s="441" t="s">
        <v>33</v>
      </c>
      <c r="DE2" s="441"/>
      <c r="DF2" s="441" t="s">
        <v>34</v>
      </c>
      <c r="DG2" s="441"/>
      <c r="DH2" s="441" t="s">
        <v>166</v>
      </c>
      <c r="DI2" s="441"/>
      <c r="DJ2" s="441" t="s">
        <v>33</v>
      </c>
      <c r="DK2" s="441"/>
      <c r="DL2" s="441" t="s">
        <v>34</v>
      </c>
      <c r="DM2" s="441"/>
      <c r="DN2" s="441" t="s">
        <v>166</v>
      </c>
      <c r="DO2" s="441"/>
      <c r="DP2" s="441" t="s">
        <v>33</v>
      </c>
      <c r="DQ2" s="441"/>
      <c r="DR2" s="441" t="s">
        <v>34</v>
      </c>
      <c r="DS2" s="441"/>
      <c r="DT2" s="441" t="s">
        <v>166</v>
      </c>
      <c r="DU2" s="441"/>
      <c r="DV2" s="441" t="s">
        <v>33</v>
      </c>
      <c r="DW2" s="441"/>
      <c r="DX2" s="441" t="s">
        <v>34</v>
      </c>
      <c r="DY2" s="441"/>
      <c r="DZ2" s="441" t="s">
        <v>166</v>
      </c>
      <c r="EA2" s="441"/>
      <c r="EB2" s="441" t="s">
        <v>33</v>
      </c>
      <c r="EC2" s="441"/>
      <c r="ED2" s="441" t="s">
        <v>34</v>
      </c>
      <c r="EE2" s="441"/>
      <c r="EF2" s="441" t="s">
        <v>166</v>
      </c>
      <c r="EG2" s="441"/>
      <c r="EH2" s="441" t="s">
        <v>33</v>
      </c>
      <c r="EI2" s="441"/>
      <c r="EJ2" s="441" t="s">
        <v>34</v>
      </c>
      <c r="EK2" s="441"/>
      <c r="EL2" s="441" t="s">
        <v>166</v>
      </c>
      <c r="EM2" s="441"/>
      <c r="EN2" s="556" t="s">
        <v>78</v>
      </c>
      <c r="EO2" s="557"/>
      <c r="EP2" s="557"/>
      <c r="EQ2" s="557"/>
      <c r="ER2" s="554"/>
      <c r="ES2" s="554"/>
      <c r="ET2" s="554"/>
      <c r="EU2" s="554"/>
      <c r="EV2" s="554"/>
      <c r="EW2" s="556" t="s">
        <v>79</v>
      </c>
      <c r="EX2" s="557"/>
      <c r="EY2" s="557"/>
      <c r="EZ2" s="557"/>
      <c r="FA2" s="554"/>
      <c r="FB2" s="554"/>
      <c r="FC2" s="554"/>
      <c r="FD2" s="554"/>
      <c r="FE2" s="554"/>
      <c r="FF2" s="556" t="s">
        <v>78</v>
      </c>
      <c r="FG2" s="557"/>
      <c r="FH2" s="557"/>
      <c r="FI2" s="557"/>
      <c r="FJ2" s="554"/>
      <c r="FK2" s="554"/>
      <c r="FL2" s="554"/>
      <c r="FM2" s="554"/>
      <c r="FN2" s="554"/>
      <c r="FO2" s="556" t="s">
        <v>79</v>
      </c>
      <c r="FP2" s="557"/>
      <c r="FQ2" s="557"/>
      <c r="FR2" s="557"/>
      <c r="FS2" s="554"/>
      <c r="FT2" s="554"/>
      <c r="FU2" s="554"/>
      <c r="FV2" s="554"/>
      <c r="FW2" s="554"/>
      <c r="FX2" s="556" t="s">
        <v>78</v>
      </c>
      <c r="FY2" s="557"/>
      <c r="FZ2" s="557"/>
      <c r="GA2" s="557"/>
      <c r="GB2" s="554"/>
      <c r="GC2" s="554"/>
      <c r="GD2" s="554"/>
      <c r="GE2" s="554"/>
      <c r="GF2" s="554"/>
      <c r="GG2" s="556" t="s">
        <v>79</v>
      </c>
      <c r="GH2" s="557"/>
      <c r="GI2" s="557"/>
      <c r="GJ2" s="557"/>
      <c r="GK2" s="554"/>
      <c r="GL2" s="554"/>
      <c r="GM2" s="554"/>
      <c r="GN2" s="554"/>
      <c r="GO2" s="554"/>
      <c r="GP2" s="437"/>
      <c r="GQ2" s="426"/>
      <c r="GR2" s="426" t="s">
        <v>74</v>
      </c>
      <c r="GS2" s="426"/>
      <c r="GT2" s="426"/>
      <c r="GU2" s="426"/>
    </row>
    <row r="3" spans="1:209" s="149" customFormat="1" x14ac:dyDescent="0.2">
      <c r="A3" s="150"/>
      <c r="B3" s="428" t="s">
        <v>84</v>
      </c>
      <c r="C3" s="419" t="s">
        <v>23</v>
      </c>
      <c r="D3" s="419" t="s">
        <v>86</v>
      </c>
      <c r="E3" s="419" t="s">
        <v>105</v>
      </c>
      <c r="F3" s="419" t="s">
        <v>1</v>
      </c>
      <c r="G3" s="419" t="s">
        <v>101</v>
      </c>
      <c r="H3" s="429" t="s">
        <v>104</v>
      </c>
      <c r="I3" s="429" t="s">
        <v>108</v>
      </c>
      <c r="J3" s="429" t="s">
        <v>118</v>
      </c>
      <c r="K3" s="429" t="s">
        <v>125</v>
      </c>
      <c r="L3" s="429" t="s">
        <v>189</v>
      </c>
      <c r="M3" s="430" t="s">
        <v>84</v>
      </c>
      <c r="N3" s="419" t="s">
        <v>23</v>
      </c>
      <c r="O3" s="419" t="s">
        <v>86</v>
      </c>
      <c r="P3" s="419" t="s">
        <v>105</v>
      </c>
      <c r="Q3" s="419" t="s">
        <v>1</v>
      </c>
      <c r="R3" s="419" t="s">
        <v>101</v>
      </c>
      <c r="S3" s="429" t="s">
        <v>104</v>
      </c>
      <c r="T3" s="429" t="s">
        <v>108</v>
      </c>
      <c r="U3" s="429" t="s">
        <v>118</v>
      </c>
      <c r="V3" s="429" t="s">
        <v>125</v>
      </c>
      <c r="W3" s="429" t="s">
        <v>189</v>
      </c>
      <c r="X3" s="430" t="s">
        <v>84</v>
      </c>
      <c r="Y3" s="419" t="s">
        <v>23</v>
      </c>
      <c r="Z3" s="419" t="s">
        <v>86</v>
      </c>
      <c r="AA3" s="419" t="s">
        <v>105</v>
      </c>
      <c r="AB3" s="419" t="s">
        <v>1</v>
      </c>
      <c r="AC3" s="419" t="s">
        <v>101</v>
      </c>
      <c r="AD3" s="429" t="s">
        <v>104</v>
      </c>
      <c r="AE3" s="429" t="s">
        <v>108</v>
      </c>
      <c r="AF3" s="429" t="s">
        <v>118</v>
      </c>
      <c r="AG3" s="429" t="s">
        <v>125</v>
      </c>
      <c r="AH3" s="429" t="s">
        <v>189</v>
      </c>
      <c r="AI3" s="430" t="s">
        <v>84</v>
      </c>
      <c r="AJ3" s="419" t="s">
        <v>23</v>
      </c>
      <c r="AK3" s="419" t="s">
        <v>86</v>
      </c>
      <c r="AL3" s="419" t="s">
        <v>105</v>
      </c>
      <c r="AM3" s="419" t="s">
        <v>1</v>
      </c>
      <c r="AN3" s="419" t="s">
        <v>101</v>
      </c>
      <c r="AO3" s="429" t="s">
        <v>104</v>
      </c>
      <c r="AP3" s="429" t="s">
        <v>108</v>
      </c>
      <c r="AQ3" s="429" t="s">
        <v>118</v>
      </c>
      <c r="AR3" s="429" t="s">
        <v>125</v>
      </c>
      <c r="AS3" s="429" t="s">
        <v>189</v>
      </c>
      <c r="AT3" s="614" t="s">
        <v>125</v>
      </c>
      <c r="AU3" s="547" t="s">
        <v>189</v>
      </c>
      <c r="AV3" s="418" t="s">
        <v>84</v>
      </c>
      <c r="AW3" s="419" t="s">
        <v>23</v>
      </c>
      <c r="AX3" s="419" t="s">
        <v>86</v>
      </c>
      <c r="AY3" s="419" t="s">
        <v>105</v>
      </c>
      <c r="AZ3" s="419" t="s">
        <v>1</v>
      </c>
      <c r="BA3" s="419" t="s">
        <v>101</v>
      </c>
      <c r="BB3" s="429" t="s">
        <v>104</v>
      </c>
      <c r="BC3" s="429" t="s">
        <v>108</v>
      </c>
      <c r="BD3" s="429" t="s">
        <v>118</v>
      </c>
      <c r="BE3" s="429" t="s">
        <v>125</v>
      </c>
      <c r="BF3" s="429" t="s">
        <v>189</v>
      </c>
      <c r="BG3" s="430" t="s">
        <v>84</v>
      </c>
      <c r="BH3" s="419" t="s">
        <v>23</v>
      </c>
      <c r="BI3" s="419" t="s">
        <v>86</v>
      </c>
      <c r="BJ3" s="419" t="s">
        <v>105</v>
      </c>
      <c r="BK3" s="419" t="s">
        <v>1</v>
      </c>
      <c r="BL3" s="419" t="s">
        <v>101</v>
      </c>
      <c r="BM3" s="429" t="s">
        <v>104</v>
      </c>
      <c r="BN3" s="429" t="s">
        <v>108</v>
      </c>
      <c r="BO3" s="429" t="s">
        <v>118</v>
      </c>
      <c r="BP3" s="429" t="s">
        <v>125</v>
      </c>
      <c r="BQ3" s="429" t="s">
        <v>189</v>
      </c>
      <c r="BR3" s="614" t="s">
        <v>125</v>
      </c>
      <c r="BS3" s="547" t="s">
        <v>189</v>
      </c>
      <c r="BT3" s="547" t="s">
        <v>125</v>
      </c>
      <c r="BU3" s="547" t="s">
        <v>189</v>
      </c>
      <c r="BV3" s="547" t="s">
        <v>125</v>
      </c>
      <c r="BW3" s="547" t="s">
        <v>189</v>
      </c>
      <c r="BX3" s="547" t="s">
        <v>125</v>
      </c>
      <c r="BY3" s="547" t="s">
        <v>189</v>
      </c>
      <c r="BZ3" s="547" t="s">
        <v>125</v>
      </c>
      <c r="CA3" s="547" t="s">
        <v>189</v>
      </c>
      <c r="CB3" s="547" t="s">
        <v>125</v>
      </c>
      <c r="CC3" s="547" t="s">
        <v>189</v>
      </c>
      <c r="CD3" s="547" t="s">
        <v>125</v>
      </c>
      <c r="CE3" s="547" t="s">
        <v>189</v>
      </c>
      <c r="CF3" s="547" t="s">
        <v>125</v>
      </c>
      <c r="CG3" s="547" t="s">
        <v>189</v>
      </c>
      <c r="CH3" s="547" t="s">
        <v>125</v>
      </c>
      <c r="CI3" s="547" t="s">
        <v>189</v>
      </c>
      <c r="CJ3" s="547" t="s">
        <v>125</v>
      </c>
      <c r="CK3" s="547" t="s">
        <v>189</v>
      </c>
      <c r="CL3" s="547" t="s">
        <v>125</v>
      </c>
      <c r="CM3" s="547" t="s">
        <v>189</v>
      </c>
      <c r="CN3" s="547" t="s">
        <v>125</v>
      </c>
      <c r="CO3" s="547" t="s">
        <v>189</v>
      </c>
      <c r="CP3" s="547" t="s">
        <v>125</v>
      </c>
      <c r="CQ3" s="547" t="s">
        <v>189</v>
      </c>
      <c r="CR3" s="547" t="s">
        <v>125</v>
      </c>
      <c r="CS3" s="547" t="s">
        <v>189</v>
      </c>
      <c r="CT3" s="547" t="s">
        <v>125</v>
      </c>
      <c r="CU3" s="547" t="s">
        <v>189</v>
      </c>
      <c r="CV3" s="547" t="s">
        <v>125</v>
      </c>
      <c r="CW3" s="547" t="s">
        <v>189</v>
      </c>
      <c r="CX3" s="547" t="s">
        <v>125</v>
      </c>
      <c r="CY3" s="547" t="s">
        <v>189</v>
      </c>
      <c r="CZ3" s="547" t="s">
        <v>125</v>
      </c>
      <c r="DA3" s="547" t="s">
        <v>189</v>
      </c>
      <c r="DB3" s="547" t="s">
        <v>125</v>
      </c>
      <c r="DC3" s="547" t="s">
        <v>189</v>
      </c>
      <c r="DD3" s="547" t="s">
        <v>125</v>
      </c>
      <c r="DE3" s="547" t="s">
        <v>189</v>
      </c>
      <c r="DF3" s="547" t="s">
        <v>125</v>
      </c>
      <c r="DG3" s="547" t="s">
        <v>189</v>
      </c>
      <c r="DH3" s="547" t="s">
        <v>125</v>
      </c>
      <c r="DI3" s="547" t="s">
        <v>189</v>
      </c>
      <c r="DJ3" s="547" t="s">
        <v>125</v>
      </c>
      <c r="DK3" s="547" t="s">
        <v>189</v>
      </c>
      <c r="DL3" s="547" t="s">
        <v>125</v>
      </c>
      <c r="DM3" s="547" t="s">
        <v>189</v>
      </c>
      <c r="DN3" s="547" t="s">
        <v>125</v>
      </c>
      <c r="DO3" s="547" t="s">
        <v>189</v>
      </c>
      <c r="DP3" s="547" t="s">
        <v>125</v>
      </c>
      <c r="DQ3" s="547" t="s">
        <v>189</v>
      </c>
      <c r="DR3" s="547" t="s">
        <v>125</v>
      </c>
      <c r="DS3" s="547" t="s">
        <v>189</v>
      </c>
      <c r="DT3" s="547" t="s">
        <v>125</v>
      </c>
      <c r="DU3" s="547" t="s">
        <v>189</v>
      </c>
      <c r="DV3" s="547" t="s">
        <v>125</v>
      </c>
      <c r="DW3" s="547" t="s">
        <v>189</v>
      </c>
      <c r="DX3" s="547" t="s">
        <v>125</v>
      </c>
      <c r="DY3" s="547" t="s">
        <v>189</v>
      </c>
      <c r="DZ3" s="547" t="s">
        <v>125</v>
      </c>
      <c r="EA3" s="547" t="s">
        <v>189</v>
      </c>
      <c r="EB3" s="547" t="s">
        <v>125</v>
      </c>
      <c r="EC3" s="547" t="s">
        <v>189</v>
      </c>
      <c r="ED3" s="547" t="s">
        <v>125</v>
      </c>
      <c r="EE3" s="547" t="s">
        <v>189</v>
      </c>
      <c r="EF3" s="547" t="s">
        <v>125</v>
      </c>
      <c r="EG3" s="547" t="s">
        <v>189</v>
      </c>
      <c r="EH3" s="547" t="s">
        <v>125</v>
      </c>
      <c r="EI3" s="547" t="s">
        <v>189</v>
      </c>
      <c r="EJ3" s="547" t="s">
        <v>125</v>
      </c>
      <c r="EK3" s="547" t="s">
        <v>189</v>
      </c>
      <c r="EL3" s="547" t="s">
        <v>125</v>
      </c>
      <c r="EM3" s="547" t="s">
        <v>189</v>
      </c>
      <c r="EN3" s="558" t="s">
        <v>84</v>
      </c>
      <c r="EO3" s="559" t="s">
        <v>23</v>
      </c>
      <c r="EP3" s="559" t="s">
        <v>86</v>
      </c>
      <c r="EQ3" s="559" t="s">
        <v>105</v>
      </c>
      <c r="ER3" s="559" t="s">
        <v>1</v>
      </c>
      <c r="ES3" s="559" t="s">
        <v>101</v>
      </c>
      <c r="ET3" s="560" t="s">
        <v>104</v>
      </c>
      <c r="EU3" s="560" t="s">
        <v>108</v>
      </c>
      <c r="EV3" s="560" t="s">
        <v>118</v>
      </c>
      <c r="EW3" s="558" t="s">
        <v>84</v>
      </c>
      <c r="EX3" s="559" t="s">
        <v>23</v>
      </c>
      <c r="EY3" s="559" t="s">
        <v>86</v>
      </c>
      <c r="EZ3" s="559" t="s">
        <v>105</v>
      </c>
      <c r="FA3" s="559" t="s">
        <v>1</v>
      </c>
      <c r="FB3" s="559" t="s">
        <v>101</v>
      </c>
      <c r="FC3" s="560" t="s">
        <v>104</v>
      </c>
      <c r="FD3" s="560" t="s">
        <v>108</v>
      </c>
      <c r="FE3" s="560" t="s">
        <v>118</v>
      </c>
      <c r="FF3" s="558" t="s">
        <v>84</v>
      </c>
      <c r="FG3" s="559" t="s">
        <v>23</v>
      </c>
      <c r="FH3" s="559" t="s">
        <v>86</v>
      </c>
      <c r="FI3" s="559" t="s">
        <v>105</v>
      </c>
      <c r="FJ3" s="559" t="s">
        <v>1</v>
      </c>
      <c r="FK3" s="559" t="s">
        <v>101</v>
      </c>
      <c r="FL3" s="560" t="s">
        <v>104</v>
      </c>
      <c r="FM3" s="560" t="s">
        <v>108</v>
      </c>
      <c r="FN3" s="560" t="s">
        <v>118</v>
      </c>
      <c r="FO3" s="561" t="s">
        <v>84</v>
      </c>
      <c r="FP3" s="559" t="s">
        <v>23</v>
      </c>
      <c r="FQ3" s="559" t="s">
        <v>86</v>
      </c>
      <c r="FR3" s="559" t="s">
        <v>105</v>
      </c>
      <c r="FS3" s="559" t="s">
        <v>1</v>
      </c>
      <c r="FT3" s="559" t="s">
        <v>101</v>
      </c>
      <c r="FU3" s="560" t="s">
        <v>104</v>
      </c>
      <c r="FV3" s="560" t="s">
        <v>108</v>
      </c>
      <c r="FW3" s="560" t="s">
        <v>118</v>
      </c>
      <c r="FX3" s="558" t="s">
        <v>84</v>
      </c>
      <c r="FY3" s="559" t="s">
        <v>23</v>
      </c>
      <c r="FZ3" s="559" t="s">
        <v>86</v>
      </c>
      <c r="GA3" s="559" t="s">
        <v>105</v>
      </c>
      <c r="GB3" s="559" t="s">
        <v>1</v>
      </c>
      <c r="GC3" s="559" t="s">
        <v>101</v>
      </c>
      <c r="GD3" s="560" t="s">
        <v>104</v>
      </c>
      <c r="GE3" s="560" t="s">
        <v>108</v>
      </c>
      <c r="GF3" s="560" t="s">
        <v>118</v>
      </c>
      <c r="GG3" s="558" t="s">
        <v>84</v>
      </c>
      <c r="GH3" s="559" t="s">
        <v>23</v>
      </c>
      <c r="GI3" s="559" t="s">
        <v>86</v>
      </c>
      <c r="GJ3" s="559" t="s">
        <v>105</v>
      </c>
      <c r="GK3" s="559" t="s">
        <v>1</v>
      </c>
      <c r="GL3" s="559" t="s">
        <v>101</v>
      </c>
      <c r="GM3" s="559" t="s">
        <v>104</v>
      </c>
      <c r="GN3" s="560" t="s">
        <v>108</v>
      </c>
      <c r="GO3" s="560" t="s">
        <v>118</v>
      </c>
      <c r="GP3" s="431" t="s">
        <v>2</v>
      </c>
      <c r="GQ3" s="424">
        <v>1991</v>
      </c>
      <c r="GR3" s="424">
        <v>1993</v>
      </c>
      <c r="GS3" s="424">
        <v>1995</v>
      </c>
      <c r="GT3" s="424">
        <v>1997</v>
      </c>
      <c r="GU3" s="424">
        <v>2003</v>
      </c>
      <c r="GV3" s="432" t="s">
        <v>102</v>
      </c>
      <c r="GW3" s="432">
        <v>2007</v>
      </c>
      <c r="GX3" s="425">
        <v>2009</v>
      </c>
      <c r="GY3" s="425">
        <v>2011</v>
      </c>
      <c r="GZ3" s="566">
        <v>2013</v>
      </c>
      <c r="HA3" s="566">
        <v>2015</v>
      </c>
    </row>
    <row r="4" spans="1:209" s="149" customFormat="1" ht="12.75" customHeight="1" x14ac:dyDescent="0.2">
      <c r="A4" s="161" t="s">
        <v>112</v>
      </c>
      <c r="B4" s="162">
        <f>('2-year summary'!B4/'2-year summary'!X4)*100</f>
        <v>52.600646698922006</v>
      </c>
      <c r="C4" s="162">
        <f>('2-year summary'!C4/'2-year summary'!Y4)*100</f>
        <v>50.158958926507488</v>
      </c>
      <c r="D4" s="162">
        <f>('2-year summary'!D4/'2-year summary'!Z4)*100</f>
        <v>49.75574030182964</v>
      </c>
      <c r="E4" s="162">
        <f>('2-year summary'!E4/'2-year summary'!AA4)*100</f>
        <v>48.83439461661078</v>
      </c>
      <c r="F4" s="162">
        <f>('2-year summary'!F4/'2-year summary'!AB4)*100</f>
        <v>48.099575309169587</v>
      </c>
      <c r="G4" s="162">
        <f>('2-year summary'!G4/'2-year summary'!AC4)*100</f>
        <v>47.733105630813164</v>
      </c>
      <c r="H4" s="162">
        <f>('2-year summary'!H4/'2-year summary'!AD4)*100</f>
        <v>48.203954051730875</v>
      </c>
      <c r="I4" s="162">
        <f>('2-year summary'!I4/'2-year summary'!AE4)*100</f>
        <v>46.799108904066394</v>
      </c>
      <c r="J4" s="162">
        <f>('2-year summary'!J4/'2-year summary'!AF4)*100</f>
        <v>46.327541849387963</v>
      </c>
      <c r="K4" s="162">
        <f>('2-year summary'!K4/'2-year summary'!AG4)*100</f>
        <v>43.18873064003688</v>
      </c>
      <c r="L4" s="162">
        <f>('2-year summary'!L4/'2-year summary'!AH4)*100</f>
        <v>47.222549451880973</v>
      </c>
      <c r="M4" s="163">
        <f>('2-year summary'!M4/'2-year summary'!X4)*100</f>
        <v>47.399353301077987</v>
      </c>
      <c r="N4" s="162">
        <f>('2-year summary'!N4/'2-year summary'!Y4)*100</f>
        <v>49.841041073492512</v>
      </c>
      <c r="O4" s="162">
        <f>('2-year summary'!O4/'2-year summary'!Z4)*100</f>
        <v>50.24425969817036</v>
      </c>
      <c r="P4" s="162">
        <f>('2-year summary'!P4/'2-year summary'!AA4)*100</f>
        <v>51.16560538338922</v>
      </c>
      <c r="Q4" s="162">
        <f>('2-year summary'!Q4/'2-year summary'!AB4)*100</f>
        <v>51.900424690830413</v>
      </c>
      <c r="R4" s="162">
        <f>('2-year summary'!R4/'2-year summary'!AC4)*100</f>
        <v>52.266894369186836</v>
      </c>
      <c r="S4" s="162">
        <f>('2-year summary'!S4/'2-year summary'!AD4)*100</f>
        <v>51.796045948269118</v>
      </c>
      <c r="T4" s="162">
        <f>('2-year summary'!T4/'2-year summary'!AE4)*100</f>
        <v>53.200891095933599</v>
      </c>
      <c r="U4" s="162">
        <f>('2-year summary'!U4/'2-year summary'!AF4)*100</f>
        <v>53.672458150612037</v>
      </c>
      <c r="V4" s="162">
        <f>('2-year summary'!V4/'2-year summary'!AG4)*100</f>
        <v>56.81126935996312</v>
      </c>
      <c r="W4" s="162">
        <f>('2-year summary'!W4/'2-year summary'!AH4)*100</f>
        <v>52.777450548119035</v>
      </c>
      <c r="X4" s="163">
        <f>('2-year summary'!AI4/'2-year summary'!X4)*100</f>
        <v>21.635756623410117</v>
      </c>
      <c r="Y4" s="162">
        <f>('2-year summary'!AJ4/'2-year summary'!Y4)*100</f>
        <v>20.543230062300903</v>
      </c>
      <c r="Z4" s="162">
        <f>('2-year summary'!AK4/'2-year summary'!Z4)*100</f>
        <v>20.294052628356127</v>
      </c>
      <c r="AA4" s="162">
        <f>('2-year summary'!AL4/'2-year summary'!AA4)*100</f>
        <v>19.632373169226017</v>
      </c>
      <c r="AB4" s="162">
        <f>('2-year summary'!AM4/'2-year summary'!AB4)*100</f>
        <v>18.511779160768182</v>
      </c>
      <c r="AC4" s="162">
        <f>('2-year summary'!AN4/'2-year summary'!AC4)*100</f>
        <v>18.260584307822931</v>
      </c>
      <c r="AD4" s="162">
        <f>('2-year summary'!AO4/'2-year summary'!AD4)*100</f>
        <v>18.144565132452918</v>
      </c>
      <c r="AE4" s="162">
        <f>('2-year summary'!AP4/'2-year summary'!AE4)*100</f>
        <v>17.672913822106395</v>
      </c>
      <c r="AF4" s="162">
        <f>('2-year summary'!AQ4/'2-year summary'!AF4)*100</f>
        <v>17.464047386747239</v>
      </c>
      <c r="AG4" s="162">
        <f>('2-year summary'!AR4/'2-year summary'!AG4)*100</f>
        <v>16.052640909392213</v>
      </c>
      <c r="AH4" s="162">
        <f>('2-year summary'!AS4/'2-year summary'!AH4)*100</f>
        <v>17.450952013920912</v>
      </c>
      <c r="AI4" s="163">
        <f>('2-year summary'!AT4/'2-year summary'!X4)*100</f>
        <v>28.141671960300137</v>
      </c>
      <c r="AJ4" s="162">
        <f>('2-year summary'!AU4/'2-year summary'!Y4)*100</f>
        <v>37.817635948467846</v>
      </c>
      <c r="AK4" s="162">
        <f>('2-year summary'!AV4/'2-year summary'!Z4)*100</f>
        <v>36.733953256986254</v>
      </c>
      <c r="AL4" s="162">
        <f>('2-year summary'!AW4/'2-year summary'!AA4)*100</f>
        <v>37.407613948829365</v>
      </c>
      <c r="AM4" s="162">
        <f>('2-year summary'!AX4/'2-year summary'!AB4)*100</f>
        <v>39.409940169342129</v>
      </c>
      <c r="AN4" s="162">
        <f>('2-year summary'!AY4/'2-year summary'!AC4)*100</f>
        <v>40.143021625307142</v>
      </c>
      <c r="AO4" s="162">
        <f>('2-year summary'!AZ4/'2-year summary'!AD4)*100</f>
        <v>39.398296475736501</v>
      </c>
      <c r="AP4" s="162">
        <f>('2-year summary'!BA4/'2-year summary'!AE4)*100</f>
        <v>40.924123386575189</v>
      </c>
      <c r="AQ4" s="162">
        <f>('2-year summary'!BB4/'2-year summary'!AF4)*100</f>
        <v>41.38059806137074</v>
      </c>
      <c r="AR4" s="162">
        <f>('2-year summary'!BC4/'2-year summary'!AG4)*100</f>
        <v>43.016076843271975</v>
      </c>
      <c r="AS4" s="162">
        <f>('2-year summary'!BD4/'2-year summary'!AH4)*100</f>
        <v>37.932462042294532</v>
      </c>
      <c r="AT4" s="548">
        <f>AR4+AG4</f>
        <v>59.068717752664185</v>
      </c>
      <c r="AU4" s="548">
        <f>AS4+AH4</f>
        <v>55.383414056215443</v>
      </c>
      <c r="AV4" s="163" t="s">
        <v>73</v>
      </c>
      <c r="AW4" s="162" t="s">
        <v>73</v>
      </c>
      <c r="AX4" s="162" t="s">
        <v>73</v>
      </c>
      <c r="AY4" s="162" t="s">
        <v>73</v>
      </c>
      <c r="AZ4" s="162" t="s">
        <v>73</v>
      </c>
      <c r="BA4" s="162" t="s">
        <v>73</v>
      </c>
      <c r="BB4" s="162" t="s">
        <v>73</v>
      </c>
      <c r="BC4" s="162" t="s">
        <v>73</v>
      </c>
      <c r="BD4" s="162" t="s">
        <v>73</v>
      </c>
      <c r="BE4" s="162" t="s">
        <v>73</v>
      </c>
      <c r="BF4" s="162" t="s">
        <v>73</v>
      </c>
      <c r="BG4" s="163">
        <f>('2-year summary'!CW4/'2-year summary'!X4)*100</f>
        <v>7.2550639773416563</v>
      </c>
      <c r="BH4" s="162">
        <f>('2-year summary'!CX4/'2-year summary'!Y4)*100</f>
        <v>0.56726242494291435</v>
      </c>
      <c r="BI4" s="162">
        <f>('2-year summary'!CY4/'2-year summary'!Z4)*100</f>
        <v>0.70595048521555082</v>
      </c>
      <c r="BJ4" s="162">
        <f>('2-year summary'!CZ4/'2-year summary'!AA4)*100</f>
        <v>0.7028908470185713</v>
      </c>
      <c r="BK4" s="162">
        <f>('2-year summary'!DA4/'2-year summary'!AB4)*100</f>
        <v>9.8159673068190928E-2</v>
      </c>
      <c r="BL4" s="162">
        <f>('2-year summary'!DB4/'2-year summary'!AC4)*100</f>
        <v>6.0141767331763851E-2</v>
      </c>
      <c r="BM4" s="162">
        <f>('2-year summary'!DC4/'2-year summary'!AD4)*100</f>
        <v>2.2505274673751661E-2</v>
      </c>
      <c r="BN4" s="162">
        <f>('2-year summary'!DD4/'2-year summary'!AE4)*100</f>
        <v>0</v>
      </c>
      <c r="BO4" s="162">
        <f>('2-year summary'!DE4/'2-year summary'!AF4)*100</f>
        <v>0</v>
      </c>
      <c r="BP4" s="162">
        <f>('2-year summary'!DF4/'2-year summary'!AG4)*100</f>
        <v>3.2372586893418651E-3</v>
      </c>
      <c r="BQ4" s="162">
        <f>('2-year summary'!DG4/'2-year summary'!AH4)*100</f>
        <v>2.8609221593567302E-3</v>
      </c>
      <c r="BR4" s="548">
        <f>BP4</f>
        <v>3.2372586893418651E-3</v>
      </c>
      <c r="BS4" s="548">
        <f>BQ4</f>
        <v>2.8609221593567302E-3</v>
      </c>
      <c r="BT4" s="163">
        <f>('2-year summary'!DS4/'2-year summary'!AG4)*100</f>
        <v>0.60397997832578232</v>
      </c>
      <c r="BU4" s="163">
        <f>('2-year summary'!DT4/'2-year summary'!AH4)*100</f>
        <v>0.64286603816133581</v>
      </c>
      <c r="BV4" s="548">
        <f>('2-year summary'!DU4/'2-year summary'!AG4)*100</f>
        <v>0.26545521252603294</v>
      </c>
      <c r="BW4" s="548">
        <f>('2-year summary'!DV4/'2-year summary'!AH4)*100</f>
        <v>0.2899628753277439</v>
      </c>
      <c r="BX4" s="163">
        <f>BV4+BT4</f>
        <v>0.8694351908518152</v>
      </c>
      <c r="BY4" s="163">
        <f>BW4+BU4</f>
        <v>0.9328289134890797</v>
      </c>
      <c r="BZ4" s="163">
        <f>('2-year summary'!DY4/'2-year summary'!AG4)*100</f>
        <v>2.8026952490916406</v>
      </c>
      <c r="CA4" s="163">
        <f>('2-year summary'!DZ4/'2-year summary'!AH4)*100</f>
        <v>3.267846264140529</v>
      </c>
      <c r="CB4" s="163">
        <f>('2-year summary'!EA4/'2-year summary'!AG4)*100</f>
        <v>4.3599708338407606</v>
      </c>
      <c r="CC4" s="163">
        <f>('2-year summary'!EB4/'2-year summary'!AH4)*100</f>
        <v>5.0978267088961218</v>
      </c>
      <c r="CD4" s="163">
        <f>CB4+BZ4</f>
        <v>7.1626660829324011</v>
      </c>
      <c r="CE4" s="163">
        <f>CC4+CA4</f>
        <v>8.3656729730366504</v>
      </c>
      <c r="CF4" s="163">
        <f>('2-year summary'!EE4/'2-year summary'!AG4)*100</f>
        <v>4.4532347151289429</v>
      </c>
      <c r="CG4" s="163">
        <f>('2-year summary'!EF4/'2-year summary'!AH4)*100</f>
        <v>4.9980310123962077</v>
      </c>
      <c r="CH4" s="163">
        <f>('2-year summary'!EG4/'2-year summary'!AG4)*100</f>
        <v>0.16864576219714289</v>
      </c>
      <c r="CI4" s="163">
        <f>('2-year summary'!EH4/'2-year summary'!AH4)*100</f>
        <v>0.20615468501247025</v>
      </c>
      <c r="CJ4" s="163">
        <f>CH4+CF4</f>
        <v>4.6218804773260853</v>
      </c>
      <c r="CK4" s="163">
        <f>CI4+CG4</f>
        <v>5.2041856974086782</v>
      </c>
      <c r="CL4" s="163">
        <f>('2-year summary'!EK4/'2-year summary'!AG4)*100</f>
        <v>2.0343858534878381</v>
      </c>
      <c r="CM4" s="163">
        <f>('2-year summary'!EL4/'2-year summary'!AH4)*100</f>
        <v>2.2931132554938118</v>
      </c>
      <c r="CN4" s="163">
        <f>('2-year summary'!EM4/'2-year summary'!AG4)*100</f>
        <v>0.38985843930217035</v>
      </c>
      <c r="CO4" s="163">
        <f>('2-year summary'!EN4/'2-year summary'!AH4)*100</f>
        <v>0.28760682178474423</v>
      </c>
      <c r="CP4" s="163">
        <f>CN4+CL4</f>
        <v>2.4242442927900085</v>
      </c>
      <c r="CQ4" s="163">
        <f>CO4+CM4</f>
        <v>2.5807200772785559</v>
      </c>
      <c r="CR4" s="163">
        <f>('2-year summary'!EQ4/'2-year summary'!AG4)*100</f>
        <v>1.9440509205376315</v>
      </c>
      <c r="CS4" s="163">
        <f>('2-year summary'!ER4/'2-year summary'!AH4)*100</f>
        <v>2.1912980845284693</v>
      </c>
      <c r="CT4" s="163">
        <f>('2-year summary'!ES4/'2-year summary'!AG4)*100</f>
        <v>0.47849766531986426</v>
      </c>
      <c r="CU4" s="163">
        <f>('2-year summary'!ET4/'2-year summary'!AH4)*100</f>
        <v>0.50671980128371252</v>
      </c>
      <c r="CV4" s="163">
        <f>CT4+CR4</f>
        <v>2.4225485858574958</v>
      </c>
      <c r="CW4" s="163">
        <f>CU4+CS4</f>
        <v>2.6980178858121819</v>
      </c>
      <c r="CX4" s="163">
        <f>('2-year summary'!EW4/'2-year summary'!AG4)*100</f>
        <v>2.350712273989243</v>
      </c>
      <c r="CY4" s="163">
        <f>('2-year summary'!EX4/'2-year summary'!AH4)*100</f>
        <v>2.6054586394800525</v>
      </c>
      <c r="CZ4" s="163">
        <f>('2-year summary'!EY4/'2-year summary'!AG4)*100</f>
        <v>1.1342737826751164</v>
      </c>
      <c r="DA4" s="163">
        <f>('2-year summary'!EZ4/'2-year summary'!AH4)*100</f>
        <v>1.2179113921920386</v>
      </c>
      <c r="DB4" s="163">
        <f>CZ4+CX4</f>
        <v>3.4849860566643596</v>
      </c>
      <c r="DC4" s="163">
        <f>DA4+CY4</f>
        <v>3.8233700316720913</v>
      </c>
      <c r="DD4" s="163">
        <f>('2-year summary'!FC4/'2-year summary'!AG4)*100</f>
        <v>0.12378660607340561</v>
      </c>
      <c r="DE4" s="163">
        <f>('2-year summary'!FD4/'2-year summary'!AH4)*100</f>
        <v>0.13715597411033736</v>
      </c>
      <c r="DF4" s="163">
        <f>('2-year summary'!FE4/'2-year summary'!AG4)*100</f>
        <v>0.12656139923569865</v>
      </c>
      <c r="DG4" s="163">
        <f>('2-year summary'!FF4/'2-year summary'!AH4)*100</f>
        <v>0.11561491314576904</v>
      </c>
      <c r="DH4" s="163">
        <f>DF4+DD4</f>
        <v>0.25034800530910428</v>
      </c>
      <c r="DI4" s="163">
        <f>DG4+DE4</f>
        <v>0.25277088725610641</v>
      </c>
      <c r="DJ4" s="163">
        <f>('2-year summary'!FI4/'2-year summary'!AG4)*100</f>
        <v>3.6016815246563492</v>
      </c>
      <c r="DK4" s="163">
        <f>('2-year summary'!FJ4/'2-year summary'!AH4)*100</f>
        <v>3.8980905868929376</v>
      </c>
      <c r="DL4" s="163">
        <f>('2-year summary'!FK4/'2-year summary'!AG4)*100</f>
        <v>1.557892205451852</v>
      </c>
      <c r="DM4" s="163">
        <f>('2-year summary'!FL4/'2-year summary'!AH4)*100</f>
        <v>1.7396089624276776</v>
      </c>
      <c r="DN4" s="163">
        <f>DL4+DJ4</f>
        <v>5.1595737301082014</v>
      </c>
      <c r="DO4" s="163">
        <f>DM4+DK4</f>
        <v>5.6376995493206152</v>
      </c>
      <c r="DP4" s="163">
        <f>('2-year summary'!FO4/'2-year summary'!AG4)*100</f>
        <v>0.15646750331819018</v>
      </c>
      <c r="DQ4" s="163">
        <f>('2-year summary'!FP4/'2-year summary'!AH4)*100</f>
        <v>0.16088479907911965</v>
      </c>
      <c r="DR4" s="163">
        <f>('2-year summary'!FQ4/'2-year summary'!AG4)*100</f>
        <v>0.1429018478580909</v>
      </c>
      <c r="DS4" s="163">
        <f>('2-year summary'!FR4/'2-year summary'!AH4)*100</f>
        <v>0.12991952394255268</v>
      </c>
      <c r="DT4" s="163">
        <f>DR4+DP4</f>
        <v>0.29936935117628105</v>
      </c>
      <c r="DU4" s="163">
        <f>DS4+DQ4</f>
        <v>0.29080432302167236</v>
      </c>
      <c r="DV4" s="163">
        <f>('2-year summary'!FU4/'2-year summary'!AG4)*100</f>
        <v>7.9149433402651779</v>
      </c>
      <c r="DW4" s="163">
        <f>('2-year summary'!FV4/'2-year summary'!AH4)*100</f>
        <v>8.3303321698916548</v>
      </c>
      <c r="DX4" s="163">
        <f>('2-year summary'!FW4/'2-year summary'!AG4)*100</f>
        <v>4.9351237943138324</v>
      </c>
      <c r="DY4" s="163">
        <f>('2-year summary'!FX4/'2-year summary'!AH4)*100</f>
        <v>5.0416180029417008</v>
      </c>
      <c r="DZ4" s="163">
        <f>DX4+DV4</f>
        <v>12.85006713457901</v>
      </c>
      <c r="EA4" s="163">
        <f>DY4+DW4</f>
        <v>13.371950172833355</v>
      </c>
      <c r="EB4" s="163">
        <f>('2-year summary'!GA4/'2-year summary'!AG4)*100</f>
        <v>1.0146493663451503</v>
      </c>
      <c r="EC4" s="163">
        <f>('2-year summary'!GB4/'2-year summary'!AH4)*100</f>
        <v>1.1009501627359841</v>
      </c>
      <c r="ED4" s="163">
        <f>('2-year summary'!GC4/'2-year summary'!AG4)*100</f>
        <v>0.1677208311430452</v>
      </c>
      <c r="EE4" s="163">
        <f>('2-year summary'!GD4/'2-year summary'!AH4)*100</f>
        <v>0.13547307872248046</v>
      </c>
      <c r="EF4" s="163">
        <f>ED4+EB4</f>
        <v>1.1823701974881955</v>
      </c>
      <c r="EG4" s="163">
        <f>EE4+EC4</f>
        <v>1.2364232414584646</v>
      </c>
      <c r="EH4" s="163">
        <f>('2-year summary'!GG4/'2-year summary'!AG4)*100</f>
        <v>0.13550239942530951</v>
      </c>
      <c r="EI4" s="163">
        <f>('2-year summary'!GH4/'2-year summary'!AH4)*100</f>
        <v>0.14557045104962185</v>
      </c>
      <c r="EJ4" s="163">
        <f>('2-year summary'!GI4/'2-year summary'!AG4)*100</f>
        <v>6.5053484138203194E-2</v>
      </c>
      <c r="EK4" s="163">
        <f>('2-year summary'!GJ4/'2-year summary'!AH4)*100</f>
        <v>7.3710817988132213E-2</v>
      </c>
      <c r="EL4" s="163">
        <f>EJ4+EH4</f>
        <v>0.2005558835635127</v>
      </c>
      <c r="EM4" s="163">
        <f>EK4+EI4</f>
        <v>0.21928126903775408</v>
      </c>
      <c r="EN4" s="562">
        <f>('2-year summary'!GM4/'2-year summary'!X4)*100</f>
        <v>4.3790687344474639</v>
      </c>
      <c r="EO4" s="268">
        <f>('2-year summary'!GN4/'2-year summary'!Y4)*100</f>
        <v>4.1215854311730045</v>
      </c>
      <c r="EP4" s="268">
        <f>('2-year summary'!GO4/'2-year summary'!Z4)*100</f>
        <v>4.2065737184798433</v>
      </c>
      <c r="EQ4" s="268">
        <f>('2-year summary'!GP4/'2-year summary'!AA4)*100</f>
        <v>4.1437653099235288</v>
      </c>
      <c r="ER4" s="268">
        <f>('2-year summary'!GQ4/'2-year summary'!AB4)*100</f>
        <v>4.0838096637196504</v>
      </c>
      <c r="ES4" s="268">
        <f>('2-year summary'!GR4/'2-year summary'!AC4)*100</f>
        <v>4.0870672687275675</v>
      </c>
      <c r="ET4" s="268">
        <f>('2-year summary'!GS4/'2-year summary'!AD4)*100</f>
        <v>4.1726967257951078</v>
      </c>
      <c r="EU4" s="268">
        <f>('2-year summary'!GT4/'2-year summary'!AE4)*100</f>
        <v>4.1076061402904127</v>
      </c>
      <c r="EV4" s="268">
        <f>('2-year summary'!GU4/'2-year summary'!AF4)*100</f>
        <v>3.9954892256553243</v>
      </c>
      <c r="EW4" s="562">
        <f>('2-year summary'!GV4/'2-year summary'!X4)*100</f>
        <v>0.2383329114347259</v>
      </c>
      <c r="EX4" s="268">
        <f>('2-year summary'!GW4/'2-year summary'!Y4)*100</f>
        <v>0.28923406534547402</v>
      </c>
      <c r="EY4" s="268">
        <f>('2-year summary'!GX4/'2-year summary'!Z4)*100</f>
        <v>0.27814573660359837</v>
      </c>
      <c r="EZ4" s="268">
        <f>('2-year summary'!GY4/'2-year summary'!AA4)*100</f>
        <v>0.34058615480534704</v>
      </c>
      <c r="FA4" s="268">
        <f>('2-year summary'!GZ4/'2-year summary'!AB4)*100</f>
        <v>0.1427321776756858</v>
      </c>
      <c r="FB4" s="268">
        <f>('2-year summary'!HA4/'2-year summary'!AC4)*100</f>
        <v>0.15726911350391726</v>
      </c>
      <c r="FC4" s="268">
        <f>('2-year summary'!HB4/'2-year summary'!AD4)*100</f>
        <v>0.12268500429788232</v>
      </c>
      <c r="FD4" s="268">
        <f>('2-year summary'!HC4/'2-year summary'!AE4)*100</f>
        <v>0.12715276076948687</v>
      </c>
      <c r="FE4" s="268">
        <f>('2-year summary'!HD4/'2-year summary'!AF4)*100</f>
        <v>9.4171270677457494E-2</v>
      </c>
      <c r="FF4" s="562">
        <f>('2-year summary'!HN4/'2-year summary'!X4)*100</f>
        <v>9.8528449498736688</v>
      </c>
      <c r="FG4" s="268">
        <f>('2-year summary'!HO4/'2-year summary'!Y4)*100</f>
        <v>9.7873382572660894</v>
      </c>
      <c r="FH4" s="268">
        <f>('2-year summary'!HP4/'2-year summary'!Z4)*100</f>
        <v>10.025285661552683</v>
      </c>
      <c r="FI4" s="268">
        <f>('2-year summary'!HQ4/'2-year summary'!AA4)*100</f>
        <v>10.317095033738322</v>
      </c>
      <c r="FJ4" s="268">
        <f>('2-year summary'!HR4/'2-year summary'!AB4)*100</f>
        <v>11.438439862175805</v>
      </c>
      <c r="FK4" s="268">
        <f>('2-year summary'!HS4/'2-year summary'!AC4)*100</f>
        <v>11.659301712271493</v>
      </c>
      <c r="FL4" s="268">
        <f>('2-year summary'!HT4/'2-year summary'!AD4)*100</f>
        <v>12.187075095725561</v>
      </c>
      <c r="FM4" s="268">
        <f>('2-year summary'!HU4/'2-year summary'!AE4)*100</f>
        <v>12.036688044560663</v>
      </c>
      <c r="FN4" s="268">
        <f>('2-year summary'!HV4/'2-year summary'!AF4)*100</f>
        <v>12.35710100090186</v>
      </c>
      <c r="FO4" s="562">
        <f>('2-year summary'!HW4/'2-year summary'!X4)*100</f>
        <v>4.6668354261096336</v>
      </c>
      <c r="FP4" s="268">
        <f>('2-year summary'!HX4/'2-year summary'!Y4)*100</f>
        <v>4.2443196233755254</v>
      </c>
      <c r="FQ4" s="268">
        <f>('2-year summary'!HY4/'2-year summary'!Z4)*100</f>
        <v>4.8686228430299758</v>
      </c>
      <c r="FR4" s="268">
        <f>('2-year summary'!HZ4/'2-year summary'!AA4)*100</f>
        <v>4.8495080860966704</v>
      </c>
      <c r="FS4" s="268">
        <f>('2-year summary'!IA4/'2-year summary'!AB4)*100</f>
        <v>5.0670757765965968</v>
      </c>
      <c r="FT4" s="268">
        <f>('2-year summary'!IB4/'2-year summary'!AC4)*100</f>
        <v>4.7888284255078277</v>
      </c>
      <c r="FU4" s="268">
        <f>('2-year summary'!IC4/'2-year summary'!AD4)*100</f>
        <v>5.1615222317730716</v>
      </c>
      <c r="FV4" s="268">
        <f>('2-year summary'!ID4/'2-year summary'!AE4)*100</f>
        <v>5.2513943539481156</v>
      </c>
      <c r="FW4" s="268">
        <f>('2-year summary'!IE4/'2-year summary'!AF4)*100</f>
        <v>5.3411937315587412</v>
      </c>
      <c r="FX4" s="562">
        <f>('2-year summary'!KQ4/'2-year summary'!X4)*100</f>
        <v>16.732976391190757</v>
      </c>
      <c r="FY4" s="268">
        <f>('2-year summary'!KR4/'2-year summary'!Y4)*100</f>
        <v>15.706805175767485</v>
      </c>
      <c r="FZ4" s="268">
        <f>('2-year summary'!KS4/'2-year summary'!Z4)*100</f>
        <v>15.229828293440983</v>
      </c>
      <c r="GA4" s="268">
        <f>('2-year summary'!KT4/'2-year summary'!AA4)*100</f>
        <v>14.741161103722908</v>
      </c>
      <c r="GB4" s="268">
        <f>('2-year summary'!KU4/'2-year summary'!AB4)*100</f>
        <v>14.065546622505941</v>
      </c>
      <c r="GC4" s="268">
        <f>('2-year summary'!KV4/'2-year summary'!AC4)*100</f>
        <v>13.726152341991174</v>
      </c>
      <c r="GD4" s="268">
        <f>('2-year summary'!KW4/'2-year summary'!AD4)*100</f>
        <v>13.699617097757285</v>
      </c>
      <c r="GE4" s="268">
        <f>('2-year summary'!KX4/'2-year summary'!AE4)*100</f>
        <v>12.981900897108925</v>
      </c>
      <c r="GF4" s="268">
        <f>('2-year summary'!KY4/'2-year summary'!AF4)*100</f>
        <v>12.510904236083537</v>
      </c>
      <c r="GG4" s="562">
        <f>('2-year summary'!KZ4/'2-year summary'!X4)*100</f>
        <v>7.0974490258918372</v>
      </c>
      <c r="GH4" s="268">
        <f>('2-year summary'!LA4/'2-year summary'!Y4)*100</f>
        <v>6.9225890113607536</v>
      </c>
      <c r="GI4" s="268">
        <f>('2-year summary'!LB4/'2-year summary'!Z4)*100</f>
        <v>7.6575873763349858</v>
      </c>
      <c r="GJ4" s="268">
        <f>('2-year summary'!LC4/'2-year summary'!AA4)*100</f>
        <v>7.865006346639265</v>
      </c>
      <c r="GK4" s="268">
        <f>('2-year summary'!LD4/'2-year summary'!AB4)*100</f>
        <v>7.1825168941478141</v>
      </c>
      <c r="GL4" s="268">
        <f>('2-year summary'!LE4/'2-year summary'!AC4)*100</f>
        <v>7.1176334375361821</v>
      </c>
      <c r="GM4" s="268">
        <f>('2-year summary'!LF4/'2-year summary'!AD4)*100</f>
        <v>7.0910369617879194</v>
      </c>
      <c r="GN4" s="268">
        <f>('2-year summary'!LG4/'2-year summary'!AE4)*100</f>
        <v>6.8982205946408124</v>
      </c>
      <c r="GO4" s="268">
        <f>('2-year summary'!LH4/'2-year summary'!AF4)*100</f>
        <v>6.8564950870051034</v>
      </c>
      <c r="GP4" s="164"/>
      <c r="GQ4" s="165">
        <f t="shared" ref="GQ4:GY5" si="0">SUM(GG4,FX4,FO4,FF4,EW4,EN4,BG4,AV4,AI4,X4)</f>
        <v>100</v>
      </c>
      <c r="GR4" s="165">
        <f t="shared" si="0"/>
        <v>100</v>
      </c>
      <c r="GS4" s="165">
        <f t="shared" si="0"/>
        <v>100</v>
      </c>
      <c r="GT4" s="165">
        <f t="shared" si="0"/>
        <v>100</v>
      </c>
      <c r="GU4" s="165">
        <f t="shared" si="0"/>
        <v>99.999999999999986</v>
      </c>
      <c r="GV4" s="165">
        <f t="shared" si="0"/>
        <v>100</v>
      </c>
      <c r="GW4" s="165">
        <f t="shared" si="0"/>
        <v>100</v>
      </c>
      <c r="GX4" s="165">
        <f t="shared" si="0"/>
        <v>99.999999999999986</v>
      </c>
      <c r="GY4" s="165">
        <f t="shared" si="0"/>
        <v>100</v>
      </c>
      <c r="GZ4" s="567">
        <f>SUM(EJ4,EH4,ED4,EB4,DX4,DV4,DR4,DP4,DL4,DJ4,DF4,DD4,CZ4,CX4,CT4,CR4,CN4,CL4,CH4,CF4,CB4,BZ4,BV4,BT4,BP4,BE4,AR4,AG4)</f>
        <v>100</v>
      </c>
      <c r="HA4" s="567">
        <f>SUM(EK4,EI4,EE4,EC4,DY4,DW4,DS4,DQ4,DM4,DK4,DG4,DE4,DA4,CY4,CU4,CS4,CO4,CM4,CI4,CG4,CC4,CA4,BW4,BU4,BQ4,BF4,AS4,AH4)</f>
        <v>100.00000000000001</v>
      </c>
    </row>
    <row r="5" spans="1:209" s="149" customFormat="1" ht="12.75" customHeight="1" x14ac:dyDescent="0.2">
      <c r="A5" s="166" t="s">
        <v>3</v>
      </c>
      <c r="B5" s="167">
        <f>('2-year summary'!B5/'2-year summary'!X5)*100</f>
        <v>53.527106023410056</v>
      </c>
      <c r="C5" s="167">
        <f>('2-year summary'!C5/'2-year summary'!Y5)*100</f>
        <v>51.92504793859122</v>
      </c>
      <c r="D5" s="167">
        <f>('2-year summary'!D5/'2-year summary'!Z5)*100</f>
        <v>50.795938855894384</v>
      </c>
      <c r="E5" s="167">
        <f>('2-year summary'!E5/'2-year summary'!AA5)*100</f>
        <v>50.963447004814753</v>
      </c>
      <c r="F5" s="167">
        <f>('2-year summary'!F5/'2-year summary'!AB5)*100</f>
        <v>47.619335138958377</v>
      </c>
      <c r="G5" s="167">
        <f>('2-year summary'!G5/'2-year summary'!AC5)*100</f>
        <v>48.219021566894064</v>
      </c>
      <c r="H5" s="167">
        <f>('2-year summary'!H5/'2-year summary'!AD5)*100</f>
        <v>49.396541371442297</v>
      </c>
      <c r="I5" s="167">
        <f>('2-year summary'!I5/'2-year summary'!AE5)*100</f>
        <v>47.615869707035792</v>
      </c>
      <c r="J5" s="167">
        <f>('2-year summary'!J5/'2-year summary'!AF5)*100</f>
        <v>47.035367348863524</v>
      </c>
      <c r="K5" s="167">
        <f>('2-year summary'!K5/'2-year summary'!AG5)*100</f>
        <v>46.085630843267275</v>
      </c>
      <c r="L5" s="167">
        <f>('2-year summary'!L5/'2-year summary'!AH5)*100</f>
        <v>48.841247814599647</v>
      </c>
      <c r="M5" s="168">
        <f>('2-year summary'!M5/'2-year summary'!X5)*100</f>
        <v>46.472893976589944</v>
      </c>
      <c r="N5" s="167">
        <f>('2-year summary'!N5/'2-year summary'!Y5)*100</f>
        <v>48.074952061408794</v>
      </c>
      <c r="O5" s="167">
        <f>('2-year summary'!O5/'2-year summary'!Z5)*100</f>
        <v>49.204061144105609</v>
      </c>
      <c r="P5" s="167">
        <f>('2-year summary'!P5/'2-year summary'!AA5)*100</f>
        <v>49.036552995185268</v>
      </c>
      <c r="Q5" s="167">
        <f>('2-year summary'!Q5/'2-year summary'!AB5)*100</f>
        <v>52.380664861041623</v>
      </c>
      <c r="R5" s="167">
        <f>('2-year summary'!R5/'2-year summary'!AC5)*100</f>
        <v>51.780978433105929</v>
      </c>
      <c r="S5" s="167">
        <f>('2-year summary'!S5/'2-year summary'!AD5)*100</f>
        <v>50.603458628557703</v>
      </c>
      <c r="T5" s="167">
        <f>('2-year summary'!T5/'2-year summary'!AE5)*100</f>
        <v>52.384130292964215</v>
      </c>
      <c r="U5" s="167">
        <f>('2-year summary'!U5/'2-year summary'!AF5)*100</f>
        <v>52.964632651136469</v>
      </c>
      <c r="V5" s="167">
        <f>('2-year summary'!V5/'2-year summary'!AG5)*100</f>
        <v>53.914369156732732</v>
      </c>
      <c r="W5" s="167">
        <f>('2-year summary'!W5/'2-year summary'!AH5)*100</f>
        <v>51.158752185400346</v>
      </c>
      <c r="X5" s="168">
        <f>('2-year summary'!AI5/'2-year summary'!X5)*100</f>
        <v>22.074760270721157</v>
      </c>
      <c r="Y5" s="167">
        <f>('2-year summary'!AJ5/'2-year summary'!Y5)*100</f>
        <v>21.195275456823673</v>
      </c>
      <c r="Z5" s="167">
        <f>('2-year summary'!AK5/'2-year summary'!Z5)*100</f>
        <v>20.150898544481027</v>
      </c>
      <c r="AA5" s="167">
        <f>('2-year summary'!AL5/'2-year summary'!AA5)*100</f>
        <v>20.161080573886881</v>
      </c>
      <c r="AB5" s="167">
        <f>('2-year summary'!AM5/'2-year summary'!AB5)*100</f>
        <v>18.120654855348732</v>
      </c>
      <c r="AC5" s="167">
        <f>('2-year summary'!AN5/'2-year summary'!AC5)*100</f>
        <v>18.363134455323337</v>
      </c>
      <c r="AD5" s="167">
        <f>('2-year summary'!AO5/'2-year summary'!AD5)*100</f>
        <v>18.370104136286436</v>
      </c>
      <c r="AE5" s="167">
        <f>('2-year summary'!AP5/'2-year summary'!AE5)*100</f>
        <v>17.90478475716289</v>
      </c>
      <c r="AF5" s="167">
        <f>('2-year summary'!AQ5/'2-year summary'!AF5)*100</f>
        <v>17.631236442516268</v>
      </c>
      <c r="AG5" s="167">
        <f>('2-year summary'!AR5/'2-year summary'!AG5)*100</f>
        <v>17.052329959774443</v>
      </c>
      <c r="AH5" s="167">
        <f>('2-year summary'!AS5/'2-year summary'!AH5)*100</f>
        <v>17.95203487232558</v>
      </c>
      <c r="AI5" s="168">
        <f>('2-year summary'!AT5/'2-year summary'!X5)*100</f>
        <v>33.552604809505084</v>
      </c>
      <c r="AJ5" s="167">
        <f>('2-year summary'!AU5/'2-year summary'!Y5)*100</f>
        <v>36.538586863147422</v>
      </c>
      <c r="AK5" s="167">
        <f>('2-year summary'!AV5/'2-year summary'!Z5)*100</f>
        <v>35.892063113518176</v>
      </c>
      <c r="AL5" s="167">
        <f>('2-year summary'!AW5/'2-year summary'!AA5)*100</f>
        <v>35.331450907384898</v>
      </c>
      <c r="AM5" s="167">
        <f>('2-year summary'!AX5/'2-year summary'!AB5)*100</f>
        <v>38.524936601859679</v>
      </c>
      <c r="AN5" s="167">
        <f>('2-year summary'!AY5/'2-year summary'!AC5)*100</f>
        <v>38.581055159875241</v>
      </c>
      <c r="AO5" s="167">
        <f>('2-year summary'!AZ5/'2-year summary'!AD5)*100</f>
        <v>37.16009881795879</v>
      </c>
      <c r="AP5" s="167">
        <f>('2-year summary'!BA5/'2-year summary'!AE5)*100</f>
        <v>38.874933451308848</v>
      </c>
      <c r="AQ5" s="167">
        <f>('2-year summary'!BB5/'2-year summary'!AF5)*100</f>
        <v>39.417523342450252</v>
      </c>
      <c r="AR5" s="167">
        <f>('2-year summary'!BC5/'2-year summary'!AG5)*100</f>
        <v>38.090479951508918</v>
      </c>
      <c r="AS5" s="167">
        <f>('2-year summary'!BD5/'2-year summary'!AH5)*100</f>
        <v>34.035797445727589</v>
      </c>
      <c r="AT5" s="549">
        <f t="shared" ref="AT5:AU63" si="1">AR5+AG5</f>
        <v>55.142809911283365</v>
      </c>
      <c r="AU5" s="549">
        <f t="shared" si="1"/>
        <v>51.987832318053165</v>
      </c>
      <c r="AV5" s="168" t="s">
        <v>73</v>
      </c>
      <c r="AW5" s="167" t="s">
        <v>73</v>
      </c>
      <c r="AX5" s="167" t="s">
        <v>73</v>
      </c>
      <c r="AY5" s="167" t="s">
        <v>73</v>
      </c>
      <c r="AZ5" s="167" t="s">
        <v>73</v>
      </c>
      <c r="BA5" s="167" t="s">
        <v>73</v>
      </c>
      <c r="BB5" s="167" t="s">
        <v>73</v>
      </c>
      <c r="BC5" s="167" t="s">
        <v>73</v>
      </c>
      <c r="BD5" s="167" t="s">
        <v>73</v>
      </c>
      <c r="BE5" s="167" t="s">
        <v>73</v>
      </c>
      <c r="BF5" s="167" t="s">
        <v>73</v>
      </c>
      <c r="BG5" s="168">
        <f>('2-year summary'!CW5/'2-year summary'!X5)*100</f>
        <v>1.5814672652551913</v>
      </c>
      <c r="BH5" s="167">
        <f>('2-year summary'!CX5/'2-year summary'!Y5)*100</f>
        <v>0.4650685161450856</v>
      </c>
      <c r="BI5" s="167">
        <f>('2-year summary'!CY5/'2-year summary'!Z5)*100</f>
        <v>0.87123426777856416</v>
      </c>
      <c r="BJ5" s="167">
        <f>('2-year summary'!CZ5/'2-year summary'!AA5)*100</f>
        <v>0.7862384624670069</v>
      </c>
      <c r="BK5" s="167">
        <f>('2-year summary'!DA5/'2-year summary'!AB5)*100</f>
        <v>3.2777269825935443E-2</v>
      </c>
      <c r="BL5" s="167">
        <f>('2-year summary'!DB5/'2-year summary'!AC5)*100</f>
        <v>2.5019598685637079E-2</v>
      </c>
      <c r="BM5" s="167">
        <f>('2-year summary'!DC5/'2-year summary'!AD5)*100</f>
        <v>0</v>
      </c>
      <c r="BN5" s="167">
        <f>('2-year summary'!DD5/'2-year summary'!AE5)*100</f>
        <v>0</v>
      </c>
      <c r="BO5" s="167">
        <f>('2-year summary'!DE5/'2-year summary'!AF5)*100</f>
        <v>0</v>
      </c>
      <c r="BP5" s="167">
        <f>('2-year summary'!DF5/'2-year summary'!AG5)*100</f>
        <v>0</v>
      </c>
      <c r="BQ5" s="167">
        <f>('2-year summary'!DG5/'2-year summary'!AH5)*100</f>
        <v>0</v>
      </c>
      <c r="BR5" s="548">
        <f t="shared" ref="BR5:BS63" si="2">BP5</f>
        <v>0</v>
      </c>
      <c r="BS5" s="548">
        <f t="shared" si="2"/>
        <v>0</v>
      </c>
      <c r="BT5" s="163">
        <f>('2-year summary'!DS5/'2-year summary'!AG5)*100</f>
        <v>0.71965174586264535</v>
      </c>
      <c r="BU5" s="163">
        <f>('2-year summary'!DT5/'2-year summary'!AH5)*100</f>
        <v>0.75577612092417934</v>
      </c>
      <c r="BV5" s="549">
        <f>('2-year summary'!DU5/'2-year summary'!AG5)*100</f>
        <v>0.2942527046635931</v>
      </c>
      <c r="BW5" s="549">
        <f>('2-year summary'!DV5/'2-year summary'!AH5)*100</f>
        <v>0.31987205117952822</v>
      </c>
      <c r="BX5" s="168">
        <f t="shared" ref="BX5:BY63" si="3">BV5+BT5</f>
        <v>1.0139044505262385</v>
      </c>
      <c r="BY5" s="168">
        <f t="shared" si="3"/>
        <v>1.0756481721037074</v>
      </c>
      <c r="BZ5" s="168">
        <f>('2-year summary'!DY5/'2-year summary'!AG5)*100</f>
        <v>3.0159983836305861</v>
      </c>
      <c r="CA5" s="168">
        <f>('2-year summary'!DZ5/'2-year summary'!AH5)*100</f>
        <v>3.3770805403328863</v>
      </c>
      <c r="CB5" s="168">
        <f>('2-year summary'!EA5/'2-year summary'!AG5)*100</f>
        <v>4.7172271917418218</v>
      </c>
      <c r="CC5" s="168">
        <f>('2-year summary'!EB5/'2-year summary'!AH5)*100</f>
        <v>6.0066169610587137</v>
      </c>
      <c r="CD5" s="168">
        <f t="shared" ref="CD5:CE63" si="4">CB5+BZ5</f>
        <v>7.7332255753724084</v>
      </c>
      <c r="CE5" s="168">
        <f t="shared" si="4"/>
        <v>9.3836975013916</v>
      </c>
      <c r="CF5" s="168">
        <f>('2-year summary'!EE5/'2-year summary'!AG5)*100</f>
        <v>4.7488198666495238</v>
      </c>
      <c r="CG5" s="168">
        <f>('2-year summary'!EF5/'2-year summary'!AH5)*100</f>
        <v>5.1320648211303714</v>
      </c>
      <c r="CH5" s="168">
        <f>('2-year summary'!EG5/'2-year summary'!AG5)*100</f>
        <v>0.22812850136840365</v>
      </c>
      <c r="CI5" s="168">
        <f>('2-year summary'!EH5/'2-year summary'!AH5)*100</f>
        <v>0.26028804164608665</v>
      </c>
      <c r="CJ5" s="168">
        <f t="shared" ref="CJ5:CK63" si="5">CH5+CF5</f>
        <v>4.9769483680179274</v>
      </c>
      <c r="CK5" s="168">
        <f t="shared" si="5"/>
        <v>5.3923528627764581</v>
      </c>
      <c r="CL5" s="168">
        <f>('2-year summary'!EK5/'2-year summary'!AG5)*100</f>
        <v>2.2405084216520028</v>
      </c>
      <c r="CM5" s="168">
        <f>('2-year summary'!EL5/'2-year summary'!AH5)*100</f>
        <v>2.4335363893658224</v>
      </c>
      <c r="CN5" s="168">
        <f>('2-year summary'!EM5/'2-year summary'!AG5)*100</f>
        <v>0.51576878570247786</v>
      </c>
      <c r="CO5" s="168">
        <f>('2-year summary'!EN5/'2-year summary'!AH5)*100</f>
        <v>0.35280005644800899</v>
      </c>
      <c r="CP5" s="168">
        <f t="shared" ref="CP5:CQ63" si="6">CN5+CL5</f>
        <v>2.7562772073544806</v>
      </c>
      <c r="CQ5" s="168">
        <f t="shared" si="6"/>
        <v>2.7863364458138316</v>
      </c>
      <c r="CR5" s="168">
        <f>('2-year summary'!EQ5/'2-year summary'!AG5)*100</f>
        <v>2.0689528497694836</v>
      </c>
      <c r="CS5" s="168">
        <f>('2-year summary'!ER5/'2-year summary'!AH5)*100</f>
        <v>2.3437683750029401</v>
      </c>
      <c r="CT5" s="168">
        <f>('2-year summary'!ES5/'2-year summary'!AG5)*100</f>
        <v>0.47866576052017706</v>
      </c>
      <c r="CU5" s="168">
        <f>('2-year summary'!ET5/'2-year summary'!AH5)*100</f>
        <v>0.52175208348033342</v>
      </c>
      <c r="CV5" s="168">
        <f t="shared" ref="CV5:CW63" si="7">CT5+CR5</f>
        <v>2.5476186102896605</v>
      </c>
      <c r="CW5" s="168">
        <f t="shared" si="7"/>
        <v>2.8655204584832736</v>
      </c>
      <c r="CX5" s="168">
        <f>('2-year summary'!EW5/'2-year summary'!AG5)*100</f>
        <v>2.6063956798853849</v>
      </c>
      <c r="CY5" s="168">
        <f>('2-year summary'!EX5/'2-year summary'!AH5)*100</f>
        <v>2.7737924438067907</v>
      </c>
      <c r="CZ5" s="168">
        <f>('2-year summary'!EY5/'2-year summary'!AG5)*100</f>
        <v>1.1263155961280606</v>
      </c>
      <c r="DA5" s="168">
        <f>('2-year summary'!EZ5/'2-year summary'!AH5)*100</f>
        <v>1.2308801969408316</v>
      </c>
      <c r="DB5" s="168">
        <f t="shared" ref="DB5:DC63" si="8">CZ5+CX5</f>
        <v>3.7327112760134455</v>
      </c>
      <c r="DC5" s="168">
        <f t="shared" si="8"/>
        <v>4.0046726407476223</v>
      </c>
      <c r="DD5" s="168">
        <f>('2-year summary'!FC5/'2-year summary'!AG5)*100</f>
        <v>0.159065444593428</v>
      </c>
      <c r="DE5" s="168">
        <f>('2-year summary'!FD5/'2-year summary'!AH5)*100</f>
        <v>0.17248002759680442</v>
      </c>
      <c r="DF5" s="168">
        <f>('2-year summary'!FE5/'2-year summary'!AG5)*100</f>
        <v>0.14437117719449699</v>
      </c>
      <c r="DG5" s="168">
        <f>('2-year summary'!FF5/'2-year summary'!AH5)*100</f>
        <v>0.13445602151296343</v>
      </c>
      <c r="DH5" s="168">
        <f t="shared" ref="DH5:DI63" si="9">DF5+DD5</f>
        <v>0.30343662178792496</v>
      </c>
      <c r="DI5" s="168">
        <f t="shared" si="9"/>
        <v>0.30693604910976785</v>
      </c>
      <c r="DJ5" s="168">
        <f>('2-year summary'!FI5/'2-year summary'!AG5)*100</f>
        <v>3.5453593666770749</v>
      </c>
      <c r="DK5" s="168">
        <f>('2-year summary'!FJ5/'2-year summary'!AH5)*100</f>
        <v>3.6989125918260148</v>
      </c>
      <c r="DL5" s="168">
        <f>('2-year summary'!FK5/'2-year summary'!AG5)*100</f>
        <v>1.7405359734033761</v>
      </c>
      <c r="DM5" s="168">
        <f>('2-year summary'!FL5/'2-year summary'!AH5)*100</f>
        <v>1.9051203048192487</v>
      </c>
      <c r="DN5" s="168">
        <f t="shared" ref="DN5:DO63" si="10">DL5+DJ5</f>
        <v>5.2858953400804509</v>
      </c>
      <c r="DO5" s="168">
        <f t="shared" si="10"/>
        <v>5.6040328966452631</v>
      </c>
      <c r="DP5" s="168">
        <f>('2-year summary'!FO5/'2-year summary'!AG5)*100</f>
        <v>0.15428980768877543</v>
      </c>
      <c r="DQ5" s="168">
        <f>('2-year summary'!FP5/'2-year summary'!AH5)*100</f>
        <v>0.16150402584064413</v>
      </c>
      <c r="DR5" s="168">
        <f>('2-year summary'!FQ5/'2-year summary'!AG5)*100</f>
        <v>8.4859394228826476E-2</v>
      </c>
      <c r="DS5" s="168">
        <f>('2-year summary'!FR5/'2-year summary'!AH5)*100</f>
        <v>9.7608015617282495E-2</v>
      </c>
      <c r="DT5" s="168">
        <f t="shared" ref="DT5:DU63" si="11">DR5+DP5</f>
        <v>0.23914920191760192</v>
      </c>
      <c r="DU5" s="168">
        <f t="shared" si="11"/>
        <v>0.25911204145792666</v>
      </c>
      <c r="DV5" s="168">
        <f>('2-year summary'!FU5/'2-year summary'!AG5)*100</f>
        <v>8.4047535955035535</v>
      </c>
      <c r="DW5" s="168">
        <f>('2-year summary'!FV5/'2-year summary'!AH5)*100</f>
        <v>8.555401368864219</v>
      </c>
      <c r="DX5" s="168">
        <f>('2-year summary'!FW5/'2-year summary'!AG5)*100</f>
        <v>6.2270631669819814</v>
      </c>
      <c r="DY5" s="168">
        <f>('2-year summary'!FX5/'2-year summary'!AH5)*100</f>
        <v>6.0364089658254345</v>
      </c>
      <c r="DZ5" s="168">
        <f t="shared" ref="DZ5:EA63" si="12">DX5+DV5</f>
        <v>14.631816762485535</v>
      </c>
      <c r="EA5" s="168">
        <f t="shared" si="12"/>
        <v>14.591810334689654</v>
      </c>
      <c r="EB5" s="168">
        <f>('2-year summary'!GA5/'2-year summary'!AG5)*100</f>
        <v>1.2376246716749628</v>
      </c>
      <c r="EC5" s="168">
        <f>('2-year summary'!GB5/'2-year summary'!AH5)*100</f>
        <v>1.3512242161958745</v>
      </c>
      <c r="ED5" s="168">
        <f>('2-year summary'!GC5/'2-year summary'!AG5)*100</f>
        <v>0.19029076281615634</v>
      </c>
      <c r="EE5" s="168">
        <f>('2-year summary'!GD5/'2-year summary'!AH5)*100</f>
        <v>0.17052002728320437</v>
      </c>
      <c r="EF5" s="168">
        <f t="shared" ref="EF5:EG63" si="13">ED5+EB5</f>
        <v>1.4279154344911191</v>
      </c>
      <c r="EG5" s="168">
        <f t="shared" si="13"/>
        <v>1.5217442434790789</v>
      </c>
      <c r="EH5" s="168">
        <f>('2-year summary'!GG5/'2-year summary'!AG5)*100</f>
        <v>0.13188104990540564</v>
      </c>
      <c r="EI5" s="168">
        <f>('2-year summary'!GH5/'2-year summary'!AH5)*100</f>
        <v>0.1336720213875234</v>
      </c>
      <c r="EJ5" s="168">
        <f>('2-year summary'!GI5/'2-year summary'!AG5)*100</f>
        <v>7.6410190474441156E-2</v>
      </c>
      <c r="EK5" s="168">
        <f>('2-year summary'!GJ5/'2-year summary'!AH5)*100</f>
        <v>8.6632013861122223E-2</v>
      </c>
      <c r="EL5" s="168">
        <f t="shared" ref="EL5:EM63" si="14">EJ5+EH5</f>
        <v>0.20829124037984681</v>
      </c>
      <c r="EM5" s="168">
        <f t="shared" si="14"/>
        <v>0.22030403524864561</v>
      </c>
      <c r="EN5" s="563">
        <f>('2-year summary'!GM5/'2-year summary'!X5)*100</f>
        <v>3.8193926406163112</v>
      </c>
      <c r="EO5" s="270">
        <f>('2-year summary'!GN5/'2-year summary'!Y5)*100</f>
        <v>3.7815698580306769</v>
      </c>
      <c r="EP5" s="270">
        <f>('2-year summary'!GO5/'2-year summary'!Z5)*100</f>
        <v>3.690148321383512</v>
      </c>
      <c r="EQ5" s="270">
        <f>('2-year summary'!GP5/'2-year summary'!AA5)*100</f>
        <v>3.581939661984662</v>
      </c>
      <c r="ER5" s="270">
        <f>('2-year summary'!GQ5/'2-year summary'!AB5)*100</f>
        <v>3.2432245933030859</v>
      </c>
      <c r="ES5" s="270">
        <f>('2-year summary'!GR5/'2-year summary'!AC5)*100</f>
        <v>3.3238536853868865</v>
      </c>
      <c r="ET5" s="270">
        <f>('2-year summary'!GS5/'2-year summary'!AD5)*100</f>
        <v>3.3672734135085522</v>
      </c>
      <c r="EU5" s="270">
        <f>('2-year summary'!GT5/'2-year summary'!AE5)*100</f>
        <v>3.354428955991632</v>
      </c>
      <c r="EV5" s="270">
        <f>('2-year summary'!GU5/'2-year summary'!AF5)*100</f>
        <v>3.0836555691785343</v>
      </c>
      <c r="EW5" s="563">
        <f>('2-year summary'!GV5/'2-year summary'!X5)*100</f>
        <v>0.19598801014526168</v>
      </c>
      <c r="EX5" s="270">
        <f>('2-year summary'!GW5/'2-year summary'!Y5)*100</f>
        <v>0.14455632858522408</v>
      </c>
      <c r="EY5" s="270">
        <f>('2-year summary'!GX5/'2-year summary'!Z5)*100</f>
        <v>0.13501246268886358</v>
      </c>
      <c r="EZ5" s="270">
        <f>('2-year summary'!GY5/'2-year summary'!AA5)*100</f>
        <v>0.11311977878798815</v>
      </c>
      <c r="FA5" s="270">
        <f>('2-year summary'!GZ5/'2-year summary'!AB5)*100</f>
        <v>7.2455017509962569E-2</v>
      </c>
      <c r="FB5" s="270">
        <f>('2-year summary'!HA5/'2-year summary'!AC5)*100</f>
        <v>8.7985588711157081E-2</v>
      </c>
      <c r="FC5" s="270">
        <f>('2-year summary'!HB5/'2-year summary'!AD5)*100</f>
        <v>7.4199248571771695E-2</v>
      </c>
      <c r="FD5" s="270">
        <f>('2-year summary'!HC5/'2-year summary'!AE5)*100</f>
        <v>7.086029648847865E-2</v>
      </c>
      <c r="FE5" s="270">
        <f>('2-year summary'!HD5/'2-year summary'!AF5)*100</f>
        <v>3.5084410072620954E-2</v>
      </c>
      <c r="FF5" s="563">
        <f>('2-year summary'!HN5/'2-year summary'!X5)*100</f>
        <v>10.477559711917969</v>
      </c>
      <c r="FG5" s="270">
        <f>('2-year summary'!HO5/'2-year summary'!Y5)*100</f>
        <v>10.849722637481561</v>
      </c>
      <c r="FH5" s="270">
        <f>('2-year summary'!HP5/'2-year summary'!Z5)*100</f>
        <v>11.325468504785057</v>
      </c>
      <c r="FI5" s="270">
        <f>('2-year summary'!HQ5/'2-year summary'!AA5)*100</f>
        <v>11.896616735505052</v>
      </c>
      <c r="FJ5" s="270">
        <f>('2-year summary'!HR5/'2-year summary'!AB5)*100</f>
        <v>12.646419514551383</v>
      </c>
      <c r="FK5" s="270">
        <f>('2-year summary'!HS5/'2-year summary'!AC5)*100</f>
        <v>13.121528530682369</v>
      </c>
      <c r="FL5" s="270">
        <f>('2-year summary'!HT5/'2-year summary'!AD5)*100</f>
        <v>14.053251900015439</v>
      </c>
      <c r="FM5" s="270">
        <f>('2-year summary'!HU5/'2-year summary'!AE5)*100</f>
        <v>13.587555582216689</v>
      </c>
      <c r="FN5" s="270">
        <f>('2-year summary'!HV5/'2-year summary'!AF5)*100</f>
        <v>14.109968876733001</v>
      </c>
      <c r="FO5" s="563">
        <f>('2-year summary'!HW5/'2-year summary'!X5)*100</f>
        <v>3.9706221432543503</v>
      </c>
      <c r="FP5" s="270">
        <f>('2-year summary'!HX5/'2-year summary'!Y5)*100</f>
        <v>4.3221749803012379</v>
      </c>
      <c r="FQ5" s="270">
        <f>('2-year summary'!HY5/'2-year summary'!Z5)*100</f>
        <v>5.0275794688740501</v>
      </c>
      <c r="FR5" s="270">
        <f>('2-year summary'!HZ5/'2-year summary'!AA5)*100</f>
        <v>5.1356255125545536</v>
      </c>
      <c r="FS5" s="270">
        <f>('2-year summary'!IA5/'2-year summary'!AB5)*100</f>
        <v>5.6463160073835112</v>
      </c>
      <c r="FT5" s="270">
        <f>('2-year summary'!IB5/'2-year summary'!AC5)*100</f>
        <v>5.2570346771637784</v>
      </c>
      <c r="FU5" s="270">
        <f>('2-year summary'!IC5/'2-year summary'!AD5)*100</f>
        <v>5.5713771037417006</v>
      </c>
      <c r="FV5" s="270">
        <f>('2-year summary'!ID5/'2-year summary'!AE5)*100</f>
        <v>5.7329354159012</v>
      </c>
      <c r="FW5" s="270">
        <f>('2-year summary'!IE5/'2-year summary'!AF5)*100</f>
        <v>5.7048005281524095</v>
      </c>
      <c r="FX5" s="563">
        <f>('2-year summary'!KQ5/'2-year summary'!X5)*100</f>
        <v>17.155393400154619</v>
      </c>
      <c r="FY5" s="270">
        <f>('2-year summary'!KR5/'2-year summary'!Y5)*100</f>
        <v>16.098479986255303</v>
      </c>
      <c r="FZ5" s="270">
        <f>('2-year summary'!KS5/'2-year summary'!Z5)*100</f>
        <v>15.629423485244793</v>
      </c>
      <c r="GA5" s="270">
        <f>('2-year summary'!KT5/'2-year summary'!AA5)*100</f>
        <v>15.323810033438159</v>
      </c>
      <c r="GB5" s="270">
        <f>('2-year summary'!KU5/'2-year summary'!AB5)*100</f>
        <v>13.60903617575517</v>
      </c>
      <c r="GC5" s="270">
        <f>('2-year summary'!KV5/'2-year summary'!AC5)*100</f>
        <v>13.410504895501477</v>
      </c>
      <c r="GD5" s="270">
        <f>('2-year summary'!KW5/'2-year summary'!AD5)*100</f>
        <v>13.605911921631868</v>
      </c>
      <c r="GE5" s="270">
        <f>('2-year summary'!KX5/'2-year summary'!AE5)*100</f>
        <v>12.76910041166458</v>
      </c>
      <c r="GF5" s="270">
        <f>('2-year summary'!KY5/'2-year summary'!AF5)*100</f>
        <v>12.210506460435726</v>
      </c>
      <c r="GG5" s="563">
        <f>('2-year summary'!KZ5/'2-year summary'!X5)*100</f>
        <v>7.1722117484300618</v>
      </c>
      <c r="GH5" s="270">
        <f>('2-year summary'!LA5/'2-year summary'!Y5)*100</f>
        <v>6.6045653732298275</v>
      </c>
      <c r="GI5" s="270">
        <f>('2-year summary'!LB5/'2-year summary'!Z5)*100</f>
        <v>7.2781718312459613</v>
      </c>
      <c r="GJ5" s="270">
        <f>('2-year summary'!LC5/'2-year summary'!AA5)*100</f>
        <v>7.670118333990815</v>
      </c>
      <c r="GK5" s="270">
        <f>('2-year summary'!LD5/'2-year summary'!AB5)*100</f>
        <v>8.1041799644625385</v>
      </c>
      <c r="GL5" s="270">
        <f>('2-year summary'!LE5/'2-year summary'!AC5)*100</f>
        <v>7.8298834086701259</v>
      </c>
      <c r="GM5" s="270">
        <f>('2-year summary'!LF5/'2-year summary'!AD5)*100</f>
        <v>7.7977834582854397</v>
      </c>
      <c r="GN5" s="270">
        <f>('2-year summary'!LG5/'2-year summary'!AE5)*100</f>
        <v>7.7054011292656783</v>
      </c>
      <c r="GO5" s="270">
        <f>('2-year summary'!LH5/'2-year summary'!AF5)*100</f>
        <v>7.8072243704611894</v>
      </c>
      <c r="GP5" s="169"/>
      <c r="GQ5" s="165">
        <f t="shared" si="0"/>
        <v>100.00000000000001</v>
      </c>
      <c r="GR5" s="170">
        <f t="shared" si="0"/>
        <v>100.00000000000003</v>
      </c>
      <c r="GS5" s="170">
        <f t="shared" si="0"/>
        <v>100</v>
      </c>
      <c r="GT5" s="170">
        <f t="shared" si="0"/>
        <v>100.00000000000001</v>
      </c>
      <c r="GU5" s="170">
        <f t="shared" si="0"/>
        <v>100</v>
      </c>
      <c r="GV5" s="170">
        <f t="shared" si="0"/>
        <v>100.00000000000001</v>
      </c>
      <c r="GW5" s="170">
        <f t="shared" si="0"/>
        <v>100</v>
      </c>
      <c r="GX5" s="170">
        <f t="shared" si="0"/>
        <v>99.999999999999986</v>
      </c>
      <c r="GY5" s="170">
        <f t="shared" si="0"/>
        <v>100</v>
      </c>
      <c r="GZ5" s="568">
        <f>SUM(EJ5,EH5,ED5,EB5,DX5,DV5,DR5,DP5,DL5,DJ5,DF5,DD5,CZ5,CX5,CT5,CR5,CN5,CL5,CH5,CF5,CB5,BZ5,BV5,BT5,BP5,BE5,AR5,AG5)</f>
        <v>99.999999999999986</v>
      </c>
      <c r="HA5" s="568">
        <f>SUM(EK5,EI5,EE5,EC5,DY5,DW5,DS5,DQ5,DM5,DK5,DG5,DE5,DA5,CY5,CU5,CS5,CO5,CM5,CI5,CG5,CC5,CA5,BW5,BU5,BQ5,BF5,AS5,AH5)</f>
        <v>100</v>
      </c>
    </row>
    <row r="6" spans="1:209" s="149" customFormat="1" ht="12.75" customHeight="1" x14ac:dyDescent="0.2">
      <c r="A6" s="151"/>
      <c r="B6" s="157"/>
      <c r="C6" s="157"/>
      <c r="D6" s="157"/>
      <c r="E6" s="157"/>
      <c r="F6" s="157"/>
      <c r="G6" s="158"/>
      <c r="H6" s="158"/>
      <c r="I6" s="158"/>
      <c r="J6" s="158"/>
      <c r="K6" s="158"/>
      <c r="L6" s="158"/>
      <c r="M6" s="160"/>
      <c r="N6" s="157"/>
      <c r="O6" s="157"/>
      <c r="P6" s="157"/>
      <c r="Q6" s="157"/>
      <c r="R6" s="158"/>
      <c r="S6" s="158"/>
      <c r="T6" s="158"/>
      <c r="U6" s="158"/>
      <c r="V6" s="158"/>
      <c r="W6" s="158"/>
      <c r="X6" s="160"/>
      <c r="Y6" s="157"/>
      <c r="Z6" s="157"/>
      <c r="AA6" s="157"/>
      <c r="AB6" s="157"/>
      <c r="AC6" s="158"/>
      <c r="AD6" s="158"/>
      <c r="AE6" s="158"/>
      <c r="AF6" s="158"/>
      <c r="AG6" s="158"/>
      <c r="AH6" s="158"/>
      <c r="AI6" s="160"/>
      <c r="AJ6" s="157"/>
      <c r="AK6" s="157"/>
      <c r="AL6" s="157"/>
      <c r="AM6" s="157"/>
      <c r="AN6" s="158"/>
      <c r="AO6" s="158"/>
      <c r="AP6" s="158"/>
      <c r="AQ6" s="158"/>
      <c r="AR6" s="158"/>
      <c r="AS6" s="158"/>
      <c r="AT6" s="550"/>
      <c r="AU6" s="550"/>
      <c r="AV6" s="160"/>
      <c r="AW6" s="157"/>
      <c r="AX6" s="157"/>
      <c r="AY6" s="157"/>
      <c r="AZ6" s="157"/>
      <c r="BA6" s="158"/>
      <c r="BB6" s="158"/>
      <c r="BC6" s="158"/>
      <c r="BD6" s="158"/>
      <c r="BE6" s="158"/>
      <c r="BF6" s="158"/>
      <c r="BG6" s="160"/>
      <c r="BH6" s="157"/>
      <c r="BI6" s="157"/>
      <c r="BJ6" s="157"/>
      <c r="BK6" s="157"/>
      <c r="BL6" s="158"/>
      <c r="BM6" s="158"/>
      <c r="BN6" s="158"/>
      <c r="BO6" s="158"/>
      <c r="BP6" s="158"/>
      <c r="BQ6" s="158"/>
      <c r="BR6" s="550"/>
      <c r="BS6" s="550"/>
      <c r="BT6" s="160"/>
      <c r="BU6" s="160"/>
      <c r="BV6" s="550"/>
      <c r="BW6" s="55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564"/>
      <c r="EO6" s="263"/>
      <c r="EP6" s="263"/>
      <c r="EQ6" s="263"/>
      <c r="ER6" s="263"/>
      <c r="ES6" s="265"/>
      <c r="ET6" s="265"/>
      <c r="EU6" s="265"/>
      <c r="EV6" s="265"/>
      <c r="EW6" s="564"/>
      <c r="EX6" s="263"/>
      <c r="EY6" s="263"/>
      <c r="EZ6" s="263"/>
      <c r="FA6" s="263"/>
      <c r="FB6" s="265"/>
      <c r="FC6" s="265"/>
      <c r="FD6" s="265"/>
      <c r="FE6" s="265"/>
      <c r="FF6" s="564"/>
      <c r="FG6" s="263"/>
      <c r="FH6" s="263"/>
      <c r="FI6" s="263"/>
      <c r="FJ6" s="263"/>
      <c r="FK6" s="265"/>
      <c r="FL6" s="265"/>
      <c r="FM6" s="265"/>
      <c r="FN6" s="265"/>
      <c r="FO6" s="564"/>
      <c r="FP6" s="263"/>
      <c r="FQ6" s="263"/>
      <c r="FR6" s="263"/>
      <c r="FS6" s="263"/>
      <c r="FT6" s="265"/>
      <c r="FU6" s="265"/>
      <c r="FV6" s="265"/>
      <c r="FW6" s="265"/>
      <c r="FX6" s="564"/>
      <c r="FY6" s="263"/>
      <c r="FZ6" s="263"/>
      <c r="GA6" s="263"/>
      <c r="GB6" s="263"/>
      <c r="GC6" s="265"/>
      <c r="GD6" s="265"/>
      <c r="GE6" s="265"/>
      <c r="GF6" s="265"/>
      <c r="GG6" s="564"/>
      <c r="GH6" s="263"/>
      <c r="GI6" s="263"/>
      <c r="GJ6" s="263"/>
      <c r="GK6" s="263"/>
      <c r="GL6" s="265"/>
      <c r="GM6" s="265"/>
      <c r="GN6" s="265"/>
      <c r="GO6" s="265"/>
      <c r="GP6" s="152"/>
      <c r="GQ6" s="153"/>
      <c r="GR6" s="153"/>
      <c r="GS6" s="153"/>
      <c r="GT6" s="153"/>
      <c r="GU6" s="153"/>
      <c r="GV6" s="153"/>
      <c r="GW6" s="153"/>
      <c r="GX6" s="153"/>
      <c r="GY6" s="153"/>
      <c r="GZ6" s="569"/>
      <c r="HA6" s="569"/>
    </row>
    <row r="7" spans="1:209" s="149" customFormat="1" ht="12.75" customHeight="1" x14ac:dyDescent="0.2">
      <c r="A7" s="151" t="s">
        <v>4</v>
      </c>
      <c r="B7" s="157">
        <f>('2-year summary'!B7/'2-year summary'!X7)*100</f>
        <v>61.365461847389554</v>
      </c>
      <c r="C7" s="157">
        <f>('2-year summary'!C7/'2-year summary'!Y7)*100</f>
        <v>53.641346906812849</v>
      </c>
      <c r="D7" s="157">
        <f>('2-year summary'!D7/'2-year summary'!Z7)*100</f>
        <v>53.987564206542302</v>
      </c>
      <c r="E7" s="157">
        <f>('2-year summary'!E7/'2-year summary'!AA7)*100</f>
        <v>52.783934144466052</v>
      </c>
      <c r="F7" s="157">
        <f>('2-year summary'!F7/'2-year summary'!AB7)*100</f>
        <v>50.573049961054863</v>
      </c>
      <c r="G7" s="158">
        <f>('2-year summary'!G7/'2-year summary'!AC7)*100</f>
        <v>52.562588568729332</v>
      </c>
      <c r="H7" s="158">
        <f>('2-year summary'!H7/'2-year summary'!AD7)*100</f>
        <v>52.659510312386928</v>
      </c>
      <c r="I7" s="158">
        <f>('2-year summary'!I7/'2-year summary'!AE7)*100</f>
        <v>52.1753460777851</v>
      </c>
      <c r="J7" s="158">
        <f>('2-year summary'!J7/'2-year summary'!AF7)*100</f>
        <v>47.889628094666811</v>
      </c>
      <c r="K7" s="158">
        <f>('2-year summary'!K7/'2-year summary'!AG7)*100</f>
        <v>45.675875939451679</v>
      </c>
      <c r="L7" s="158">
        <f>('2-year summary'!L7/'2-year summary'!AH7)*100</f>
        <v>47.696353035326396</v>
      </c>
      <c r="M7" s="160">
        <f>('2-year summary'!M7/'2-year summary'!X7)*100</f>
        <v>38.634538152610446</v>
      </c>
      <c r="N7" s="157">
        <f>('2-year summary'!N7/'2-year summary'!Y7)*100</f>
        <v>46.358653093187158</v>
      </c>
      <c r="O7" s="157">
        <f>('2-year summary'!O7/'2-year summary'!Z7)*100</f>
        <v>46.012435793457691</v>
      </c>
      <c r="P7" s="157">
        <f>('2-year summary'!P7/'2-year summary'!AA7)*100</f>
        <v>47.216065855533941</v>
      </c>
      <c r="Q7" s="157">
        <f>('2-year summary'!Q7/'2-year summary'!AB7)*100</f>
        <v>49.426950038945144</v>
      </c>
      <c r="R7" s="158">
        <f>('2-year summary'!R7/'2-year summary'!AC7)*100</f>
        <v>47.437411431270668</v>
      </c>
      <c r="S7" s="158">
        <f>('2-year summary'!S7/'2-year summary'!AD7)*100</f>
        <v>47.340489687613072</v>
      </c>
      <c r="T7" s="158">
        <f>('2-year summary'!T7/'2-year summary'!AE7)*100</f>
        <v>47.8246539222149</v>
      </c>
      <c r="U7" s="158">
        <f>('2-year summary'!U7/'2-year summary'!AF7)*100</f>
        <v>52.110371905333189</v>
      </c>
      <c r="V7" s="158">
        <f>('2-year summary'!V7/'2-year summary'!AG7)*100</f>
        <v>54.324124060548314</v>
      </c>
      <c r="W7" s="158">
        <f>('2-year summary'!W7/'2-year summary'!AH7)*100</f>
        <v>52.303646964673604</v>
      </c>
      <c r="X7" s="160">
        <f>('2-year summary'!AI7/'2-year summary'!X7)*100</f>
        <v>29.269076305220882</v>
      </c>
      <c r="Y7" s="157">
        <f>('2-year summary'!AJ7/'2-year summary'!Y7)*100</f>
        <v>25.241451318193679</v>
      </c>
      <c r="Z7" s="157">
        <f>('2-year summary'!AK7/'2-year summary'!Z7)*100</f>
        <v>24.6823465801568</v>
      </c>
      <c r="AA7" s="157">
        <f>('2-year summary'!AL7/'2-year summary'!AA7)*100</f>
        <v>23.623863584965399</v>
      </c>
      <c r="AB7" s="157">
        <f>('2-year summary'!AM7/'2-year summary'!AB7)*100</f>
        <v>20.151329698453321</v>
      </c>
      <c r="AC7" s="158">
        <f>('2-year summary'!AN7/'2-year summary'!AC7)*100</f>
        <v>20.736891828058575</v>
      </c>
      <c r="AD7" s="158">
        <f>('2-year summary'!AO7/'2-year summary'!AD7)*100</f>
        <v>20.938366903871668</v>
      </c>
      <c r="AE7" s="158">
        <f>('2-year summary'!AP7/'2-year summary'!AE7)*100</f>
        <v>20.896506262359921</v>
      </c>
      <c r="AF7" s="158">
        <f>('2-year summary'!AQ7/'2-year summary'!AF7)*100</f>
        <v>19.707710764532667</v>
      </c>
      <c r="AG7" s="158">
        <f>('2-year summary'!AR7/'2-year summary'!AG7)*100</f>
        <v>18.630252990367314</v>
      </c>
      <c r="AH7" s="158">
        <f>('2-year summary'!AS7/'2-year summary'!AH7)*100</f>
        <v>19.812507145306963</v>
      </c>
      <c r="AI7" s="160">
        <f>('2-year summary'!AT7/'2-year summary'!X7)*100</f>
        <v>32.497991967871485</v>
      </c>
      <c r="AJ7" s="157">
        <f>('2-year summary'!AU7/'2-year summary'!Y7)*100</f>
        <v>36.700600365439833</v>
      </c>
      <c r="AK7" s="157">
        <f>('2-year summary'!AV7/'2-year summary'!Z7)*100</f>
        <v>34.793187347931877</v>
      </c>
      <c r="AL7" s="157">
        <f>('2-year summary'!AW7/'2-year summary'!AA7)*100</f>
        <v>34.479171378171785</v>
      </c>
      <c r="AM7" s="157">
        <f>('2-year summary'!AX7/'2-year summary'!AB7)*100</f>
        <v>38.110604206075443</v>
      </c>
      <c r="AN7" s="158">
        <f>('2-year summary'!AY7/'2-year summary'!AC7)*100</f>
        <v>36.19508738781294</v>
      </c>
      <c r="AO7" s="158">
        <f>('2-year summary'!AZ7/'2-year summary'!AD7)*100</f>
        <v>35.339524785912438</v>
      </c>
      <c r="AP7" s="158">
        <f>('2-year summary'!BA7/'2-year summary'!AE7)*100</f>
        <v>36.871017358822236</v>
      </c>
      <c r="AQ7" s="158">
        <f>('2-year summary'!BB7/'2-year summary'!AF7)*100</f>
        <v>38.695604755153234</v>
      </c>
      <c r="AR7" s="158">
        <f>('2-year summary'!BC7/'2-year summary'!AG7)*100</f>
        <v>35.524505133904945</v>
      </c>
      <c r="AS7" s="158">
        <f>('2-year summary'!BD7/'2-year summary'!AH7)*100</f>
        <v>31.679432948439469</v>
      </c>
      <c r="AT7" s="550">
        <f t="shared" si="1"/>
        <v>54.154758124272263</v>
      </c>
      <c r="AU7" s="550">
        <f t="shared" si="1"/>
        <v>51.491940093746436</v>
      </c>
      <c r="AV7" s="160" t="s">
        <v>73</v>
      </c>
      <c r="AW7" s="157" t="s">
        <v>73</v>
      </c>
      <c r="AX7" s="157" t="s">
        <v>73</v>
      </c>
      <c r="AY7" s="157" t="s">
        <v>73</v>
      </c>
      <c r="AZ7" s="157" t="s">
        <v>73</v>
      </c>
      <c r="BA7" s="158" t="s">
        <v>73</v>
      </c>
      <c r="BB7" s="158" t="s">
        <v>73</v>
      </c>
      <c r="BC7" s="158" t="s">
        <v>73</v>
      </c>
      <c r="BD7" s="158" t="s">
        <v>73</v>
      </c>
      <c r="BE7" s="158" t="s">
        <v>73</v>
      </c>
      <c r="BF7" s="158" t="s">
        <v>73</v>
      </c>
      <c r="BG7" s="160">
        <f>('2-year summary'!CW7/'2-year summary'!X7)*100</f>
        <v>0.46586345381526101</v>
      </c>
      <c r="BH7" s="157">
        <f>('2-year summary'!CX7/'2-year summary'!Y7)*100</f>
        <v>2.4145131819368308</v>
      </c>
      <c r="BI7" s="157">
        <f>('2-year summary'!CY7/'2-year summary'!Z7)*100</f>
        <v>1.8383346850500133</v>
      </c>
      <c r="BJ7" s="157">
        <f>('2-year summary'!CZ7/'2-year summary'!AA7)*100</f>
        <v>1.4518974173413541</v>
      </c>
      <c r="BK7" s="157">
        <f>('2-year summary'!DA7/'2-year summary'!AB7)*100</f>
        <v>0</v>
      </c>
      <c r="BL7" s="158">
        <f>('2-year summary'!DB7/'2-year summary'!AC7)*100</f>
        <v>0</v>
      </c>
      <c r="BM7" s="158">
        <f>('2-year summary'!DC7/'2-year summary'!AD7)*100</f>
        <v>0</v>
      </c>
      <c r="BN7" s="158">
        <f>('2-year summary'!DD7/'2-year summary'!AE7)*100</f>
        <v>0</v>
      </c>
      <c r="BO7" s="158">
        <f>('2-year summary'!DE7/'2-year summary'!AF7)*100</f>
        <v>0</v>
      </c>
      <c r="BP7" s="158">
        <f>('2-year summary'!DF7/'2-year summary'!AG7)*100</f>
        <v>0</v>
      </c>
      <c r="BQ7" s="158">
        <f>('2-year summary'!DG7/'2-year summary'!AH7)*100</f>
        <v>0</v>
      </c>
      <c r="BR7" s="550">
        <f t="shared" si="2"/>
        <v>0</v>
      </c>
      <c r="BS7" s="550">
        <f t="shared" si="2"/>
        <v>0</v>
      </c>
      <c r="BT7" s="160">
        <f>('2-year summary'!DS7/'2-year summary'!AG7)*100</f>
        <v>0.65629300306975757</v>
      </c>
      <c r="BU7" s="160">
        <f>('2-year summary'!DT7/'2-year summary'!AH7)*100</f>
        <v>0.69738195952898141</v>
      </c>
      <c r="BV7" s="550">
        <f>('2-year summary'!DU7/'2-year summary'!AG7)*100</f>
        <v>0.61395151900074096</v>
      </c>
      <c r="BW7" s="550">
        <f>('2-year summary'!DV7/'2-year summary'!AH7)*100</f>
        <v>0.66308448610952331</v>
      </c>
      <c r="BX7" s="160">
        <f t="shared" si="3"/>
        <v>1.2702445220704985</v>
      </c>
      <c r="BY7" s="160">
        <f t="shared" si="3"/>
        <v>1.3604664456385047</v>
      </c>
      <c r="BZ7" s="160">
        <f>('2-year summary'!DY7/'2-year summary'!AG7)*100</f>
        <v>3.4296602095903461</v>
      </c>
      <c r="CA7" s="160">
        <f>('2-year summary'!DZ7/'2-year summary'!AH7)*100</f>
        <v>3.4869097976449068</v>
      </c>
      <c r="CB7" s="160">
        <f>('2-year summary'!EA7/'2-year summary'!AG7)*100</f>
        <v>7.8649306658198377</v>
      </c>
      <c r="CC7" s="160">
        <f>('2-year summary'!EB7/'2-year summary'!AH7)*100</f>
        <v>8.368583514347776</v>
      </c>
      <c r="CD7" s="160">
        <f t="shared" si="4"/>
        <v>11.294590875410183</v>
      </c>
      <c r="CE7" s="160">
        <f t="shared" si="4"/>
        <v>11.855493311992683</v>
      </c>
      <c r="CF7" s="160">
        <f>('2-year summary'!EE7/'2-year summary'!AG7)*100</f>
        <v>4.1600508097808824</v>
      </c>
      <c r="CG7" s="160">
        <f>('2-year summary'!EF7/'2-year summary'!AH7)*100</f>
        <v>4.630158911626844</v>
      </c>
      <c r="CH7" s="160">
        <f>('2-year summary'!EG7/'2-year summary'!AG7)*100</f>
        <v>9.5268339155287401E-2</v>
      </c>
      <c r="CI7" s="160">
        <f>('2-year summary'!EH7/'2-year summary'!AH7)*100</f>
        <v>9.1459929118554925E-2</v>
      </c>
      <c r="CJ7" s="160">
        <f t="shared" si="5"/>
        <v>4.2553191489361701</v>
      </c>
      <c r="CK7" s="160">
        <f t="shared" si="5"/>
        <v>4.7216188407453989</v>
      </c>
      <c r="CL7" s="160">
        <f>('2-year summary'!EK7/'2-year summary'!AG7)*100</f>
        <v>1.2173176669842278</v>
      </c>
      <c r="CM7" s="160">
        <f>('2-year summary'!EL7/'2-year summary'!AH7)*100</f>
        <v>1.3947639190579628</v>
      </c>
      <c r="CN7" s="160">
        <f>('2-year summary'!EM7/'2-year summary'!AG7)*100</f>
        <v>9.5268339155287401E-2</v>
      </c>
      <c r="CO7" s="160">
        <f>('2-year summary'!EN7/'2-year summary'!AH7)*100</f>
        <v>6.8594946838916204E-2</v>
      </c>
      <c r="CP7" s="160">
        <f t="shared" si="6"/>
        <v>1.3125860061395151</v>
      </c>
      <c r="CQ7" s="160">
        <f t="shared" si="6"/>
        <v>1.463358865896879</v>
      </c>
      <c r="CR7" s="160">
        <f>('2-year summary'!EQ7/'2-year summary'!AG7)*100</f>
        <v>1.3020006351222611</v>
      </c>
      <c r="CS7" s="160">
        <f>('2-year summary'!ER7/'2-year summary'!AH7)*100</f>
        <v>1.3947639190579628</v>
      </c>
      <c r="CT7" s="160">
        <f>('2-year summary'!ES7/'2-year summary'!AG7)*100</f>
        <v>0.32814650153487879</v>
      </c>
      <c r="CU7" s="160">
        <f>('2-year summary'!ET7/'2-year summary'!AH7)*100</f>
        <v>0.3658397164742197</v>
      </c>
      <c r="CV7" s="160">
        <f t="shared" si="7"/>
        <v>1.6301471366571398</v>
      </c>
      <c r="CW7" s="160">
        <f t="shared" si="7"/>
        <v>1.7606036355321826</v>
      </c>
      <c r="CX7" s="160">
        <f>('2-year summary'!EW7/'2-year summary'!AG7)*100</f>
        <v>1.7360008468296815</v>
      </c>
      <c r="CY7" s="160">
        <f>('2-year summary'!EX7/'2-year summary'!AH7)*100</f>
        <v>1.7720361266720017</v>
      </c>
      <c r="CZ7" s="160">
        <f>('2-year summary'!EY7/'2-year summary'!AG7)*100</f>
        <v>1.1008785857944321</v>
      </c>
      <c r="DA7" s="160">
        <f>('2-year summary'!EZ7/'2-year summary'!AH7)*100</f>
        <v>1.554818795015434</v>
      </c>
      <c r="DB7" s="160">
        <f t="shared" si="8"/>
        <v>2.8368794326241136</v>
      </c>
      <c r="DC7" s="160">
        <f t="shared" si="8"/>
        <v>3.3268549216874357</v>
      </c>
      <c r="DD7" s="160">
        <f>('2-year summary'!FC7/'2-year summary'!AG7)*100</f>
        <v>2.1170742034508309E-2</v>
      </c>
      <c r="DE7" s="160">
        <f>('2-year summary'!FD7/'2-year summary'!AH7)*100</f>
        <v>1.1432491139819366E-2</v>
      </c>
      <c r="DF7" s="160">
        <f>('2-year summary'!FE7/'2-year summary'!AG7)*100</f>
        <v>3.1756113051762465E-2</v>
      </c>
      <c r="DG7" s="160">
        <f>('2-year summary'!FF7/'2-year summary'!AH7)*100</f>
        <v>3.4297473419458102E-2</v>
      </c>
      <c r="DH7" s="160">
        <f t="shared" si="9"/>
        <v>5.2926855086270777E-2</v>
      </c>
      <c r="DI7" s="160">
        <f t="shared" si="9"/>
        <v>4.572996455927747E-2</v>
      </c>
      <c r="DJ7" s="160">
        <f>('2-year summary'!FI7/'2-year summary'!AG7)*100</f>
        <v>3.1015137080554673</v>
      </c>
      <c r="DK7" s="160">
        <f>('2-year summary'!FJ7/'2-year summary'!AH7)*100</f>
        <v>3.3954498685263519</v>
      </c>
      <c r="DL7" s="160">
        <f>('2-year summary'!FK7/'2-year summary'!AG7)*100</f>
        <v>2.6251720122790303</v>
      </c>
      <c r="DM7" s="160">
        <f>('2-year summary'!FL7/'2-year summary'!AH7)*100</f>
        <v>3.0867726077512292</v>
      </c>
      <c r="DN7" s="160">
        <f t="shared" si="10"/>
        <v>5.7266857203344976</v>
      </c>
      <c r="DO7" s="160">
        <f t="shared" si="10"/>
        <v>6.4822224762775811</v>
      </c>
      <c r="DP7" s="160">
        <f>('2-year summary'!FO7/'2-year summary'!AG7)*100</f>
        <v>0.16936593627606647</v>
      </c>
      <c r="DQ7" s="160">
        <f>('2-year summary'!FP7/'2-year summary'!AH7)*100</f>
        <v>0.12575740253801304</v>
      </c>
      <c r="DR7" s="160">
        <f>('2-year summary'!FQ7/'2-year summary'!AG7)*100</f>
        <v>8.4682968138033235E-2</v>
      </c>
      <c r="DS7" s="160">
        <f>('2-year summary'!FR7/'2-year summary'!AH7)*100</f>
        <v>9.1459929118554925E-2</v>
      </c>
      <c r="DT7" s="160">
        <f t="shared" si="11"/>
        <v>0.25404890441409972</v>
      </c>
      <c r="DU7" s="160">
        <f t="shared" si="11"/>
        <v>0.21721733165656798</v>
      </c>
      <c r="DV7" s="160">
        <f>('2-year summary'!FU7/'2-year summary'!AG7)*100</f>
        <v>10.299565999788292</v>
      </c>
      <c r="DW7" s="160">
        <f>('2-year summary'!FV7/'2-year summary'!AH7)*100</f>
        <v>9.9805647650623062</v>
      </c>
      <c r="DX7" s="160">
        <f>('2-year summary'!FW7/'2-year summary'!AG7)*100</f>
        <v>5.5784905260929403</v>
      </c>
      <c r="DY7" s="160">
        <f>('2-year summary'!FX7/'2-year summary'!AH7)*100</f>
        <v>6.0592203041042643</v>
      </c>
      <c r="DZ7" s="160">
        <f t="shared" si="12"/>
        <v>15.878056525881233</v>
      </c>
      <c r="EA7" s="160">
        <f t="shared" si="12"/>
        <v>16.03978506916657</v>
      </c>
      <c r="EB7" s="160">
        <f>('2-year summary'!GA7/'2-year summary'!AG7)*100</f>
        <v>0.89975653646660303</v>
      </c>
      <c r="EC7" s="160">
        <f>('2-year summary'!GB7/'2-year summary'!AH7)*100</f>
        <v>0.93746427346518801</v>
      </c>
      <c r="ED7" s="160">
        <f>('2-year summary'!GC7/'2-year summary'!AG7)*100</f>
        <v>0.16936593627606647</v>
      </c>
      <c r="EE7" s="160">
        <f>('2-year summary'!GD7/'2-year summary'!AH7)*100</f>
        <v>0.10289242025837431</v>
      </c>
      <c r="EF7" s="160">
        <f t="shared" si="13"/>
        <v>1.0691224727426696</v>
      </c>
      <c r="EG7" s="160">
        <f t="shared" si="13"/>
        <v>1.0403566937235622</v>
      </c>
      <c r="EH7" s="160">
        <f>('2-year summary'!GG7/'2-year summary'!AG7)*100</f>
        <v>5.292685508627077E-2</v>
      </c>
      <c r="EI7" s="160">
        <f>('2-year summary'!GH7/'2-year summary'!AH7)*100</f>
        <v>5.716245569909683E-2</v>
      </c>
      <c r="EJ7" s="160">
        <f>('2-year summary'!GI7/'2-year summary'!AG7)*100</f>
        <v>0.21170742034508308</v>
      </c>
      <c r="EK7" s="160">
        <f>('2-year summary'!GJ7/'2-year summary'!AH7)*100</f>
        <v>0.13718989367783241</v>
      </c>
      <c r="EL7" s="160">
        <f t="shared" si="14"/>
        <v>0.26463427543135387</v>
      </c>
      <c r="EM7" s="160">
        <f t="shared" si="14"/>
        <v>0.19435234937692925</v>
      </c>
      <c r="EN7" s="564">
        <f>('2-year summary'!GM7/'2-year summary'!X7)*100</f>
        <v>4.2248995983935744</v>
      </c>
      <c r="EO7" s="263">
        <f>('2-year summary'!GN7/'2-year summary'!Y7)*100</f>
        <v>3.6021926389976504</v>
      </c>
      <c r="EP7" s="263">
        <f>('2-year summary'!GO7/'2-year summary'!Z7)*100</f>
        <v>4.0145985401459852</v>
      </c>
      <c r="EQ7" s="263">
        <f>('2-year summary'!GP7/'2-year summary'!AA7)*100</f>
        <v>3.8672034013297751</v>
      </c>
      <c r="ER7" s="263">
        <f>('2-year summary'!GQ7/'2-year summary'!AB7)*100</f>
        <v>3.7609880939134301</v>
      </c>
      <c r="ES7" s="265">
        <f>('2-year summary'!GR7/'2-year summary'!AC7)*100</f>
        <v>3.6962683042040623</v>
      </c>
      <c r="ET7" s="265">
        <f>('2-year summary'!GS7/'2-year summary'!AD7)*100</f>
        <v>3.6545651911711499</v>
      </c>
      <c r="EU7" s="265">
        <f>('2-year summary'!GT7/'2-year summary'!AE7)*100</f>
        <v>3.5596572181938035</v>
      </c>
      <c r="EV7" s="265">
        <f>('2-year summary'!GU7/'2-year summary'!AF7)*100</f>
        <v>3.097393390773258</v>
      </c>
      <c r="EW7" s="564">
        <f>('2-year summary'!GV7/'2-year summary'!X7)*100</f>
        <v>4.8192771084337345E-2</v>
      </c>
      <c r="EX7" s="263">
        <f>('2-year summary'!GW7/'2-year summary'!Y7)*100</f>
        <v>9.1359958235447666E-2</v>
      </c>
      <c r="EY7" s="263">
        <f>('2-year summary'!GX7/'2-year summary'!Z7)*100</f>
        <v>0.14868883482022169</v>
      </c>
      <c r="EZ7" s="263">
        <f>('2-year summary'!GY7/'2-year summary'!AA7)*100</f>
        <v>0.1628296168980958</v>
      </c>
      <c r="FA7" s="263">
        <f>('2-year summary'!GZ7/'2-year summary'!AB7)*100</f>
        <v>0.14465338822743964</v>
      </c>
      <c r="FB7" s="265">
        <f>('2-year summary'!HA7/'2-year summary'!AC7)*100</f>
        <v>0.15351913084553612</v>
      </c>
      <c r="FC7" s="265">
        <f>('2-year summary'!HB7/'2-year summary'!AD7)*100</f>
        <v>0.10855144132191533</v>
      </c>
      <c r="FD7" s="265">
        <f>('2-year summary'!HC7/'2-year summary'!AE7)*100</f>
        <v>0.12085255987695012</v>
      </c>
      <c r="FE7" s="265">
        <f>('2-year summary'!HD7/'2-year summary'!AF7)*100</f>
        <v>9.8156832806194777E-2</v>
      </c>
      <c r="FF7" s="564">
        <f>('2-year summary'!HN7/'2-year summary'!X7)*100</f>
        <v>7.4698795180722897</v>
      </c>
      <c r="FG7" s="263">
        <f>('2-year summary'!HO7/'2-year summary'!Y7)*100</f>
        <v>7.439310884886452</v>
      </c>
      <c r="FH7" s="263">
        <f>('2-year summary'!HP7/'2-year summary'!Z7)*100</f>
        <v>7.1640984049743173</v>
      </c>
      <c r="FI7" s="263">
        <f>('2-year summary'!HQ7/'2-year summary'!AA7)*100</f>
        <v>7.3001944909312941</v>
      </c>
      <c r="FJ7" s="263">
        <f>('2-year summary'!HR7/'2-year summary'!AB7)*100</f>
        <v>9.836430399465895</v>
      </c>
      <c r="FK7" s="265">
        <f>('2-year summary'!HS7/'2-year summary'!AC7)*100</f>
        <v>10.474728389230043</v>
      </c>
      <c r="FL7" s="265">
        <f>('2-year summary'!HT7/'2-year summary'!AD7)*100</f>
        <v>9.9746713303582197</v>
      </c>
      <c r="FM7" s="265">
        <f>('2-year summary'!HU7/'2-year summary'!AE7)*100</f>
        <v>10.689958250933861</v>
      </c>
      <c r="FN7" s="265">
        <f>('2-year summary'!HV7/'2-year summary'!AF7)*100</f>
        <v>9.4994001526884073</v>
      </c>
      <c r="FO7" s="564">
        <f>('2-year summary'!HW7/'2-year summary'!X7)*100</f>
        <v>1.4457831325301205</v>
      </c>
      <c r="FP7" s="263">
        <f>('2-year summary'!HX7/'2-year summary'!Y7)*100</f>
        <v>1.8141477421038894</v>
      </c>
      <c r="FQ7" s="263">
        <f>('2-year summary'!HY7/'2-year summary'!Z7)*100</f>
        <v>2.8791565287915653</v>
      </c>
      <c r="FR7" s="263">
        <f>('2-year summary'!HZ7/'2-year summary'!AA7)*100</f>
        <v>3.7405581437423674</v>
      </c>
      <c r="FS7" s="263">
        <f>('2-year summary'!IA7/'2-year summary'!AB7)*100</f>
        <v>4.6066540558584617</v>
      </c>
      <c r="FT7" s="265">
        <f>('2-year summary'!IB7/'2-year summary'!AC7)*100</f>
        <v>4.1922531884742567</v>
      </c>
      <c r="FU7" s="265">
        <f>('2-year summary'!IC7/'2-year summary'!AD7)*100</f>
        <v>5.3672657098058139</v>
      </c>
      <c r="FV7" s="265">
        <f>('2-year summary'!ID7/'2-year summary'!AE7)*100</f>
        <v>4.8450889914304547</v>
      </c>
      <c r="FW7" s="265">
        <f>('2-year summary'!IE7/'2-year summary'!AF7)*100</f>
        <v>5.8130657650779805</v>
      </c>
      <c r="FX7" s="564">
        <f>('2-year summary'!KQ7/'2-year summary'!X7)*100</f>
        <v>20.401606425702813</v>
      </c>
      <c r="FY7" s="263">
        <f>('2-year summary'!KR7/'2-year summary'!Y7)*100</f>
        <v>17.358392064735057</v>
      </c>
      <c r="FZ7" s="263">
        <f>('2-year summary'!KS7/'2-year summary'!Z7)*100</f>
        <v>18.126520681265205</v>
      </c>
      <c r="GA7" s="263">
        <f>('2-year summary'!KT7/'2-year summary'!AA7)*100</f>
        <v>17.992672667239585</v>
      </c>
      <c r="GB7" s="263">
        <f>('2-year summary'!KU7/'2-year summary'!AB7)*100</f>
        <v>16.82430176922221</v>
      </c>
      <c r="GC7" s="265">
        <f>('2-year summary'!KV7/'2-year summary'!AC7)*100</f>
        <v>17.654700047236656</v>
      </c>
      <c r="GD7" s="265">
        <f>('2-year summary'!KW7/'2-year summary'!AD7)*100</f>
        <v>18.091906886985889</v>
      </c>
      <c r="GE7" s="265">
        <f>('2-year summary'!KX7/'2-year summary'!AE7)*100</f>
        <v>17.029224346297518</v>
      </c>
      <c r="GF7" s="265">
        <f>('2-year summary'!KY7/'2-year summary'!AF7)*100</f>
        <v>15.585123786672483</v>
      </c>
      <c r="GG7" s="564">
        <f>('2-year summary'!KZ7/'2-year summary'!X7)*100</f>
        <v>4.1767068273092374</v>
      </c>
      <c r="GH7" s="263">
        <f>('2-year summary'!LA7/'2-year summary'!Y7)*100</f>
        <v>5.3380318454711562</v>
      </c>
      <c r="GI7" s="263">
        <f>('2-year summary'!LB7/'2-year summary'!Z7)*100</f>
        <v>6.3530683968640176</v>
      </c>
      <c r="GJ7" s="263">
        <f>('2-year summary'!LC7/'2-year summary'!AA7)*100</f>
        <v>7.3816092993803428</v>
      </c>
      <c r="GK7" s="263">
        <f>('2-year summary'!LD7/'2-year summary'!AB7)*100</f>
        <v>6.5650383887837993</v>
      </c>
      <c r="GL7" s="265">
        <f>('2-year summary'!LE7/'2-year summary'!AC7)*100</f>
        <v>6.8965517241379306</v>
      </c>
      <c r="GM7" s="265">
        <f>('2-year summary'!LF7/'2-year summary'!AD7)*100</f>
        <v>6.5251477505729101</v>
      </c>
      <c r="GN7" s="265">
        <f>('2-year summary'!LG7/'2-year summary'!AE7)*100</f>
        <v>5.9876950120852559</v>
      </c>
      <c r="GO7" s="265">
        <f>('2-year summary'!LH7/'2-year summary'!AF7)*100</f>
        <v>7.5035445522957795</v>
      </c>
      <c r="GP7" s="152"/>
      <c r="GQ7" s="153">
        <f t="shared" ref="GQ7:GQ23" si="15">SUM(GG7,FX7,FO7,FF7,EW7,EN7,BG7,AV7,AI7,X7)</f>
        <v>99.999999999999986</v>
      </c>
      <c r="GR7" s="153">
        <f t="shared" ref="GR7:GR23" si="16">SUM(GH7,FY7,FP7,FG7,EX7,EO7,BH7,AW7,AJ7,Y7)</f>
        <v>100</v>
      </c>
      <c r="GS7" s="153">
        <f t="shared" ref="GS7:GS23" si="17">SUM(GI7,FZ7,FQ7,FH7,EY7,EP7,BI7,AX7,AK7,Z7)</f>
        <v>100</v>
      </c>
      <c r="GT7" s="153">
        <f t="shared" ref="GT7:GT23" si="18">SUM(GJ7,GA7,FR7,FI7,EZ7,EQ7,BJ7,AY7,AL7,AA7)</f>
        <v>100</v>
      </c>
      <c r="GU7" s="153">
        <f t="shared" ref="GU7:GU23" si="19">SUM(GK7,GB7,FS7,FJ7,FA7,ER7,BK7,AZ7,AM7,AB7)</f>
        <v>100.00000000000001</v>
      </c>
      <c r="GV7" s="153">
        <f t="shared" ref="GV7:GV23" si="20">SUM(GL7,GC7,FT7,FK7,FB7,ES7,BL7,BA7,AN7,AC7)</f>
        <v>100</v>
      </c>
      <c r="GW7" s="153">
        <f t="shared" ref="GW7:GW23" si="21">SUM(GM7,GD7,FU7,FL7,FC7,ET7,BM7,BB7,AO7,AD7)</f>
        <v>100</v>
      </c>
      <c r="GX7" s="153">
        <f t="shared" ref="GX7:GX23" si="22">SUM(GN7,GE7,FV7,FM7,FD7,EU7,BN7,BC7,AP7,AE7)</f>
        <v>100</v>
      </c>
      <c r="GY7" s="153">
        <f t="shared" ref="GY7:GY23" si="23">SUM(GO7,GF7,FW7,FN7,FE7,EV7,BO7,BD7,AQ7,AF7)</f>
        <v>100</v>
      </c>
      <c r="GZ7" s="569">
        <f t="shared" ref="GZ7:HA23" si="24">SUM(EJ7,EH7,ED7,EB7,DX7,DV7,DR7,DP7,DL7,DJ7,DF7,DD7,CZ7,CX7,CT7,CR7,CN7,CL7,CH7,CF7,CB7,BZ7,BV7,BT7,BP7,BE7,AR7,AG7)</f>
        <v>100</v>
      </c>
      <c r="HA7" s="569">
        <f t="shared" si="24"/>
        <v>100</v>
      </c>
    </row>
    <row r="8" spans="1:209" s="149" customFormat="1" ht="12.75" customHeight="1" x14ac:dyDescent="0.2">
      <c r="A8" s="151" t="s">
        <v>5</v>
      </c>
      <c r="B8" s="157">
        <f>('2-year summary'!B8/'2-year summary'!X8)*100</f>
        <v>63.606286186931349</v>
      </c>
      <c r="C8" s="157">
        <f>('2-year summary'!C8/'2-year summary'!Y8)*100</f>
        <v>63.289473684210527</v>
      </c>
      <c r="D8" s="157">
        <f>('2-year summary'!D8/'2-year summary'!Z8)*100</f>
        <v>61.520395550061814</v>
      </c>
      <c r="E8" s="157">
        <f>('2-year summary'!E8/'2-year summary'!AA8)*100</f>
        <v>60.526610017889084</v>
      </c>
      <c r="F8" s="157">
        <f>('2-year summary'!F8/'2-year summary'!AB8)*100</f>
        <v>58.035714285714292</v>
      </c>
      <c r="G8" s="158">
        <f>('2-year summary'!G8/'2-year summary'!AC8)*100</f>
        <v>59.333989501312331</v>
      </c>
      <c r="H8" s="158">
        <f>('2-year summary'!H8/'2-year summary'!AD8)*100</f>
        <v>62.267937782237837</v>
      </c>
      <c r="I8" s="158">
        <f>('2-year summary'!I8/'2-year summary'!AE8)*100</f>
        <v>58.191738113795786</v>
      </c>
      <c r="J8" s="158">
        <f>('2-year summary'!J8/'2-year summary'!AF8)*100</f>
        <v>57.675154654006619</v>
      </c>
      <c r="K8" s="158">
        <f>('2-year summary'!K8/'2-year summary'!AG8)*100</f>
        <v>58.545671285948444</v>
      </c>
      <c r="L8" s="158">
        <f>('2-year summary'!L8/'2-year summary'!AH8)*100</f>
        <v>60.261374636979667</v>
      </c>
      <c r="M8" s="160">
        <f>('2-year summary'!M8/'2-year summary'!X8)*100</f>
        <v>36.393713813068651</v>
      </c>
      <c r="N8" s="157">
        <f>('2-year summary'!N8/'2-year summary'!Y8)*100</f>
        <v>36.710526315789473</v>
      </c>
      <c r="O8" s="157">
        <f>('2-year summary'!O8/'2-year summary'!Z8)*100</f>
        <v>38.479604449938194</v>
      </c>
      <c r="P8" s="157">
        <f>('2-year summary'!P8/'2-year summary'!AA8)*100</f>
        <v>39.473389982110909</v>
      </c>
      <c r="Q8" s="157">
        <f>('2-year summary'!Q8/'2-year summary'!AB8)*100</f>
        <v>41.964285714285715</v>
      </c>
      <c r="R8" s="158">
        <f>('2-year summary'!R8/'2-year summary'!AC8)*100</f>
        <v>40.666010498687669</v>
      </c>
      <c r="S8" s="158">
        <f>('2-year summary'!S8/'2-year summary'!AD8)*100</f>
        <v>37.73206221776217</v>
      </c>
      <c r="T8" s="158">
        <f>('2-year summary'!T8/'2-year summary'!AE8)*100</f>
        <v>41.808261886204207</v>
      </c>
      <c r="U8" s="158">
        <f>('2-year summary'!U8/'2-year summary'!AF8)*100</f>
        <v>42.324845345993381</v>
      </c>
      <c r="V8" s="158">
        <f>('2-year summary'!V8/'2-year summary'!AG8)*100</f>
        <v>41.454328714051556</v>
      </c>
      <c r="W8" s="158">
        <f>('2-year summary'!W8/'2-year summary'!AH8)*100</f>
        <v>39.738625363020333</v>
      </c>
      <c r="X8" s="160">
        <f>('2-year summary'!AI8/'2-year summary'!X8)*100</f>
        <v>28.949545078577337</v>
      </c>
      <c r="Y8" s="157">
        <f>('2-year summary'!AJ8/'2-year summary'!Y8)*100</f>
        <v>30.175438596491226</v>
      </c>
      <c r="Z8" s="157">
        <f>('2-year summary'!AK8/'2-year summary'!Z8)*100</f>
        <v>25.253399258343634</v>
      </c>
      <c r="AA8" s="157">
        <f>('2-year summary'!AL8/'2-year summary'!AA8)*100</f>
        <v>24.376677101967797</v>
      </c>
      <c r="AB8" s="157">
        <f>('2-year summary'!AM8/'2-year summary'!AB8)*100</f>
        <v>22.976190476190474</v>
      </c>
      <c r="AC8" s="158">
        <f>('2-year summary'!AN8/'2-year summary'!AC8)*100</f>
        <v>22.998687664041995</v>
      </c>
      <c r="AD8" s="158">
        <f>('2-year summary'!AO8/'2-year summary'!AD8)*100</f>
        <v>23.064057534704798</v>
      </c>
      <c r="AE8" s="158">
        <f>('2-year summary'!AP8/'2-year summary'!AE8)*100</f>
        <v>21.527669524551833</v>
      </c>
      <c r="AF8" s="158">
        <f>('2-year summary'!AQ8/'2-year summary'!AF8)*100</f>
        <v>20.87469428859157</v>
      </c>
      <c r="AG8" s="158">
        <f>('2-year summary'!AR8/'2-year summary'!AG8)*100</f>
        <v>21.159290716733718</v>
      </c>
      <c r="AH8" s="158">
        <f>('2-year summary'!AS8/'2-year summary'!AH8)*100</f>
        <v>22.329783801226203</v>
      </c>
      <c r="AI8" s="160">
        <f>('2-year summary'!AT8/'2-year summary'!X8)*100</f>
        <v>29.032258064516132</v>
      </c>
      <c r="AJ8" s="157">
        <f>('2-year summary'!AU8/'2-year summary'!Y8)*100</f>
        <v>31.535087719298243</v>
      </c>
      <c r="AK8" s="157">
        <f>('2-year summary'!AV8/'2-year summary'!Z8)*100</f>
        <v>30.407911001236094</v>
      </c>
      <c r="AL8" s="157">
        <f>('2-year summary'!AW8/'2-year summary'!AA8)*100</f>
        <v>29.65954830053667</v>
      </c>
      <c r="AM8" s="157">
        <f>('2-year summary'!AX8/'2-year summary'!AB8)*100</f>
        <v>33.015873015873012</v>
      </c>
      <c r="AN8" s="158">
        <f>('2-year summary'!AY8/'2-year summary'!AC8)*100</f>
        <v>31.397637795275589</v>
      </c>
      <c r="AO8" s="158">
        <f>('2-year summary'!AZ8/'2-year summary'!AD8)*100</f>
        <v>27.262083960528514</v>
      </c>
      <c r="AP8" s="158">
        <f>('2-year summary'!BA8/'2-year summary'!AE8)*100</f>
        <v>30.771628994544038</v>
      </c>
      <c r="AQ8" s="158">
        <f>('2-year summary'!BB8/'2-year summary'!AF8)*100</f>
        <v>30.412890231621347</v>
      </c>
      <c r="AR8" s="158">
        <f>('2-year summary'!BC8/'2-year summary'!AG8)*100</f>
        <v>29.41439427805096</v>
      </c>
      <c r="AS8" s="158">
        <f>('2-year summary'!BD8/'2-year summary'!AH8)*100</f>
        <v>26.879638593094548</v>
      </c>
      <c r="AT8" s="550">
        <f t="shared" si="1"/>
        <v>50.573684994784678</v>
      </c>
      <c r="AU8" s="550">
        <f t="shared" si="1"/>
        <v>49.209422394320754</v>
      </c>
      <c r="AV8" s="160" t="s">
        <v>73</v>
      </c>
      <c r="AW8" s="157" t="s">
        <v>73</v>
      </c>
      <c r="AX8" s="157" t="s">
        <v>73</v>
      </c>
      <c r="AY8" s="157" t="s">
        <v>73</v>
      </c>
      <c r="AZ8" s="157" t="s">
        <v>73</v>
      </c>
      <c r="BA8" s="158" t="s">
        <v>73</v>
      </c>
      <c r="BB8" s="158" t="s">
        <v>73</v>
      </c>
      <c r="BC8" s="158" t="s">
        <v>73</v>
      </c>
      <c r="BD8" s="158" t="s">
        <v>73</v>
      </c>
      <c r="BE8" s="158" t="s">
        <v>73</v>
      </c>
      <c r="BF8" s="158" t="s">
        <v>73</v>
      </c>
      <c r="BG8" s="160">
        <f>('2-year summary'!CW8/'2-year summary'!X8)*100</f>
        <v>1.9851116625310175</v>
      </c>
      <c r="BH8" s="157">
        <f>('2-year summary'!CX8/'2-year summary'!Y8)*100</f>
        <v>4.3859649122807015E-2</v>
      </c>
      <c r="BI8" s="157">
        <f>('2-year summary'!CY8/'2-year summary'!Z8)*100</f>
        <v>1.4833127317676145</v>
      </c>
      <c r="BJ8" s="157">
        <f>('2-year summary'!CZ8/'2-year summary'!AA8)*100</f>
        <v>0.4276610017889087</v>
      </c>
      <c r="BK8" s="157">
        <f>('2-year summary'!DA8/'2-year summary'!AB8)*100</f>
        <v>0</v>
      </c>
      <c r="BL8" s="158">
        <f>('2-year summary'!DB8/'2-year summary'!AC8)*100</f>
        <v>0.11482939632545931</v>
      </c>
      <c r="BM8" s="158">
        <f>('2-year summary'!DC8/'2-year summary'!AD8)*100</f>
        <v>0</v>
      </c>
      <c r="BN8" s="158">
        <f>('2-year summary'!DD8/'2-year summary'!AE8)*100</f>
        <v>0</v>
      </c>
      <c r="BO8" s="158">
        <f>('2-year summary'!DE8/'2-year summary'!AF8)*100</f>
        <v>0</v>
      </c>
      <c r="BP8" s="158">
        <f>('2-year summary'!DF8/'2-year summary'!AG8)*100</f>
        <v>0</v>
      </c>
      <c r="BQ8" s="158">
        <f>('2-year summary'!DG8/'2-year summary'!AH8)*100</f>
        <v>0</v>
      </c>
      <c r="BR8" s="550">
        <f t="shared" si="2"/>
        <v>0</v>
      </c>
      <c r="BS8" s="550">
        <f t="shared" si="2"/>
        <v>0</v>
      </c>
      <c r="BT8" s="160">
        <f>('2-year summary'!DS8/'2-year summary'!AG8)*100</f>
        <v>1.0877663537475786</v>
      </c>
      <c r="BU8" s="160">
        <f>('2-year summary'!DT8/'2-year summary'!AH8)*100</f>
        <v>1.1455308163923845</v>
      </c>
      <c r="BV8" s="550">
        <f>('2-year summary'!DU8/'2-year summary'!AG8)*100</f>
        <v>0.22351363433169422</v>
      </c>
      <c r="BW8" s="550">
        <f>('2-year summary'!DV8/'2-year summary'!AH8)*100</f>
        <v>0.1936108422071636</v>
      </c>
      <c r="BX8" s="160">
        <f t="shared" si="3"/>
        <v>1.3112799880792727</v>
      </c>
      <c r="BY8" s="160">
        <f t="shared" si="3"/>
        <v>1.3391416585995481</v>
      </c>
      <c r="BZ8" s="160">
        <f>('2-year summary'!DY8/'2-year summary'!AG8)*100</f>
        <v>3.3378036060199672</v>
      </c>
      <c r="CA8" s="160">
        <f>('2-year summary'!DZ8/'2-year summary'!AH8)*100</f>
        <v>3.5979348176831238</v>
      </c>
      <c r="CB8" s="160">
        <f>('2-year summary'!EA8/'2-year summary'!AG8)*100</f>
        <v>3.2632990612427362</v>
      </c>
      <c r="CC8" s="160">
        <f>('2-year summary'!EB8/'2-year summary'!AH8)*100</f>
        <v>4.7757341077767022</v>
      </c>
      <c r="CD8" s="160">
        <f t="shared" si="4"/>
        <v>6.6011026672627029</v>
      </c>
      <c r="CE8" s="160">
        <f t="shared" si="4"/>
        <v>8.3736689254598264</v>
      </c>
      <c r="CF8" s="160">
        <f>('2-year summary'!EE8/'2-year summary'!AG8)*100</f>
        <v>6.4222917597973481</v>
      </c>
      <c r="CG8" s="160">
        <f>('2-year summary'!EF8/'2-year summary'!AH8)*100</f>
        <v>7.6153597934817689</v>
      </c>
      <c r="CH8" s="160">
        <f>('2-year summary'!EG8/'2-year summary'!AG8)*100</f>
        <v>8.9405453732677692E-2</v>
      </c>
      <c r="CI8" s="160">
        <f>('2-year summary'!EH8/'2-year summary'!AH8)*100</f>
        <v>1.6134236850596968E-2</v>
      </c>
      <c r="CJ8" s="160">
        <f t="shared" si="5"/>
        <v>6.5116972135300255</v>
      </c>
      <c r="CK8" s="160">
        <f t="shared" si="5"/>
        <v>7.631494030332366</v>
      </c>
      <c r="CL8" s="160">
        <f>('2-year summary'!EK8/'2-year summary'!AG8)*100</f>
        <v>3.0248845179555954</v>
      </c>
      <c r="CM8" s="160">
        <f>('2-year summary'!EL8/'2-year summary'!AH8)*100</f>
        <v>2.8396256857050659</v>
      </c>
      <c r="CN8" s="160">
        <f>('2-year summary'!EM8/'2-year summary'!AG8)*100</f>
        <v>2.9801817910892564E-2</v>
      </c>
      <c r="CO8" s="160">
        <f>('2-year summary'!EN8/'2-year summary'!AH8)*100</f>
        <v>6.453694740238787E-2</v>
      </c>
      <c r="CP8" s="160">
        <f t="shared" si="6"/>
        <v>3.0546863358664882</v>
      </c>
      <c r="CQ8" s="160">
        <f t="shared" si="6"/>
        <v>2.9041626331074539</v>
      </c>
      <c r="CR8" s="160">
        <f>('2-year summary'!EQ8/'2-year summary'!AG8)*100</f>
        <v>2.3394427060050664</v>
      </c>
      <c r="CS8" s="160">
        <f>('2-year summary'!ER8/'2-year summary'!AH8)*100</f>
        <v>2.5008067118425301</v>
      </c>
      <c r="CT8" s="160">
        <f>('2-year summary'!ES8/'2-year summary'!AG8)*100</f>
        <v>0.37252272388615704</v>
      </c>
      <c r="CU8" s="160">
        <f>('2-year summary'!ET8/'2-year summary'!AH8)*100</f>
        <v>0.32268473701193934</v>
      </c>
      <c r="CV8" s="160">
        <f t="shared" si="7"/>
        <v>2.7119654298912232</v>
      </c>
      <c r="CW8" s="160">
        <f t="shared" si="7"/>
        <v>2.8234914488544693</v>
      </c>
      <c r="CX8" s="160">
        <f>('2-year summary'!EW8/'2-year summary'!AG8)*100</f>
        <v>3.4123081507971982</v>
      </c>
      <c r="CY8" s="160">
        <f>('2-year summary'!EX8/'2-year summary'!AH8)*100</f>
        <v>4.0174249757986447</v>
      </c>
      <c r="CZ8" s="160">
        <f>('2-year summary'!EY8/'2-year summary'!AG8)*100</f>
        <v>0.20861272537624795</v>
      </c>
      <c r="DA8" s="160">
        <f>('2-year summary'!EZ8/'2-year summary'!AH8)*100</f>
        <v>0.51629557921910296</v>
      </c>
      <c r="DB8" s="160">
        <f t="shared" si="8"/>
        <v>3.6209208761734462</v>
      </c>
      <c r="DC8" s="160">
        <f t="shared" si="8"/>
        <v>4.533720555017748</v>
      </c>
      <c r="DD8" s="160">
        <f>('2-year summary'!FC8/'2-year summary'!AG8)*100</f>
        <v>1.4900908955446282E-2</v>
      </c>
      <c r="DE8" s="160">
        <f>('2-year summary'!FD8/'2-year summary'!AH8)*100</f>
        <v>4.8402710551790899E-2</v>
      </c>
      <c r="DF8" s="160">
        <f>('2-year summary'!FE8/'2-year summary'!AG8)*100</f>
        <v>4.4702726866338846E-2</v>
      </c>
      <c r="DG8" s="160">
        <f>('2-year summary'!FF8/'2-year summary'!AH8)*100</f>
        <v>1.6134236850596968E-2</v>
      </c>
      <c r="DH8" s="160">
        <f t="shared" si="9"/>
        <v>5.9603635821785128E-2</v>
      </c>
      <c r="DI8" s="160">
        <f t="shared" si="9"/>
        <v>6.453694740238787E-2</v>
      </c>
      <c r="DJ8" s="160">
        <f>('2-year summary'!FI8/'2-year summary'!AG8)*100</f>
        <v>5.3643272239606619</v>
      </c>
      <c r="DK8" s="160">
        <f>('2-year summary'!FJ8/'2-year summary'!AH8)*100</f>
        <v>4.4207808970635689</v>
      </c>
      <c r="DL8" s="160">
        <f>('2-year summary'!FK8/'2-year summary'!AG8)*100</f>
        <v>2.5778572492922067</v>
      </c>
      <c r="DM8" s="160">
        <f>('2-year summary'!FL8/'2-year summary'!AH8)*100</f>
        <v>2.5169409486931271</v>
      </c>
      <c r="DN8" s="160">
        <f t="shared" si="10"/>
        <v>7.942184473252869</v>
      </c>
      <c r="DO8" s="160">
        <f t="shared" si="10"/>
        <v>6.9377218457566965</v>
      </c>
      <c r="DP8" s="160">
        <f>('2-year summary'!FO8/'2-year summary'!AG8)*100</f>
        <v>0.22351363433169422</v>
      </c>
      <c r="DQ8" s="160">
        <f>('2-year summary'!FP8/'2-year summary'!AH8)*100</f>
        <v>0.25814778960955148</v>
      </c>
      <c r="DR8" s="160">
        <f>('2-year summary'!FQ8/'2-year summary'!AG8)*100</f>
        <v>7.450454477723141E-2</v>
      </c>
      <c r="DS8" s="160">
        <f>('2-year summary'!FR8/'2-year summary'!AH8)*100</f>
        <v>0.1936108422071636</v>
      </c>
      <c r="DT8" s="160">
        <f t="shared" si="11"/>
        <v>0.29801817910892564</v>
      </c>
      <c r="DU8" s="160">
        <f t="shared" si="11"/>
        <v>0.45175863181671505</v>
      </c>
      <c r="DV8" s="160">
        <f>('2-year summary'!FU8/'2-year summary'!AG8)*100</f>
        <v>10.713753538965877</v>
      </c>
      <c r="DW8" s="160">
        <f>('2-year summary'!FV8/'2-year summary'!AH8)*100</f>
        <v>9.7934817683123594</v>
      </c>
      <c r="DX8" s="160">
        <f>('2-year summary'!FW8/'2-year summary'!AG8)*100</f>
        <v>4.7831917746982571</v>
      </c>
      <c r="DY8" s="160">
        <f>('2-year summary'!FX8/'2-year summary'!AH8)*100</f>
        <v>3.9044853178444661</v>
      </c>
      <c r="DZ8" s="160">
        <f t="shared" si="12"/>
        <v>15.496945313664135</v>
      </c>
      <c r="EA8" s="160">
        <f t="shared" si="12"/>
        <v>13.697967086156826</v>
      </c>
      <c r="EB8" s="160">
        <f>('2-year summary'!GA8/'2-year summary'!AG8)*100</f>
        <v>1.3410818059901655</v>
      </c>
      <c r="EC8" s="160">
        <f>('2-year summary'!GB8/'2-year summary'!AH8)*100</f>
        <v>1.5488867376573088</v>
      </c>
      <c r="ED8" s="160">
        <f>('2-year summary'!GC8/'2-year summary'!AG8)*100</f>
        <v>0.3427209059752645</v>
      </c>
      <c r="EE8" s="160">
        <f>('2-year summary'!GD8/'2-year summary'!AH8)*100</f>
        <v>0.33881897386253629</v>
      </c>
      <c r="EF8" s="160">
        <f t="shared" si="13"/>
        <v>1.68380271196543</v>
      </c>
      <c r="EG8" s="160">
        <f t="shared" si="13"/>
        <v>1.887705711519845</v>
      </c>
      <c r="EH8" s="160">
        <f>('2-year summary'!GG8/'2-year summary'!AG8)*100</f>
        <v>0.10430636268812397</v>
      </c>
      <c r="EI8" s="160">
        <f>('2-year summary'!GH8/'2-year summary'!AH8)*100</f>
        <v>0.14520813165537272</v>
      </c>
      <c r="EJ8" s="160">
        <f>('2-year summary'!GI8/'2-year summary'!AG8)*100</f>
        <v>2.9801817910892564E-2</v>
      </c>
      <c r="EK8" s="160">
        <f>('2-year summary'!GJ8/'2-year summary'!AH8)*100</f>
        <v>0</v>
      </c>
      <c r="EL8" s="160">
        <f t="shared" si="14"/>
        <v>0.13410818059901652</v>
      </c>
      <c r="EM8" s="160">
        <f t="shared" si="14"/>
        <v>0.14520813165537272</v>
      </c>
      <c r="EN8" s="564">
        <f>('2-year summary'!GM8/'2-year summary'!X8)*100</f>
        <v>6.5343258891645997</v>
      </c>
      <c r="EO8" s="263">
        <f>('2-year summary'!GN8/'2-year summary'!Y8)*100</f>
        <v>6.4035087719298254</v>
      </c>
      <c r="EP8" s="263">
        <f>('2-year summary'!GO8/'2-year summary'!Z8)*100</f>
        <v>7.3053152039555007</v>
      </c>
      <c r="EQ8" s="263">
        <f>('2-year summary'!GP8/'2-year summary'!AA8)*100</f>
        <v>6.5406976744186034</v>
      </c>
      <c r="ER8" s="263">
        <f>('2-year summary'!GQ8/'2-year summary'!AB8)*100</f>
        <v>5.7341269841269842</v>
      </c>
      <c r="ES8" s="265">
        <f>('2-year summary'!GR8/'2-year summary'!AC8)*100</f>
        <v>5.4133858267716537</v>
      </c>
      <c r="ET8" s="265">
        <f>('2-year summary'!GS8/'2-year summary'!AD8)*100</f>
        <v>5.5025924067569827</v>
      </c>
      <c r="EU8" s="265">
        <f>('2-year summary'!GT8/'2-year summary'!AE8)*100</f>
        <v>5.8768511301636783</v>
      </c>
      <c r="EV8" s="265">
        <f>('2-year summary'!GU8/'2-year summary'!AF8)*100</f>
        <v>5.4380664652567976</v>
      </c>
      <c r="EW8" s="564">
        <f>('2-year summary'!GV8/'2-year summary'!X8)*100</f>
        <v>8.2712985938792394E-2</v>
      </c>
      <c r="EX8" s="263">
        <f>('2-year summary'!GW8/'2-year summary'!Y8)*100</f>
        <v>0.17543859649122806</v>
      </c>
      <c r="EY8" s="263">
        <f>('2-year summary'!GX8/'2-year summary'!Z8)*100</f>
        <v>0</v>
      </c>
      <c r="EZ8" s="263">
        <f>('2-year summary'!GY8/'2-year summary'!AA8)*100</f>
        <v>5.0313059033989263E-2</v>
      </c>
      <c r="FA8" s="263">
        <f>('2-year summary'!GZ8/'2-year summary'!AB8)*100</f>
        <v>3.968253968253968E-2</v>
      </c>
      <c r="FB8" s="265">
        <f>('2-year summary'!HA8/'2-year summary'!AC8)*100</f>
        <v>1.6404199475065617E-2</v>
      </c>
      <c r="FC8" s="265">
        <f>('2-year summary'!HB8/'2-year summary'!AD8)*100</f>
        <v>0.10035122930255895</v>
      </c>
      <c r="FD8" s="265">
        <f>('2-year summary'!HC8/'2-year summary'!AE8)*100</f>
        <v>0.28059236165237722</v>
      </c>
      <c r="FE8" s="265">
        <f>('2-year summary'!HD8/'2-year summary'!AF8)*100</f>
        <v>1.4386419220256078E-2</v>
      </c>
      <c r="FF8" s="564">
        <f>('2-year summary'!HN8/'2-year summary'!X8)*100</f>
        <v>9.67741935483871</v>
      </c>
      <c r="FG8" s="263">
        <f>('2-year summary'!HO8/'2-year summary'!Y8)*100</f>
        <v>10.570175438596491</v>
      </c>
      <c r="FH8" s="263">
        <f>('2-year summary'!HP8/'2-year summary'!Z8)*100</f>
        <v>11.829419035846724</v>
      </c>
      <c r="FI8" s="263">
        <f>('2-year summary'!HQ8/'2-year summary'!AA8)*100</f>
        <v>11.270125223613595</v>
      </c>
      <c r="FJ8" s="263">
        <f>('2-year summary'!HR8/'2-year summary'!AB8)*100</f>
        <v>13.432539682539682</v>
      </c>
      <c r="FK8" s="265">
        <f>('2-year summary'!HS8/'2-year summary'!AC8)*100</f>
        <v>14.304461942257218</v>
      </c>
      <c r="FL8" s="265">
        <f>('2-year summary'!HT8/'2-year summary'!AD8)*100</f>
        <v>15.654791771199198</v>
      </c>
      <c r="FM8" s="265">
        <f>('2-year summary'!HU8/'2-year summary'!AE8)*100</f>
        <v>13.219017926734217</v>
      </c>
      <c r="FN8" s="265">
        <f>('2-year summary'!HV8/'2-year summary'!AF8)*100</f>
        <v>15.551719177096821</v>
      </c>
      <c r="FO8" s="564">
        <f>('2-year summary'!HW8/'2-year summary'!X8)*100</f>
        <v>0.66170388751033915</v>
      </c>
      <c r="FP8" s="263">
        <f>('2-year summary'!HX8/'2-year summary'!Y8)*100</f>
        <v>1.4035087719298245</v>
      </c>
      <c r="FQ8" s="263">
        <f>('2-year summary'!HY8/'2-year summary'!Z8)*100</f>
        <v>1.73053152039555</v>
      </c>
      <c r="FR8" s="263">
        <f>('2-year summary'!HZ8/'2-year summary'!AA8)*100</f>
        <v>2.7197003577817531</v>
      </c>
      <c r="FS8" s="263">
        <f>('2-year summary'!IA8/'2-year summary'!AB8)*100</f>
        <v>3.373015873015873</v>
      </c>
      <c r="FT8" s="265">
        <f>('2-year summary'!IB8/'2-year summary'!AC8)*100</f>
        <v>3.1003937007874018</v>
      </c>
      <c r="FU8" s="265">
        <f>('2-year summary'!IC8/'2-year summary'!AD8)*100</f>
        <v>3.7129954841946811</v>
      </c>
      <c r="FV8" s="265">
        <f>('2-year summary'!ID8/'2-year summary'!AE8)*100</f>
        <v>3.2891660171473109</v>
      </c>
      <c r="FW8" s="265">
        <f>('2-year summary'!IE8/'2-year summary'!AF8)*100</f>
        <v>3.3232628398791544</v>
      </c>
      <c r="FX8" s="564">
        <f>('2-year summary'!KQ8/'2-year summary'!X8)*100</f>
        <v>18.444995864350702</v>
      </c>
      <c r="FY8" s="263">
        <f>('2-year summary'!KR8/'2-year summary'!Y8)*100</f>
        <v>16.140350877192983</v>
      </c>
      <c r="FZ8" s="263">
        <f>('2-year summary'!KS8/'2-year summary'!Z8)*100</f>
        <v>17.132262051915948</v>
      </c>
      <c r="GA8" s="263">
        <f>('2-year summary'!KT8/'2-year summary'!AA8)*100</f>
        <v>18.339110017889087</v>
      </c>
      <c r="GB8" s="263">
        <f>('2-year summary'!KU8/'2-year summary'!AB8)*100</f>
        <v>15.892857142857142</v>
      </c>
      <c r="GC8" s="265">
        <f>('2-year summary'!KV8/'2-year summary'!AC8)*100</f>
        <v>16.617454068241468</v>
      </c>
      <c r="GD8" s="265">
        <f>('2-year summary'!KW8/'2-year summary'!AD8)*100</f>
        <v>18.046496069576854</v>
      </c>
      <c r="GE8" s="265">
        <f>('2-year summary'!KX8/'2-year summary'!AE8)*100</f>
        <v>17.568199532346064</v>
      </c>
      <c r="GF8" s="265">
        <f>('2-year summary'!KY8/'2-year summary'!AF8)*100</f>
        <v>15.81067472306143</v>
      </c>
      <c r="GG8" s="564">
        <f>('2-year summary'!KZ8/'2-year summary'!X8)*100</f>
        <v>4.6319272125723741</v>
      </c>
      <c r="GH8" s="263">
        <f>('2-year summary'!LA8/'2-year summary'!Y8)*100</f>
        <v>3.5526315789473681</v>
      </c>
      <c r="GI8" s="263">
        <f>('2-year summary'!LB8/'2-year summary'!Z8)*100</f>
        <v>4.857849196538937</v>
      </c>
      <c r="GJ8" s="263">
        <f>('2-year summary'!LC8/'2-year summary'!AA8)*100</f>
        <v>6.6161672629695882</v>
      </c>
      <c r="GK8" s="263">
        <f>('2-year summary'!LD8/'2-year summary'!AB8)*100</f>
        <v>5.5357142857142856</v>
      </c>
      <c r="GL8" s="265">
        <f>('2-year summary'!LE8/'2-year summary'!AC8)*100</f>
        <v>6.0367454068241466</v>
      </c>
      <c r="GM8" s="265">
        <f>('2-year summary'!LF8/'2-year summary'!AD8)*100</f>
        <v>6.6566315437364105</v>
      </c>
      <c r="GN8" s="265">
        <f>('2-year summary'!LG8/'2-year summary'!AE8)*100</f>
        <v>7.4668745128604828</v>
      </c>
      <c r="GO8" s="265">
        <f>('2-year summary'!LH8/'2-year summary'!AF8)*100</f>
        <v>8.5743058552726215</v>
      </c>
      <c r="GP8" s="152"/>
      <c r="GQ8" s="153">
        <f t="shared" si="15"/>
        <v>100</v>
      </c>
      <c r="GR8" s="153">
        <f t="shared" si="16"/>
        <v>100</v>
      </c>
      <c r="GS8" s="153">
        <f t="shared" si="17"/>
        <v>100</v>
      </c>
      <c r="GT8" s="153">
        <f t="shared" si="18"/>
        <v>100</v>
      </c>
      <c r="GU8" s="153">
        <f t="shared" si="19"/>
        <v>100</v>
      </c>
      <c r="GV8" s="153">
        <f t="shared" si="20"/>
        <v>100</v>
      </c>
      <c r="GW8" s="153">
        <f t="shared" si="21"/>
        <v>100</v>
      </c>
      <c r="GX8" s="153">
        <f t="shared" si="22"/>
        <v>100</v>
      </c>
      <c r="GY8" s="153">
        <f t="shared" si="23"/>
        <v>100</v>
      </c>
      <c r="GZ8" s="569">
        <f t="shared" si="24"/>
        <v>100</v>
      </c>
      <c r="HA8" s="569">
        <f t="shared" si="24"/>
        <v>100</v>
      </c>
    </row>
    <row r="9" spans="1:209" s="149" customFormat="1" ht="12.75" customHeight="1" x14ac:dyDescent="0.2">
      <c r="A9" s="151" t="s">
        <v>6</v>
      </c>
      <c r="B9" s="157">
        <f>('2-year summary'!B9/'2-year summary'!X9)*100</f>
        <v>48.252344416027285</v>
      </c>
      <c r="C9" s="157">
        <f>('2-year summary'!C9/'2-year summary'!Y9)*100</f>
        <v>49.536805207811717</v>
      </c>
      <c r="D9" s="157">
        <f>('2-year summary'!D9/'2-year summary'!Z9)*100</f>
        <v>48.747209129248333</v>
      </c>
      <c r="E9" s="157">
        <f>('2-year summary'!E9/'2-year summary'!AA9)*100</f>
        <v>55.954198473282446</v>
      </c>
      <c r="F9" s="157">
        <f>('2-year summary'!F9/'2-year summary'!AB9)*100</f>
        <v>46.735582154515775</v>
      </c>
      <c r="G9" s="158">
        <f>('2-year summary'!G9/'2-year summary'!AC9)*100</f>
        <v>48.18181818181818</v>
      </c>
      <c r="H9" s="158">
        <f>('2-year summary'!H9/'2-year summary'!AD9)*100</f>
        <v>52.762119503945883</v>
      </c>
      <c r="I9" s="158">
        <f>('2-year summary'!I9/'2-year summary'!AE9)*100</f>
        <v>52.861952861952865</v>
      </c>
      <c r="J9" s="158">
        <f>('2-year summary'!J9/'2-year summary'!AF9)*100</f>
        <v>52.330743618202</v>
      </c>
      <c r="K9" s="158">
        <f>('2-year summary'!K9/'2-year summary'!AG9)*100</f>
        <v>52.193225985563572</v>
      </c>
      <c r="L9" s="158">
        <f>('2-year summary'!L9/'2-year summary'!AH9)*100</f>
        <v>55.3518628030751</v>
      </c>
      <c r="M9" s="160">
        <f>('2-year summary'!M9/'2-year summary'!X9)*100</f>
        <v>51.747655583972715</v>
      </c>
      <c r="N9" s="157">
        <f>('2-year summary'!N9/'2-year summary'!Y9)*100</f>
        <v>50.463194792188283</v>
      </c>
      <c r="O9" s="157">
        <f>('2-year summary'!O9/'2-year summary'!Z9)*100</f>
        <v>51.252790870751674</v>
      </c>
      <c r="P9" s="157">
        <f>('2-year summary'!P9/'2-year summary'!AA9)*100</f>
        <v>44.045801526717561</v>
      </c>
      <c r="Q9" s="157">
        <f>('2-year summary'!Q9/'2-year summary'!AB9)*100</f>
        <v>53.264417845484225</v>
      </c>
      <c r="R9" s="158">
        <f>('2-year summary'!R9/'2-year summary'!AC9)*100</f>
        <v>51.81818181818182</v>
      </c>
      <c r="S9" s="158">
        <f>('2-year summary'!S9/'2-year summary'!AD9)*100</f>
        <v>47.23788049605411</v>
      </c>
      <c r="T9" s="158">
        <f>('2-year summary'!T9/'2-year summary'!AE9)*100</f>
        <v>47.138047138047142</v>
      </c>
      <c r="U9" s="158">
        <f>('2-year summary'!U9/'2-year summary'!AF9)*100</f>
        <v>47.669256381798</v>
      </c>
      <c r="V9" s="158">
        <f>('2-year summary'!V9/'2-year summary'!AG9)*100</f>
        <v>47.806774014436428</v>
      </c>
      <c r="W9" s="158">
        <f>('2-year summary'!W9/'2-year summary'!AH9)*100</f>
        <v>44.6481371969249</v>
      </c>
      <c r="X9" s="160">
        <f>('2-year summary'!AI9/'2-year summary'!X9)*100</f>
        <v>20.034100596760442</v>
      </c>
      <c r="Y9" s="157">
        <f>('2-year summary'!AJ9/'2-year summary'!Y9)*100</f>
        <v>18.252378567851778</v>
      </c>
      <c r="Z9" s="157">
        <f>('2-year summary'!AK9/'2-year summary'!Z9)*100</f>
        <v>19.722153311833292</v>
      </c>
      <c r="AA9" s="157">
        <f>('2-year summary'!AL9/'2-year summary'!AA9)*100</f>
        <v>22.519083969465647</v>
      </c>
      <c r="AB9" s="157">
        <f>('2-year summary'!AM9/'2-year summary'!AB9)*100</f>
        <v>17.083786724700762</v>
      </c>
      <c r="AC9" s="158">
        <f>('2-year summary'!AN9/'2-year summary'!AC9)*100</f>
        <v>17.593582887700535</v>
      </c>
      <c r="AD9" s="158">
        <f>('2-year summary'!AO9/'2-year summary'!AD9)*100</f>
        <v>21.082299887260429</v>
      </c>
      <c r="AE9" s="158">
        <f>('2-year summary'!AP9/'2-year summary'!AE9)*100</f>
        <v>21.099887766554435</v>
      </c>
      <c r="AF9" s="158">
        <f>('2-year summary'!AQ9/'2-year summary'!AF9)*100</f>
        <v>21.254162042175363</v>
      </c>
      <c r="AG9" s="158">
        <f>('2-year summary'!AR9/'2-year summary'!AG9)*100</f>
        <v>21.821210438645195</v>
      </c>
      <c r="AH9" s="158">
        <f>('2-year summary'!AS9/'2-year summary'!AH9)*100</f>
        <v>23.713778829095212</v>
      </c>
      <c r="AI9" s="160">
        <f>('2-year summary'!AT9/'2-year summary'!X9)*100</f>
        <v>35.464620630861035</v>
      </c>
      <c r="AJ9" s="157">
        <f>('2-year summary'!AU9/'2-year summary'!Y9)*100</f>
        <v>36.604907361041562</v>
      </c>
      <c r="AK9" s="157">
        <f>('2-year summary'!AV9/'2-year summary'!Z9)*100</f>
        <v>41.577772264946667</v>
      </c>
      <c r="AL9" s="157">
        <f>('2-year summary'!AW9/'2-year summary'!AA9)*100</f>
        <v>40.229007633587784</v>
      </c>
      <c r="AM9" s="157">
        <f>('2-year summary'!AX9/'2-year summary'!AB9)*100</f>
        <v>34.276387377584335</v>
      </c>
      <c r="AN9" s="158">
        <f>('2-year summary'!AY9/'2-year summary'!AC9)*100</f>
        <v>35.294117647058826</v>
      </c>
      <c r="AO9" s="158">
        <f>('2-year summary'!AZ9/'2-year summary'!AD9)*100</f>
        <v>41.093573844419389</v>
      </c>
      <c r="AP9" s="158">
        <f>('2-year summary'!BA9/'2-year summary'!AE9)*100</f>
        <v>41.863075196408531</v>
      </c>
      <c r="AQ9" s="158">
        <f>('2-year summary'!BB9/'2-year summary'!AF9)*100</f>
        <v>42.508324084350726</v>
      </c>
      <c r="AR9" s="158">
        <f>('2-year summary'!BC9/'2-year summary'!AG9)*100</f>
        <v>41.421432537479177</v>
      </c>
      <c r="AS9" s="158">
        <f>('2-year summary'!BD9/'2-year summary'!AH9)*100</f>
        <v>38.971023063276164</v>
      </c>
      <c r="AT9" s="550">
        <f t="shared" si="1"/>
        <v>63.242642976124372</v>
      </c>
      <c r="AU9" s="550">
        <f t="shared" si="1"/>
        <v>62.684801892371375</v>
      </c>
      <c r="AV9" s="160" t="s">
        <v>73</v>
      </c>
      <c r="AW9" s="157" t="s">
        <v>73</v>
      </c>
      <c r="AX9" s="157" t="s">
        <v>73</v>
      </c>
      <c r="AY9" s="157" t="s">
        <v>73</v>
      </c>
      <c r="AZ9" s="157" t="s">
        <v>73</v>
      </c>
      <c r="BA9" s="158" t="s">
        <v>73</v>
      </c>
      <c r="BB9" s="158" t="s">
        <v>73</v>
      </c>
      <c r="BC9" s="158" t="s">
        <v>73</v>
      </c>
      <c r="BD9" s="158" t="s">
        <v>73</v>
      </c>
      <c r="BE9" s="158" t="s">
        <v>73</v>
      </c>
      <c r="BF9" s="158" t="s">
        <v>73</v>
      </c>
      <c r="BG9" s="160">
        <f>('2-year summary'!CW9/'2-year summary'!X9)*100</f>
        <v>0</v>
      </c>
      <c r="BH9" s="157">
        <f>('2-year summary'!CX9/'2-year summary'!Y9)*100</f>
        <v>0</v>
      </c>
      <c r="BI9" s="157">
        <f>('2-year summary'!CY9/'2-year summary'!Z9)*100</f>
        <v>0</v>
      </c>
      <c r="BJ9" s="157">
        <f>('2-year summary'!CZ9/'2-year summary'!AA9)*100</f>
        <v>0</v>
      </c>
      <c r="BK9" s="157">
        <f>('2-year summary'!DA9/'2-year summary'!AB9)*100</f>
        <v>0</v>
      </c>
      <c r="BL9" s="158">
        <f>('2-year summary'!DB9/'2-year summary'!AC9)*100</f>
        <v>0</v>
      </c>
      <c r="BM9" s="158">
        <f>('2-year summary'!DC9/'2-year summary'!AD9)*100</f>
        <v>0</v>
      </c>
      <c r="BN9" s="158">
        <f>('2-year summary'!DD9/'2-year summary'!AE9)*100</f>
        <v>0</v>
      </c>
      <c r="BO9" s="158">
        <f>('2-year summary'!DE9/'2-year summary'!AF9)*100</f>
        <v>0</v>
      </c>
      <c r="BP9" s="158">
        <f>('2-year summary'!DF9/'2-year summary'!AG9)*100</f>
        <v>0</v>
      </c>
      <c r="BQ9" s="158">
        <f>('2-year summary'!DG9/'2-year summary'!AH9)*100</f>
        <v>0</v>
      </c>
      <c r="BR9" s="550">
        <f t="shared" si="2"/>
        <v>0</v>
      </c>
      <c r="BS9" s="550">
        <f t="shared" si="2"/>
        <v>0</v>
      </c>
      <c r="BT9" s="160">
        <f>('2-year summary'!DS9/'2-year summary'!AG9)*100</f>
        <v>1.0549694614103275</v>
      </c>
      <c r="BU9" s="160">
        <f>('2-year summary'!DT9/'2-year summary'!AH9)*100</f>
        <v>1.1827321111768185</v>
      </c>
      <c r="BV9" s="550">
        <f>('2-year summary'!DU9/'2-year summary'!AG9)*100</f>
        <v>0.33314825097168238</v>
      </c>
      <c r="BW9" s="550">
        <f>('2-year summary'!DV9/'2-year summary'!AH9)*100</f>
        <v>0.41395623891188649</v>
      </c>
      <c r="BX9" s="160">
        <f t="shared" si="3"/>
        <v>1.3881177123820099</v>
      </c>
      <c r="BY9" s="160">
        <f t="shared" si="3"/>
        <v>1.596688350088705</v>
      </c>
      <c r="BZ9" s="160">
        <f>('2-year summary'!DY9/'2-year summary'!AG9)*100</f>
        <v>5.1082731815657967</v>
      </c>
      <c r="CA9" s="160">
        <f>('2-year summary'!DZ9/'2-year summary'!AH9)*100</f>
        <v>3.3707865168539324</v>
      </c>
      <c r="CB9" s="160">
        <f>('2-year summary'!EA9/'2-year summary'!AG9)*100</f>
        <v>1.3325930038867295</v>
      </c>
      <c r="CC9" s="160">
        <f>('2-year summary'!EB9/'2-year summary'!AH9)*100</f>
        <v>1.6558249556475459</v>
      </c>
      <c r="CD9" s="160">
        <f t="shared" si="4"/>
        <v>6.440866185452526</v>
      </c>
      <c r="CE9" s="160">
        <f t="shared" si="4"/>
        <v>5.0266114725014788</v>
      </c>
      <c r="CF9" s="160">
        <f>('2-year summary'!EE9/'2-year summary'!AG9)*100</f>
        <v>3.8312048861743477</v>
      </c>
      <c r="CG9" s="160">
        <f>('2-year summary'!EF9/'2-year summary'!AH9)*100</f>
        <v>4.9083382613837969</v>
      </c>
      <c r="CH9" s="160">
        <f>('2-year summary'!EG9/'2-year summary'!AG9)*100</f>
        <v>0.16657412548584119</v>
      </c>
      <c r="CI9" s="160">
        <f>('2-year summary'!EH9/'2-year summary'!AH9)*100</f>
        <v>0</v>
      </c>
      <c r="CJ9" s="160">
        <f t="shared" si="5"/>
        <v>3.9977790116601888</v>
      </c>
      <c r="CK9" s="160">
        <f t="shared" si="5"/>
        <v>4.9083382613837969</v>
      </c>
      <c r="CL9" s="160">
        <f>('2-year summary'!EK9/'2-year summary'!AG9)*100</f>
        <v>3.387007218212104</v>
      </c>
      <c r="CM9" s="160">
        <f>('2-year summary'!EL9/'2-year summary'!AH9)*100</f>
        <v>4.4352454169130695</v>
      </c>
      <c r="CN9" s="160">
        <f>('2-year summary'!EM9/'2-year summary'!AG9)*100</f>
        <v>0.27762354247640203</v>
      </c>
      <c r="CO9" s="160">
        <f>('2-year summary'!EN9/'2-year summary'!AH9)*100</f>
        <v>0</v>
      </c>
      <c r="CP9" s="160">
        <f t="shared" si="6"/>
        <v>3.6646307606885062</v>
      </c>
      <c r="CQ9" s="160">
        <f t="shared" si="6"/>
        <v>4.4352454169130695</v>
      </c>
      <c r="CR9" s="160">
        <f>('2-year summary'!EQ9/'2-year summary'!AG9)*100</f>
        <v>1.6657412548584118</v>
      </c>
      <c r="CS9" s="160">
        <f>('2-year summary'!ER9/'2-year summary'!AH9)*100</f>
        <v>1.8923713778829097</v>
      </c>
      <c r="CT9" s="160">
        <f>('2-year summary'!ES9/'2-year summary'!AG9)*100</f>
        <v>0.22209883398112162</v>
      </c>
      <c r="CU9" s="160">
        <f>('2-year summary'!ET9/'2-year summary'!AH9)*100</f>
        <v>0.35481963335304556</v>
      </c>
      <c r="CV9" s="160">
        <f t="shared" si="7"/>
        <v>1.8878400888395335</v>
      </c>
      <c r="CW9" s="160">
        <f t="shared" si="7"/>
        <v>2.2471910112359552</v>
      </c>
      <c r="CX9" s="160">
        <f>('2-year summary'!EW9/'2-year summary'!AG9)*100</f>
        <v>2.8317601332593001</v>
      </c>
      <c r="CY9" s="160">
        <f>('2-year summary'!EX9/'2-year summary'!AH9)*100</f>
        <v>3.0751034890597282</v>
      </c>
      <c r="CZ9" s="160">
        <f>('2-year summary'!EY9/'2-year summary'!AG9)*100</f>
        <v>0.11104941699056081</v>
      </c>
      <c r="DA9" s="160">
        <f>('2-year summary'!EZ9/'2-year summary'!AH9)*100</f>
        <v>0.11827321111768185</v>
      </c>
      <c r="DB9" s="160">
        <f t="shared" si="8"/>
        <v>2.9428095502498608</v>
      </c>
      <c r="DC9" s="160">
        <f t="shared" si="8"/>
        <v>3.19337670017741</v>
      </c>
      <c r="DD9" s="160">
        <f>('2-year summary'!FC9/'2-year summary'!AG9)*100</f>
        <v>0</v>
      </c>
      <c r="DE9" s="160">
        <f>('2-year summary'!FD9/'2-year summary'!AH9)*100</f>
        <v>0</v>
      </c>
      <c r="DF9" s="160">
        <f>('2-year summary'!FE9/'2-year summary'!AG9)*100</f>
        <v>0</v>
      </c>
      <c r="DG9" s="160">
        <f>('2-year summary'!FF9/'2-year summary'!AH9)*100</f>
        <v>0</v>
      </c>
      <c r="DH9" s="160">
        <f t="shared" si="9"/>
        <v>0</v>
      </c>
      <c r="DI9" s="160">
        <f t="shared" si="9"/>
        <v>0</v>
      </c>
      <c r="DJ9" s="160">
        <f>('2-year summary'!FI9/'2-year summary'!AG9)*100</f>
        <v>3.9422543031649084</v>
      </c>
      <c r="DK9" s="160">
        <f>('2-year summary'!FJ9/'2-year summary'!AH9)*100</f>
        <v>5.2631578947368416</v>
      </c>
      <c r="DL9" s="160">
        <f>('2-year summary'!FK9/'2-year summary'!AG9)*100</f>
        <v>2.3875624652970573</v>
      </c>
      <c r="DM9" s="160">
        <f>('2-year summary'!FL9/'2-year summary'!AH9)*100</f>
        <v>1.0053222945002958</v>
      </c>
      <c r="DN9" s="160">
        <f t="shared" si="10"/>
        <v>6.3298167684619653</v>
      </c>
      <c r="DO9" s="160">
        <f t="shared" si="10"/>
        <v>6.2684801892371373</v>
      </c>
      <c r="DP9" s="160">
        <f>('2-year summary'!FO9/'2-year summary'!AG9)*100</f>
        <v>0</v>
      </c>
      <c r="DQ9" s="160">
        <f>('2-year summary'!FP9/'2-year summary'!AH9)*100</f>
        <v>0</v>
      </c>
      <c r="DR9" s="160">
        <f>('2-year summary'!FQ9/'2-year summary'!AG9)*100</f>
        <v>0</v>
      </c>
      <c r="DS9" s="160">
        <f>('2-year summary'!FR9/'2-year summary'!AH9)*100</f>
        <v>1.0644589000591367</v>
      </c>
      <c r="DT9" s="160">
        <f t="shared" si="11"/>
        <v>0</v>
      </c>
      <c r="DU9" s="160">
        <f t="shared" si="11"/>
        <v>1.0644589000591367</v>
      </c>
      <c r="DV9" s="160">
        <f>('2-year summary'!FU9/'2-year summary'!AG9)*100</f>
        <v>7.6068850638534151</v>
      </c>
      <c r="DW9" s="160">
        <f>('2-year summary'!FV9/'2-year summary'!AH9)*100</f>
        <v>6.2684801892371382</v>
      </c>
      <c r="DX9" s="160">
        <f>('2-year summary'!FW9/'2-year summary'!AG9)*100</f>
        <v>1.5546918378678511</v>
      </c>
      <c r="DY9" s="160">
        <f>('2-year summary'!FX9/'2-year summary'!AH9)*100</f>
        <v>0.76877587226493205</v>
      </c>
      <c r="DZ9" s="160">
        <f t="shared" si="12"/>
        <v>9.1615769017212667</v>
      </c>
      <c r="EA9" s="160">
        <f t="shared" si="12"/>
        <v>7.0372560615020703</v>
      </c>
      <c r="EB9" s="160">
        <f>('2-year summary'!GA9/'2-year summary'!AG9)*100</f>
        <v>0.94392004441976685</v>
      </c>
      <c r="EC9" s="160">
        <f>('2-year summary'!GB9/'2-year summary'!AH9)*100</f>
        <v>1.2418687167356592</v>
      </c>
      <c r="ED9" s="160">
        <f>('2-year summary'!GC9/'2-year summary'!AG9)*100</f>
        <v>0</v>
      </c>
      <c r="EE9" s="160">
        <f>('2-year summary'!GD9/'2-year summary'!AH9)*100</f>
        <v>0.29568302779420463</v>
      </c>
      <c r="EF9" s="160">
        <f t="shared" si="13"/>
        <v>0.94392004441976685</v>
      </c>
      <c r="EG9" s="160">
        <f t="shared" si="13"/>
        <v>1.5375517445298639</v>
      </c>
      <c r="EH9" s="160">
        <f>('2-year summary'!GG9/'2-year summary'!AG9)*100</f>
        <v>0</v>
      </c>
      <c r="EI9" s="160">
        <f>('2-year summary'!GH9/'2-year summary'!AH9)*100</f>
        <v>0</v>
      </c>
      <c r="EJ9" s="160">
        <f>('2-year summary'!GI9/'2-year summary'!AG9)*100</f>
        <v>0</v>
      </c>
      <c r="EK9" s="160">
        <f>('2-year summary'!GJ9/'2-year summary'!AH9)*100</f>
        <v>0</v>
      </c>
      <c r="EL9" s="160">
        <f t="shared" si="14"/>
        <v>0</v>
      </c>
      <c r="EM9" s="160">
        <f t="shared" si="14"/>
        <v>0</v>
      </c>
      <c r="EN9" s="564">
        <f>('2-year summary'!GM9/'2-year summary'!X9)*100</f>
        <v>2.8985507246376812</v>
      </c>
      <c r="EO9" s="263">
        <f>('2-year summary'!GN9/'2-year summary'!Y9)*100</f>
        <v>2.7791687531296945</v>
      </c>
      <c r="EP9" s="263">
        <f>('2-year summary'!GO9/'2-year summary'!Z9)*100</f>
        <v>2.3071198213842723</v>
      </c>
      <c r="EQ9" s="263">
        <f>('2-year summary'!GP9/'2-year summary'!AA9)*100</f>
        <v>2.5190839694656488</v>
      </c>
      <c r="ER9" s="263">
        <f>('2-year summary'!GQ9/'2-year summary'!AB9)*100</f>
        <v>2.013057671381937</v>
      </c>
      <c r="ES9" s="265">
        <f>('2-year summary'!GR9/'2-year summary'!AC9)*100</f>
        <v>1.8181818181818181</v>
      </c>
      <c r="ET9" s="265">
        <f>('2-year summary'!GS9/'2-year summary'!AD9)*100</f>
        <v>1.8602029312288615</v>
      </c>
      <c r="EU9" s="265">
        <f>('2-year summary'!GT9/'2-year summary'!AE9)*100</f>
        <v>2.0202020202020203</v>
      </c>
      <c r="EV9" s="265">
        <f>('2-year summary'!GU9/'2-year summary'!AF9)*100</f>
        <v>1.9977802441731412</v>
      </c>
      <c r="EW9" s="564">
        <f>('2-year summary'!GV9/'2-year summary'!X9)*100</f>
        <v>8.525149190110827E-2</v>
      </c>
      <c r="EX9" s="263">
        <f>('2-year summary'!GW9/'2-year summary'!Y9)*100</f>
        <v>0</v>
      </c>
      <c r="EY9" s="263">
        <f>('2-year summary'!GX9/'2-year summary'!Z9)*100</f>
        <v>0</v>
      </c>
      <c r="EZ9" s="263">
        <f>('2-year summary'!GY9/'2-year summary'!AA9)*100</f>
        <v>0</v>
      </c>
      <c r="FA9" s="263">
        <f>('2-year summary'!GZ9/'2-year summary'!AB9)*100</f>
        <v>0</v>
      </c>
      <c r="FB9" s="265">
        <f>('2-year summary'!HA9/'2-year summary'!AC9)*100</f>
        <v>0</v>
      </c>
      <c r="FC9" s="265">
        <f>('2-year summary'!HB9/'2-year summary'!AD9)*100</f>
        <v>0</v>
      </c>
      <c r="FD9" s="265">
        <f>('2-year summary'!HC9/'2-year summary'!AE9)*100</f>
        <v>0</v>
      </c>
      <c r="FE9" s="265">
        <f>('2-year summary'!HD9/'2-year summary'!AF9)*100</f>
        <v>0</v>
      </c>
      <c r="FF9" s="564">
        <f>('2-year summary'!HN9/'2-year summary'!X9)*100</f>
        <v>8.695652173913043</v>
      </c>
      <c r="FG9" s="263">
        <f>('2-year summary'!HO9/'2-year summary'!Y9)*100</f>
        <v>11.379569354031046</v>
      </c>
      <c r="FH9" s="263">
        <f>('2-year summary'!HP9/'2-year summary'!Z9)*100</f>
        <v>9.1540560654924352</v>
      </c>
      <c r="FI9" s="263">
        <f>('2-year summary'!HQ9/'2-year summary'!AA9)*100</f>
        <v>11.297709923664122</v>
      </c>
      <c r="FJ9" s="263">
        <f>('2-year summary'!HR9/'2-year summary'!AB9)*100</f>
        <v>12.785636561479869</v>
      </c>
      <c r="FK9" s="265">
        <f>('2-year summary'!HS9/'2-year summary'!AC9)*100</f>
        <v>12.834224598930483</v>
      </c>
      <c r="FL9" s="265">
        <f>('2-year summary'!HT9/'2-year summary'!AD9)*100</f>
        <v>13.810597519729425</v>
      </c>
      <c r="FM9" s="265">
        <f>('2-year summary'!HU9/'2-year summary'!AE9)*100</f>
        <v>13.636363636363635</v>
      </c>
      <c r="FN9" s="265">
        <f>('2-year summary'!HV9/'2-year summary'!AF9)*100</f>
        <v>13.873473917869033</v>
      </c>
      <c r="FO9" s="564">
        <f>('2-year summary'!HW9/'2-year summary'!X9)*100</f>
        <v>6.3938618925831205</v>
      </c>
      <c r="FP9" s="263">
        <f>('2-year summary'!HX9/'2-year summary'!Y9)*100</f>
        <v>5.8212318477716583</v>
      </c>
      <c r="FQ9" s="263">
        <f>('2-year summary'!HY9/'2-year summary'!Z9)*100</f>
        <v>3.2746216819647733</v>
      </c>
      <c r="FR9" s="263">
        <f>('2-year summary'!HZ9/'2-year summary'!AA9)*100</f>
        <v>0.83969465648854968</v>
      </c>
      <c r="FS9" s="263">
        <f>('2-year summary'!IA9/'2-year summary'!AB9)*100</f>
        <v>6.2568008705114249</v>
      </c>
      <c r="FT9" s="265">
        <f>('2-year summary'!IB9/'2-year summary'!AC9)*100</f>
        <v>6.3636363636363633</v>
      </c>
      <c r="FU9" s="265">
        <f>('2-year summary'!IC9/'2-year summary'!AD9)*100</f>
        <v>1.8038331454340473</v>
      </c>
      <c r="FV9" s="265">
        <f>('2-year summary'!ID9/'2-year summary'!AE9)*100</f>
        <v>1.5712682379349048</v>
      </c>
      <c r="FW9" s="265">
        <f>('2-year summary'!IE9/'2-year summary'!AF9)*100</f>
        <v>1.6648168701442843</v>
      </c>
      <c r="FX9" s="564">
        <f>('2-year summary'!KQ9/'2-year summary'!X9)*100</f>
        <v>16.624040920716112</v>
      </c>
      <c r="FY9" s="263">
        <f>('2-year summary'!KR9/'2-year summary'!Y9)*100</f>
        <v>17.125688532799199</v>
      </c>
      <c r="FZ9" s="263">
        <f>('2-year summary'!KS9/'2-year summary'!Z9)*100</f>
        <v>17.563879930538327</v>
      </c>
      <c r="GA9" s="263">
        <f>('2-year summary'!KT9/'2-year summary'!AA9)*100</f>
        <v>19.618320610687022</v>
      </c>
      <c r="GB9" s="263">
        <f>('2-year summary'!KU9/'2-year summary'!AB9)*100</f>
        <v>14.853101196953212</v>
      </c>
      <c r="GC9" s="265">
        <f>('2-year summary'!KV9/'2-year summary'!AC9)*100</f>
        <v>15.935828877005347</v>
      </c>
      <c r="GD9" s="265">
        <f>('2-year summary'!KW9/'2-year summary'!AD9)*100</f>
        <v>16.009019165727171</v>
      </c>
      <c r="GE9" s="265">
        <f>('2-year summary'!KX9/'2-year summary'!AE9)*100</f>
        <v>16.105499438832773</v>
      </c>
      <c r="GF9" s="265">
        <f>('2-year summary'!KY9/'2-year summary'!AF9)*100</f>
        <v>15.205327413984463</v>
      </c>
      <c r="GG9" s="564">
        <f>('2-year summary'!KZ9/'2-year summary'!X9)*100</f>
        <v>9.8039215686274517</v>
      </c>
      <c r="GH9" s="263">
        <f>('2-year summary'!LA9/'2-year summary'!Y9)*100</f>
        <v>8.0370555833750643</v>
      </c>
      <c r="GI9" s="263">
        <f>('2-year summary'!LB9/'2-year summary'!Z9)*100</f>
        <v>6.4003969238402387</v>
      </c>
      <c r="GJ9" s="263">
        <f>('2-year summary'!LC9/'2-year summary'!AA9)*100</f>
        <v>2.9770992366412212</v>
      </c>
      <c r="GK9" s="263">
        <f>('2-year summary'!LD9/'2-year summary'!AB9)*100</f>
        <v>12.731229597388467</v>
      </c>
      <c r="GL9" s="265">
        <f>('2-year summary'!LE9/'2-year summary'!AC9)*100</f>
        <v>10.160427807486631</v>
      </c>
      <c r="GM9" s="265">
        <f>('2-year summary'!LF9/'2-year summary'!AD9)*100</f>
        <v>4.3404735062006772</v>
      </c>
      <c r="GN9" s="265">
        <f>('2-year summary'!LG9/'2-year summary'!AE9)*100</f>
        <v>3.7037037037037033</v>
      </c>
      <c r="GO9" s="265">
        <f>('2-year summary'!LH9/'2-year summary'!AF9)*100</f>
        <v>3.4961154273029966</v>
      </c>
      <c r="GP9" s="152"/>
      <c r="GQ9" s="153">
        <f t="shared" si="15"/>
        <v>99.999999999999986</v>
      </c>
      <c r="GR9" s="153">
        <f t="shared" si="16"/>
        <v>100.00000000000001</v>
      </c>
      <c r="GS9" s="153">
        <f t="shared" si="17"/>
        <v>100</v>
      </c>
      <c r="GT9" s="153">
        <f t="shared" si="18"/>
        <v>100</v>
      </c>
      <c r="GU9" s="153">
        <f t="shared" si="19"/>
        <v>100</v>
      </c>
      <c r="GV9" s="153">
        <f t="shared" si="20"/>
        <v>100</v>
      </c>
      <c r="GW9" s="153">
        <f t="shared" si="21"/>
        <v>100</v>
      </c>
      <c r="GX9" s="153">
        <f t="shared" si="22"/>
        <v>100</v>
      </c>
      <c r="GY9" s="153">
        <f t="shared" si="23"/>
        <v>100.00000000000001</v>
      </c>
      <c r="GZ9" s="569">
        <f t="shared" si="24"/>
        <v>100</v>
      </c>
      <c r="HA9" s="569">
        <f t="shared" si="24"/>
        <v>100</v>
      </c>
    </row>
    <row r="10" spans="1:209" s="149" customFormat="1" ht="12.75" customHeight="1" x14ac:dyDescent="0.2">
      <c r="A10" s="151" t="s">
        <v>7</v>
      </c>
      <c r="B10" s="157">
        <f>('2-year summary'!B10/'2-year summary'!X10)*100</f>
        <v>45.477494016981936</v>
      </c>
      <c r="C10" s="157">
        <f>('2-year summary'!C10/'2-year summary'!Y10)*100</f>
        <v>46.98263173388284</v>
      </c>
      <c r="D10" s="157">
        <f>('2-year summary'!D10/'2-year summary'!Z10)*100</f>
        <v>44.385524050733096</v>
      </c>
      <c r="E10" s="157">
        <f>('2-year summary'!E10/'2-year summary'!AA10)*100</f>
        <v>44.631190415095837</v>
      </c>
      <c r="F10" s="157">
        <f>('2-year summary'!F10/'2-year summary'!AB10)*100</f>
        <v>38.566187361848556</v>
      </c>
      <c r="G10" s="158">
        <f>('2-year summary'!G10/'2-year summary'!AC10)*100</f>
        <v>41.133993681560135</v>
      </c>
      <c r="H10" s="158">
        <f>('2-year summary'!H10/'2-year summary'!AD10)*100</f>
        <v>41.213077790304396</v>
      </c>
      <c r="I10" s="158">
        <f>('2-year summary'!I10/'2-year summary'!AE10)*100</f>
        <v>40.188566760140432</v>
      </c>
      <c r="J10" s="158">
        <f>('2-year summary'!J10/'2-year summary'!AF10)*100</f>
        <v>40.64441402548173</v>
      </c>
      <c r="K10" s="158">
        <f>('2-year summary'!K10/'2-year summary'!AG10)*100</f>
        <v>39.958511337495892</v>
      </c>
      <c r="L10" s="158">
        <f>('2-year summary'!L10/'2-year summary'!AH10)*100</f>
        <v>43.711900344553406</v>
      </c>
      <c r="M10" s="160">
        <f>('2-year summary'!M10/'2-year summary'!X10)*100</f>
        <v>54.522505983018064</v>
      </c>
      <c r="N10" s="157">
        <f>('2-year summary'!N10/'2-year summary'!Y10)*100</f>
        <v>53.01736826611716</v>
      </c>
      <c r="O10" s="157">
        <f>('2-year summary'!O10/'2-year summary'!Z10)*100</f>
        <v>55.614475949266897</v>
      </c>
      <c r="P10" s="157">
        <f>('2-year summary'!P10/'2-year summary'!AA10)*100</f>
        <v>55.368809584904177</v>
      </c>
      <c r="Q10" s="157">
        <f>('2-year summary'!Q10/'2-year summary'!AB10)*100</f>
        <v>61.433812638151451</v>
      </c>
      <c r="R10" s="158">
        <f>('2-year summary'!R10/'2-year summary'!AC10)*100</f>
        <v>58.866006318439865</v>
      </c>
      <c r="S10" s="158">
        <f>('2-year summary'!S10/'2-year summary'!AD10)*100</f>
        <v>58.786922209695604</v>
      </c>
      <c r="T10" s="158">
        <f>('2-year summary'!T10/'2-year summary'!AE10)*100</f>
        <v>59.811433239859568</v>
      </c>
      <c r="U10" s="158">
        <f>('2-year summary'!U10/'2-year summary'!AF10)*100</f>
        <v>59.355585974518263</v>
      </c>
      <c r="V10" s="158">
        <f>('2-year summary'!V10/'2-year summary'!AG10)*100</f>
        <v>60.041488662504108</v>
      </c>
      <c r="W10" s="158">
        <f>('2-year summary'!W10/'2-year summary'!AH10)*100</f>
        <v>56.288099655446601</v>
      </c>
      <c r="X10" s="160">
        <f>('2-year summary'!AI10/'2-year summary'!X10)*100</f>
        <v>15.178834868701438</v>
      </c>
      <c r="Y10" s="157">
        <f>('2-year summary'!AJ10/'2-year summary'!Y10)*100</f>
        <v>15.204592287312336</v>
      </c>
      <c r="Z10" s="157">
        <f>('2-year summary'!AK10/'2-year summary'!Z10)*100</f>
        <v>14.09802330873187</v>
      </c>
      <c r="AA10" s="157">
        <f>('2-year summary'!AL10/'2-year summary'!AA10)*100</f>
        <v>13.527623709610564</v>
      </c>
      <c r="AB10" s="157">
        <f>('2-year summary'!AM10/'2-year summary'!AB10)*100</f>
        <v>11.223024861563703</v>
      </c>
      <c r="AC10" s="158">
        <f>('2-year summary'!AN10/'2-year summary'!AC10)*100</f>
        <v>11.924273735718188</v>
      </c>
      <c r="AD10" s="158">
        <f>('2-year summary'!AO10/'2-year summary'!AD10)*100</f>
        <v>11.837655016910936</v>
      </c>
      <c r="AE10" s="158">
        <f>('2-year summary'!AP10/'2-year summary'!AE10)*100</f>
        <v>11.735741570800856</v>
      </c>
      <c r="AF10" s="158">
        <f>('2-year summary'!AQ10/'2-year summary'!AF10)*100</f>
        <v>11.982731388859639</v>
      </c>
      <c r="AG10" s="158">
        <f>('2-year summary'!AR10/'2-year summary'!AG10)*100</f>
        <v>12.074843904042064</v>
      </c>
      <c r="AH10" s="158">
        <f>('2-year summary'!AS10/'2-year summary'!AH10)*100</f>
        <v>13.205671879141267</v>
      </c>
      <c r="AI10" s="160">
        <f>('2-year summary'!AT10/'2-year summary'!X10)*100</f>
        <v>37.822509261384127</v>
      </c>
      <c r="AJ10" s="157">
        <f>('2-year summary'!AU10/'2-year summary'!Y10)*100</f>
        <v>39.823373564910213</v>
      </c>
      <c r="AK10" s="157">
        <f>('2-year summary'!AV10/'2-year summary'!Z10)*100</f>
        <v>38.305071331051259</v>
      </c>
      <c r="AL10" s="157">
        <f>('2-year summary'!AW10/'2-year summary'!AA10)*100</f>
        <v>36.378619505358941</v>
      </c>
      <c r="AM10" s="157">
        <f>('2-year summary'!AX10/'2-year summary'!AB10)*100</f>
        <v>41.797507007269331</v>
      </c>
      <c r="AN10" s="158">
        <f>('2-year summary'!AY10/'2-year summary'!AC10)*100</f>
        <v>40.193353761372002</v>
      </c>
      <c r="AO10" s="158">
        <f>('2-year summary'!AZ10/'2-year summary'!AD10)*100</f>
        <v>40.480270574971819</v>
      </c>
      <c r="AP10" s="158">
        <f>('2-year summary'!BA10/'2-year summary'!AE10)*100</f>
        <v>40.466780012806645</v>
      </c>
      <c r="AQ10" s="158">
        <f>('2-year summary'!BB10/'2-year summary'!AF10)*100</f>
        <v>40.539117616089293</v>
      </c>
      <c r="AR10" s="158">
        <f>('2-year summary'!BC10/'2-year summary'!AG10)*100</f>
        <v>37.641718698652646</v>
      </c>
      <c r="AS10" s="158">
        <f>('2-year summary'!BD10/'2-year summary'!AH10)*100</f>
        <v>33.651382630974467</v>
      </c>
      <c r="AT10" s="550">
        <f t="shared" si="1"/>
        <v>49.716562602694708</v>
      </c>
      <c r="AU10" s="550">
        <f t="shared" si="1"/>
        <v>46.857054510115731</v>
      </c>
      <c r="AV10" s="160" t="s">
        <v>73</v>
      </c>
      <c r="AW10" s="157" t="s">
        <v>73</v>
      </c>
      <c r="AX10" s="157" t="s">
        <v>73</v>
      </c>
      <c r="AY10" s="157" t="s">
        <v>73</v>
      </c>
      <c r="AZ10" s="157" t="s">
        <v>73</v>
      </c>
      <c r="BA10" s="158" t="s">
        <v>73</v>
      </c>
      <c r="BB10" s="158" t="s">
        <v>73</v>
      </c>
      <c r="BC10" s="158" t="s">
        <v>73</v>
      </c>
      <c r="BD10" s="158" t="s">
        <v>73</v>
      </c>
      <c r="BE10" s="158" t="s">
        <v>73</v>
      </c>
      <c r="BF10" s="158" t="s">
        <v>73</v>
      </c>
      <c r="BG10" s="160">
        <f>('2-year summary'!CW10/'2-year summary'!X10)*100</f>
        <v>0.37373373110841557</v>
      </c>
      <c r="BH10" s="157">
        <f>('2-year summary'!CX10/'2-year summary'!Y10)*100</f>
        <v>0.34736532234324402</v>
      </c>
      <c r="BI10" s="157">
        <f>('2-year summary'!CY10/'2-year summary'!Z10)*100</f>
        <v>0.73309721205405709</v>
      </c>
      <c r="BJ10" s="157">
        <f>('2-year summary'!CZ10/'2-year summary'!AA10)*100</f>
        <v>0.51220812032449725</v>
      </c>
      <c r="BK10" s="157">
        <f>('2-year summary'!DA10/'2-year summary'!AB10)*100</f>
        <v>0</v>
      </c>
      <c r="BL10" s="158">
        <f>('2-year summary'!DB10/'2-year summary'!AC10)*100</f>
        <v>0</v>
      </c>
      <c r="BM10" s="158">
        <f>('2-year summary'!DC10/'2-year summary'!AD10)*100</f>
        <v>0</v>
      </c>
      <c r="BN10" s="158">
        <f>('2-year summary'!DD10/'2-year summary'!AE10)*100</f>
        <v>0</v>
      </c>
      <c r="BO10" s="158">
        <f>('2-year summary'!DE10/'2-year summary'!AF10)*100</f>
        <v>0</v>
      </c>
      <c r="BP10" s="158">
        <f>('2-year summary'!DF10/'2-year summary'!AG10)*100</f>
        <v>0</v>
      </c>
      <c r="BQ10" s="158">
        <f>('2-year summary'!DG10/'2-year summary'!AH10)*100</f>
        <v>0</v>
      </c>
      <c r="BR10" s="550">
        <f t="shared" si="2"/>
        <v>0</v>
      </c>
      <c r="BS10" s="550">
        <f t="shared" si="2"/>
        <v>0</v>
      </c>
      <c r="BT10" s="160">
        <f>('2-year summary'!DS10/'2-year summary'!AG10)*100</f>
        <v>0.77226421294774894</v>
      </c>
      <c r="BU10" s="160">
        <f>('2-year summary'!DT10/'2-year summary'!AH10)*100</f>
        <v>0.82825337927378739</v>
      </c>
      <c r="BV10" s="550">
        <f>('2-year summary'!DU10/'2-year summary'!AG10)*100</f>
        <v>0.32451528097272431</v>
      </c>
      <c r="BW10" s="550">
        <f>('2-year summary'!DV10/'2-year summary'!AH10)*100</f>
        <v>0.29817121653856349</v>
      </c>
      <c r="BX10" s="160">
        <f t="shared" si="3"/>
        <v>1.0967794939204731</v>
      </c>
      <c r="BY10" s="160">
        <f t="shared" si="3"/>
        <v>1.1264245958123509</v>
      </c>
      <c r="BZ10" s="160">
        <f>('2-year summary'!DY10/'2-year summary'!AG10)*100</f>
        <v>1.9922773578705224</v>
      </c>
      <c r="CA10" s="160">
        <f>('2-year summary'!DZ10/'2-year summary'!AH10)*100</f>
        <v>2.7939747327502431</v>
      </c>
      <c r="CB10" s="160">
        <f>('2-year summary'!EA10/'2-year summary'!AG10)*100</f>
        <v>6.5375451856720348</v>
      </c>
      <c r="CC10" s="160">
        <f>('2-year summary'!EB10/'2-year summary'!AH10)*100</f>
        <v>7.1539005212474596</v>
      </c>
      <c r="CD10" s="160">
        <f t="shared" si="4"/>
        <v>8.5298225435425579</v>
      </c>
      <c r="CE10" s="160">
        <f t="shared" si="4"/>
        <v>9.9478752539977027</v>
      </c>
      <c r="CF10" s="160">
        <f>('2-year summary'!EE10/'2-year summary'!AG10)*100</f>
        <v>2.5899605652316793</v>
      </c>
      <c r="CG10" s="160">
        <f>('2-year summary'!EF10/'2-year summary'!AH10)*100</f>
        <v>2.7299231380864035</v>
      </c>
      <c r="CH10" s="160">
        <f>('2-year summary'!EG10/'2-year summary'!AG10)*100</f>
        <v>2.0538941833716726E-2</v>
      </c>
      <c r="CI10" s="160">
        <f>('2-year summary'!EH10/'2-year summary'!AH10)*100</f>
        <v>7.9512324410283594E-2</v>
      </c>
      <c r="CJ10" s="160">
        <f t="shared" si="5"/>
        <v>2.6104995070653958</v>
      </c>
      <c r="CK10" s="160">
        <f t="shared" si="5"/>
        <v>2.8094354624966873</v>
      </c>
      <c r="CL10" s="160">
        <f>('2-year summary'!EK10/'2-year summary'!AG10)*100</f>
        <v>2.6228228721656262</v>
      </c>
      <c r="CM10" s="160">
        <f>('2-year summary'!EL10/'2-year summary'!AH10)*100</f>
        <v>2.8514003003798924</v>
      </c>
      <c r="CN10" s="160">
        <f>('2-year summary'!EM10/'2-year summary'!AG10)*100</f>
        <v>0.30397633913900757</v>
      </c>
      <c r="CO10" s="160">
        <f>('2-year summary'!EN10/'2-year summary'!AH10)*100</f>
        <v>0.25620637865535822</v>
      </c>
      <c r="CP10" s="160">
        <f t="shared" si="6"/>
        <v>2.9267992113046337</v>
      </c>
      <c r="CQ10" s="160">
        <f t="shared" si="6"/>
        <v>3.1076066790352508</v>
      </c>
      <c r="CR10" s="160">
        <f>('2-year summary'!EQ10/'2-year summary'!AG10)*100</f>
        <v>2.4523496549457775</v>
      </c>
      <c r="CS10" s="160">
        <f>('2-year summary'!ER10/'2-year summary'!AH10)*100</f>
        <v>2.6835409488470714</v>
      </c>
      <c r="CT10" s="160">
        <f>('2-year summary'!ES10/'2-year summary'!AG10)*100</f>
        <v>0.64903056194544861</v>
      </c>
      <c r="CU10" s="160">
        <f>('2-year summary'!ET10/'2-year summary'!AH10)*100</f>
        <v>0.72002827104867928</v>
      </c>
      <c r="CV10" s="160">
        <f t="shared" si="7"/>
        <v>3.1013802168912261</v>
      </c>
      <c r="CW10" s="160">
        <f t="shared" si="7"/>
        <v>3.4035692198957506</v>
      </c>
      <c r="CX10" s="160">
        <f>('2-year summary'!EW10/'2-year summary'!AG10)*100</f>
        <v>2.9042063752875453</v>
      </c>
      <c r="CY10" s="160">
        <f>('2-year summary'!EX10/'2-year summary'!AH10)*100</f>
        <v>3.1031893276791238</v>
      </c>
      <c r="CZ10" s="160">
        <f>('2-year summary'!EY10/'2-year summary'!AG10)*100</f>
        <v>1.2302826158396321</v>
      </c>
      <c r="DA10" s="160">
        <f>('2-year summary'!EZ10/'2-year summary'!AH10)*100</f>
        <v>1.3450834879406308</v>
      </c>
      <c r="DB10" s="160">
        <f t="shared" si="8"/>
        <v>4.1344889911271778</v>
      </c>
      <c r="DC10" s="160">
        <f t="shared" si="8"/>
        <v>4.4482728156197542</v>
      </c>
      <c r="DD10" s="160">
        <f>('2-year summary'!FC10/'2-year summary'!AG10)*100</f>
        <v>0.12734143936904371</v>
      </c>
      <c r="DE10" s="160">
        <f>('2-year summary'!FD10/'2-year summary'!AH10)*100</f>
        <v>0.15018994610831343</v>
      </c>
      <c r="DF10" s="160">
        <f>('2-year summary'!FE10/'2-year summary'!AG10)*100</f>
        <v>1.8485047650345053E-2</v>
      </c>
      <c r="DG10" s="160">
        <f>('2-year summary'!FF10/'2-year summary'!AH10)*100</f>
        <v>6.6260270341902986E-3</v>
      </c>
      <c r="DH10" s="160">
        <f t="shared" si="9"/>
        <v>0.14582648701938877</v>
      </c>
      <c r="DI10" s="160">
        <f t="shared" si="9"/>
        <v>0.15681597314250373</v>
      </c>
      <c r="DJ10" s="160">
        <f>('2-year summary'!FI10/'2-year summary'!AG10)*100</f>
        <v>3.4464344396976667</v>
      </c>
      <c r="DK10" s="160">
        <f>('2-year summary'!FJ10/'2-year summary'!AH10)*100</f>
        <v>3.5957240038872693</v>
      </c>
      <c r="DL10" s="160">
        <f>('2-year summary'!FK10/'2-year summary'!AG10)*100</f>
        <v>2.4523496549457775</v>
      </c>
      <c r="DM10" s="160">
        <f>('2-year summary'!FL10/'2-year summary'!AH10)*100</f>
        <v>2.7210884353741496</v>
      </c>
      <c r="DN10" s="160">
        <f t="shared" si="10"/>
        <v>5.8987840946434442</v>
      </c>
      <c r="DO10" s="160">
        <f t="shared" si="10"/>
        <v>6.3168124392614189</v>
      </c>
      <c r="DP10" s="160">
        <f>('2-year summary'!FO10/'2-year summary'!AG10)*100</f>
        <v>0.19511994742030891</v>
      </c>
      <c r="DQ10" s="160">
        <f>('2-year summary'!FP10/'2-year summary'!AH10)*100</f>
        <v>0.18994610831345524</v>
      </c>
      <c r="DR10" s="160">
        <f>('2-year summary'!FQ10/'2-year summary'!AG10)*100</f>
        <v>3.2862306933946768E-2</v>
      </c>
      <c r="DS10" s="160">
        <f>('2-year summary'!FR10/'2-year summary'!AH10)*100</f>
        <v>0</v>
      </c>
      <c r="DT10" s="160">
        <f t="shared" si="11"/>
        <v>0.22798225435425568</v>
      </c>
      <c r="DU10" s="160">
        <f t="shared" si="11"/>
        <v>0.18994610831345524</v>
      </c>
      <c r="DV10" s="160">
        <f>('2-year summary'!FU10/'2-year summary'!AG10)*100</f>
        <v>9.0699967137693065</v>
      </c>
      <c r="DW10" s="160">
        <f>('2-year summary'!FV10/'2-year summary'!AH10)*100</f>
        <v>9.6342433077126941</v>
      </c>
      <c r="DX10" s="160">
        <f>('2-year summary'!FW10/'2-year summary'!AG10)*100</f>
        <v>10.709004272099902</v>
      </c>
      <c r="DY10" s="160">
        <f>('2-year summary'!FX10/'2-year summary'!AH10)*100</f>
        <v>9.8970757134022431</v>
      </c>
      <c r="DZ10" s="160">
        <f t="shared" si="12"/>
        <v>19.77900098586921</v>
      </c>
      <c r="EA10" s="160">
        <f t="shared" si="12"/>
        <v>19.531319021114939</v>
      </c>
      <c r="EB10" s="160">
        <f>('2-year summary'!GA10/'2-year summary'!AG10)*100</f>
        <v>1.563013473545843</v>
      </c>
      <c r="EC10" s="160">
        <f>('2-year summary'!GB10/'2-year summary'!AH10)*100</f>
        <v>1.7868186235533174</v>
      </c>
      <c r="ED10" s="160">
        <f>('2-year summary'!GC10/'2-year summary'!AG10)*100</f>
        <v>6.5724613867893536E-2</v>
      </c>
      <c r="EE10" s="160">
        <f>('2-year summary'!GD10/'2-year summary'!AH10)*100</f>
        <v>9.0555702800600768E-2</v>
      </c>
      <c r="EF10" s="160">
        <f t="shared" si="13"/>
        <v>1.6287380874137365</v>
      </c>
      <c r="EG10" s="160">
        <f t="shared" si="13"/>
        <v>1.8773743263539182</v>
      </c>
      <c r="EH10" s="160">
        <f>('2-year summary'!GG10/'2-year summary'!AG10)*100</f>
        <v>0.14788038120276042</v>
      </c>
      <c r="EI10" s="160">
        <f>('2-year summary'!GH10/'2-year summary'!AH10)*100</f>
        <v>0.15902464882056719</v>
      </c>
      <c r="EJ10" s="160">
        <f>('2-year summary'!GI10/'2-year summary'!AG10)*100</f>
        <v>5.5455142951035166E-2</v>
      </c>
      <c r="EK10" s="160">
        <f>('2-year summary'!GJ10/'2-year summary'!AH10)*100</f>
        <v>6.846894601996642E-2</v>
      </c>
      <c r="EL10" s="160">
        <f t="shared" si="14"/>
        <v>0.20333552415379558</v>
      </c>
      <c r="EM10" s="160">
        <f t="shared" si="14"/>
        <v>0.22749359484053361</v>
      </c>
      <c r="EN10" s="564">
        <f>('2-year summary'!GM10/'2-year summary'!X10)*100</f>
        <v>2.6718683408189356</v>
      </c>
      <c r="EO10" s="263">
        <f>('2-year summary'!GN10/'2-year summary'!Y10)*100</f>
        <v>3.0497497792169561</v>
      </c>
      <c r="EP10" s="263">
        <f>('2-year summary'!GO10/'2-year summary'!Z10)*100</f>
        <v>3.1361918518371947</v>
      </c>
      <c r="EQ10" s="263">
        <f>('2-year summary'!GP10/'2-year summary'!AA10)*100</f>
        <v>3.1897045180901258</v>
      </c>
      <c r="ER10" s="263">
        <f>('2-year summary'!GQ10/'2-year summary'!AB10)*100</f>
        <v>2.1283868468427407</v>
      </c>
      <c r="ES10" s="265">
        <f>('2-year summary'!GR10/'2-year summary'!AC10)*100</f>
        <v>2.582009073849735</v>
      </c>
      <c r="ET10" s="265">
        <f>('2-year summary'!GS10/'2-year summary'!AD10)*100</f>
        <v>2.6042841037204059</v>
      </c>
      <c r="EU10" s="265">
        <f>('2-year summary'!GT10/'2-year summary'!AE10)*100</f>
        <v>2.5304157742498177</v>
      </c>
      <c r="EV10" s="265">
        <f>('2-year summary'!GU10/'2-year summary'!AF10)*100</f>
        <v>2.4323470569653574</v>
      </c>
      <c r="EW10" s="564">
        <f>('2-year summary'!GV10/'2-year summary'!X10)*100</f>
        <v>0.1147428121824083</v>
      </c>
      <c r="EX10" s="263">
        <f>('2-year summary'!GW10/'2-year summary'!Y10)*100</f>
        <v>0.10597586105387105</v>
      </c>
      <c r="EY10" s="263">
        <f>('2-year summary'!GX10/'2-year summary'!Z10)*100</f>
        <v>0.11278418646985494</v>
      </c>
      <c r="EZ10" s="263">
        <f>('2-year summary'!GY10/'2-year summary'!AA10)*100</f>
        <v>0.11842962319641553</v>
      </c>
      <c r="FA10" s="263">
        <f>('2-year summary'!GZ10/'2-year summary'!AB10)*100</f>
        <v>0.10482419160039196</v>
      </c>
      <c r="FB10" s="265">
        <f>('2-year summary'!HA10/'2-year summary'!AC10)*100</f>
        <v>0.15202261336373785</v>
      </c>
      <c r="FC10" s="265">
        <f>('2-year summary'!HB10/'2-year summary'!AD10)*100</f>
        <v>0.12401352874859076</v>
      </c>
      <c r="FD10" s="265">
        <f>('2-year summary'!HC10/'2-year summary'!AE10)*100</f>
        <v>2.6496500253924794E-2</v>
      </c>
      <c r="FE10" s="265">
        <f>('2-year summary'!HD10/'2-year summary'!AF10)*100</f>
        <v>1.6847425502790354E-2</v>
      </c>
      <c r="FF10" s="564">
        <f>('2-year summary'!HN10/'2-year summary'!X10)*100</f>
        <v>11.297249450873686</v>
      </c>
      <c r="FG10" s="263">
        <f>('2-year summary'!HO10/'2-year summary'!Y10)*100</f>
        <v>12.113629673241096</v>
      </c>
      <c r="FH10" s="263">
        <f>('2-year summary'!HP10/'2-year summary'!Z10)*100</f>
        <v>11.937315736362015</v>
      </c>
      <c r="FI10" s="263">
        <f>('2-year summary'!HQ10/'2-year summary'!AA10)*100</f>
        <v>13.329254090756571</v>
      </c>
      <c r="FJ10" s="263">
        <f>('2-year summary'!HR10/'2-year summary'!AB10)*100</f>
        <v>12.809060456213112</v>
      </c>
      <c r="FK10" s="265">
        <f>('2-year summary'!HS10/'2-year summary'!AC10)*100</f>
        <v>13.663032376065939</v>
      </c>
      <c r="FL10" s="265">
        <f>('2-year summary'!HT10/'2-year summary'!AD10)*100</f>
        <v>14.03382187147689</v>
      </c>
      <c r="FM10" s="265">
        <f>('2-year summary'!HU10/'2-year summary'!AE10)*100</f>
        <v>14.029896884453178</v>
      </c>
      <c r="FN10" s="265">
        <f>('2-year summary'!HV10/'2-year summary'!AF10)*100</f>
        <v>14.804675160577025</v>
      </c>
      <c r="FO10" s="564">
        <f>('2-year summary'!HW10/'2-year summary'!X10)*100</f>
        <v>4.2159787561879156</v>
      </c>
      <c r="FP10" s="263">
        <f>('2-year summary'!HX10/'2-year summary'!Y10)*100</f>
        <v>3.1351192228436853</v>
      </c>
      <c r="FQ10" s="263">
        <f>('2-year summary'!HY10/'2-year summary'!Z10)*100</f>
        <v>5.9449138289241965</v>
      </c>
      <c r="FR10" s="263">
        <f>('2-year summary'!HZ10/'2-year summary'!AA10)*100</f>
        <v>6.6912737105974784</v>
      </c>
      <c r="FS10" s="263">
        <f>('2-year summary'!IA10/'2-year summary'!AB10)*100</f>
        <v>7.6977417223070441</v>
      </c>
      <c r="FT10" s="265">
        <f>('2-year summary'!IB10/'2-year summary'!AC10)*100</f>
        <v>6.8291408346991611</v>
      </c>
      <c r="FU10" s="265">
        <f>('2-year summary'!IC10/'2-year summary'!AD10)*100</f>
        <v>6.7531003382187151</v>
      </c>
      <c r="FV10" s="265">
        <f>('2-year summary'!ID10/'2-year summary'!AE10)*100</f>
        <v>7.8672525337278367</v>
      </c>
      <c r="FW10" s="265">
        <f>('2-year summary'!IE10/'2-year summary'!AF10)*100</f>
        <v>7.4191850057913022</v>
      </c>
      <c r="FX10" s="564">
        <f>('2-year summary'!KQ10/'2-year summary'!X10)*100</f>
        <v>16.329541356587875</v>
      </c>
      <c r="FY10" s="263">
        <f>('2-year summary'!KR10/'2-year summary'!Y10)*100</f>
        <v>16.614659994112451</v>
      </c>
      <c r="FZ10" s="263">
        <f>('2-year summary'!KS10/'2-year summary'!Z10)*100</f>
        <v>15.213993153802013</v>
      </c>
      <c r="GA10" s="263">
        <f>('2-year summary'!KT10/'2-year summary'!AA10)*100</f>
        <v>14.584608096638574</v>
      </c>
      <c r="GB10" s="263">
        <f>('2-year summary'!KU10/'2-year summary'!AB10)*100</f>
        <v>12.405715197228995</v>
      </c>
      <c r="GC10" s="265">
        <f>('2-year summary'!KV10/'2-year summary'!AC10)*100</f>
        <v>12.964678495926268</v>
      </c>
      <c r="GD10" s="265">
        <f>('2-year summary'!KW10/'2-year summary'!AD10)*100</f>
        <v>12.737316798196167</v>
      </c>
      <c r="GE10" s="265">
        <f>('2-year summary'!KX10/'2-year summary'!AE10)*100</f>
        <v>11.892512530636578</v>
      </c>
      <c r="GF10" s="265">
        <f>('2-year summary'!KY10/'2-year summary'!AF10)*100</f>
        <v>11.424660419079709</v>
      </c>
      <c r="GG10" s="564">
        <f>('2-year summary'!KZ10/'2-year summary'!X10)*100</f>
        <v>11.995541422155199</v>
      </c>
      <c r="GH10" s="263">
        <f>('2-year summary'!LA10/'2-year summary'!Y10)*100</f>
        <v>9.6055342949661462</v>
      </c>
      <c r="GI10" s="263">
        <f>('2-year summary'!LB10/'2-year summary'!Z10)*100</f>
        <v>10.518609390767525</v>
      </c>
      <c r="GJ10" s="263">
        <f>('2-year summary'!LC10/'2-year summary'!AA10)*100</f>
        <v>11.668278625426842</v>
      </c>
      <c r="GK10" s="263">
        <f>('2-year summary'!LD10/'2-year summary'!AB10)*100</f>
        <v>11.833739716974682</v>
      </c>
      <c r="GL10" s="265">
        <f>('2-year summary'!LE10/'2-year summary'!AC10)*100</f>
        <v>11.691489109004964</v>
      </c>
      <c r="GM10" s="265">
        <f>('2-year summary'!LF10/'2-year summary'!AD10)*100</f>
        <v>11.429537767756482</v>
      </c>
      <c r="GN10" s="265">
        <f>('2-year summary'!LG10/'2-year summary'!AE10)*100</f>
        <v>11.450904193071166</v>
      </c>
      <c r="GO10" s="265">
        <f>('2-year summary'!LH10/'2-year summary'!AF10)*100</f>
        <v>11.380435927134885</v>
      </c>
      <c r="GP10" s="152"/>
      <c r="GQ10" s="153">
        <f t="shared" si="15"/>
        <v>100</v>
      </c>
      <c r="GR10" s="153">
        <f t="shared" si="16"/>
        <v>100.00000000000001</v>
      </c>
      <c r="GS10" s="153">
        <f t="shared" si="17"/>
        <v>99.999999999999986</v>
      </c>
      <c r="GT10" s="153">
        <f t="shared" si="18"/>
        <v>100</v>
      </c>
      <c r="GU10" s="153">
        <f t="shared" si="19"/>
        <v>100</v>
      </c>
      <c r="GV10" s="153">
        <f t="shared" si="20"/>
        <v>99.999999999999986</v>
      </c>
      <c r="GW10" s="153">
        <f t="shared" si="21"/>
        <v>100</v>
      </c>
      <c r="GX10" s="153">
        <f t="shared" si="22"/>
        <v>100</v>
      </c>
      <c r="GY10" s="153">
        <f t="shared" si="23"/>
        <v>100</v>
      </c>
      <c r="GZ10" s="569">
        <f t="shared" si="24"/>
        <v>100</v>
      </c>
      <c r="HA10" s="569">
        <f t="shared" si="24"/>
        <v>99.999999999999986</v>
      </c>
    </row>
    <row r="11" spans="1:209" s="149" customFormat="1" ht="12.75" customHeight="1" x14ac:dyDescent="0.2">
      <c r="A11" s="151" t="s">
        <v>8</v>
      </c>
      <c r="B11" s="157">
        <f>('2-year summary'!B11/'2-year summary'!X11)*100</f>
        <v>66.007973652279432</v>
      </c>
      <c r="C11" s="157">
        <f>('2-year summary'!C11/'2-year summary'!Y11)*100</f>
        <v>55.021791767554483</v>
      </c>
      <c r="D11" s="157">
        <f>('2-year summary'!D11/'2-year summary'!Z11)*100</f>
        <v>57.696325135314787</v>
      </c>
      <c r="E11" s="157">
        <f>('2-year summary'!E11/'2-year summary'!AA11)*100</f>
        <v>57.213359348100532</v>
      </c>
      <c r="F11" s="157">
        <f>('2-year summary'!F11/'2-year summary'!AB11)*100</f>
        <v>47.954732250110645</v>
      </c>
      <c r="G11" s="158">
        <f>('2-year summary'!G11/'2-year summary'!AC11)*100</f>
        <v>49.558090952916601</v>
      </c>
      <c r="H11" s="158">
        <f>('2-year summary'!H11/'2-year summary'!AD11)*100</f>
        <v>54.282551542825516</v>
      </c>
      <c r="I11" s="158">
        <f>('2-year summary'!I11/'2-year summary'!AE11)*100</f>
        <v>48.000598324690863</v>
      </c>
      <c r="J11" s="158">
        <f>('2-year summary'!J11/'2-year summary'!AF11)*100</f>
        <v>59.986194201564658</v>
      </c>
      <c r="K11" s="158">
        <f>('2-year summary'!K11/'2-year summary'!AG11)*100</f>
        <v>32.91326908821349</v>
      </c>
      <c r="L11" s="158">
        <f>('2-year summary'!L11/'2-year summary'!AH11)*100</f>
        <v>59.651435266549498</v>
      </c>
      <c r="M11" s="160">
        <f>('2-year summary'!M11/'2-year summary'!X11)*100</f>
        <v>33.992026347720575</v>
      </c>
      <c r="N11" s="157">
        <f>('2-year summary'!N11/'2-year summary'!Y11)*100</f>
        <v>44.978208232445525</v>
      </c>
      <c r="O11" s="157">
        <f>('2-year summary'!O11/'2-year summary'!Z11)*100</f>
        <v>42.303674864685213</v>
      </c>
      <c r="P11" s="157">
        <f>('2-year summary'!P11/'2-year summary'!AA11)*100</f>
        <v>42.786640651899461</v>
      </c>
      <c r="Q11" s="157">
        <f>('2-year summary'!Q11/'2-year summary'!AB11)*100</f>
        <v>52.045267749889355</v>
      </c>
      <c r="R11" s="158">
        <f>('2-year summary'!R11/'2-year summary'!AC11)*100</f>
        <v>50.441909047083399</v>
      </c>
      <c r="S11" s="158">
        <f>('2-year summary'!S11/'2-year summary'!AD11)*100</f>
        <v>45.717448457174484</v>
      </c>
      <c r="T11" s="158">
        <f>('2-year summary'!T11/'2-year summary'!AE11)*100</f>
        <v>51.99940167530913</v>
      </c>
      <c r="U11" s="158">
        <f>('2-year summary'!U11/'2-year summary'!AF11)*100</f>
        <v>40.013805798435342</v>
      </c>
      <c r="V11" s="158">
        <f>('2-year summary'!V11/'2-year summary'!AG11)*100</f>
        <v>67.086730911786503</v>
      </c>
      <c r="W11" s="158">
        <f>('2-year summary'!W11/'2-year summary'!AH11)*100</f>
        <v>40.348564733450502</v>
      </c>
      <c r="X11" s="160">
        <f>('2-year summary'!AI11/'2-year summary'!X11)*100</f>
        <v>30.161206448257932</v>
      </c>
      <c r="Y11" s="157">
        <f>('2-year summary'!AJ11/'2-year summary'!Y11)*100</f>
        <v>24.832929782082324</v>
      </c>
      <c r="Z11" s="157">
        <f>('2-year summary'!AK11/'2-year summary'!Z11)*100</f>
        <v>25.268255626246322</v>
      </c>
      <c r="AA11" s="157">
        <f>('2-year summary'!AL11/'2-year summary'!AA11)*100</f>
        <v>23.195225525077472</v>
      </c>
      <c r="AB11" s="157">
        <f>('2-year summary'!AM11/'2-year summary'!AB11)*100</f>
        <v>19.795157109439209</v>
      </c>
      <c r="AC11" s="158">
        <f>('2-year summary'!AN11/'2-year summary'!AC11)*100</f>
        <v>20.327816165836413</v>
      </c>
      <c r="AD11" s="158">
        <f>('2-year summary'!AO11/'2-year summary'!AD11)*100</f>
        <v>20.893870208938704</v>
      </c>
      <c r="AE11" s="158">
        <f>('2-year summary'!AP11/'2-year summary'!AE11)*100</f>
        <v>19.091543677702433</v>
      </c>
      <c r="AF11" s="158">
        <f>('2-year summary'!AQ11/'2-year summary'!AF11)*100</f>
        <v>22.572480441785551</v>
      </c>
      <c r="AG11" s="158">
        <f>('2-year summary'!AR11/'2-year summary'!AG11)*100</f>
        <v>11.465282925623919</v>
      </c>
      <c r="AH11" s="158">
        <f>('2-year summary'!AS11/'2-year summary'!AH11)*100</f>
        <v>21.983011130638548</v>
      </c>
      <c r="AI11" s="160">
        <f>('2-year summary'!AT11/'2-year summary'!X11)*100</f>
        <v>23.227595770497487</v>
      </c>
      <c r="AJ11" s="157">
        <f>('2-year summary'!AU11/'2-year summary'!Y11)*100</f>
        <v>31.38014527845036</v>
      </c>
      <c r="AK11" s="157">
        <f>('2-year summary'!AV11/'2-year summary'!Z11)*100</f>
        <v>29.303959737916628</v>
      </c>
      <c r="AL11" s="157">
        <f>('2-year summary'!AW11/'2-year summary'!AA11)*100</f>
        <v>27.694249971307244</v>
      </c>
      <c r="AM11" s="157">
        <f>('2-year summary'!AX11/'2-year summary'!AB11)*100</f>
        <v>36.814819498008475</v>
      </c>
      <c r="AN11" s="158">
        <f>('2-year summary'!AY11/'2-year summary'!AC11)*100</f>
        <v>35.566982698591247</v>
      </c>
      <c r="AO11" s="158">
        <f>('2-year summary'!AZ11/'2-year summary'!AD11)*100</f>
        <v>25.377058253770585</v>
      </c>
      <c r="AP11" s="158">
        <f>('2-year summary'!BA11/'2-year summary'!AE11)*100</f>
        <v>35.28619864379737</v>
      </c>
      <c r="AQ11" s="158">
        <f>('2-year summary'!BB11/'2-year summary'!AF11)*100</f>
        <v>22.745052922227334</v>
      </c>
      <c r="AR11" s="158">
        <f>('2-year summary'!BC11/'2-year summary'!AG11)*100</f>
        <v>58.29009142574747</v>
      </c>
      <c r="AS11" s="158">
        <f>('2-year summary'!BD11/'2-year summary'!AH11)*100</f>
        <v>24.253075571177504</v>
      </c>
      <c r="AT11" s="550">
        <f t="shared" si="1"/>
        <v>69.755374351371387</v>
      </c>
      <c r="AU11" s="550">
        <f t="shared" si="1"/>
        <v>46.236086701816049</v>
      </c>
      <c r="AV11" s="160" t="s">
        <v>73</v>
      </c>
      <c r="AW11" s="157" t="s">
        <v>73</v>
      </c>
      <c r="AX11" s="157" t="s">
        <v>73</v>
      </c>
      <c r="AY11" s="157" t="s">
        <v>73</v>
      </c>
      <c r="AZ11" s="157" t="s">
        <v>73</v>
      </c>
      <c r="BA11" s="158" t="s">
        <v>73</v>
      </c>
      <c r="BB11" s="158" t="s">
        <v>73</v>
      </c>
      <c r="BC11" s="158" t="s">
        <v>73</v>
      </c>
      <c r="BD11" s="158" t="s">
        <v>73</v>
      </c>
      <c r="BE11" s="158" t="s">
        <v>73</v>
      </c>
      <c r="BF11" s="158" t="s">
        <v>73</v>
      </c>
      <c r="BG11" s="160">
        <f>('2-year summary'!CW11/'2-year summary'!X11)*100</f>
        <v>0.58935690760963766</v>
      </c>
      <c r="BH11" s="157">
        <f>('2-year summary'!CX11/'2-year summary'!Y11)*100</f>
        <v>1.3946731234866827</v>
      </c>
      <c r="BI11" s="157">
        <f>('2-year summary'!CY11/'2-year summary'!Z11)*100</f>
        <v>0.71218307853005414</v>
      </c>
      <c r="BJ11" s="157">
        <f>('2-year summary'!CZ11/'2-year summary'!AA11)*100</f>
        <v>0.76896591300355788</v>
      </c>
      <c r="BK11" s="157">
        <f>('2-year summary'!DA11/'2-year summary'!AB11)*100</f>
        <v>0</v>
      </c>
      <c r="BL11" s="158">
        <f>('2-year summary'!DB11/'2-year summary'!AC11)*100</f>
        <v>2.6782366489903047E-2</v>
      </c>
      <c r="BM11" s="158">
        <f>('2-year summary'!DC11/'2-year summary'!AD11)*100</f>
        <v>0</v>
      </c>
      <c r="BN11" s="158">
        <f>('2-year summary'!DD11/'2-year summary'!AE11)*100</f>
        <v>0</v>
      </c>
      <c r="BO11" s="158">
        <f>('2-year summary'!DE11/'2-year summary'!AF11)*100</f>
        <v>0</v>
      </c>
      <c r="BP11" s="158">
        <f>('2-year summary'!DF11/'2-year summary'!AG11)*100</f>
        <v>0</v>
      </c>
      <c r="BQ11" s="158">
        <f>('2-year summary'!DG11/'2-year summary'!AH11)*100</f>
        <v>0</v>
      </c>
      <c r="BR11" s="550">
        <f t="shared" si="2"/>
        <v>0</v>
      </c>
      <c r="BS11" s="550">
        <f t="shared" si="2"/>
        <v>0</v>
      </c>
      <c r="BT11" s="160">
        <f>('2-year summary'!DS11/'2-year summary'!AG11)*100</f>
        <v>0.51890289103039289</v>
      </c>
      <c r="BU11" s="160">
        <f>('2-year summary'!DT11/'2-year summary'!AH11)*100</f>
        <v>0.84944346807264204</v>
      </c>
      <c r="BV11" s="550">
        <f>('2-year summary'!DU11/'2-year summary'!AG11)*100</f>
        <v>0.23062350712461907</v>
      </c>
      <c r="BW11" s="550">
        <f>('2-year summary'!DV11/'2-year summary'!AH11)*100</f>
        <v>0.58582308142940831</v>
      </c>
      <c r="BX11" s="160">
        <f t="shared" si="3"/>
        <v>0.74952639815501199</v>
      </c>
      <c r="BY11" s="160">
        <f t="shared" si="3"/>
        <v>1.4352665495020505</v>
      </c>
      <c r="BZ11" s="160">
        <f>('2-year summary'!DY11/'2-year summary'!AG11)*100</f>
        <v>1.9932460258627791</v>
      </c>
      <c r="CA11" s="160">
        <f>('2-year summary'!DZ11/'2-year summary'!AH11)*100</f>
        <v>4.3497363796133568</v>
      </c>
      <c r="CB11" s="160">
        <f>('2-year summary'!EA11/'2-year summary'!AG11)*100</f>
        <v>1.9438267029075036</v>
      </c>
      <c r="CC11" s="160">
        <f>('2-year summary'!EB11/'2-year summary'!AH11)*100</f>
        <v>4.1593438781487988</v>
      </c>
      <c r="CD11" s="160">
        <f t="shared" si="4"/>
        <v>3.9370727287702829</v>
      </c>
      <c r="CE11" s="160">
        <f t="shared" si="4"/>
        <v>8.5090802577621556</v>
      </c>
      <c r="CF11" s="160">
        <f>('2-year summary'!EE11/'2-year summary'!AG11)*100</f>
        <v>4.876039864920517</v>
      </c>
      <c r="CG11" s="160">
        <f>('2-year summary'!EF11/'2-year summary'!AH11)*100</f>
        <v>8.0990041007615705</v>
      </c>
      <c r="CH11" s="160">
        <f>('2-year summary'!EG11/'2-year summary'!AG11)*100</f>
        <v>6.5892430607034022E-2</v>
      </c>
      <c r="CI11" s="160">
        <f>('2-year summary'!EH11/'2-year summary'!AH11)*100</f>
        <v>0.29291154071470415</v>
      </c>
      <c r="CJ11" s="160">
        <f t="shared" si="5"/>
        <v>4.9419322955275513</v>
      </c>
      <c r="CK11" s="160">
        <f t="shared" si="5"/>
        <v>8.3919156414762739</v>
      </c>
      <c r="CL11" s="160">
        <f>('2-year summary'!EK11/'2-year summary'!AG11)*100</f>
        <v>0.73305329050325341</v>
      </c>
      <c r="CM11" s="160">
        <f>('2-year summary'!EL11/'2-year summary'!AH11)*100</f>
        <v>1.4938488576449911</v>
      </c>
      <c r="CN11" s="160">
        <f>('2-year summary'!EM11/'2-year summary'!AG11)*100</f>
        <v>4.1182769129396259E-2</v>
      </c>
      <c r="CO11" s="160">
        <f>('2-year summary'!EN11/'2-year summary'!AH11)*100</f>
        <v>4.3936731107205619E-2</v>
      </c>
      <c r="CP11" s="160">
        <f t="shared" si="6"/>
        <v>0.77423605963264963</v>
      </c>
      <c r="CQ11" s="160">
        <f t="shared" si="6"/>
        <v>1.5377855887521967</v>
      </c>
      <c r="CR11" s="160">
        <f>('2-year summary'!EQ11/'2-year summary'!AG11)*100</f>
        <v>1.6720204266534884</v>
      </c>
      <c r="CS11" s="160">
        <f>('2-year summary'!ER11/'2-year summary'!AH11)*100</f>
        <v>2.5190392501464558</v>
      </c>
      <c r="CT11" s="160">
        <f>('2-year summary'!ES11/'2-year summary'!AG11)*100</f>
        <v>1.0542788897125444</v>
      </c>
      <c r="CU11" s="160">
        <f>('2-year summary'!ET11/'2-year summary'!AH11)*100</f>
        <v>1.1862917398945518</v>
      </c>
      <c r="CV11" s="160">
        <f t="shared" si="7"/>
        <v>2.726299316366033</v>
      </c>
      <c r="CW11" s="160">
        <f t="shared" si="7"/>
        <v>3.7053309900410074</v>
      </c>
      <c r="CX11" s="160">
        <f>('2-year summary'!EW11/'2-year summary'!AG11)*100</f>
        <v>0.86483815171732137</v>
      </c>
      <c r="CY11" s="160">
        <f>('2-year summary'!EX11/'2-year summary'!AH11)*100</f>
        <v>1.4938488576449911</v>
      </c>
      <c r="CZ11" s="160">
        <f>('2-year summary'!EY11/'2-year summary'!AG11)*100</f>
        <v>0.69187052137385718</v>
      </c>
      <c r="DA11" s="160">
        <f>('2-year summary'!EZ11/'2-year summary'!AH11)*100</f>
        <v>1.3620386643233744</v>
      </c>
      <c r="DB11" s="160">
        <f t="shared" si="8"/>
        <v>1.5567086730911786</v>
      </c>
      <c r="DC11" s="160">
        <f t="shared" si="8"/>
        <v>2.8558875219683655</v>
      </c>
      <c r="DD11" s="160">
        <f>('2-year summary'!FC11/'2-year summary'!AG11)*100</f>
        <v>0.1729676303434643</v>
      </c>
      <c r="DE11" s="160">
        <f>('2-year summary'!FD11/'2-year summary'!AH11)*100</f>
        <v>0.38078500292911538</v>
      </c>
      <c r="DF11" s="160">
        <f>('2-year summary'!FE11/'2-year summary'!AG11)*100</f>
        <v>0.7412898443291327</v>
      </c>
      <c r="DG11" s="160">
        <f>('2-year summary'!FF11/'2-year summary'!AH11)*100</f>
        <v>1.1570005858230814</v>
      </c>
      <c r="DH11" s="160">
        <f t="shared" si="9"/>
        <v>0.91425747467259699</v>
      </c>
      <c r="DI11" s="160">
        <f t="shared" si="9"/>
        <v>1.5377855887521967</v>
      </c>
      <c r="DJ11" s="160">
        <f>('2-year summary'!FI11/'2-year summary'!AG11)*100</f>
        <v>3.657029898690388</v>
      </c>
      <c r="DK11" s="160">
        <f>('2-year summary'!FJ11/'2-year summary'!AH11)*100</f>
        <v>6.7955477445811363</v>
      </c>
      <c r="DL11" s="160">
        <f>('2-year summary'!FK11/'2-year summary'!AG11)*100</f>
        <v>1.0872251050160613</v>
      </c>
      <c r="DM11" s="160">
        <f>('2-year summary'!FL11/'2-year summary'!AH11)*100</f>
        <v>2.6654950205038075</v>
      </c>
      <c r="DN11" s="160">
        <f t="shared" si="10"/>
        <v>4.7442550037064493</v>
      </c>
      <c r="DO11" s="160">
        <f t="shared" si="10"/>
        <v>9.4610427650849438</v>
      </c>
      <c r="DP11" s="160">
        <f>('2-year summary'!FO11/'2-year summary'!AG11)*100</f>
        <v>5.7655876781154768E-2</v>
      </c>
      <c r="DQ11" s="160">
        <f>('2-year summary'!FP11/'2-year summary'!AH11)*100</f>
        <v>7.3227885178676039E-2</v>
      </c>
      <c r="DR11" s="160">
        <f>('2-year summary'!FQ11/'2-year summary'!AG11)*100</f>
        <v>0</v>
      </c>
      <c r="DS11" s="160">
        <f>('2-year summary'!FR11/'2-year summary'!AH11)*100</f>
        <v>0</v>
      </c>
      <c r="DT11" s="160">
        <f t="shared" si="11"/>
        <v>5.7655876781154768E-2</v>
      </c>
      <c r="DU11" s="160">
        <f t="shared" si="11"/>
        <v>7.3227885178676039E-2</v>
      </c>
      <c r="DV11" s="160">
        <f>('2-year summary'!FU11/'2-year summary'!AG11)*100</f>
        <v>6.0785767234988883</v>
      </c>
      <c r="DW11" s="160">
        <f>('2-year summary'!FV11/'2-year summary'!AH11)*100</f>
        <v>10.354422964264792</v>
      </c>
      <c r="DX11" s="160">
        <f>('2-year summary'!FW11/'2-year summary'!AG11)*100</f>
        <v>2.7674820854954287</v>
      </c>
      <c r="DY11" s="160">
        <f>('2-year summary'!FX11/'2-year summary'!AH11)*100</f>
        <v>4.3057996485061514</v>
      </c>
      <c r="DZ11" s="160">
        <f t="shared" si="12"/>
        <v>8.846058808994318</v>
      </c>
      <c r="EA11" s="160">
        <f t="shared" si="12"/>
        <v>14.660222612770944</v>
      </c>
      <c r="EB11" s="160">
        <f>('2-year summary'!GA11/'2-year summary'!AG11)*100</f>
        <v>0.82365538258792526</v>
      </c>
      <c r="EC11" s="160">
        <f>('2-year summary'!GB11/'2-year summary'!AH11)*100</f>
        <v>1.2595196250732279</v>
      </c>
      <c r="ED11" s="160">
        <f>('2-year summary'!GC11/'2-year summary'!AG11)*100</f>
        <v>1.6473107651758506E-2</v>
      </c>
      <c r="EE11" s="160">
        <f>('2-year summary'!GD11/'2-year summary'!AH11)*100</f>
        <v>0.33684827182190979</v>
      </c>
      <c r="EF11" s="160">
        <f t="shared" si="13"/>
        <v>0.84012849023968372</v>
      </c>
      <c r="EG11" s="160">
        <f t="shared" si="13"/>
        <v>1.5963678968951376</v>
      </c>
      <c r="EH11" s="160">
        <f>('2-year summary'!GG11/'2-year summary'!AG11)*100</f>
        <v>0</v>
      </c>
      <c r="EI11" s="160">
        <f>('2-year summary'!GH11/'2-year summary'!AH11)*100</f>
        <v>0</v>
      </c>
      <c r="EJ11" s="160">
        <f>('2-year summary'!GI11/'2-year summary'!AG11)*100</f>
        <v>0.1564945226917058</v>
      </c>
      <c r="EK11" s="160">
        <f>('2-year summary'!GJ11/'2-year summary'!AH11)*100</f>
        <v>0</v>
      </c>
      <c r="EL11" s="160">
        <f t="shared" si="14"/>
        <v>0.1564945226917058</v>
      </c>
      <c r="EM11" s="160">
        <f t="shared" si="14"/>
        <v>0</v>
      </c>
      <c r="EN11" s="564">
        <f>('2-year summary'!GM11/'2-year summary'!X11)*100</f>
        <v>8.3550008667013351</v>
      </c>
      <c r="EO11" s="263">
        <f>('2-year summary'!GN11/'2-year summary'!Y11)*100</f>
        <v>6.5278450363196132</v>
      </c>
      <c r="EP11" s="263">
        <f>('2-year summary'!GO11/'2-year summary'!Z11)*100</f>
        <v>6.4856139018136929</v>
      </c>
      <c r="EQ11" s="263">
        <f>('2-year summary'!GP11/'2-year summary'!AA11)*100</f>
        <v>6.1976357167450935</v>
      </c>
      <c r="ER11" s="263">
        <f>('2-year summary'!GQ11/'2-year summary'!AB11)*100</f>
        <v>5.3233862300056902</v>
      </c>
      <c r="ES11" s="265">
        <f>('2-year summary'!GR11/'2-year summary'!AC11)*100</f>
        <v>5.2707697252129195</v>
      </c>
      <c r="ET11" s="265">
        <f>('2-year summary'!GS11/'2-year summary'!AD11)*100</f>
        <v>4.5108620451086203</v>
      </c>
      <c r="EU11" s="265">
        <f>('2-year summary'!GT11/'2-year summary'!AE11)*100</f>
        <v>5.5943358595931389</v>
      </c>
      <c r="EV11" s="265">
        <f>('2-year summary'!GU11/'2-year summary'!AF11)*100</f>
        <v>5.9364933271974234</v>
      </c>
      <c r="EW11" s="564">
        <f>('2-year summary'!GV11/'2-year summary'!X11)*100</f>
        <v>0.12133818686080777</v>
      </c>
      <c r="EX11" s="263">
        <f>('2-year summary'!GW11/'2-year summary'!Y11)*100</f>
        <v>0.33898305084745761</v>
      </c>
      <c r="EY11" s="263">
        <f>('2-year summary'!GX11/'2-year summary'!Z11)*100</f>
        <v>0.27537745703162092</v>
      </c>
      <c r="EZ11" s="263">
        <f>('2-year summary'!GY11/'2-year summary'!AA11)*100</f>
        <v>0.22954206358315163</v>
      </c>
      <c r="FA11" s="263">
        <f>('2-year summary'!GZ11/'2-year summary'!AB11)*100</f>
        <v>0.22760321173421003</v>
      </c>
      <c r="FB11" s="265">
        <f>('2-year summary'!HA11/'2-year summary'!AC11)*100</f>
        <v>0.33745781777277839</v>
      </c>
      <c r="FC11" s="265">
        <f>('2-year summary'!HB11/'2-year summary'!AD11)*100</f>
        <v>2.767400027674E-2</v>
      </c>
      <c r="FD11" s="265">
        <f>('2-year summary'!HC11/'2-year summary'!AE11)*100</f>
        <v>0.37893897088153172</v>
      </c>
      <c r="FE11" s="265">
        <f>('2-year summary'!HD11/'2-year summary'!AF11)*100</f>
        <v>5.7524160147261846E-2</v>
      </c>
      <c r="FF11" s="564">
        <f>('2-year summary'!HN11/'2-year summary'!X11)*100</f>
        <v>6.3615877968452068</v>
      </c>
      <c r="FG11" s="263">
        <f>('2-year summary'!HO11/'2-year summary'!Y11)*100</f>
        <v>6.8184019370460049</v>
      </c>
      <c r="FH11" s="263">
        <f>('2-year summary'!HP11/'2-year summary'!Z11)*100</f>
        <v>7.8245180894501942</v>
      </c>
      <c r="FI11" s="263">
        <f>('2-year summary'!HQ11/'2-year summary'!AA11)*100</f>
        <v>9.4571330196258465</v>
      </c>
      <c r="FJ11" s="263">
        <f>('2-year summary'!HR11/'2-year summary'!AB11)*100</f>
        <v>8.9081368148194979</v>
      </c>
      <c r="FK11" s="265">
        <f>('2-year summary'!HS11/'2-year summary'!AC11)*100</f>
        <v>9.9630403342439333</v>
      </c>
      <c r="FL11" s="265">
        <f>('2-year summary'!HT11/'2-year summary'!AD11)*100</f>
        <v>11.470873114708731</v>
      </c>
      <c r="FM11" s="265">
        <f>('2-year summary'!HU11/'2-year summary'!AE11)*100</f>
        <v>9.9870362983645791</v>
      </c>
      <c r="FN11" s="265">
        <f>('2-year summary'!HV11/'2-year summary'!AF11)*100</f>
        <v>13.483663138518178</v>
      </c>
      <c r="FO11" s="564">
        <f>('2-year summary'!HW11/'2-year summary'!X11)*100</f>
        <v>4.1081643265730623</v>
      </c>
      <c r="FP11" s="263">
        <f>('2-year summary'!HX11/'2-year summary'!Y11)*100</f>
        <v>5.5690072639225177</v>
      </c>
      <c r="FQ11" s="263">
        <f>('2-year summary'!HY11/'2-year summary'!Z11)*100</f>
        <v>5.8114139208052418</v>
      </c>
      <c r="FR11" s="263">
        <f>('2-year summary'!HZ11/'2-year summary'!AA11)*100</f>
        <v>6.9666016297486522</v>
      </c>
      <c r="FS11" s="263">
        <f>('2-year summary'!IA11/'2-year summary'!AB11)*100</f>
        <v>7.6057406587848515</v>
      </c>
      <c r="FT11" s="265">
        <f>('2-year summary'!IB11/'2-year summary'!AC11)*100</f>
        <v>6.6098880497080721</v>
      </c>
      <c r="FU11" s="265">
        <f>('2-year summary'!IC11/'2-year summary'!AD11)*100</f>
        <v>11.111111111111111</v>
      </c>
      <c r="FV11" s="265">
        <f>('2-year summary'!ID11/'2-year summary'!AE11)*100</f>
        <v>7.5638213003589945</v>
      </c>
      <c r="FW11" s="265">
        <f>('2-year summary'!IE11/'2-year summary'!AF11)*100</f>
        <v>9.7791072250345135</v>
      </c>
      <c r="FX11" s="564">
        <f>('2-year summary'!KQ11/'2-year summary'!X11)*100</f>
        <v>21.130178540474954</v>
      </c>
      <c r="FY11" s="263">
        <f>('2-year summary'!KR11/'2-year summary'!Y11)*100</f>
        <v>16.842615012106538</v>
      </c>
      <c r="FZ11" s="263">
        <f>('2-year summary'!KS11/'2-year summary'!Z11)*100</f>
        <v>18.117937517804577</v>
      </c>
      <c r="GA11" s="263">
        <f>('2-year summary'!KT11/'2-year summary'!AA11)*100</f>
        <v>18.363365086652127</v>
      </c>
      <c r="GB11" s="263">
        <f>('2-year summary'!KU11/'2-year summary'!AB11)*100</f>
        <v>13.92805209584624</v>
      </c>
      <c r="GC11" s="265">
        <f>('2-year summary'!KV11/'2-year summary'!AC11)*100</f>
        <v>13.996464727623334</v>
      </c>
      <c r="GD11" s="265">
        <f>('2-year summary'!KW11/'2-year summary'!AD11)*100</f>
        <v>17.406946174069464</v>
      </c>
      <c r="GE11" s="265">
        <f>('2-year summary'!KX11/'2-year summary'!AE11)*100</f>
        <v>13.327682489030716</v>
      </c>
      <c r="GF11" s="265">
        <f>('2-year summary'!KY11/'2-year summary'!AF11)*100</f>
        <v>17.993557294063507</v>
      </c>
      <c r="GG11" s="564">
        <f>('2-year summary'!KZ11/'2-year summary'!X11)*100</f>
        <v>5.9455711561795805</v>
      </c>
      <c r="GH11" s="263">
        <f>('2-year summary'!LA11/'2-year summary'!Y11)*100</f>
        <v>6.2953995157384997</v>
      </c>
      <c r="GI11" s="263">
        <f>('2-year summary'!LB11/'2-year summary'!Z11)*100</f>
        <v>6.2007406704016717</v>
      </c>
      <c r="GJ11" s="263">
        <f>('2-year summary'!LC11/'2-year summary'!AA11)*100</f>
        <v>7.1272810742568584</v>
      </c>
      <c r="GK11" s="263">
        <f>('2-year summary'!LD11/'2-year summary'!AB11)*100</f>
        <v>7.3971043813618254</v>
      </c>
      <c r="GL11" s="265">
        <f>('2-year summary'!LE11/'2-year summary'!AC11)*100</f>
        <v>7.9007981145213986</v>
      </c>
      <c r="GM11" s="265">
        <f>('2-year summary'!LF11/'2-year summary'!AD11)*100</f>
        <v>9.2016050920160506</v>
      </c>
      <c r="GN11" s="265">
        <f>('2-year summary'!LG11/'2-year summary'!AE11)*100</f>
        <v>8.7704427602712407</v>
      </c>
      <c r="GO11" s="265">
        <f>('2-year summary'!LH11/'2-year summary'!AF11)*100</f>
        <v>7.4321214910262308</v>
      </c>
      <c r="GP11" s="152"/>
      <c r="GQ11" s="153">
        <f t="shared" si="15"/>
        <v>100</v>
      </c>
      <c r="GR11" s="153">
        <f t="shared" si="16"/>
        <v>100</v>
      </c>
      <c r="GS11" s="153">
        <f t="shared" si="17"/>
        <v>100</v>
      </c>
      <c r="GT11" s="153">
        <f t="shared" si="18"/>
        <v>100.00000000000001</v>
      </c>
      <c r="GU11" s="153">
        <f t="shared" si="19"/>
        <v>100</v>
      </c>
      <c r="GV11" s="153">
        <f t="shared" si="20"/>
        <v>100</v>
      </c>
      <c r="GW11" s="153">
        <f t="shared" si="21"/>
        <v>100.00000000000001</v>
      </c>
      <c r="GX11" s="153">
        <f t="shared" si="22"/>
        <v>100.00000000000001</v>
      </c>
      <c r="GY11" s="153">
        <f t="shared" si="23"/>
        <v>100</v>
      </c>
      <c r="GZ11" s="569">
        <f t="shared" si="24"/>
        <v>100.00000000000001</v>
      </c>
      <c r="HA11" s="569">
        <f t="shared" si="24"/>
        <v>100</v>
      </c>
    </row>
    <row r="12" spans="1:209" s="149" customFormat="1" ht="12.75" customHeight="1" x14ac:dyDescent="0.2">
      <c r="A12" s="151" t="s">
        <v>9</v>
      </c>
      <c r="B12" s="157">
        <f>('2-year summary'!B12/'2-year summary'!X12)*100</f>
        <v>58.513396715643907</v>
      </c>
      <c r="C12" s="157">
        <f>('2-year summary'!C12/'2-year summary'!Y12)*100</f>
        <v>57.131474103585653</v>
      </c>
      <c r="D12" s="157">
        <f>('2-year summary'!D12/'2-year summary'!Z12)*100</f>
        <v>58.571047720607837</v>
      </c>
      <c r="E12" s="157">
        <f>('2-year summary'!E12/'2-year summary'!AA12)*100</f>
        <v>57.878315132605309</v>
      </c>
      <c r="F12" s="157">
        <f>('2-year summary'!F12/'2-year summary'!AB12)*100</f>
        <v>55.010224948875255</v>
      </c>
      <c r="G12" s="158">
        <f>('2-year summary'!G12/'2-year summary'!AC12)*100</f>
        <v>52.978056426332287</v>
      </c>
      <c r="H12" s="158">
        <f>('2-year summary'!H12/'2-year summary'!AD12)*100</f>
        <v>53.516915814319432</v>
      </c>
      <c r="I12" s="158">
        <f>('2-year summary'!I12/'2-year summary'!AE12)*100</f>
        <v>51.361629048086357</v>
      </c>
      <c r="J12" s="158">
        <f>('2-year summary'!J12/'2-year summary'!AF12)*100</f>
        <v>48.279557090129778</v>
      </c>
      <c r="K12" s="158">
        <f>('2-year summary'!K12/'2-year summary'!AG12)*100</f>
        <v>51.675769612711022</v>
      </c>
      <c r="L12" s="158">
        <f>('2-year summary'!L12/'2-year summary'!AH12)*100</f>
        <v>57.535309638367217</v>
      </c>
      <c r="M12" s="160">
        <f>('2-year summary'!M12/'2-year summary'!X12)*100</f>
        <v>41.486603284356093</v>
      </c>
      <c r="N12" s="157">
        <f>('2-year summary'!N12/'2-year summary'!Y12)*100</f>
        <v>42.868525896414347</v>
      </c>
      <c r="O12" s="157">
        <f>('2-year summary'!O12/'2-year summary'!Z12)*100</f>
        <v>41.428952279392163</v>
      </c>
      <c r="P12" s="157">
        <f>('2-year summary'!P12/'2-year summary'!AA12)*100</f>
        <v>42.121684867394691</v>
      </c>
      <c r="Q12" s="157">
        <f>('2-year summary'!Q12/'2-year summary'!AB12)*100</f>
        <v>44.989775051124745</v>
      </c>
      <c r="R12" s="158">
        <f>('2-year summary'!R12/'2-year summary'!AC12)*100</f>
        <v>47.021943573667713</v>
      </c>
      <c r="S12" s="158">
        <f>('2-year summary'!S12/'2-year summary'!AD12)*100</f>
        <v>46.483084185680568</v>
      </c>
      <c r="T12" s="158">
        <f>('2-year summary'!T12/'2-year summary'!AE12)*100</f>
        <v>48.638370951913643</v>
      </c>
      <c r="U12" s="158">
        <f>('2-year summary'!U12/'2-year summary'!AF12)*100</f>
        <v>51.720442909870222</v>
      </c>
      <c r="V12" s="158">
        <f>('2-year summary'!V12/'2-year summary'!AG12)*100</f>
        <v>48.324230387288978</v>
      </c>
      <c r="W12" s="158">
        <f>('2-year summary'!W12/'2-year summary'!AH12)*100</f>
        <v>42.464690361632776</v>
      </c>
      <c r="X12" s="160">
        <f>('2-year summary'!AI12/'2-year summary'!X12)*100</f>
        <v>32.094497263036587</v>
      </c>
      <c r="Y12" s="157">
        <f>('2-year summary'!AJ12/'2-year summary'!Y12)*100</f>
        <v>29.827357237715802</v>
      </c>
      <c r="Z12" s="157">
        <f>('2-year summary'!AK12/'2-year summary'!Z12)*100</f>
        <v>29.832044788056518</v>
      </c>
      <c r="AA12" s="157">
        <f>('2-year summary'!AL12/'2-year summary'!AA12)*100</f>
        <v>27.743109724388976</v>
      </c>
      <c r="AB12" s="157">
        <f>('2-year summary'!AM12/'2-year summary'!AB12)*100</f>
        <v>27.74369461486026</v>
      </c>
      <c r="AC12" s="158">
        <f>('2-year summary'!AN12/'2-year summary'!AC12)*100</f>
        <v>24.921630094043888</v>
      </c>
      <c r="AD12" s="158">
        <f>('2-year summary'!AO12/'2-year summary'!AD12)*100</f>
        <v>24.295830055074745</v>
      </c>
      <c r="AE12" s="158">
        <f>('2-year summary'!AP12/'2-year summary'!AE12)*100</f>
        <v>23.331697742885183</v>
      </c>
      <c r="AF12" s="158">
        <f>('2-year summary'!AQ12/'2-year summary'!AF12)*100</f>
        <v>21.490653649243956</v>
      </c>
      <c r="AG12" s="158">
        <f>('2-year summary'!AR12/'2-year summary'!AG12)*100</f>
        <v>22.740814299900695</v>
      </c>
      <c r="AH12" s="158">
        <f>('2-year summary'!AS12/'2-year summary'!AH12)*100</f>
        <v>25.143566661493093</v>
      </c>
      <c r="AI12" s="160">
        <f>('2-year summary'!AT12/'2-year summary'!X12)*100</f>
        <v>31.575914721982141</v>
      </c>
      <c r="AJ12" s="157">
        <f>('2-year summary'!AU12/'2-year summary'!Y12)*100</f>
        <v>36.228419654714479</v>
      </c>
      <c r="AK12" s="157">
        <f>('2-year summary'!AV12/'2-year summary'!Z12)*100</f>
        <v>33.804318848307119</v>
      </c>
      <c r="AL12" s="157">
        <f>('2-year summary'!AW12/'2-year summary'!AA12)*100</f>
        <v>33.567342693707744</v>
      </c>
      <c r="AM12" s="157">
        <f>('2-year summary'!AX12/'2-year summary'!AB12)*100</f>
        <v>32.024539877300612</v>
      </c>
      <c r="AN12" s="158">
        <f>('2-year summary'!AY12/'2-year summary'!AC12)*100</f>
        <v>33.163531870428422</v>
      </c>
      <c r="AO12" s="158">
        <f>('2-year summary'!AZ12/'2-year summary'!AD12)*100</f>
        <v>30.68450039339103</v>
      </c>
      <c r="AP12" s="158">
        <f>('2-year summary'!BA12/'2-year summary'!AE12)*100</f>
        <v>33.783120706575076</v>
      </c>
      <c r="AQ12" s="158">
        <f>('2-year summary'!BB12/'2-year summary'!AF12)*100</f>
        <v>34.861293011072746</v>
      </c>
      <c r="AR12" s="158">
        <f>('2-year summary'!BC12/'2-year summary'!AG12)*100</f>
        <v>34.185700099304867</v>
      </c>
      <c r="AS12" s="158">
        <f>('2-year summary'!BD12/'2-year summary'!AH12)*100</f>
        <v>28.66677013813441</v>
      </c>
      <c r="AT12" s="550">
        <f t="shared" si="1"/>
        <v>56.926514399205558</v>
      </c>
      <c r="AU12" s="550">
        <f t="shared" si="1"/>
        <v>53.810336799627507</v>
      </c>
      <c r="AV12" s="160" t="s">
        <v>73</v>
      </c>
      <c r="AW12" s="157" t="s">
        <v>73</v>
      </c>
      <c r="AX12" s="157" t="s">
        <v>73</v>
      </c>
      <c r="AY12" s="157" t="s">
        <v>73</v>
      </c>
      <c r="AZ12" s="157" t="s">
        <v>73</v>
      </c>
      <c r="BA12" s="158" t="s">
        <v>73</v>
      </c>
      <c r="BB12" s="158" t="s">
        <v>73</v>
      </c>
      <c r="BC12" s="158" t="s">
        <v>73</v>
      </c>
      <c r="BD12" s="158" t="s">
        <v>73</v>
      </c>
      <c r="BE12" s="158" t="s">
        <v>73</v>
      </c>
      <c r="BF12" s="158" t="s">
        <v>73</v>
      </c>
      <c r="BG12" s="160">
        <f>('2-year summary'!CW12/'2-year summary'!X12)*100</f>
        <v>0</v>
      </c>
      <c r="BH12" s="157">
        <f>('2-year summary'!CX12/'2-year summary'!Y12)*100</f>
        <v>0</v>
      </c>
      <c r="BI12" s="157">
        <f>('2-year summary'!CY12/'2-year summary'!Z12)*100</f>
        <v>0</v>
      </c>
      <c r="BJ12" s="157">
        <f>('2-year summary'!CZ12/'2-year summary'!AA12)*100</f>
        <v>0</v>
      </c>
      <c r="BK12" s="157">
        <f>('2-year summary'!DA12/'2-year summary'!AB12)*100</f>
        <v>0</v>
      </c>
      <c r="BL12" s="158">
        <f>('2-year summary'!DB12/'2-year summary'!AC12)*100</f>
        <v>0</v>
      </c>
      <c r="BM12" s="158">
        <f>('2-year summary'!DC12/'2-year summary'!AD12)*100</f>
        <v>0</v>
      </c>
      <c r="BN12" s="158">
        <f>('2-year summary'!DD12/'2-year summary'!AE12)*100</f>
        <v>0</v>
      </c>
      <c r="BO12" s="158">
        <f>('2-year summary'!DE12/'2-year summary'!AF12)*100</f>
        <v>0</v>
      </c>
      <c r="BP12" s="158">
        <f>('2-year summary'!DF12/'2-year summary'!AG12)*100</f>
        <v>0</v>
      </c>
      <c r="BQ12" s="158">
        <f>('2-year summary'!DG12/'2-year summary'!AH12)*100</f>
        <v>0</v>
      </c>
      <c r="BR12" s="550">
        <f t="shared" si="2"/>
        <v>0</v>
      </c>
      <c r="BS12" s="550">
        <f t="shared" si="2"/>
        <v>0</v>
      </c>
      <c r="BT12" s="160">
        <f>('2-year summary'!DS12/'2-year summary'!AG12)*100</f>
        <v>1.266137040714995</v>
      </c>
      <c r="BU12" s="160">
        <f>('2-year summary'!DT12/'2-year summary'!AH12)*100</f>
        <v>1.3658233742045631</v>
      </c>
      <c r="BV12" s="550">
        <f>('2-year summary'!DU12/'2-year summary'!AG12)*100</f>
        <v>4.9652432969215489E-2</v>
      </c>
      <c r="BW12" s="550">
        <f>('2-year summary'!DV12/'2-year summary'!AH12)*100</f>
        <v>7.7603600807077441E-2</v>
      </c>
      <c r="BX12" s="160">
        <f t="shared" si="3"/>
        <v>1.3157894736842104</v>
      </c>
      <c r="BY12" s="160">
        <f t="shared" si="3"/>
        <v>1.4434269750116406</v>
      </c>
      <c r="BZ12" s="160">
        <f>('2-year summary'!DY12/'2-year summary'!AG12)*100</f>
        <v>3.2149950347567033</v>
      </c>
      <c r="CA12" s="160">
        <f>('2-year summary'!DZ12/'2-year summary'!AH12)*100</f>
        <v>4.0664286822908586</v>
      </c>
      <c r="CB12" s="160">
        <f>('2-year summary'!EA12/'2-year summary'!AG12)*100</f>
        <v>0.59582919563058589</v>
      </c>
      <c r="CC12" s="160">
        <f>('2-year summary'!EB12/'2-year summary'!AH12)*100</f>
        <v>0.9778053701691759</v>
      </c>
      <c r="CD12" s="160">
        <f t="shared" si="4"/>
        <v>3.810824230387289</v>
      </c>
      <c r="CE12" s="160">
        <f t="shared" si="4"/>
        <v>5.0442340524600349</v>
      </c>
      <c r="CF12" s="160">
        <f>('2-year summary'!EE12/'2-year summary'!AG12)*100</f>
        <v>4.0963257199602783</v>
      </c>
      <c r="CG12" s="160">
        <f>('2-year summary'!EF12/'2-year summary'!AH12)*100</f>
        <v>4.9976718919757879</v>
      </c>
      <c r="CH12" s="160">
        <f>('2-year summary'!EG12/'2-year summary'!AG12)*100</f>
        <v>1.2413108242303872E-2</v>
      </c>
      <c r="CI12" s="160">
        <f>('2-year summary'!EH12/'2-year summary'!AH12)*100</f>
        <v>1.552072016141549E-2</v>
      </c>
      <c r="CJ12" s="160">
        <f t="shared" si="5"/>
        <v>4.1087388282025818</v>
      </c>
      <c r="CK12" s="160">
        <f t="shared" si="5"/>
        <v>5.0131926121372032</v>
      </c>
      <c r="CL12" s="160">
        <f>('2-year summary'!EK12/'2-year summary'!AG12)*100</f>
        <v>1.4399205561072492</v>
      </c>
      <c r="CM12" s="160">
        <f>('2-year summary'!EL12/'2-year summary'!AH12)*100</f>
        <v>1.4123855346888097</v>
      </c>
      <c r="CN12" s="160">
        <f>('2-year summary'!EM12/'2-year summary'!AG12)*100</f>
        <v>2.557100297914598</v>
      </c>
      <c r="CO12" s="160">
        <f>('2-year summary'!EN12/'2-year summary'!AH12)*100</f>
        <v>1.1485332919447462</v>
      </c>
      <c r="CP12" s="160">
        <f t="shared" si="6"/>
        <v>3.997020854021847</v>
      </c>
      <c r="CQ12" s="160">
        <f t="shared" si="6"/>
        <v>2.5609188266335559</v>
      </c>
      <c r="CR12" s="160">
        <f>('2-year summary'!EQ12/'2-year summary'!AG12)*100</f>
        <v>1.4895729890764648</v>
      </c>
      <c r="CS12" s="160">
        <f>('2-year summary'!ER12/'2-year summary'!AH12)*100</f>
        <v>1.614154896787211</v>
      </c>
      <c r="CT12" s="160">
        <f>('2-year summary'!ES12/'2-year summary'!AG12)*100</f>
        <v>0.1365441906653426</v>
      </c>
      <c r="CU12" s="160">
        <f>('2-year summary'!ET12/'2-year summary'!AH12)*100</f>
        <v>4.6562160484246468E-2</v>
      </c>
      <c r="CV12" s="160">
        <f t="shared" si="7"/>
        <v>1.6261171797418075</v>
      </c>
      <c r="CW12" s="160">
        <f t="shared" si="7"/>
        <v>1.6607170572714576</v>
      </c>
      <c r="CX12" s="160">
        <f>('2-year summary'!EW12/'2-year summary'!AG12)*100</f>
        <v>4.716981132075472</v>
      </c>
      <c r="CY12" s="160">
        <f>('2-year summary'!EX12/'2-year summary'!AH12)*100</f>
        <v>4.8890268508458785</v>
      </c>
      <c r="CZ12" s="160">
        <f>('2-year summary'!EY12/'2-year summary'!AG12)*100</f>
        <v>0.16137040714995035</v>
      </c>
      <c r="DA12" s="160">
        <f>('2-year summary'!EZ12/'2-year summary'!AH12)*100</f>
        <v>0.46562160484246468</v>
      </c>
      <c r="DB12" s="160">
        <f t="shared" si="8"/>
        <v>4.878351539225422</v>
      </c>
      <c r="DC12" s="160">
        <f t="shared" si="8"/>
        <v>5.3546484556883431</v>
      </c>
      <c r="DD12" s="160">
        <f>('2-year summary'!FC12/'2-year summary'!AG12)*100</f>
        <v>1.2413108242303872E-2</v>
      </c>
      <c r="DE12" s="160">
        <f>('2-year summary'!FD12/'2-year summary'!AH12)*100</f>
        <v>1.552072016141549E-2</v>
      </c>
      <c r="DF12" s="160">
        <f>('2-year summary'!FE12/'2-year summary'!AG12)*100</f>
        <v>0</v>
      </c>
      <c r="DG12" s="160">
        <f>('2-year summary'!FF12/'2-year summary'!AH12)*100</f>
        <v>4.6562160484246468E-2</v>
      </c>
      <c r="DH12" s="160">
        <f t="shared" si="9"/>
        <v>1.2413108242303872E-2</v>
      </c>
      <c r="DI12" s="160">
        <f t="shared" si="9"/>
        <v>6.2082880645661961E-2</v>
      </c>
      <c r="DJ12" s="160">
        <f>('2-year summary'!FI12/'2-year summary'!AG12)*100</f>
        <v>4.8659384309831184</v>
      </c>
      <c r="DK12" s="160">
        <f>('2-year summary'!FJ12/'2-year summary'!AH12)*100</f>
        <v>5.8513115008536403</v>
      </c>
      <c r="DL12" s="160">
        <f>('2-year summary'!FK12/'2-year summary'!AG12)*100</f>
        <v>0.22343594836146974</v>
      </c>
      <c r="DM12" s="160">
        <f>('2-year summary'!FL12/'2-year summary'!AH12)*100</f>
        <v>1.0864504112990843</v>
      </c>
      <c r="DN12" s="160">
        <f t="shared" si="10"/>
        <v>5.089374379344588</v>
      </c>
      <c r="DO12" s="160">
        <f t="shared" si="10"/>
        <v>6.937761912152725</v>
      </c>
      <c r="DP12" s="160">
        <f>('2-year summary'!FO12/'2-year summary'!AG12)*100</f>
        <v>1.2413108242303872E-2</v>
      </c>
      <c r="DQ12" s="160">
        <f>('2-year summary'!FP12/'2-year summary'!AH12)*100</f>
        <v>1.552072016141549E-2</v>
      </c>
      <c r="DR12" s="160">
        <f>('2-year summary'!FQ12/'2-year summary'!AG12)*100</f>
        <v>0</v>
      </c>
      <c r="DS12" s="160">
        <f>('2-year summary'!FR12/'2-year summary'!AH12)*100</f>
        <v>0</v>
      </c>
      <c r="DT12" s="160">
        <f t="shared" si="11"/>
        <v>1.2413108242303872E-2</v>
      </c>
      <c r="DU12" s="160">
        <f t="shared" si="11"/>
        <v>1.552072016141549E-2</v>
      </c>
      <c r="DV12" s="160">
        <f>('2-year summary'!FU12/'2-year summary'!AG12)*100</f>
        <v>7.7954319761668316</v>
      </c>
      <c r="DW12" s="160">
        <f>('2-year summary'!FV12/'2-year summary'!AH12)*100</f>
        <v>8.1483780847431326</v>
      </c>
      <c r="DX12" s="160">
        <f>('2-year summary'!FW12/'2-year summary'!AG12)*100</f>
        <v>10.364945382323734</v>
      </c>
      <c r="DY12" s="160">
        <f>('2-year summary'!FX12/'2-year summary'!AH12)*100</f>
        <v>9.8866987428216682</v>
      </c>
      <c r="DZ12" s="160">
        <f t="shared" si="12"/>
        <v>18.160377358490564</v>
      </c>
      <c r="EA12" s="160">
        <f t="shared" si="12"/>
        <v>18.035076827564801</v>
      </c>
      <c r="EB12" s="160">
        <f>('2-year summary'!GA12/'2-year summary'!AG12)*100</f>
        <v>0</v>
      </c>
      <c r="EC12" s="160">
        <f>('2-year summary'!GB12/'2-year summary'!AH12)*100</f>
        <v>0</v>
      </c>
      <c r="ED12" s="160">
        <f>('2-year summary'!GC12/'2-year summary'!AG12)*100</f>
        <v>0</v>
      </c>
      <c r="EE12" s="160">
        <f>('2-year summary'!GD12/'2-year summary'!AH12)*100</f>
        <v>0</v>
      </c>
      <c r="EF12" s="160">
        <f t="shared" si="13"/>
        <v>0</v>
      </c>
      <c r="EG12" s="160">
        <f t="shared" si="13"/>
        <v>0</v>
      </c>
      <c r="EH12" s="160">
        <f>('2-year summary'!GG12/'2-year summary'!AG12)*100</f>
        <v>2.4826216484607744E-2</v>
      </c>
      <c r="EI12" s="160">
        <f>('2-year summary'!GH12/'2-year summary'!AH12)*100</f>
        <v>1.552072016141549E-2</v>
      </c>
      <c r="EJ12" s="160">
        <f>('2-year summary'!GI12/'2-year summary'!AG12)*100</f>
        <v>3.7239324726911618E-2</v>
      </c>
      <c r="EK12" s="160">
        <f>('2-year summary'!GJ12/'2-year summary'!AH12)*100</f>
        <v>4.6562160484246468E-2</v>
      </c>
      <c r="EL12" s="160">
        <f t="shared" si="14"/>
        <v>6.2065541211519359E-2</v>
      </c>
      <c r="EM12" s="160">
        <f t="shared" si="14"/>
        <v>6.2082880645661961E-2</v>
      </c>
      <c r="EN12" s="564">
        <f>('2-year summary'!GM12/'2-year summary'!X12)*100</f>
        <v>3.4860270815326992</v>
      </c>
      <c r="EO12" s="263">
        <f>('2-year summary'!GN12/'2-year summary'!Y12)*100</f>
        <v>3.1341301460823376</v>
      </c>
      <c r="EP12" s="263">
        <f>('2-year summary'!GO12/'2-year summary'!Z12)*100</f>
        <v>2.7725939749400164</v>
      </c>
      <c r="EQ12" s="263">
        <f>('2-year summary'!GP12/'2-year summary'!AA12)*100</f>
        <v>2.7301092043681749</v>
      </c>
      <c r="ER12" s="263">
        <f>('2-year summary'!GQ12/'2-year summary'!AB12)*100</f>
        <v>2.3312883435582821</v>
      </c>
      <c r="ES12" s="265">
        <f>('2-year summary'!GR12/'2-year summary'!AC12)*100</f>
        <v>2.3119122257053291</v>
      </c>
      <c r="ET12" s="265">
        <f>('2-year summary'!GS12/'2-year summary'!AD12)*100</f>
        <v>2.5649095200629426</v>
      </c>
      <c r="EU12" s="265">
        <f>('2-year summary'!GT12/'2-year summary'!AE12)*100</f>
        <v>2.5392541707556426</v>
      </c>
      <c r="EV12" s="265">
        <f>('2-year summary'!GU12/'2-year summary'!AF12)*100</f>
        <v>2.4169543993332541</v>
      </c>
      <c r="EW12" s="564">
        <f>('2-year summary'!GV12/'2-year summary'!X12)*100</f>
        <v>0</v>
      </c>
      <c r="EX12" s="263">
        <f>('2-year summary'!GW12/'2-year summary'!Y12)*100</f>
        <v>0</v>
      </c>
      <c r="EY12" s="263">
        <f>('2-year summary'!GX12/'2-year summary'!Z12)*100</f>
        <v>0</v>
      </c>
      <c r="EZ12" s="263">
        <f>('2-year summary'!GY12/'2-year summary'!AA12)*100</f>
        <v>2.6001040041601666E-2</v>
      </c>
      <c r="FA12" s="263">
        <f>('2-year summary'!GZ12/'2-year summary'!AB12)*100</f>
        <v>0</v>
      </c>
      <c r="FB12" s="265">
        <f>('2-year summary'!HA12/'2-year summary'!AC12)*100</f>
        <v>1.3061650992685477E-2</v>
      </c>
      <c r="FC12" s="265">
        <f>('2-year summary'!HB12/'2-year summary'!AD12)*100</f>
        <v>0</v>
      </c>
      <c r="FD12" s="265">
        <f>('2-year summary'!HC12/'2-year summary'!AE12)*100</f>
        <v>1.2266928361138371E-2</v>
      </c>
      <c r="FE12" s="265">
        <f>('2-year summary'!HD12/'2-year summary'!AF12)*100</f>
        <v>2.3812358614120729E-2</v>
      </c>
      <c r="FF12" s="564">
        <f>('2-year summary'!HN12/'2-year summary'!X12)*100</f>
        <v>6.3094209161624892</v>
      </c>
      <c r="FG12" s="263">
        <f>('2-year summary'!HO12/'2-year summary'!Y12)*100</f>
        <v>7.6494023904382464</v>
      </c>
      <c r="FH12" s="263">
        <f>('2-year summary'!HP12/'2-year summary'!Z12)*100</f>
        <v>7.9978672354038922</v>
      </c>
      <c r="FI12" s="263">
        <f>('2-year summary'!HQ12/'2-year summary'!AA12)*100</f>
        <v>9.5683827353094131</v>
      </c>
      <c r="FJ12" s="263">
        <f>('2-year summary'!HR12/'2-year summary'!AB12)*100</f>
        <v>9.9522835719154745</v>
      </c>
      <c r="FK12" s="265">
        <f>('2-year summary'!HS12/'2-year summary'!AC12)*100</f>
        <v>11.468129571577848</v>
      </c>
      <c r="FL12" s="265">
        <f>('2-year summary'!HT12/'2-year summary'!AD12)*100</f>
        <v>12.084972462627853</v>
      </c>
      <c r="FM12" s="265">
        <f>('2-year summary'!HU12/'2-year summary'!AE12)*100</f>
        <v>12.242394504416094</v>
      </c>
      <c r="FN12" s="265">
        <f>('2-year summary'!HV12/'2-year summary'!AF12)*100</f>
        <v>11.656149541612097</v>
      </c>
      <c r="FO12" s="564">
        <f>('2-year summary'!HW12/'2-year summary'!X12)*100</f>
        <v>4.1774704696053009</v>
      </c>
      <c r="FP12" s="263">
        <f>('2-year summary'!HX12/'2-year summary'!Y12)*100</f>
        <v>3.5590969455511288</v>
      </c>
      <c r="FQ12" s="263">
        <f>('2-year summary'!HY12/'2-year summary'!Z12)*100</f>
        <v>4.0522527326046385</v>
      </c>
      <c r="FR12" s="263">
        <f>('2-year summary'!HZ12/'2-year summary'!AA12)*100</f>
        <v>4.5761830473218925</v>
      </c>
      <c r="FS12" s="263">
        <f>('2-year summary'!IA12/'2-year summary'!AB12)*100</f>
        <v>2.1404226312201775</v>
      </c>
      <c r="FT12" s="265">
        <f>('2-year summary'!IB12/'2-year summary'!AC12)*100</f>
        <v>3.0041797283176592</v>
      </c>
      <c r="FU12" s="265">
        <f>('2-year summary'!IC12/'2-year summary'!AD12)*100</f>
        <v>3.870967741935484</v>
      </c>
      <c r="FV12" s="265">
        <f>('2-year summary'!ID12/'2-year summary'!AE12)*100</f>
        <v>4.2443572129538758</v>
      </c>
      <c r="FW12" s="265">
        <f>('2-year summary'!IE12/'2-year summary'!AF12)*100</f>
        <v>4.8100964400523871</v>
      </c>
      <c r="FX12" s="564">
        <f>('2-year summary'!KQ12/'2-year summary'!X12)*100</f>
        <v>16.623451454912129</v>
      </c>
      <c r="FY12" s="263">
        <f>('2-year summary'!KR12/'2-year summary'!Y12)*100</f>
        <v>16.520584329349269</v>
      </c>
      <c r="FZ12" s="263">
        <f>('2-year summary'!KS12/'2-year summary'!Z12)*100</f>
        <v>17.968541722207412</v>
      </c>
      <c r="GA12" s="263">
        <f>('2-year summary'!KT12/'2-year summary'!AA12)*100</f>
        <v>17.836713468538743</v>
      </c>
      <c r="GB12" s="263">
        <f>('2-year summary'!KU12/'2-year summary'!AB12)*100</f>
        <v>14.982958418541239</v>
      </c>
      <c r="GC12" s="265">
        <f>('2-year summary'!KV12/'2-year summary'!AC12)*100</f>
        <v>14.276384535005224</v>
      </c>
      <c r="GD12" s="265">
        <f>('2-year summary'!KW12/'2-year summary'!AD12)*100</f>
        <v>14.571203776553896</v>
      </c>
      <c r="GE12" s="265">
        <f>('2-year summary'!KX12/'2-year summary'!AE12)*100</f>
        <v>13.24828263002944</v>
      </c>
      <c r="GF12" s="265">
        <f>('2-year summary'!KY12/'2-year summary'!AF12)*100</f>
        <v>12.71579949994047</v>
      </c>
      <c r="GG12" s="564">
        <f>('2-year summary'!KZ12/'2-year summary'!X12)*100</f>
        <v>5.7332180927686549</v>
      </c>
      <c r="GH12" s="263">
        <f>('2-year summary'!LA12/'2-year summary'!Y12)*100</f>
        <v>3.0810092961487383</v>
      </c>
      <c r="GI12" s="263">
        <f>('2-year summary'!LB12/'2-year summary'!Z12)*100</f>
        <v>3.5723806984804054</v>
      </c>
      <c r="GJ12" s="263">
        <f>('2-year summary'!LC12/'2-year summary'!AA12)*100</f>
        <v>3.9521580863234527</v>
      </c>
      <c r="GK12" s="263">
        <f>('2-year summary'!LD12/'2-year summary'!AB12)*100</f>
        <v>10.824812542603954</v>
      </c>
      <c r="GL12" s="265">
        <f>('2-year summary'!LE12/'2-year summary'!AC12)*100</f>
        <v>10.841170323928944</v>
      </c>
      <c r="GM12" s="265">
        <f>('2-year summary'!LF12/'2-year summary'!AD12)*100</f>
        <v>11.927616050354052</v>
      </c>
      <c r="GN12" s="265">
        <f>('2-year summary'!LG12/'2-year summary'!AE12)*100</f>
        <v>10.598626104023552</v>
      </c>
      <c r="GO12" s="265">
        <f>('2-year summary'!LH12/'2-year summary'!AF12)*100</f>
        <v>12.025241100130968</v>
      </c>
      <c r="GP12" s="152"/>
      <c r="GQ12" s="153">
        <f t="shared" si="15"/>
        <v>100</v>
      </c>
      <c r="GR12" s="153">
        <f t="shared" si="16"/>
        <v>100</v>
      </c>
      <c r="GS12" s="153">
        <f t="shared" si="17"/>
        <v>100</v>
      </c>
      <c r="GT12" s="153">
        <f t="shared" si="18"/>
        <v>100</v>
      </c>
      <c r="GU12" s="153">
        <f t="shared" si="19"/>
        <v>100</v>
      </c>
      <c r="GV12" s="153">
        <f t="shared" si="20"/>
        <v>100</v>
      </c>
      <c r="GW12" s="153">
        <f t="shared" si="21"/>
        <v>100</v>
      </c>
      <c r="GX12" s="153">
        <f t="shared" si="22"/>
        <v>100</v>
      </c>
      <c r="GY12" s="153">
        <f t="shared" si="23"/>
        <v>100</v>
      </c>
      <c r="GZ12" s="569">
        <f t="shared" si="24"/>
        <v>99.999999999999986</v>
      </c>
      <c r="HA12" s="569">
        <f t="shared" si="24"/>
        <v>100.00000000000001</v>
      </c>
    </row>
    <row r="13" spans="1:209" s="149" customFormat="1" ht="12.75" customHeight="1" x14ac:dyDescent="0.2">
      <c r="A13" s="151" t="s">
        <v>10</v>
      </c>
      <c r="B13" s="157">
        <f>('2-year summary'!B13/'2-year summary'!X13)*100</f>
        <v>60.87924318308292</v>
      </c>
      <c r="C13" s="157">
        <f>('2-year summary'!C13/'2-year summary'!Y13)*100</f>
        <v>56.464503996238832</v>
      </c>
      <c r="D13" s="157">
        <f>('2-year summary'!D13/'2-year summary'!Z13)*100</f>
        <v>47.617281661412939</v>
      </c>
      <c r="E13" s="157">
        <f>('2-year summary'!E13/'2-year summary'!AA13)*100</f>
        <v>80.171648416691326</v>
      </c>
      <c r="F13" s="157">
        <f>('2-year summary'!F13/'2-year summary'!AB13)*100</f>
        <v>62.155640458475773</v>
      </c>
      <c r="G13" s="158">
        <f>('2-year summary'!G13/'2-year summary'!AC13)*100</f>
        <v>69.189583840350451</v>
      </c>
      <c r="H13" s="158">
        <f>('2-year summary'!H13/'2-year summary'!AD13)*100</f>
        <v>68.427335123843619</v>
      </c>
      <c r="I13" s="158">
        <f>('2-year summary'!I13/'2-year summary'!AE13)*100</f>
        <v>67.015315651849079</v>
      </c>
      <c r="J13" s="158">
        <f>('2-year summary'!J13/'2-year summary'!AF13)*100</f>
        <v>63.659673659673658</v>
      </c>
      <c r="K13" s="158">
        <f>('2-year summary'!K13/'2-year summary'!AG13)*100</f>
        <v>57.327971403038426</v>
      </c>
      <c r="L13" s="158">
        <f>('2-year summary'!L13/'2-year summary'!AH13)*100</f>
        <v>58.065246941549617</v>
      </c>
      <c r="M13" s="160">
        <f>('2-year summary'!M13/'2-year summary'!X13)*100</f>
        <v>39.120756816917087</v>
      </c>
      <c r="N13" s="157">
        <f>('2-year summary'!N13/'2-year summary'!Y13)*100</f>
        <v>43.535496003761168</v>
      </c>
      <c r="O13" s="157">
        <f>('2-year summary'!O13/'2-year summary'!Z13)*100</f>
        <v>52.382718338587054</v>
      </c>
      <c r="P13" s="157">
        <f>('2-year summary'!P13/'2-year summary'!AA13)*100</f>
        <v>19.82835158330867</v>
      </c>
      <c r="Q13" s="157">
        <f>('2-year summary'!Q13/'2-year summary'!AB13)*100</f>
        <v>37.844359541524227</v>
      </c>
      <c r="R13" s="158">
        <f>('2-year summary'!R13/'2-year summary'!AC13)*100</f>
        <v>30.810416159649552</v>
      </c>
      <c r="S13" s="158">
        <f>('2-year summary'!S13/'2-year summary'!AD13)*100</f>
        <v>31.57266487615637</v>
      </c>
      <c r="T13" s="158">
        <f>('2-year summary'!T13/'2-year summary'!AE13)*100</f>
        <v>32.984684348150914</v>
      </c>
      <c r="U13" s="158">
        <f>('2-year summary'!U13/'2-year summary'!AF13)*100</f>
        <v>36.340326340326342</v>
      </c>
      <c r="V13" s="158">
        <f>('2-year summary'!V13/'2-year summary'!AG13)*100</f>
        <v>42.672028596961574</v>
      </c>
      <c r="W13" s="158">
        <f>('2-year summary'!W13/'2-year summary'!AH13)*100</f>
        <v>41.934753058450383</v>
      </c>
      <c r="X13" s="160">
        <f>('2-year summary'!AI13/'2-year summary'!X13)*100</f>
        <v>28.770172509738451</v>
      </c>
      <c r="Y13" s="157">
        <f>('2-year summary'!AJ13/'2-year summary'!Y13)*100</f>
        <v>26.610249177244942</v>
      </c>
      <c r="Z13" s="157">
        <f>('2-year summary'!AK13/'2-year summary'!Z13)*100</f>
        <v>21.917300203968107</v>
      </c>
      <c r="AA13" s="157">
        <f>('2-year summary'!AL13/'2-year summary'!AA13)*100</f>
        <v>43.444806155667358</v>
      </c>
      <c r="AB13" s="157">
        <f>('2-year summary'!AM13/'2-year summary'!AB13)*100</f>
        <v>29.680273476774584</v>
      </c>
      <c r="AC13" s="158">
        <f>('2-year summary'!AN13/'2-year summary'!AC13)*100</f>
        <v>34.436602579703091</v>
      </c>
      <c r="AD13" s="158">
        <f>('2-year summary'!AO13/'2-year summary'!AD13)*100</f>
        <v>28.051327961802446</v>
      </c>
      <c r="AE13" s="158">
        <f>('2-year summary'!AP13/'2-year summary'!AE13)*100</f>
        <v>31.807994023160251</v>
      </c>
      <c r="AF13" s="158">
        <f>('2-year summary'!AQ13/'2-year summary'!AF13)*100</f>
        <v>29.277389277389275</v>
      </c>
      <c r="AG13" s="158">
        <f>('2-year summary'!AR13/'2-year summary'!AG13)*100</f>
        <v>26.228775692582662</v>
      </c>
      <c r="AH13" s="158">
        <f>('2-year summary'!AS13/'2-year summary'!AH13)*100</f>
        <v>25.94019030357952</v>
      </c>
      <c r="AI13" s="160">
        <f>('2-year summary'!AT13/'2-year summary'!X13)*100</f>
        <v>38.675570395102952</v>
      </c>
      <c r="AJ13" s="157">
        <f>('2-year summary'!AU13/'2-year summary'!Y13)*100</f>
        <v>41.137752703338037</v>
      </c>
      <c r="AK13" s="157">
        <f>('2-year summary'!AV13/'2-year summary'!Z13)*100</f>
        <v>46.745781568700167</v>
      </c>
      <c r="AL13" s="157">
        <f>('2-year summary'!AW13/'2-year summary'!AA13)*100</f>
        <v>11.245930748742232</v>
      </c>
      <c r="AM13" s="157">
        <f>('2-year summary'!AX13/'2-year summary'!AB13)*100</f>
        <v>33.098733159058916</v>
      </c>
      <c r="AN13" s="158">
        <f>('2-year summary'!AY13/'2-year summary'!AC13)*100</f>
        <v>25.626673156485761</v>
      </c>
      <c r="AO13" s="158">
        <f>('2-year summary'!AZ13/'2-year summary'!AD13)*100</f>
        <v>27.514174873172188</v>
      </c>
      <c r="AP13" s="158">
        <f>('2-year summary'!BA13/'2-year summary'!AE13)*100</f>
        <v>28.856929398580501</v>
      </c>
      <c r="AQ13" s="158">
        <f>('2-year summary'!BB13/'2-year summary'!AF13)*100</f>
        <v>31.655011655011656</v>
      </c>
      <c r="AR13" s="158">
        <f>('2-year summary'!BC13/'2-year summary'!AG13)*100</f>
        <v>34.517426273458447</v>
      </c>
      <c r="AS13" s="158">
        <f>('2-year summary'!BD13/'2-year summary'!AH13)*100</f>
        <v>29.74626189397372</v>
      </c>
      <c r="AT13" s="550">
        <f t="shared" si="1"/>
        <v>60.746201966041113</v>
      </c>
      <c r="AU13" s="550">
        <f t="shared" si="1"/>
        <v>55.686452197553237</v>
      </c>
      <c r="AV13" s="160" t="s">
        <v>73</v>
      </c>
      <c r="AW13" s="157" t="s">
        <v>73</v>
      </c>
      <c r="AX13" s="157" t="s">
        <v>73</v>
      </c>
      <c r="AY13" s="157" t="s">
        <v>73</v>
      </c>
      <c r="AZ13" s="157" t="s">
        <v>73</v>
      </c>
      <c r="BA13" s="158" t="s">
        <v>73</v>
      </c>
      <c r="BB13" s="158" t="s">
        <v>73</v>
      </c>
      <c r="BC13" s="158" t="s">
        <v>73</v>
      </c>
      <c r="BD13" s="158" t="s">
        <v>73</v>
      </c>
      <c r="BE13" s="158" t="s">
        <v>73</v>
      </c>
      <c r="BF13" s="158" t="s">
        <v>73</v>
      </c>
      <c r="BG13" s="160">
        <f>('2-year summary'!CW13/'2-year summary'!X13)*100</f>
        <v>0</v>
      </c>
      <c r="BH13" s="157">
        <f>('2-year summary'!CX13/'2-year summary'!Y13)*100</f>
        <v>0</v>
      </c>
      <c r="BI13" s="157">
        <f>('2-year summary'!CY13/'2-year summary'!Z13)*100</f>
        <v>0.1483404413128129</v>
      </c>
      <c r="BJ13" s="157">
        <f>('2-year summary'!CZ13/'2-year summary'!AA13)*100</f>
        <v>1.6572950577093812</v>
      </c>
      <c r="BK13" s="157">
        <f>('2-year summary'!DA13/'2-year summary'!AB13)*100</f>
        <v>0</v>
      </c>
      <c r="BL13" s="158">
        <f>('2-year summary'!DB13/'2-year summary'!AC13)*100</f>
        <v>0</v>
      </c>
      <c r="BM13" s="158">
        <f>('2-year summary'!DC13/'2-year summary'!AD13)*100</f>
        <v>0</v>
      </c>
      <c r="BN13" s="158">
        <f>('2-year summary'!DD13/'2-year summary'!AE13)*100</f>
        <v>0</v>
      </c>
      <c r="BO13" s="158">
        <f>('2-year summary'!DE13/'2-year summary'!AF13)*100</f>
        <v>0</v>
      </c>
      <c r="BP13" s="158">
        <f>('2-year summary'!DF13/'2-year summary'!AG13)*100</f>
        <v>0</v>
      </c>
      <c r="BQ13" s="158">
        <f>('2-year summary'!DG13/'2-year summary'!AH13)*100</f>
        <v>0</v>
      </c>
      <c r="BR13" s="550">
        <f t="shared" si="2"/>
        <v>0</v>
      </c>
      <c r="BS13" s="550">
        <f t="shared" si="2"/>
        <v>0</v>
      </c>
      <c r="BT13" s="160">
        <f>('2-year summary'!DS13/'2-year summary'!AG13)*100</f>
        <v>0.46916890080428952</v>
      </c>
      <c r="BU13" s="160">
        <f>('2-year summary'!DT13/'2-year summary'!AH13)*100</f>
        <v>0.29451744449478934</v>
      </c>
      <c r="BV13" s="550">
        <f>('2-year summary'!DU13/'2-year summary'!AG13)*100</f>
        <v>0.24575513851653263</v>
      </c>
      <c r="BW13" s="550">
        <f>('2-year summary'!DV13/'2-year summary'!AH13)*100</f>
        <v>0.11327594019030357</v>
      </c>
      <c r="BX13" s="160">
        <f t="shared" si="3"/>
        <v>0.71492403932082216</v>
      </c>
      <c r="BY13" s="160">
        <f t="shared" si="3"/>
        <v>0.40779338468509291</v>
      </c>
      <c r="BZ13" s="160">
        <f>('2-year summary'!DY13/'2-year summary'!AG13)*100</f>
        <v>1.2734584450402144</v>
      </c>
      <c r="CA13" s="160">
        <f>('2-year summary'!DZ13/'2-year summary'!AH13)*100</f>
        <v>1.5858631626642499</v>
      </c>
      <c r="CB13" s="160">
        <f>('2-year summary'!EA13/'2-year summary'!AG13)*100</f>
        <v>4.8704200178731014</v>
      </c>
      <c r="CC13" s="160">
        <f>('2-year summary'!EB13/'2-year summary'!AH13)*100</f>
        <v>8.0879021295876754</v>
      </c>
      <c r="CD13" s="160">
        <f t="shared" si="4"/>
        <v>6.1438784629133156</v>
      </c>
      <c r="CE13" s="160">
        <f t="shared" si="4"/>
        <v>9.6737652922519253</v>
      </c>
      <c r="CF13" s="160">
        <f>('2-year summary'!EE13/'2-year summary'!AG13)*100</f>
        <v>6.4343163538873993</v>
      </c>
      <c r="CG13" s="160">
        <f>('2-year summary'!EF13/'2-year summary'!AH13)*100</f>
        <v>6.9098323516085181</v>
      </c>
      <c r="CH13" s="160">
        <f>('2-year summary'!EG13/'2-year summary'!AG13)*100</f>
        <v>2.2341376228775692E-2</v>
      </c>
      <c r="CI13" s="160">
        <f>('2-year summary'!EH13/'2-year summary'!AH13)*100</f>
        <v>2.2655188038060717E-2</v>
      </c>
      <c r="CJ13" s="160">
        <f t="shared" si="5"/>
        <v>6.4566577301161754</v>
      </c>
      <c r="CK13" s="160">
        <f t="shared" si="5"/>
        <v>6.932487539646579</v>
      </c>
      <c r="CL13" s="160">
        <f>('2-year summary'!EK13/'2-year summary'!AG13)*100</f>
        <v>9.8748882931188575</v>
      </c>
      <c r="CM13" s="160">
        <f>('2-year summary'!EL13/'2-year summary'!AH13)*100</f>
        <v>10.715903942002718</v>
      </c>
      <c r="CN13" s="160">
        <f>('2-year summary'!EM13/'2-year summary'!AG13)*100</f>
        <v>0.46916890080428952</v>
      </c>
      <c r="CO13" s="160">
        <f>('2-year summary'!EN13/'2-year summary'!AH13)*100</f>
        <v>1.3366560942455823</v>
      </c>
      <c r="CP13" s="160">
        <f t="shared" si="6"/>
        <v>10.344057193923147</v>
      </c>
      <c r="CQ13" s="160">
        <f t="shared" si="6"/>
        <v>12.0525600362483</v>
      </c>
      <c r="CR13" s="160">
        <f>('2-year summary'!EQ13/'2-year summary'!AG13)*100</f>
        <v>0.84897229669347629</v>
      </c>
      <c r="CS13" s="160">
        <f>('2-year summary'!ER13/'2-year summary'!AH13)*100</f>
        <v>0.86089714544630713</v>
      </c>
      <c r="CT13" s="160">
        <f>('2-year summary'!ES13/'2-year summary'!AG13)*100</f>
        <v>2.2341376228775692E-2</v>
      </c>
      <c r="CU13" s="160">
        <f>('2-year summary'!ET13/'2-year summary'!AH13)*100</f>
        <v>0</v>
      </c>
      <c r="CV13" s="160">
        <f t="shared" si="7"/>
        <v>0.87131367292225204</v>
      </c>
      <c r="CW13" s="160">
        <f t="shared" si="7"/>
        <v>0.86089714544630713</v>
      </c>
      <c r="CX13" s="160">
        <f>('2-year summary'!EW13/'2-year summary'!AG13)*100</f>
        <v>0.46916890080428952</v>
      </c>
      <c r="CY13" s="160">
        <f>('2-year summary'!EX13/'2-year summary'!AH13)*100</f>
        <v>0.43044857272315357</v>
      </c>
      <c r="CZ13" s="160">
        <f>('2-year summary'!EY13/'2-year summary'!AG13)*100</f>
        <v>0.35746201966041108</v>
      </c>
      <c r="DA13" s="160">
        <f>('2-year summary'!EZ13/'2-year summary'!AH13)*100</f>
        <v>0.31717263253285005</v>
      </c>
      <c r="DB13" s="160">
        <f t="shared" si="8"/>
        <v>0.82663092046470066</v>
      </c>
      <c r="DC13" s="160">
        <f t="shared" si="8"/>
        <v>0.74762120525600362</v>
      </c>
      <c r="DD13" s="160">
        <f>('2-year summary'!FC13/'2-year summary'!AG13)*100</f>
        <v>0</v>
      </c>
      <c r="DE13" s="160">
        <f>('2-year summary'!FD13/'2-year summary'!AH13)*100</f>
        <v>0</v>
      </c>
      <c r="DF13" s="160">
        <f>('2-year summary'!FE13/'2-year summary'!AG13)*100</f>
        <v>0</v>
      </c>
      <c r="DG13" s="160">
        <f>('2-year summary'!FF13/'2-year summary'!AH13)*100</f>
        <v>0</v>
      </c>
      <c r="DH13" s="160">
        <f t="shared" si="9"/>
        <v>0</v>
      </c>
      <c r="DI13" s="160">
        <f t="shared" si="9"/>
        <v>0</v>
      </c>
      <c r="DJ13" s="160">
        <f>('2-year summary'!FI13/'2-year summary'!AG13)*100</f>
        <v>3.4629133154602325</v>
      </c>
      <c r="DK13" s="160">
        <f>('2-year summary'!FJ13/'2-year summary'!AH13)*100</f>
        <v>3.6021748980516537</v>
      </c>
      <c r="DL13" s="160">
        <f>('2-year summary'!FK13/'2-year summary'!AG13)*100</f>
        <v>0.87131367292225204</v>
      </c>
      <c r="DM13" s="160">
        <f>('2-year summary'!FL13/'2-year summary'!AH13)*100</f>
        <v>0.99682827367467142</v>
      </c>
      <c r="DN13" s="160">
        <f t="shared" si="10"/>
        <v>4.3342269883824844</v>
      </c>
      <c r="DO13" s="160">
        <f t="shared" si="10"/>
        <v>4.5990031717263253</v>
      </c>
      <c r="DP13" s="160">
        <f>('2-year summary'!FO13/'2-year summary'!AG13)*100</f>
        <v>0</v>
      </c>
      <c r="DQ13" s="160">
        <f>('2-year summary'!FP13/'2-year summary'!AH13)*100</f>
        <v>0</v>
      </c>
      <c r="DR13" s="160">
        <f>('2-year summary'!FQ13/'2-year summary'!AG13)*100</f>
        <v>0</v>
      </c>
      <c r="DS13" s="160">
        <f>('2-year summary'!FR13/'2-year summary'!AH13)*100</f>
        <v>0</v>
      </c>
      <c r="DT13" s="160">
        <f t="shared" si="11"/>
        <v>0</v>
      </c>
      <c r="DU13" s="160">
        <f t="shared" si="11"/>
        <v>0</v>
      </c>
      <c r="DV13" s="160">
        <f>('2-year summary'!FU13/'2-year summary'!AG13)*100</f>
        <v>6.724754244861483</v>
      </c>
      <c r="DW13" s="160">
        <f>('2-year summary'!FV13/'2-year summary'!AH13)*100</f>
        <v>6.2754870865428174</v>
      </c>
      <c r="DX13" s="160">
        <f>('2-year summary'!FW13/'2-year summary'!AG13)*100</f>
        <v>1.2734584450402144</v>
      </c>
      <c r="DY13" s="160">
        <f>('2-year summary'!FX13/'2-year summary'!AH13)*100</f>
        <v>1.2233801540552787</v>
      </c>
      <c r="DZ13" s="160">
        <f t="shared" si="12"/>
        <v>7.9982126899016972</v>
      </c>
      <c r="EA13" s="160">
        <f t="shared" si="12"/>
        <v>7.4988672405980958</v>
      </c>
      <c r="EB13" s="160">
        <f>('2-year summary'!GA13/'2-year summary'!AG13)*100</f>
        <v>1.3404825737265416</v>
      </c>
      <c r="EC13" s="160">
        <f>('2-year summary'!GB13/'2-year summary'!AH13)*100</f>
        <v>1.2686905301314002</v>
      </c>
      <c r="ED13" s="160">
        <f>('2-year summary'!GC13/'2-year summary'!AG13)*100</f>
        <v>2.2341376228775692E-2</v>
      </c>
      <c r="EE13" s="160">
        <f>('2-year summary'!GD13/'2-year summary'!AH13)*100</f>
        <v>9.062075215224287E-2</v>
      </c>
      <c r="EF13" s="160">
        <f t="shared" si="13"/>
        <v>1.3628239499553172</v>
      </c>
      <c r="EG13" s="160">
        <f t="shared" si="13"/>
        <v>1.3593112822836431</v>
      </c>
      <c r="EH13" s="160">
        <f>('2-year summary'!GG13/'2-year summary'!AG13)*100</f>
        <v>0.20107238605898123</v>
      </c>
      <c r="EI13" s="160">
        <f>('2-year summary'!GH13/'2-year summary'!AH13)*100</f>
        <v>0.18124150430448574</v>
      </c>
      <c r="EJ13" s="160">
        <f>('2-year summary'!GI13/'2-year summary'!AG13)*100</f>
        <v>0</v>
      </c>
      <c r="EK13" s="160">
        <f>('2-year summary'!GJ13/'2-year summary'!AH13)*100</f>
        <v>0</v>
      </c>
      <c r="EL13" s="160">
        <f t="shared" si="14"/>
        <v>0.20107238605898123</v>
      </c>
      <c r="EM13" s="160">
        <f t="shared" si="14"/>
        <v>0.18124150430448574</v>
      </c>
      <c r="EN13" s="564">
        <f>('2-year summary'!GM13/'2-year summary'!X13)*100</f>
        <v>5.2309404563160822</v>
      </c>
      <c r="EO13" s="263">
        <f>('2-year summary'!GN13/'2-year summary'!Y13)*100</f>
        <v>5.0305594734367656</v>
      </c>
      <c r="EP13" s="263">
        <f>('2-year summary'!GO13/'2-year summary'!Z13)*100</f>
        <v>4.227702577415168</v>
      </c>
      <c r="EQ13" s="263">
        <f>('2-year summary'!GP13/'2-year summary'!AA13)*100</f>
        <v>5.7413435927789287</v>
      </c>
      <c r="ER13" s="263">
        <f>('2-year summary'!GQ13/'2-year summary'!AB13)*100</f>
        <v>6.7765936054695359</v>
      </c>
      <c r="ES13" s="265">
        <f>('2-year summary'!GR13/'2-year summary'!AC13)*100</f>
        <v>6.8873205159406172</v>
      </c>
      <c r="ET13" s="265">
        <f>('2-year summary'!GS13/'2-year summary'!AD13)*100</f>
        <v>6.8039391226499548</v>
      </c>
      <c r="EU13" s="265">
        <f>('2-year summary'!GT13/'2-year summary'!AE13)*100</f>
        <v>5.491221516623086</v>
      </c>
      <c r="EV13" s="265">
        <f>('2-year summary'!GU13/'2-year summary'!AF13)*100</f>
        <v>3.4498834498834499</v>
      </c>
      <c r="EW13" s="564">
        <f>('2-year summary'!GV13/'2-year summary'!X13)*100</f>
        <v>0</v>
      </c>
      <c r="EX13" s="263">
        <f>('2-year summary'!GW13/'2-year summary'!Y13)*100</f>
        <v>0</v>
      </c>
      <c r="EY13" s="263">
        <f>('2-year summary'!GX13/'2-year summary'!Z13)*100</f>
        <v>3.7085110328203226E-2</v>
      </c>
      <c r="EZ13" s="263">
        <f>('2-year summary'!GY13/'2-year summary'!AA13)*100</f>
        <v>2.9594554601953243E-2</v>
      </c>
      <c r="FA13" s="263">
        <f>('2-year summary'!GZ13/'2-year summary'!AB13)*100</f>
        <v>0.10054293183189222</v>
      </c>
      <c r="FB13" s="265">
        <f>('2-year summary'!HA13/'2-year summary'!AC13)*100</f>
        <v>0.14602092966658553</v>
      </c>
      <c r="FC13" s="265">
        <f>('2-year summary'!HB13/'2-year summary'!AD13)*100</f>
        <v>0.95493882423157272</v>
      </c>
      <c r="FD13" s="265">
        <f>('2-year summary'!HC13/'2-year summary'!AE13)*100</f>
        <v>1.8677624206200973E-2</v>
      </c>
      <c r="FE13" s="265">
        <f>('2-year summary'!HD13/'2-year summary'!AF13)*100</f>
        <v>0</v>
      </c>
      <c r="FF13" s="564">
        <f>('2-year summary'!HN13/'2-year summary'!X13)*100</f>
        <v>8.2915971062882576</v>
      </c>
      <c r="FG13" s="263">
        <f>('2-year summary'!HO13/'2-year summary'!Y13)*100</f>
        <v>8.3215796897038086</v>
      </c>
      <c r="FH13" s="263">
        <f>('2-year summary'!HP13/'2-year summary'!Z13)*100</f>
        <v>7.6766178379380685</v>
      </c>
      <c r="FI13" s="263">
        <f>('2-year summary'!HQ13/'2-year summary'!AA13)*100</f>
        <v>11.778632731577391</v>
      </c>
      <c r="FJ13" s="263">
        <f>('2-year summary'!HR13/'2-year summary'!AB13)*100</f>
        <v>11.542328574301226</v>
      </c>
      <c r="FK13" s="265">
        <f>('2-year summary'!HS13/'2-year summary'!AC13)*100</f>
        <v>12.922852275492822</v>
      </c>
      <c r="FL13" s="265">
        <f>('2-year summary'!HT13/'2-year summary'!AD13)*100</f>
        <v>17.755893763055806</v>
      </c>
      <c r="FM13" s="265">
        <f>('2-year summary'!HU13/'2-year summary'!AE13)*100</f>
        <v>15.838625326858423</v>
      </c>
      <c r="FN13" s="265">
        <f>('2-year summary'!HV13/'2-year summary'!AF13)*100</f>
        <v>17.995337995337994</v>
      </c>
      <c r="FO13" s="564">
        <f>('2-year summary'!HW13/'2-year summary'!X13)*100</f>
        <v>0.11129660545353368</v>
      </c>
      <c r="FP13" s="263">
        <f>('2-year summary'!HX13/'2-year summary'!Y13)*100</f>
        <v>0.18805829807240243</v>
      </c>
      <c r="FQ13" s="263">
        <f>('2-year summary'!HY13/'2-year summary'!Z13)*100</f>
        <v>1.0754681995178936</v>
      </c>
      <c r="FR13" s="263">
        <f>('2-year summary'!HZ13/'2-year summary'!AA13)*100</f>
        <v>2.0716188221367267</v>
      </c>
      <c r="FS13" s="263">
        <f>('2-year summary'!IA13/'2-year summary'!AB13)*100</f>
        <v>1.2467323547154634</v>
      </c>
      <c r="FT13" s="265">
        <f>('2-year summary'!IB13/'2-year summary'!AC13)*100</f>
        <v>3.0421027013871988</v>
      </c>
      <c r="FU13" s="265">
        <f>('2-year summary'!IC13/'2-year summary'!AD13)*100</f>
        <v>1.4025663980901224</v>
      </c>
      <c r="FV13" s="265">
        <f>('2-year summary'!ID13/'2-year summary'!AE13)*100</f>
        <v>2.3720582741875234</v>
      </c>
      <c r="FW13" s="265">
        <f>('2-year summary'!IE13/'2-year summary'!AF13)*100</f>
        <v>2.8205128205128207</v>
      </c>
      <c r="FX13" s="564">
        <f>('2-year summary'!KQ13/'2-year summary'!X13)*100</f>
        <v>18.58653311074012</v>
      </c>
      <c r="FY13" s="263">
        <f>('2-year summary'!KR13/'2-year summary'!Y13)*100</f>
        <v>16.502115655853313</v>
      </c>
      <c r="FZ13" s="263">
        <f>('2-year summary'!KS13/'2-year summary'!Z13)*100</f>
        <v>13.7956610420916</v>
      </c>
      <c r="GA13" s="263">
        <f>('2-year summary'!KT13/'2-year summary'!AA13)*100</f>
        <v>19.206865936667654</v>
      </c>
      <c r="GB13" s="263">
        <f>('2-year summary'!KU13/'2-year summary'!AB13)*100</f>
        <v>14.156444801930423</v>
      </c>
      <c r="GC13" s="265">
        <f>('2-year summary'!KV13/'2-year summary'!AC13)*100</f>
        <v>14.942808469213919</v>
      </c>
      <c r="GD13" s="265">
        <f>('2-year summary'!KW13/'2-year summary'!AD13)*100</f>
        <v>15.816174276335424</v>
      </c>
      <c r="GE13" s="265">
        <f>('2-year summary'!KX13/'2-year summary'!AE13)*100</f>
        <v>13.877474785207323</v>
      </c>
      <c r="GF13" s="265">
        <f>('2-year summary'!KY13/'2-year summary'!AF13)*100</f>
        <v>12.937062937062937</v>
      </c>
      <c r="GG13" s="564">
        <f>('2-year summary'!KZ13/'2-year summary'!X13)*100</f>
        <v>0.333889816360601</v>
      </c>
      <c r="GH13" s="263">
        <f>('2-year summary'!LA13/'2-year summary'!Y13)*100</f>
        <v>2.2096850023507288</v>
      </c>
      <c r="GI13" s="263">
        <f>('2-year summary'!LB13/'2-year summary'!Z13)*100</f>
        <v>4.3760430187279802</v>
      </c>
      <c r="GJ13" s="263">
        <f>('2-year summary'!LC13/'2-year summary'!AA13)*100</f>
        <v>4.8239124001183784</v>
      </c>
      <c r="GK13" s="263">
        <f>('2-year summary'!LD13/'2-year summary'!AB13)*100</f>
        <v>3.398351095917957</v>
      </c>
      <c r="GL13" s="265">
        <f>('2-year summary'!LE13/'2-year summary'!AC13)*100</f>
        <v>1.9956193721100024</v>
      </c>
      <c r="GM13" s="265">
        <f>('2-year summary'!LF13/'2-year summary'!AD13)*100</f>
        <v>1.7009847806624887</v>
      </c>
      <c r="GN13" s="265">
        <f>('2-year summary'!LG13/'2-year summary'!AE13)*100</f>
        <v>1.7370190511766903</v>
      </c>
      <c r="GO13" s="265">
        <f>('2-year summary'!LH13/'2-year summary'!AF13)*100</f>
        <v>1.8648018648018647</v>
      </c>
      <c r="GP13" s="152"/>
      <c r="GQ13" s="153">
        <f t="shared" si="15"/>
        <v>100</v>
      </c>
      <c r="GR13" s="153">
        <f t="shared" si="16"/>
        <v>99.999999999999986</v>
      </c>
      <c r="GS13" s="153">
        <f t="shared" si="17"/>
        <v>100</v>
      </c>
      <c r="GT13" s="153">
        <f t="shared" si="18"/>
        <v>100</v>
      </c>
      <c r="GU13" s="153">
        <f t="shared" si="19"/>
        <v>100</v>
      </c>
      <c r="GV13" s="153">
        <f t="shared" si="20"/>
        <v>100</v>
      </c>
      <c r="GW13" s="153">
        <f t="shared" si="21"/>
        <v>100</v>
      </c>
      <c r="GX13" s="153">
        <f t="shared" si="22"/>
        <v>99.999999999999986</v>
      </c>
      <c r="GY13" s="153">
        <f t="shared" si="23"/>
        <v>100</v>
      </c>
      <c r="GZ13" s="569">
        <f t="shared" si="24"/>
        <v>100</v>
      </c>
      <c r="HA13" s="569">
        <f t="shared" si="24"/>
        <v>100</v>
      </c>
    </row>
    <row r="14" spans="1:209" s="149" customFormat="1" ht="12.75" customHeight="1" x14ac:dyDescent="0.2">
      <c r="A14" s="151" t="s">
        <v>11</v>
      </c>
      <c r="B14" s="157">
        <f>('2-year summary'!B14/'2-year summary'!X14)*100</f>
        <v>48.788994380933929</v>
      </c>
      <c r="C14" s="157">
        <f>('2-year summary'!C14/'2-year summary'!Y14)*100</f>
        <v>47.451378007189604</v>
      </c>
      <c r="D14" s="157">
        <f>('2-year summary'!D14/'2-year summary'!Z14)*100</f>
        <v>41.601132431582258</v>
      </c>
      <c r="E14" s="157">
        <f>('2-year summary'!E14/'2-year summary'!AA14)*100</f>
        <v>41.320562141791626</v>
      </c>
      <c r="F14" s="157">
        <f>('2-year summary'!F14/'2-year summary'!AB14)*100</f>
        <v>44.717028485380851</v>
      </c>
      <c r="G14" s="158">
        <f>('2-year summary'!G14/'2-year summary'!AC14)*100</f>
        <v>44.999390912413205</v>
      </c>
      <c r="H14" s="158">
        <f>('2-year summary'!H14/'2-year summary'!AD14)*100</f>
        <v>45.219100474043245</v>
      </c>
      <c r="I14" s="158">
        <f>('2-year summary'!I14/'2-year summary'!AE14)*100</f>
        <v>43.204063277075292</v>
      </c>
      <c r="J14" s="158">
        <f>('2-year summary'!J14/'2-year summary'!AF14)*100</f>
        <v>43.619513718956632</v>
      </c>
      <c r="K14" s="158">
        <f>('2-year summary'!K14/'2-year summary'!AG14)*100</f>
        <v>43.438914027149323</v>
      </c>
      <c r="L14" s="158">
        <f>('2-year summary'!L14/'2-year summary'!AH14)*100</f>
        <v>45.668839634941328</v>
      </c>
      <c r="M14" s="160">
        <f>('2-year summary'!M14/'2-year summary'!X14)*100</f>
        <v>51.211005619066071</v>
      </c>
      <c r="N14" s="157">
        <f>('2-year summary'!N14/'2-year summary'!Y14)*100</f>
        <v>52.548621992810396</v>
      </c>
      <c r="O14" s="157">
        <f>('2-year summary'!O14/'2-year summary'!Z14)*100</f>
        <v>58.398867568417742</v>
      </c>
      <c r="P14" s="157">
        <f>('2-year summary'!P14/'2-year summary'!AA14)*100</f>
        <v>58.679437858208374</v>
      </c>
      <c r="Q14" s="157">
        <f>('2-year summary'!Q14/'2-year summary'!AB14)*100</f>
        <v>55.282971514619149</v>
      </c>
      <c r="R14" s="158">
        <f>('2-year summary'!R14/'2-year summary'!AC14)*100</f>
        <v>55.000609087586795</v>
      </c>
      <c r="S14" s="158">
        <f>('2-year summary'!S14/'2-year summary'!AD14)*100</f>
        <v>54.780899525956762</v>
      </c>
      <c r="T14" s="158">
        <f>('2-year summary'!T14/'2-year summary'!AE14)*100</f>
        <v>56.795936722924708</v>
      </c>
      <c r="U14" s="158">
        <f>('2-year summary'!U14/'2-year summary'!AF14)*100</f>
        <v>56.380486281043375</v>
      </c>
      <c r="V14" s="158">
        <f>('2-year summary'!V14/'2-year summary'!AG14)*100</f>
        <v>56.561085972850677</v>
      </c>
      <c r="W14" s="158">
        <f>('2-year summary'!W14/'2-year summary'!AH14)*100</f>
        <v>54.331160365058672</v>
      </c>
      <c r="X14" s="160">
        <f>('2-year summary'!AI14/'2-year summary'!X14)*100</f>
        <v>18.601046308854873</v>
      </c>
      <c r="Y14" s="157">
        <f>('2-year summary'!AJ14/'2-year summary'!Y14)*100</f>
        <v>17.909484745137803</v>
      </c>
      <c r="Z14" s="157">
        <f>('2-year summary'!AK14/'2-year summary'!Z14)*100</f>
        <v>15.657439446366784</v>
      </c>
      <c r="AA14" s="157">
        <f>('2-year summary'!AL14/'2-year summary'!AA14)*100</f>
        <v>15.231216141948654</v>
      </c>
      <c r="AB14" s="157">
        <f>('2-year summary'!AM14/'2-year summary'!AB14)*100</f>
        <v>13.747019701342703</v>
      </c>
      <c r="AC14" s="158">
        <f>('2-year summary'!AN14/'2-year summary'!AC14)*100</f>
        <v>13.990741868680717</v>
      </c>
      <c r="AD14" s="158">
        <f>('2-year summary'!AO14/'2-year summary'!AD14)*100</f>
        <v>13.926465487339575</v>
      </c>
      <c r="AE14" s="158">
        <f>('2-year summary'!AP14/'2-year summary'!AE14)*100</f>
        <v>13.120998888947675</v>
      </c>
      <c r="AF14" s="158">
        <f>('2-year summary'!AQ14/'2-year summary'!AF14)*100</f>
        <v>13.239964596240956</v>
      </c>
      <c r="AG14" s="158">
        <f>('2-year summary'!AR14/'2-year summary'!AG14)*100</f>
        <v>13.071895424836603</v>
      </c>
      <c r="AH14" s="158">
        <f>('2-year summary'!AS14/'2-year summary'!AH14)*100</f>
        <v>13.460234680573663</v>
      </c>
      <c r="AI14" s="160">
        <f>('2-year summary'!AT14/'2-year summary'!X14)*100</f>
        <v>37.87056771943422</v>
      </c>
      <c r="AJ14" s="157">
        <f>('2-year summary'!AU14/'2-year summary'!Y14)*100</f>
        <v>38.289243248225638</v>
      </c>
      <c r="AK14" s="157">
        <f>('2-year summary'!AV14/'2-year summary'!Z14)*100</f>
        <v>42.709971689210441</v>
      </c>
      <c r="AL14" s="157">
        <f>('2-year summary'!AW14/'2-year summary'!AA14)*100</f>
        <v>44.563083928711627</v>
      </c>
      <c r="AM14" s="157">
        <f>('2-year summary'!AX14/'2-year summary'!AB14)*100</f>
        <v>42.778265779897104</v>
      </c>
      <c r="AN14" s="158">
        <f>('2-year summary'!AY14/'2-year summary'!AC14)*100</f>
        <v>43.5436715799732</v>
      </c>
      <c r="AO14" s="158">
        <f>('2-year summary'!AZ14/'2-year summary'!AD14)*100</f>
        <v>43.744941611747024</v>
      </c>
      <c r="AP14" s="158">
        <f>('2-year summary'!BA14/'2-year summary'!AE14)*100</f>
        <v>47.531876620284642</v>
      </c>
      <c r="AQ14" s="158">
        <f>('2-year summary'!BB14/'2-year summary'!AF14)*100</f>
        <v>47.581610871036602</v>
      </c>
      <c r="AR14" s="158">
        <f>('2-year summary'!BC14/'2-year summary'!AG14)*100</f>
        <v>45.168426344896936</v>
      </c>
      <c r="AS14" s="158">
        <f>('2-year summary'!BD14/'2-year summary'!AH14)*100</f>
        <v>42.492829204693614</v>
      </c>
      <c r="AT14" s="550">
        <f t="shared" si="1"/>
        <v>58.240321769733541</v>
      </c>
      <c r="AU14" s="550">
        <f t="shared" si="1"/>
        <v>55.953063885267277</v>
      </c>
      <c r="AV14" s="160" t="s">
        <v>73</v>
      </c>
      <c r="AW14" s="157" t="s">
        <v>73</v>
      </c>
      <c r="AX14" s="157" t="s">
        <v>73</v>
      </c>
      <c r="AY14" s="157" t="s">
        <v>73</v>
      </c>
      <c r="AZ14" s="157" t="s">
        <v>73</v>
      </c>
      <c r="BA14" s="158" t="s">
        <v>73</v>
      </c>
      <c r="BB14" s="158" t="s">
        <v>73</v>
      </c>
      <c r="BC14" s="158" t="s">
        <v>73</v>
      </c>
      <c r="BD14" s="158" t="s">
        <v>73</v>
      </c>
      <c r="BE14" s="158" t="s">
        <v>73</v>
      </c>
      <c r="BF14" s="158" t="s">
        <v>73</v>
      </c>
      <c r="BG14" s="160">
        <f>('2-year summary'!CW14/'2-year summary'!X14)*100</f>
        <v>0.8622360007750437</v>
      </c>
      <c r="BH14" s="157">
        <f>('2-year summary'!CX14/'2-year summary'!Y14)*100</f>
        <v>0.746612591022214</v>
      </c>
      <c r="BI14" s="157">
        <f>('2-year summary'!CY14/'2-year summary'!Z14)*100</f>
        <v>1.3762189367725699</v>
      </c>
      <c r="BJ14" s="157">
        <f>('2-year summary'!CZ14/'2-year summary'!AA14)*100</f>
        <v>1.0520530737222267</v>
      </c>
      <c r="BK14" s="157">
        <f>('2-year summary'!DA14/'2-year summary'!AB14)*100</f>
        <v>0.33253858702472078</v>
      </c>
      <c r="BL14" s="158">
        <f>('2-year summary'!DB14/'2-year summary'!AC14)*100</f>
        <v>0.24363503471799244</v>
      </c>
      <c r="BM14" s="158">
        <f>('2-year summary'!DC14/'2-year summary'!AD14)*100</f>
        <v>0</v>
      </c>
      <c r="BN14" s="158">
        <f>('2-year summary'!DD14/'2-year summary'!AE14)*100</f>
        <v>0</v>
      </c>
      <c r="BO14" s="158">
        <f>('2-year summary'!DE14/'2-year summary'!AF14)*100</f>
        <v>0</v>
      </c>
      <c r="BP14" s="158">
        <f>('2-year summary'!DF14/'2-year summary'!AG14)*100</f>
        <v>0</v>
      </c>
      <c r="BQ14" s="158">
        <f>('2-year summary'!DG14/'2-year summary'!AH14)*100</f>
        <v>0</v>
      </c>
      <c r="BR14" s="550">
        <f t="shared" si="2"/>
        <v>0</v>
      </c>
      <c r="BS14" s="550">
        <f t="shared" si="2"/>
        <v>0</v>
      </c>
      <c r="BT14" s="160">
        <f>('2-year summary'!DS14/'2-year summary'!AG14)*100</f>
        <v>0.66365007541478127</v>
      </c>
      <c r="BU14" s="160">
        <f>('2-year summary'!DT14/'2-year summary'!AH14)*100</f>
        <v>0.74054758800521503</v>
      </c>
      <c r="BV14" s="550">
        <f>('2-year summary'!DU14/'2-year summary'!AG14)*100</f>
        <v>0.14580191050779287</v>
      </c>
      <c r="BW14" s="550">
        <f>('2-year summary'!DV14/'2-year summary'!AH14)*100</f>
        <v>0.1408083441981747</v>
      </c>
      <c r="BX14" s="160">
        <f t="shared" si="3"/>
        <v>0.80945198592257417</v>
      </c>
      <c r="BY14" s="160">
        <f t="shared" si="3"/>
        <v>0.8813559322033897</v>
      </c>
      <c r="BZ14" s="160">
        <f>('2-year summary'!DY14/'2-year summary'!AG14)*100</f>
        <v>4.1075917546505778</v>
      </c>
      <c r="CA14" s="160">
        <f>('2-year summary'!DZ14/'2-year summary'!AH14)*100</f>
        <v>3.7340286831812257</v>
      </c>
      <c r="CB14" s="160">
        <f>('2-year summary'!EA14/'2-year summary'!AG14)*100</f>
        <v>3.0216189039718451</v>
      </c>
      <c r="CC14" s="160">
        <f>('2-year summary'!EB14/'2-year summary'!AH14)*100</f>
        <v>3.4732724902216425</v>
      </c>
      <c r="CD14" s="160">
        <f t="shared" si="4"/>
        <v>7.1292106586224229</v>
      </c>
      <c r="CE14" s="160">
        <f t="shared" si="4"/>
        <v>7.2073011734028682</v>
      </c>
      <c r="CF14" s="160">
        <f>('2-year summary'!EE14/'2-year summary'!AG14)*100</f>
        <v>3.7506284565108094</v>
      </c>
      <c r="CG14" s="160">
        <f>('2-year summary'!EF14/'2-year summary'!AH14)*100</f>
        <v>4.1303780964797916</v>
      </c>
      <c r="CH14" s="160">
        <f>('2-year summary'!EG14/'2-year summary'!AG14)*100</f>
        <v>6.0331825037707391E-2</v>
      </c>
      <c r="CI14" s="160">
        <f>('2-year summary'!EH14/'2-year summary'!AH14)*100</f>
        <v>2.607561929595828E-2</v>
      </c>
      <c r="CJ14" s="160">
        <f t="shared" si="5"/>
        <v>3.8109602815485166</v>
      </c>
      <c r="CK14" s="160">
        <f t="shared" si="5"/>
        <v>4.1564537157757497</v>
      </c>
      <c r="CL14" s="160">
        <f>('2-year summary'!EK14/'2-year summary'!AG14)*100</f>
        <v>2.4484665661136251</v>
      </c>
      <c r="CM14" s="160">
        <f>('2-year summary'!EL14/'2-year summary'!AH14)*100</f>
        <v>2.9204693611473274</v>
      </c>
      <c r="CN14" s="160">
        <f>('2-year summary'!EM14/'2-year summary'!AG14)*100</f>
        <v>0.17596782302664657</v>
      </c>
      <c r="CO14" s="160">
        <f>('2-year summary'!EN14/'2-year summary'!AH14)*100</f>
        <v>0.2503259452411995</v>
      </c>
      <c r="CP14" s="160">
        <f t="shared" si="6"/>
        <v>2.6244343891402715</v>
      </c>
      <c r="CQ14" s="160">
        <f t="shared" si="6"/>
        <v>3.170795306388527</v>
      </c>
      <c r="CR14" s="160">
        <f>('2-year summary'!EQ14/'2-year summary'!AG14)*100</f>
        <v>2.7702362996480643</v>
      </c>
      <c r="CS14" s="160">
        <f>('2-year summary'!ER14/'2-year summary'!AH14)*100</f>
        <v>4.2972620599739244</v>
      </c>
      <c r="CT14" s="160">
        <f>('2-year summary'!ES14/'2-year summary'!AG14)*100</f>
        <v>0.24635495223730516</v>
      </c>
      <c r="CU14" s="160">
        <f>('2-year summary'!ET14/'2-year summary'!AH14)*100</f>
        <v>0.51629726205997395</v>
      </c>
      <c r="CV14" s="160">
        <f t="shared" si="7"/>
        <v>3.0165912518853695</v>
      </c>
      <c r="CW14" s="160">
        <f t="shared" si="7"/>
        <v>4.8135593220338979</v>
      </c>
      <c r="CX14" s="160">
        <f>('2-year summary'!EW14/'2-year summary'!AG14)*100</f>
        <v>3.0869783810960283</v>
      </c>
      <c r="CY14" s="160">
        <f>('2-year summary'!EX14/'2-year summary'!AH14)*100</f>
        <v>2.6023468057366363</v>
      </c>
      <c r="CZ14" s="160">
        <f>('2-year summary'!EY14/'2-year summary'!AG14)*100</f>
        <v>1.2267471091000504</v>
      </c>
      <c r="DA14" s="160">
        <f>('2-year summary'!EZ14/'2-year summary'!AH14)*100</f>
        <v>1.2881355932203389</v>
      </c>
      <c r="DB14" s="160">
        <f t="shared" si="8"/>
        <v>4.3137254901960791</v>
      </c>
      <c r="DC14" s="160">
        <f t="shared" si="8"/>
        <v>3.8904823989569755</v>
      </c>
      <c r="DD14" s="160">
        <f>('2-year summary'!FC14/'2-year summary'!AG14)*100</f>
        <v>0.24635495223730516</v>
      </c>
      <c r="DE14" s="160">
        <f>('2-year summary'!FD14/'2-year summary'!AH14)*100</f>
        <v>0.19817470664928294</v>
      </c>
      <c r="DF14" s="160">
        <f>('2-year summary'!FE14/'2-year summary'!AG14)*100</f>
        <v>0.13574660633484162</v>
      </c>
      <c r="DG14" s="160">
        <f>('2-year summary'!FF14/'2-year summary'!AH14)*100</f>
        <v>0.17209908735332463</v>
      </c>
      <c r="DH14" s="160">
        <f t="shared" si="9"/>
        <v>0.38210155857214678</v>
      </c>
      <c r="DI14" s="160">
        <f t="shared" si="9"/>
        <v>0.37027379400260757</v>
      </c>
      <c r="DJ14" s="160">
        <f>('2-year summary'!FI14/'2-year summary'!AG14)*100</f>
        <v>2.9864253393665159</v>
      </c>
      <c r="DK14" s="160">
        <f>('2-year summary'!FJ14/'2-year summary'!AH14)*100</f>
        <v>3.5358539765319428</v>
      </c>
      <c r="DL14" s="160">
        <f>('2-year summary'!FK14/'2-year summary'!AG14)*100</f>
        <v>0.88486676721970836</v>
      </c>
      <c r="DM14" s="160">
        <f>('2-year summary'!FL14/'2-year summary'!AH14)*100</f>
        <v>1.3037809647979139</v>
      </c>
      <c r="DN14" s="160">
        <f t="shared" si="10"/>
        <v>3.8712921065862242</v>
      </c>
      <c r="DO14" s="160">
        <f t="shared" si="10"/>
        <v>4.8396349413298569</v>
      </c>
      <c r="DP14" s="160">
        <f>('2-year summary'!FO14/'2-year summary'!AG14)*100</f>
        <v>0.33685268979386629</v>
      </c>
      <c r="DQ14" s="160">
        <f>('2-year summary'!FP14/'2-year summary'!AH14)*100</f>
        <v>0.32333767926988266</v>
      </c>
      <c r="DR14" s="160">
        <f>('2-year summary'!FQ14/'2-year summary'!AG14)*100</f>
        <v>0.13574660633484162</v>
      </c>
      <c r="DS14" s="160">
        <f>('2-year summary'!FR14/'2-year summary'!AH14)*100</f>
        <v>0.12516297262059975</v>
      </c>
      <c r="DT14" s="160">
        <f t="shared" si="11"/>
        <v>0.47259929612870788</v>
      </c>
      <c r="DU14" s="160">
        <f t="shared" si="11"/>
        <v>0.44850065189048238</v>
      </c>
      <c r="DV14" s="160">
        <f>('2-year summary'!FU14/'2-year summary'!AG14)*100</f>
        <v>7.5565610859728505</v>
      </c>
      <c r="DW14" s="160">
        <f>('2-year summary'!FV14/'2-year summary'!AH14)*100</f>
        <v>7.4941329856584096</v>
      </c>
      <c r="DX14" s="160">
        <f>('2-year summary'!FW14/'2-year summary'!AG14)*100</f>
        <v>4.6958270487682254</v>
      </c>
      <c r="DY14" s="160">
        <f>('2-year summary'!FX14/'2-year summary'!AH14)*100</f>
        <v>4.2607561929595823</v>
      </c>
      <c r="DZ14" s="160">
        <f t="shared" si="12"/>
        <v>12.252388134741075</v>
      </c>
      <c r="EA14" s="160">
        <f t="shared" si="12"/>
        <v>11.754889178617992</v>
      </c>
      <c r="EB14" s="160">
        <f>('2-year summary'!GA14/'2-year summary'!AG14)*100</f>
        <v>2.2121669180492711</v>
      </c>
      <c r="EC14" s="160">
        <f>('2-year summary'!GB14/'2-year summary'!AH14)*100</f>
        <v>1.9973924380704042</v>
      </c>
      <c r="ED14" s="160">
        <f>('2-year summary'!GC14/'2-year summary'!AG14)*100</f>
        <v>0.62342885872297638</v>
      </c>
      <c r="EE14" s="160">
        <f>('2-year summary'!GD14/'2-year summary'!AH14)*100</f>
        <v>0.2503259452411995</v>
      </c>
      <c r="EF14" s="160">
        <f t="shared" si="13"/>
        <v>2.8355957767722475</v>
      </c>
      <c r="EG14" s="160">
        <f t="shared" si="13"/>
        <v>2.2477183833116037</v>
      </c>
      <c r="EH14" s="160">
        <f>('2-year summary'!GG14/'2-year summary'!AG14)*100</f>
        <v>0.20110608345902461</v>
      </c>
      <c r="EI14" s="160">
        <f>('2-year summary'!GH14/'2-year summary'!AH14)*100</f>
        <v>0.23468057366362449</v>
      </c>
      <c r="EJ14" s="160">
        <f>('2-year summary'!GI14/'2-year summary'!AG14)*100</f>
        <v>4.0221216691804923E-2</v>
      </c>
      <c r="EK14" s="160">
        <f>('2-year summary'!GJ14/'2-year summary'!AH14)*100</f>
        <v>3.1290743155149937E-2</v>
      </c>
      <c r="EL14" s="160">
        <f t="shared" si="14"/>
        <v>0.24132730015082954</v>
      </c>
      <c r="EM14" s="160">
        <f t="shared" si="14"/>
        <v>0.26597131681877445</v>
      </c>
      <c r="EN14" s="564">
        <f>('2-year summary'!GM14/'2-year summary'!X14)*100</f>
        <v>4.0592908351094747</v>
      </c>
      <c r="EO14" s="263">
        <f>('2-year summary'!GN14/'2-year summary'!Y14)*100</f>
        <v>3.5210618490183427</v>
      </c>
      <c r="EP14" s="263">
        <f>('2-year summary'!GO14/'2-year summary'!Z14)*100</f>
        <v>3.0670022019502987</v>
      </c>
      <c r="EQ14" s="263">
        <f>('2-year summary'!GP14/'2-year summary'!AA14)*100</f>
        <v>2.9441783779539921</v>
      </c>
      <c r="ER14" s="263">
        <f>('2-year summary'!GQ14/'2-year summary'!AB14)*100</f>
        <v>3.0430417869243316</v>
      </c>
      <c r="ES14" s="265">
        <f>('2-year summary'!GR14/'2-year summary'!AC14)*100</f>
        <v>2.9175295407479593</v>
      </c>
      <c r="ET14" s="265">
        <f>('2-year summary'!GS14/'2-year summary'!AD14)*100</f>
        <v>2.9598797548849576</v>
      </c>
      <c r="EU14" s="265">
        <f>('2-year summary'!GT14/'2-year summary'!AE14)*100</f>
        <v>3.1585630389926456</v>
      </c>
      <c r="EV14" s="265">
        <f>('2-year summary'!GU14/'2-year summary'!AF14)*100</f>
        <v>2.9416358619253398</v>
      </c>
      <c r="EW14" s="564">
        <f>('2-year summary'!GV14/'2-year summary'!X14)*100</f>
        <v>0.14532067428792869</v>
      </c>
      <c r="EX14" s="263">
        <f>('2-year summary'!GW14/'2-year summary'!Y14)*100</f>
        <v>0.10139183334869574</v>
      </c>
      <c r="EY14" s="263">
        <f>('2-year summary'!GX14/'2-year summary'!Z14)*100</f>
        <v>0.14941805599245048</v>
      </c>
      <c r="EZ14" s="263">
        <f>('2-year summary'!GY14/'2-year summary'!AA14)*100</f>
        <v>9.4213708094527754E-2</v>
      </c>
      <c r="FA14" s="263">
        <f>('2-year summary'!GZ14/'2-year summary'!AB14)*100</f>
        <v>3.1371564813652907E-2</v>
      </c>
      <c r="FB14" s="265">
        <f>('2-year summary'!HA14/'2-year summary'!AC14)*100</f>
        <v>4.2636131075648676E-2</v>
      </c>
      <c r="FC14" s="265">
        <f>('2-year summary'!HB14/'2-year summary'!AD14)*100</f>
        <v>4.0467106023817784E-2</v>
      </c>
      <c r="FD14" s="265">
        <f>('2-year summary'!HC14/'2-year summary'!AE14)*100</f>
        <v>2.116290143378657E-2</v>
      </c>
      <c r="FE14" s="265">
        <f>('2-year summary'!HD14/'2-year summary'!AF14)*100</f>
        <v>2.0825740615400636E-2</v>
      </c>
      <c r="FF14" s="564">
        <f>('2-year summary'!HN14/'2-year summary'!X14)*100</f>
        <v>11.024995155977525</v>
      </c>
      <c r="FG14" s="263">
        <f>('2-year summary'!HO14/'2-year summary'!Y14)*100</f>
        <v>11.586321319937323</v>
      </c>
      <c r="FH14" s="263">
        <f>('2-year summary'!HP14/'2-year summary'!Z14)*100</f>
        <v>10.294117647058822</v>
      </c>
      <c r="FI14" s="263">
        <f>('2-year summary'!HQ14/'2-year summary'!AA14)*100</f>
        <v>11.219282405590013</v>
      </c>
      <c r="FJ14" s="263">
        <f>('2-year summary'!HR14/'2-year summary'!AB14)*100</f>
        <v>14.78855565315598</v>
      </c>
      <c r="FK14" s="265">
        <f>('2-year summary'!HS14/'2-year summary'!AC14)*100</f>
        <v>15.367279814837373</v>
      </c>
      <c r="FL14" s="265">
        <f>('2-year summary'!HT14/'2-year summary'!AD14)*100</f>
        <v>15.71279916753382</v>
      </c>
      <c r="FM14" s="265">
        <f>('2-year summary'!HU14/'2-year summary'!AE14)*100</f>
        <v>14.824612454367495</v>
      </c>
      <c r="FN14" s="265">
        <f>('2-year summary'!HV14/'2-year summary'!AF14)*100</f>
        <v>15.447493101473423</v>
      </c>
      <c r="FO14" s="564">
        <f>('2-year summary'!HW14/'2-year summary'!X14)*100</f>
        <v>7.1013369502034491</v>
      </c>
      <c r="FP14" s="263">
        <f>('2-year summary'!HX14/'2-year summary'!Y14)*100</f>
        <v>7.917780440593603</v>
      </c>
      <c r="FQ14" s="263">
        <f>('2-year summary'!HY14/'2-year summary'!Z14)*100</f>
        <v>7.4079899339414901</v>
      </c>
      <c r="FR14" s="263">
        <f>('2-year summary'!HZ14/'2-year summary'!AA14)*100</f>
        <v>6.5714061395933108</v>
      </c>
      <c r="FS14" s="263">
        <f>('2-year summary'!IA14/'2-year summary'!AB14)*100</f>
        <v>6.493913916426151</v>
      </c>
      <c r="FT14" s="265">
        <f>('2-year summary'!IB14/'2-year summary'!AC14)*100</f>
        <v>5.7558776952125719</v>
      </c>
      <c r="FU14" s="265">
        <f>('2-year summary'!IC14/'2-year summary'!AD14)*100</f>
        <v>5.8214822522835012</v>
      </c>
      <c r="FV14" s="265">
        <f>('2-year summary'!ID14/'2-year summary'!AE14)*100</f>
        <v>4.6135125125654728</v>
      </c>
      <c r="FW14" s="265">
        <f>('2-year summary'!IE14/'2-year summary'!AF14)*100</f>
        <v>4.3629926589264327</v>
      </c>
      <c r="FX14" s="564">
        <f>('2-year summary'!KQ14/'2-year summary'!X14)*100</f>
        <v>15.103662080992056</v>
      </c>
      <c r="FY14" s="263">
        <f>('2-year summary'!KR14/'2-year summary'!Y14)*100</f>
        <v>14.434510093096137</v>
      </c>
      <c r="FZ14" s="263">
        <f>('2-year summary'!KS14/'2-year summary'!Z14)*100</f>
        <v>12.582573136206355</v>
      </c>
      <c r="GA14" s="263">
        <f>('2-year summary'!KT14/'2-year summary'!AA14)*100</f>
        <v>11.925885216298973</v>
      </c>
      <c r="GB14" s="263">
        <f>('2-year summary'!KU14/'2-year summary'!AB14)*100</f>
        <v>13.138411343957838</v>
      </c>
      <c r="GC14" s="265">
        <f>('2-year summary'!KV14/'2-year summary'!AC14)*100</f>
        <v>12.723839688147157</v>
      </c>
      <c r="GD14" s="265">
        <f>('2-year summary'!KW14/'2-year summary'!AD14)*100</f>
        <v>12.619956064284887</v>
      </c>
      <c r="GE14" s="265">
        <f>('2-year summary'!KX14/'2-year summary'!AE14)*100</f>
        <v>12.099888894767473</v>
      </c>
      <c r="GF14" s="265">
        <f>('2-year summary'!KY14/'2-year summary'!AF14)*100</f>
        <v>11.990420159316916</v>
      </c>
      <c r="GG14" s="564">
        <f>('2-year summary'!KZ14/'2-year summary'!X14)*100</f>
        <v>5.231544274365433</v>
      </c>
      <c r="GH14" s="263">
        <f>('2-year summary'!LA14/'2-year summary'!Y14)*100</f>
        <v>5.4935938796202413</v>
      </c>
      <c r="GI14" s="263">
        <f>('2-year summary'!LB14/'2-year summary'!Z14)*100</f>
        <v>6.7552689525007867</v>
      </c>
      <c r="GJ14" s="263">
        <f>('2-year summary'!LC14/'2-year summary'!AA14)*100</f>
        <v>6.3986810080866761</v>
      </c>
      <c r="GK14" s="263">
        <f>('2-year summary'!LD14/'2-year summary'!AB14)*100</f>
        <v>5.6468816664575225</v>
      </c>
      <c r="GL14" s="265">
        <f>('2-year summary'!LE14/'2-year summary'!AC14)*100</f>
        <v>5.4147886466073825</v>
      </c>
      <c r="GM14" s="265">
        <f>('2-year summary'!LF14/'2-year summary'!AD14)*100</f>
        <v>5.1740085559024163</v>
      </c>
      <c r="GN14" s="265">
        <f>('2-year summary'!LG14/'2-year summary'!AE14)*100</f>
        <v>4.6293846886408128</v>
      </c>
      <c r="GO14" s="265">
        <f>('2-year summary'!LH14/'2-year summary'!AF14)*100</f>
        <v>4.4150570104649347</v>
      </c>
      <c r="GP14" s="152"/>
      <c r="GQ14" s="153">
        <f t="shared" si="15"/>
        <v>100</v>
      </c>
      <c r="GR14" s="153">
        <f t="shared" si="16"/>
        <v>100</v>
      </c>
      <c r="GS14" s="153">
        <f t="shared" si="17"/>
        <v>99.999999999999986</v>
      </c>
      <c r="GT14" s="153">
        <f t="shared" si="18"/>
        <v>99.999999999999986</v>
      </c>
      <c r="GU14" s="153">
        <f t="shared" si="19"/>
        <v>100.00000000000001</v>
      </c>
      <c r="GV14" s="153">
        <f t="shared" si="20"/>
        <v>100</v>
      </c>
      <c r="GW14" s="153">
        <f t="shared" si="21"/>
        <v>100</v>
      </c>
      <c r="GX14" s="153">
        <f t="shared" si="22"/>
        <v>100</v>
      </c>
      <c r="GY14" s="153">
        <f t="shared" si="23"/>
        <v>100</v>
      </c>
      <c r="GZ14" s="569">
        <f t="shared" si="24"/>
        <v>99.999999999999986</v>
      </c>
      <c r="HA14" s="569">
        <f t="shared" si="24"/>
        <v>100.00000000000001</v>
      </c>
    </row>
    <row r="15" spans="1:209" s="149" customFormat="1" ht="12.75" customHeight="1" x14ac:dyDescent="0.2">
      <c r="A15" s="151" t="s">
        <v>12</v>
      </c>
      <c r="B15" s="157">
        <f>('2-year summary'!B15/'2-year summary'!X15)*100</f>
        <v>78.115572058482243</v>
      </c>
      <c r="C15" s="157">
        <f>('2-year summary'!C15/'2-year summary'!Y15)*100</f>
        <v>75.498115239633819</v>
      </c>
      <c r="D15" s="157">
        <f>('2-year summary'!D15/'2-year summary'!Z15)*100</f>
        <v>75.430281865801945</v>
      </c>
      <c r="E15" s="157">
        <f>('2-year summary'!E15/'2-year summary'!AA15)*100</f>
        <v>82.772662889518415</v>
      </c>
      <c r="F15" s="157">
        <f>('2-year summary'!F15/'2-year summary'!AB15)*100</f>
        <v>75.867158671586722</v>
      </c>
      <c r="G15" s="158">
        <f>('2-year summary'!G15/'2-year summary'!AC15)*100</f>
        <v>73.900690028412924</v>
      </c>
      <c r="H15" s="158">
        <f>('2-year summary'!H15/'2-year summary'!AD15)*100</f>
        <v>73.616638849659779</v>
      </c>
      <c r="I15" s="158">
        <f>('2-year summary'!I15/'2-year summary'!AE15)*100</f>
        <v>74.233283056812468</v>
      </c>
      <c r="J15" s="158">
        <f>('2-year summary'!J15/'2-year summary'!AF15)*100</f>
        <v>70.815054259986141</v>
      </c>
      <c r="K15" s="158">
        <f>('2-year summary'!K15/'2-year summary'!AG15)*100</f>
        <v>73.041806823642474</v>
      </c>
      <c r="L15" s="158">
        <f>('2-year summary'!L15/'2-year summary'!AH15)*100</f>
        <v>70.544001879920103</v>
      </c>
      <c r="M15" s="160">
        <f>('2-year summary'!M15/'2-year summary'!X15)*100</f>
        <v>21.884427941517753</v>
      </c>
      <c r="N15" s="157">
        <f>('2-year summary'!N15/'2-year summary'!Y15)*100</f>
        <v>24.501884760366181</v>
      </c>
      <c r="O15" s="157">
        <f>('2-year summary'!O15/'2-year summary'!Z15)*100</f>
        <v>24.569718134198055</v>
      </c>
      <c r="P15" s="157">
        <f>('2-year summary'!P15/'2-year summary'!AA15)*100</f>
        <v>17.227337110481585</v>
      </c>
      <c r="Q15" s="157">
        <f>('2-year summary'!Q15/'2-year summary'!AB15)*100</f>
        <v>24.132841328413285</v>
      </c>
      <c r="R15" s="158">
        <f>('2-year summary'!R15/'2-year summary'!AC15)*100</f>
        <v>26.099309971587065</v>
      </c>
      <c r="S15" s="158">
        <f>('2-year summary'!S15/'2-year summary'!AD15)*100</f>
        <v>26.383361150340225</v>
      </c>
      <c r="T15" s="158">
        <f>('2-year summary'!T15/'2-year summary'!AE15)*100</f>
        <v>25.766716943187529</v>
      </c>
      <c r="U15" s="158">
        <f>('2-year summary'!U15/'2-year summary'!AF15)*100</f>
        <v>29.184945740013852</v>
      </c>
      <c r="V15" s="158">
        <f>('2-year summary'!V15/'2-year summary'!AG15)*100</f>
        <v>26.958193176357518</v>
      </c>
      <c r="W15" s="158">
        <f>('2-year summary'!W15/'2-year summary'!AH15)*100</f>
        <v>29.455998120079897</v>
      </c>
      <c r="X15" s="160">
        <f>('2-year summary'!AI15/'2-year summary'!X15)*100</f>
        <v>37.78138779299141</v>
      </c>
      <c r="Y15" s="157">
        <f>('2-year summary'!AJ15/'2-year summary'!Y15)*100</f>
        <v>38.197810087955489</v>
      </c>
      <c r="Z15" s="157">
        <f>('2-year summary'!AK15/'2-year summary'!Z15)*100</f>
        <v>38.114242953354946</v>
      </c>
      <c r="AA15" s="157">
        <f>('2-year summary'!AL15/'2-year summary'!AA15)*100</f>
        <v>38.526912181303111</v>
      </c>
      <c r="AB15" s="157">
        <f>('2-year summary'!AM15/'2-year summary'!AB15)*100</f>
        <v>33.667896678966791</v>
      </c>
      <c r="AC15" s="158">
        <f>('2-year summary'!AN15/'2-year summary'!AC15)*100</f>
        <v>33.270193478555001</v>
      </c>
      <c r="AD15" s="158">
        <f>('2-year summary'!AO15/'2-year summary'!AD15)*100</f>
        <v>31.878289896007189</v>
      </c>
      <c r="AE15" s="158">
        <f>('2-year summary'!AP15/'2-year summary'!AE15)*100</f>
        <v>31.850175967823024</v>
      </c>
      <c r="AF15" s="158">
        <f>('2-year summary'!AQ15/'2-year summary'!AF15)*100</f>
        <v>30.085430616485798</v>
      </c>
      <c r="AG15" s="158">
        <f>('2-year summary'!AR15/'2-year summary'!AG15)*100</f>
        <v>30.526189332051899</v>
      </c>
      <c r="AH15" s="158">
        <f>('2-year summary'!AS15/'2-year summary'!AH15)*100</f>
        <v>28.457290565150984</v>
      </c>
      <c r="AI15" s="160">
        <f>('2-year summary'!AT15/'2-year summary'!X15)*100</f>
        <v>15.873752610814574</v>
      </c>
      <c r="AJ15" s="157">
        <f>('2-year summary'!AU15/'2-year summary'!Y15)*100</f>
        <v>18.237300305151681</v>
      </c>
      <c r="AK15" s="157">
        <f>('2-year summary'!AV15/'2-year summary'!Z15)*100</f>
        <v>17.909703167872287</v>
      </c>
      <c r="AL15" s="157">
        <f>('2-year summary'!AW15/'2-year summary'!AA15)*100</f>
        <v>11.402266288951841</v>
      </c>
      <c r="AM15" s="157">
        <f>('2-year summary'!AX15/'2-year summary'!AB15)*100</f>
        <v>16.797047970479706</v>
      </c>
      <c r="AN15" s="158">
        <f>('2-year summary'!AY15/'2-year summary'!AC15)*100</f>
        <v>18.752536869165201</v>
      </c>
      <c r="AO15" s="158">
        <f>('2-year summary'!AZ15/'2-year summary'!AD15)*100</f>
        <v>17.370650917961228</v>
      </c>
      <c r="AP15" s="158">
        <f>('2-year summary'!BA15/'2-year summary'!AE15)*100</f>
        <v>19.054801407742584</v>
      </c>
      <c r="AQ15" s="158">
        <f>('2-year summary'!BB15/'2-year summary'!AF15)*100</f>
        <v>22.650658046640498</v>
      </c>
      <c r="AR15" s="158">
        <f>('2-year summary'!BC15/'2-year summary'!AG15)*100</f>
        <v>18.212397885631908</v>
      </c>
      <c r="AS15" s="158">
        <f>('2-year summary'!BD15/'2-year summary'!AH15)*100</f>
        <v>20.232640112795206</v>
      </c>
      <c r="AT15" s="550">
        <f t="shared" si="1"/>
        <v>48.738587217683808</v>
      </c>
      <c r="AU15" s="550">
        <f t="shared" si="1"/>
        <v>48.689930677946194</v>
      </c>
      <c r="AV15" s="160" t="s">
        <v>73</v>
      </c>
      <c r="AW15" s="157" t="s">
        <v>73</v>
      </c>
      <c r="AX15" s="157" t="s">
        <v>73</v>
      </c>
      <c r="AY15" s="157" t="s">
        <v>73</v>
      </c>
      <c r="AZ15" s="157" t="s">
        <v>73</v>
      </c>
      <c r="BA15" s="158" t="s">
        <v>73</v>
      </c>
      <c r="BB15" s="158" t="s">
        <v>73</v>
      </c>
      <c r="BC15" s="158" t="s">
        <v>73</v>
      </c>
      <c r="BD15" s="158" t="s">
        <v>73</v>
      </c>
      <c r="BE15" s="158" t="s">
        <v>73</v>
      </c>
      <c r="BF15" s="158" t="s">
        <v>73</v>
      </c>
      <c r="BG15" s="160">
        <f>('2-year summary'!CW15/'2-year summary'!X15)*100</f>
        <v>0</v>
      </c>
      <c r="BH15" s="157">
        <f>('2-year summary'!CX15/'2-year summary'!Y15)*100</f>
        <v>0.3590019745108598</v>
      </c>
      <c r="BI15" s="157">
        <f>('2-year summary'!CY15/'2-year summary'!Z15)*100</f>
        <v>1.6629250852249106E-2</v>
      </c>
      <c r="BJ15" s="157">
        <f>('2-year summary'!CZ15/'2-year summary'!AA15)*100</f>
        <v>1.7705382436260624E-2</v>
      </c>
      <c r="BK15" s="157">
        <f>('2-year summary'!DA15/'2-year summary'!AB15)*100</f>
        <v>0.13284132841328414</v>
      </c>
      <c r="BL15" s="158">
        <f>('2-year summary'!DB15/'2-year summary'!AC15)*100</f>
        <v>9.4709782167501019E-2</v>
      </c>
      <c r="BM15" s="158">
        <f>('2-year summary'!DC15/'2-year summary'!AD15)*100</f>
        <v>0</v>
      </c>
      <c r="BN15" s="158">
        <f>('2-year summary'!DD15/'2-year summary'!AE15)*100</f>
        <v>0</v>
      </c>
      <c r="BO15" s="158">
        <f>('2-year summary'!DE15/'2-year summary'!AF15)*100</f>
        <v>0</v>
      </c>
      <c r="BP15" s="158">
        <f>('2-year summary'!DF15/'2-year summary'!AG15)*100</f>
        <v>0</v>
      </c>
      <c r="BQ15" s="158">
        <f>('2-year summary'!DG15/'2-year summary'!AH15)*100</f>
        <v>0</v>
      </c>
      <c r="BR15" s="550">
        <f t="shared" si="2"/>
        <v>0</v>
      </c>
      <c r="BS15" s="550">
        <f t="shared" si="2"/>
        <v>0</v>
      </c>
      <c r="BT15" s="160">
        <f>('2-year summary'!DS15/'2-year summary'!AG15)*100</f>
        <v>1.1653051417587699</v>
      </c>
      <c r="BU15" s="160">
        <f>('2-year summary'!DT15/'2-year summary'!AH15)*100</f>
        <v>1.0692045588062506</v>
      </c>
      <c r="BV15" s="550">
        <f>('2-year summary'!DU15/'2-year summary'!AG15)*100</f>
        <v>0.19221528111484865</v>
      </c>
      <c r="BW15" s="550">
        <f>('2-year summary'!DV15/'2-year summary'!AH15)*100</f>
        <v>0.18799201033956056</v>
      </c>
      <c r="BX15" s="160">
        <f t="shared" si="3"/>
        <v>1.3575204228736184</v>
      </c>
      <c r="BY15" s="160">
        <f t="shared" si="3"/>
        <v>1.2571965691458111</v>
      </c>
      <c r="BZ15" s="160">
        <f>('2-year summary'!DY15/'2-year summary'!AG15)*100</f>
        <v>4.3849111004324843</v>
      </c>
      <c r="CA15" s="160">
        <f>('2-year summary'!DZ15/'2-year summary'!AH15)*100</f>
        <v>4.4295617436258965</v>
      </c>
      <c r="CB15" s="160">
        <f>('2-year summary'!EA15/'2-year summary'!AG15)*100</f>
        <v>0.98510331571359921</v>
      </c>
      <c r="CC15" s="160">
        <f>('2-year summary'!EB15/'2-year summary'!AH15)*100</f>
        <v>1.0927035600986958</v>
      </c>
      <c r="CD15" s="160">
        <f t="shared" si="4"/>
        <v>5.3700144161460832</v>
      </c>
      <c r="CE15" s="160">
        <f t="shared" si="4"/>
        <v>5.5222653037245921</v>
      </c>
      <c r="CF15" s="160">
        <f>('2-year summary'!EE15/'2-year summary'!AG15)*100</f>
        <v>4.7333012974531474</v>
      </c>
      <c r="CG15" s="160">
        <f>('2-year summary'!EF15/'2-year summary'!AH15)*100</f>
        <v>5.3225237927388083</v>
      </c>
      <c r="CH15" s="160">
        <f>('2-year summary'!EG15/'2-year summary'!AG15)*100</f>
        <v>0.31234983181162906</v>
      </c>
      <c r="CI15" s="160">
        <f>('2-year summary'!EH15/'2-year summary'!AH15)*100</f>
        <v>0.36423452003289858</v>
      </c>
      <c r="CJ15" s="160">
        <f t="shared" si="5"/>
        <v>5.0456511292647761</v>
      </c>
      <c r="CK15" s="160">
        <f t="shared" si="5"/>
        <v>5.6867583127717065</v>
      </c>
      <c r="CL15" s="160">
        <f>('2-year summary'!EK15/'2-year summary'!AG15)*100</f>
        <v>1.1052378664103797</v>
      </c>
      <c r="CM15" s="160">
        <f>('2-year summary'!EL15/'2-year summary'!AH15)*100</f>
        <v>0.98695805428269301</v>
      </c>
      <c r="CN15" s="160">
        <f>('2-year summary'!EM15/'2-year summary'!AG15)*100</f>
        <v>4.8053820278712162E-2</v>
      </c>
      <c r="CO15" s="160">
        <f>('2-year summary'!EN15/'2-year summary'!AH15)*100</f>
        <v>5.8747503231112684E-2</v>
      </c>
      <c r="CP15" s="160">
        <f t="shared" si="6"/>
        <v>1.1532916866890919</v>
      </c>
      <c r="CQ15" s="160">
        <f t="shared" si="6"/>
        <v>1.0457055575138057</v>
      </c>
      <c r="CR15" s="160">
        <f>('2-year summary'!EQ15/'2-year summary'!AG15)*100</f>
        <v>1.501681883709755</v>
      </c>
      <c r="CS15" s="160">
        <f>('2-year summary'!ER15/'2-year summary'!AH15)*100</f>
        <v>1.3511925743155917</v>
      </c>
      <c r="CT15" s="160">
        <f>('2-year summary'!ES15/'2-year summary'!AG15)*100</f>
        <v>3.6040365209034114E-2</v>
      </c>
      <c r="CU15" s="160">
        <f>('2-year summary'!ET15/'2-year summary'!AH15)*100</f>
        <v>2.349900129244507E-2</v>
      </c>
      <c r="CV15" s="160">
        <f t="shared" si="7"/>
        <v>1.5377222489187892</v>
      </c>
      <c r="CW15" s="160">
        <f t="shared" si="7"/>
        <v>1.3746915756080367</v>
      </c>
      <c r="CX15" s="160">
        <f>('2-year summary'!EW15/'2-year summary'!AG15)*100</f>
        <v>3.9644401729937528</v>
      </c>
      <c r="CY15" s="160">
        <f>('2-year summary'!EX15/'2-year summary'!AH15)*100</f>
        <v>4.4765597462107865</v>
      </c>
      <c r="CZ15" s="160">
        <f>('2-year summary'!EY15/'2-year summary'!AG15)*100</f>
        <v>0.45651129264776547</v>
      </c>
      <c r="DA15" s="160">
        <f>('2-year summary'!EZ15/'2-year summary'!AH15)*100</f>
        <v>0.78721654329690982</v>
      </c>
      <c r="DB15" s="160">
        <f t="shared" si="8"/>
        <v>4.4209514656415188</v>
      </c>
      <c r="DC15" s="160">
        <f t="shared" si="8"/>
        <v>5.263776289507696</v>
      </c>
      <c r="DD15" s="160">
        <f>('2-year summary'!FC15/'2-year summary'!AG15)*100</f>
        <v>0.10812109562710236</v>
      </c>
      <c r="DE15" s="160">
        <f>('2-year summary'!FD15/'2-year summary'!AH15)*100</f>
        <v>9.3996005169780281E-2</v>
      </c>
      <c r="DF15" s="160">
        <f>('2-year summary'!FE15/'2-year summary'!AG15)*100</f>
        <v>0</v>
      </c>
      <c r="DG15" s="160">
        <f>('2-year summary'!FF15/'2-year summary'!AH15)*100</f>
        <v>1.1749500646222535E-2</v>
      </c>
      <c r="DH15" s="160">
        <f t="shared" si="9"/>
        <v>0.10812109562710236</v>
      </c>
      <c r="DI15" s="160">
        <f t="shared" si="9"/>
        <v>0.10574550581600281</v>
      </c>
      <c r="DJ15" s="160">
        <f>('2-year summary'!FI15/'2-year summary'!AG15)*100</f>
        <v>12.181643440653533</v>
      </c>
      <c r="DK15" s="160">
        <f>('2-year summary'!FJ15/'2-year summary'!AH15)*100</f>
        <v>11.209023616496298</v>
      </c>
      <c r="DL15" s="160">
        <f>('2-year summary'!FK15/'2-year summary'!AG15)*100</f>
        <v>2.6910139356078808</v>
      </c>
      <c r="DM15" s="160">
        <f>('2-year summary'!FL15/'2-year summary'!AH15)*100</f>
        <v>2.6671366466925157</v>
      </c>
      <c r="DN15" s="160">
        <f t="shared" si="10"/>
        <v>14.872657376261413</v>
      </c>
      <c r="DO15" s="160">
        <f t="shared" si="10"/>
        <v>13.876160263188813</v>
      </c>
      <c r="DP15" s="160">
        <f>('2-year summary'!FO15/'2-year summary'!AG15)*100</f>
        <v>0.31234983181162906</v>
      </c>
      <c r="DQ15" s="160">
        <f>('2-year summary'!FP15/'2-year summary'!AH15)*100</f>
        <v>0.55222653037245917</v>
      </c>
      <c r="DR15" s="160">
        <f>('2-year summary'!FQ15/'2-year summary'!AG15)*100</f>
        <v>8.4094185487746276E-2</v>
      </c>
      <c r="DS15" s="160">
        <f>('2-year summary'!FR15/'2-year summary'!AH15)*100</f>
        <v>8.2246504523557751E-2</v>
      </c>
      <c r="DT15" s="160">
        <f t="shared" si="11"/>
        <v>0.39644401729937534</v>
      </c>
      <c r="DU15" s="160">
        <f t="shared" si="11"/>
        <v>0.63447303489601692</v>
      </c>
      <c r="DV15" s="160">
        <f>('2-year summary'!FU15/'2-year summary'!AG15)*100</f>
        <v>11.256607400288322</v>
      </c>
      <c r="DW15" s="160">
        <f>('2-year summary'!FV15/'2-year summary'!AH15)*100</f>
        <v>10.433556573845612</v>
      </c>
      <c r="DX15" s="160">
        <f>('2-year summary'!FW15/'2-year summary'!AG15)*100</f>
        <v>3.5199423354156654</v>
      </c>
      <c r="DY15" s="160">
        <f>('2-year summary'!FX15/'2-year summary'!AH15)*100</f>
        <v>3.3956056867583131</v>
      </c>
      <c r="DZ15" s="160">
        <f t="shared" si="12"/>
        <v>14.776549735703988</v>
      </c>
      <c r="EA15" s="160">
        <f t="shared" si="12"/>
        <v>13.829162260603926</v>
      </c>
      <c r="EB15" s="160">
        <f>('2-year summary'!GA15/'2-year summary'!AG15)*100</f>
        <v>1.513695338779433</v>
      </c>
      <c r="EC15" s="160">
        <f>('2-year summary'!GB15/'2-year summary'!AH15)*100</f>
        <v>1.9856656092116085</v>
      </c>
      <c r="ED15" s="160">
        <f>('2-year summary'!GC15/'2-year summary'!AG15)*100</f>
        <v>0.22825564632388273</v>
      </c>
      <c r="EE15" s="160">
        <f>('2-year summary'!GD15/'2-year summary'!AH15)*100</f>
        <v>0.30548701680178592</v>
      </c>
      <c r="EF15" s="160">
        <f t="shared" si="13"/>
        <v>1.7419509851033157</v>
      </c>
      <c r="EG15" s="160">
        <f t="shared" si="13"/>
        <v>2.2911526260133943</v>
      </c>
      <c r="EH15" s="160">
        <f>('2-year summary'!GG15/'2-year summary'!AG15)*100</f>
        <v>0.28832292167227291</v>
      </c>
      <c r="EI15" s="160">
        <f>('2-year summary'!GH15/'2-year summary'!AH15)*100</f>
        <v>0.17624250969333805</v>
      </c>
      <c r="EJ15" s="160">
        <f>('2-year summary'!GI15/'2-year summary'!AG15)*100</f>
        <v>0.19221528111484865</v>
      </c>
      <c r="EK15" s="160">
        <f>('2-year summary'!GJ15/'2-year summary'!AH15)*100</f>
        <v>0.24673951357067325</v>
      </c>
      <c r="EL15" s="160">
        <f t="shared" si="14"/>
        <v>0.48053820278712156</v>
      </c>
      <c r="EM15" s="160">
        <f t="shared" si="14"/>
        <v>0.4229820232640113</v>
      </c>
      <c r="EN15" s="564">
        <f>('2-year summary'!GM15/'2-year summary'!X15)*100</f>
        <v>6.2195404966349503</v>
      </c>
      <c r="EO15" s="263">
        <f>('2-year summary'!GN15/'2-year summary'!Y15)*100</f>
        <v>5.1696284329563813</v>
      </c>
      <c r="EP15" s="263">
        <f>('2-year summary'!GO15/'2-year summary'!Z15)*100</f>
        <v>4.0741664588010309</v>
      </c>
      <c r="EQ15" s="263">
        <f>('2-year summary'!GP15/'2-year summary'!AA15)*100</f>
        <v>5.3470254957507084</v>
      </c>
      <c r="ER15" s="263">
        <f>('2-year summary'!GQ15/'2-year summary'!AB15)*100</f>
        <v>4.9594095940959413</v>
      </c>
      <c r="ES15" s="265">
        <f>('2-year summary'!GR15/'2-year summary'!AC15)*100</f>
        <v>4.8843187660668379</v>
      </c>
      <c r="ET15" s="265">
        <f>('2-year summary'!GS15/'2-year summary'!AD15)*100</f>
        <v>4.4421620233662855</v>
      </c>
      <c r="EU15" s="265">
        <f>('2-year summary'!GT15/'2-year summary'!AE15)*100</f>
        <v>4.3614881850175964</v>
      </c>
      <c r="EV15" s="265">
        <f>('2-year summary'!GU15/'2-year summary'!AF15)*100</f>
        <v>3.9598245208958667</v>
      </c>
      <c r="EW15" s="564">
        <f>('2-year summary'!GV15/'2-year summary'!X15)*100</f>
        <v>4.6414481318171275E-2</v>
      </c>
      <c r="EX15" s="263">
        <f>('2-year summary'!GW15/'2-year summary'!Y15)*100</f>
        <v>0.16155088852988692</v>
      </c>
      <c r="EY15" s="263">
        <f>('2-year summary'!GX15/'2-year summary'!Z15)*100</f>
        <v>9.9775505113494645E-2</v>
      </c>
      <c r="EZ15" s="263">
        <f>('2-year summary'!GY15/'2-year summary'!AA15)*100</f>
        <v>7.0821529745042494E-2</v>
      </c>
      <c r="FA15" s="263">
        <f>('2-year summary'!GZ15/'2-year summary'!AB15)*100</f>
        <v>5.9040590405904064E-2</v>
      </c>
      <c r="FB15" s="265">
        <f>('2-year summary'!HA15/'2-year summary'!AC15)*100</f>
        <v>6.7649844405357873E-2</v>
      </c>
      <c r="FC15" s="265">
        <f>('2-year summary'!HB15/'2-year summary'!AD15)*100</f>
        <v>5.1354474258569781E-2</v>
      </c>
      <c r="FD15" s="265">
        <f>('2-year summary'!HC15/'2-year summary'!AE15)*100</f>
        <v>0.1508295625942685</v>
      </c>
      <c r="FE15" s="265">
        <f>('2-year summary'!HD15/'2-year summary'!AF15)*100</f>
        <v>0.10390210113137843</v>
      </c>
      <c r="FF15" s="564">
        <f>('2-year summary'!HN15/'2-year summary'!X15)*100</f>
        <v>9.3061035042933398</v>
      </c>
      <c r="FG15" s="263">
        <f>('2-year summary'!HO15/'2-year summary'!Y15)*100</f>
        <v>9.9623047926763597</v>
      </c>
      <c r="FH15" s="263">
        <f>('2-year summary'!HP15/'2-year summary'!Z15)*100</f>
        <v>11.557329342313128</v>
      </c>
      <c r="FI15" s="263">
        <f>('2-year summary'!HQ15/'2-year summary'!AA15)*100</f>
        <v>13.172804532577903</v>
      </c>
      <c r="FJ15" s="263">
        <f>('2-year summary'!HR15/'2-year summary'!AB15)*100</f>
        <v>12.3690036900369</v>
      </c>
      <c r="FK15" s="265">
        <f>('2-year summary'!HS15/'2-year summary'!AC15)*100</f>
        <v>11.60871329995941</v>
      </c>
      <c r="FL15" s="265">
        <f>('2-year summary'!HT15/'2-year summary'!AD15)*100</f>
        <v>12.286557966362819</v>
      </c>
      <c r="FM15" s="265">
        <f>('2-year summary'!HU15/'2-year summary'!AE15)*100</f>
        <v>12.217194570135746</v>
      </c>
      <c r="FN15" s="265">
        <f>('2-year summary'!HV15/'2-year summary'!AF15)*100</f>
        <v>12.722235049642114</v>
      </c>
      <c r="FO15" s="564">
        <f>('2-year summary'!HW15/'2-year summary'!X15)*100</f>
        <v>0.44093757252262705</v>
      </c>
      <c r="FP15" s="263">
        <f>('2-year summary'!HX15/'2-year summary'!Y15)*100</f>
        <v>0.34105187578531682</v>
      </c>
      <c r="FQ15" s="263">
        <f>('2-year summary'!HY15/'2-year summary'!Z15)*100</f>
        <v>0.68179928494221331</v>
      </c>
      <c r="FR15" s="263">
        <f>('2-year summary'!HZ15/'2-year summary'!AA15)*100</f>
        <v>0.47804532577903686</v>
      </c>
      <c r="FS15" s="263">
        <f>('2-year summary'!IA15/'2-year summary'!AB15)*100</f>
        <v>1.4760147601476015</v>
      </c>
      <c r="FT15" s="265">
        <f>('2-year summary'!IB15/'2-year summary'!AC15)*100</f>
        <v>1.3394669192260857</v>
      </c>
      <c r="FU15" s="265">
        <f>('2-year summary'!IC15/'2-year summary'!AD15)*100</f>
        <v>1.3352163307228142</v>
      </c>
      <c r="FV15" s="265">
        <f>('2-year summary'!ID15/'2-year summary'!AE15)*100</f>
        <v>1.4580191050779285</v>
      </c>
      <c r="FW15" s="265">
        <f>('2-year summary'!IE15/'2-year summary'!AF15)*100</f>
        <v>1.6970676518125143</v>
      </c>
      <c r="FX15" s="564">
        <f>('2-year summary'!KQ15/'2-year summary'!X15)*100</f>
        <v>24.808540264562541</v>
      </c>
      <c r="FY15" s="263">
        <f>('2-year summary'!KR15/'2-year summary'!Y15)*100</f>
        <v>22.168371926045594</v>
      </c>
      <c r="FZ15" s="263">
        <f>('2-year summary'!KS15/'2-year summary'!Z15)*100</f>
        <v>21.684543111332836</v>
      </c>
      <c r="GA15" s="263">
        <f>('2-year summary'!KT15/'2-year summary'!AA15)*100</f>
        <v>25.725920679886688</v>
      </c>
      <c r="GB15" s="263">
        <f>('2-year summary'!KU15/'2-year summary'!AB15)*100</f>
        <v>24.870848708487085</v>
      </c>
      <c r="GC15" s="265">
        <f>('2-year summary'!KV15/'2-year summary'!AC15)*100</f>
        <v>24.137464483831685</v>
      </c>
      <c r="GD15" s="265">
        <f>('2-year summary'!KW15/'2-year summary'!AD15)*100</f>
        <v>25.009628963923479</v>
      </c>
      <c r="GE15" s="265">
        <f>('2-year summary'!KX15/'2-year summary'!AE15)*100</f>
        <v>25.804424333836103</v>
      </c>
      <c r="GF15" s="265">
        <f>('2-year summary'!KY15/'2-year summary'!AF15)*100</f>
        <v>24.047564072962363</v>
      </c>
      <c r="GG15" s="564">
        <f>('2-year summary'!KZ15/'2-year summary'!X15)*100</f>
        <v>5.5233232768623814</v>
      </c>
      <c r="GH15" s="263">
        <f>('2-year summary'!LA15/'2-year summary'!Y15)*100</f>
        <v>5.4029797163884403</v>
      </c>
      <c r="GI15" s="263">
        <f>('2-year summary'!LB15/'2-year summary'!Z15)*100</f>
        <v>5.8618109254178101</v>
      </c>
      <c r="GJ15" s="263">
        <f>('2-year summary'!LC15/'2-year summary'!AA15)*100</f>
        <v>5.2584985835694047</v>
      </c>
      <c r="GK15" s="263">
        <f>('2-year summary'!LD15/'2-year summary'!AB15)*100</f>
        <v>5.6678966789667902</v>
      </c>
      <c r="GL15" s="265">
        <f>('2-year summary'!LE15/'2-year summary'!AC15)*100</f>
        <v>5.8449465566229195</v>
      </c>
      <c r="GM15" s="265">
        <f>('2-year summary'!LF15/'2-year summary'!AD15)*100</f>
        <v>7.6261394273976117</v>
      </c>
      <c r="GN15" s="265">
        <f>('2-year summary'!LG15/'2-year summary'!AE15)*100</f>
        <v>5.1030668677727498</v>
      </c>
      <c r="GO15" s="265">
        <f>('2-year summary'!LH15/'2-year summary'!AF15)*100</f>
        <v>4.7333179404294619</v>
      </c>
      <c r="GP15" s="152"/>
      <c r="GQ15" s="153">
        <f t="shared" si="15"/>
        <v>100</v>
      </c>
      <c r="GR15" s="153">
        <f t="shared" si="16"/>
        <v>100.00000000000001</v>
      </c>
      <c r="GS15" s="153">
        <f t="shared" si="17"/>
        <v>99.999999999999986</v>
      </c>
      <c r="GT15" s="153">
        <f t="shared" si="18"/>
        <v>100</v>
      </c>
      <c r="GU15" s="153">
        <f t="shared" si="19"/>
        <v>100</v>
      </c>
      <c r="GV15" s="153">
        <f t="shared" si="20"/>
        <v>100</v>
      </c>
      <c r="GW15" s="153">
        <f t="shared" si="21"/>
        <v>100</v>
      </c>
      <c r="GX15" s="153">
        <f t="shared" si="22"/>
        <v>100</v>
      </c>
      <c r="GY15" s="153">
        <f t="shared" si="23"/>
        <v>99.999999999999986</v>
      </c>
      <c r="GZ15" s="569">
        <f t="shared" si="24"/>
        <v>100</v>
      </c>
      <c r="HA15" s="569">
        <f t="shared" si="24"/>
        <v>100</v>
      </c>
    </row>
    <row r="16" spans="1:209" s="149" customFormat="1" ht="12.75" customHeight="1" x14ac:dyDescent="0.2">
      <c r="A16" s="151" t="s">
        <v>13</v>
      </c>
      <c r="B16" s="157">
        <f>('2-year summary'!B16/'2-year summary'!X16)*100</f>
        <v>42.638596491228071</v>
      </c>
      <c r="C16" s="157">
        <f>('2-year summary'!C16/'2-year summary'!Y16)*100</f>
        <v>42.392003775041829</v>
      </c>
      <c r="D16" s="157">
        <f>('2-year summary'!D16/'2-year summary'!Z16)*100</f>
        <v>41.875462374897062</v>
      </c>
      <c r="E16" s="157">
        <f>('2-year summary'!E16/'2-year summary'!AA16)*100</f>
        <v>40.857711026218013</v>
      </c>
      <c r="F16" s="157">
        <f>('2-year summary'!F16/'2-year summary'!AB16)*100</f>
        <v>40.505253885358336</v>
      </c>
      <c r="G16" s="158">
        <f>('2-year summary'!G16/'2-year summary'!AC16)*100</f>
        <v>41.464297565537422</v>
      </c>
      <c r="H16" s="158">
        <f>('2-year summary'!H16/'2-year summary'!AD16)*100</f>
        <v>43.455105765490828</v>
      </c>
      <c r="I16" s="158">
        <f>('2-year summary'!I16/'2-year summary'!AE16)*100</f>
        <v>41.601814008174237</v>
      </c>
      <c r="J16" s="158">
        <f>('2-year summary'!J16/'2-year summary'!AF16)*100</f>
        <v>43.098483394125552</v>
      </c>
      <c r="K16" s="158">
        <f>('2-year summary'!K16/'2-year summary'!AG16)*100</f>
        <v>41.776932761234299</v>
      </c>
      <c r="L16" s="158">
        <f>('2-year summary'!L16/'2-year summary'!AH16)*100</f>
        <v>43.564035348485255</v>
      </c>
      <c r="M16" s="160">
        <f>('2-year summary'!M16/'2-year summary'!X16)*100</f>
        <v>57.361403508771922</v>
      </c>
      <c r="N16" s="157">
        <f>('2-year summary'!N16/'2-year summary'!Y16)*100</f>
        <v>57.607996224958171</v>
      </c>
      <c r="O16" s="157">
        <f>('2-year summary'!O16/'2-year summary'!Z16)*100</f>
        <v>58.124537625102946</v>
      </c>
      <c r="P16" s="157">
        <f>('2-year summary'!P16/'2-year summary'!AA16)*100</f>
        <v>59.142288973781987</v>
      </c>
      <c r="Q16" s="157">
        <f>('2-year summary'!Q16/'2-year summary'!AB16)*100</f>
        <v>59.494746114641664</v>
      </c>
      <c r="R16" s="158">
        <f>('2-year summary'!R16/'2-year summary'!AC16)*100</f>
        <v>58.535702434462578</v>
      </c>
      <c r="S16" s="158">
        <f>('2-year summary'!S16/'2-year summary'!AD16)*100</f>
        <v>56.544894234509172</v>
      </c>
      <c r="T16" s="158">
        <f>('2-year summary'!T16/'2-year summary'!AE16)*100</f>
        <v>58.39818599182577</v>
      </c>
      <c r="U16" s="158">
        <f>('2-year summary'!U16/'2-year summary'!AF16)*100</f>
        <v>56.901516605874448</v>
      </c>
      <c r="V16" s="158">
        <f>('2-year summary'!V16/'2-year summary'!AG16)*100</f>
        <v>58.223067238765701</v>
      </c>
      <c r="W16" s="158">
        <f>('2-year summary'!W16/'2-year summary'!AH16)*100</f>
        <v>56.435964651514745</v>
      </c>
      <c r="X16" s="160">
        <f>('2-year summary'!AI16/'2-year summary'!X16)*100</f>
        <v>18.212865497076024</v>
      </c>
      <c r="Y16" s="157">
        <f>('2-year summary'!AJ16/'2-year summary'!Y16)*100</f>
        <v>18.304663034618848</v>
      </c>
      <c r="Z16" s="157">
        <f>('2-year summary'!AK16/'2-year summary'!Z16)*100</f>
        <v>18.027386552393185</v>
      </c>
      <c r="AA16" s="157">
        <f>('2-year summary'!AL16/'2-year summary'!AA16)*100</f>
        <v>17.555863729132867</v>
      </c>
      <c r="AB16" s="157">
        <f>('2-year summary'!AM16/'2-year summary'!AB16)*100</f>
        <v>17.715346378908954</v>
      </c>
      <c r="AC16" s="158">
        <f>('2-year summary'!AN16/'2-year summary'!AC16)*100</f>
        <v>18.305227910344204</v>
      </c>
      <c r="AD16" s="158">
        <f>('2-year summary'!AO16/'2-year summary'!AD16)*100</f>
        <v>18.95999760643868</v>
      </c>
      <c r="AE16" s="158">
        <f>('2-year summary'!AP16/'2-year summary'!AE16)*100</f>
        <v>18.02810592911931</v>
      </c>
      <c r="AF16" s="158">
        <f>('2-year summary'!AQ16/'2-year summary'!AF16)*100</f>
        <v>18.895867043304172</v>
      </c>
      <c r="AG16" s="158">
        <f>('2-year summary'!AR16/'2-year summary'!AG16)*100</f>
        <v>17.250327586649881</v>
      </c>
      <c r="AH16" s="158">
        <f>('2-year summary'!AS16/'2-year summary'!AH16)*100</f>
        <v>17.871523930492124</v>
      </c>
      <c r="AI16" s="160">
        <f>('2-year summary'!AT16/'2-year summary'!X16)*100</f>
        <v>48.519298245614031</v>
      </c>
      <c r="AJ16" s="157">
        <f>('2-year summary'!AU16/'2-year summary'!Y16)*100</f>
        <v>48.612243147012144</v>
      </c>
      <c r="AK16" s="157">
        <f>('2-year summary'!AV16/'2-year summary'!Z16)*100</f>
        <v>46.632514900685365</v>
      </c>
      <c r="AL16" s="157">
        <f>('2-year summary'!AW16/'2-year summary'!AA16)*100</f>
        <v>47.78507509550473</v>
      </c>
      <c r="AM16" s="157">
        <f>('2-year summary'!AX16/'2-year summary'!AB16)*100</f>
        <v>48.181589378971871</v>
      </c>
      <c r="AN16" s="158">
        <f>('2-year summary'!AY16/'2-year summary'!AC16)*100</f>
        <v>47.328727865093967</v>
      </c>
      <c r="AO16" s="158">
        <f>('2-year summary'!AZ16/'2-year summary'!AD16)*100</f>
        <v>45.169494060975971</v>
      </c>
      <c r="AP16" s="158">
        <f>('2-year summary'!BA16/'2-year summary'!AE16)*100</f>
        <v>46.581938301326915</v>
      </c>
      <c r="AQ16" s="158">
        <f>('2-year summary'!BB16/'2-year summary'!AF16)*100</f>
        <v>45.018237665578809</v>
      </c>
      <c r="AR16" s="158">
        <f>('2-year summary'!BC16/'2-year summary'!AG16)*100</f>
        <v>42.753269443231162</v>
      </c>
      <c r="AS16" s="158">
        <f>('2-year summary'!BD16/'2-year summary'!AH16)*100</f>
        <v>36.824041293949136</v>
      </c>
      <c r="AT16" s="550">
        <f t="shared" si="1"/>
        <v>60.003597029881043</v>
      </c>
      <c r="AU16" s="550">
        <f t="shared" si="1"/>
        <v>54.69556522444126</v>
      </c>
      <c r="AV16" s="160" t="s">
        <v>73</v>
      </c>
      <c r="AW16" s="157" t="s">
        <v>73</v>
      </c>
      <c r="AX16" s="157" t="s">
        <v>73</v>
      </c>
      <c r="AY16" s="157" t="s">
        <v>73</v>
      </c>
      <c r="AZ16" s="157" t="s">
        <v>73</v>
      </c>
      <c r="BA16" s="158" t="s">
        <v>73</v>
      </c>
      <c r="BB16" s="158" t="s">
        <v>73</v>
      </c>
      <c r="BC16" s="158" t="s">
        <v>73</v>
      </c>
      <c r="BD16" s="158" t="s">
        <v>73</v>
      </c>
      <c r="BE16" s="158" t="s">
        <v>73</v>
      </c>
      <c r="BF16" s="158" t="s">
        <v>73</v>
      </c>
      <c r="BG16" s="160">
        <f>('2-year summary'!CW16/'2-year summary'!X16)*100</f>
        <v>0.66900584795321638</v>
      </c>
      <c r="BH16" s="157">
        <f>('2-year summary'!CX16/'2-year summary'!Y16)*100</f>
        <v>0</v>
      </c>
      <c r="BI16" s="157">
        <f>('2-year summary'!CY16/'2-year summary'!Z16)*100</f>
        <v>1.3274521572842368</v>
      </c>
      <c r="BJ16" s="157">
        <f>('2-year summary'!CZ16/'2-year summary'!AA16)*100</f>
        <v>1.3344497357266207</v>
      </c>
      <c r="BK16" s="157">
        <f>('2-year summary'!DA16/'2-year summary'!AB16)*100</f>
        <v>0</v>
      </c>
      <c r="BL16" s="158">
        <f>('2-year summary'!DB16/'2-year summary'!AC16)*100</f>
        <v>0</v>
      </c>
      <c r="BM16" s="158">
        <f>('2-year summary'!DC16/'2-year summary'!AD16)*100</f>
        <v>0</v>
      </c>
      <c r="BN16" s="158">
        <f>('2-year summary'!DD16/'2-year summary'!AE16)*100</f>
        <v>0</v>
      </c>
      <c r="BO16" s="158">
        <f>('2-year summary'!DE16/'2-year summary'!AF16)*100</f>
        <v>0</v>
      </c>
      <c r="BP16" s="158">
        <f>('2-year summary'!DF16/'2-year summary'!AG16)*100</f>
        <v>0</v>
      </c>
      <c r="BQ16" s="158">
        <f>('2-year summary'!DG16/'2-year summary'!AH16)*100</f>
        <v>0</v>
      </c>
      <c r="BR16" s="550">
        <f t="shared" si="2"/>
        <v>0</v>
      </c>
      <c r="BS16" s="550">
        <f t="shared" si="2"/>
        <v>0</v>
      </c>
      <c r="BT16" s="160">
        <f>('2-year summary'!DS16/'2-year summary'!AG16)*100</f>
        <v>0.63718815035584908</v>
      </c>
      <c r="BU16" s="160">
        <f>('2-year summary'!DT16/'2-year summary'!AH16)*100</f>
        <v>0.62697619111963898</v>
      </c>
      <c r="BV16" s="550">
        <f>('2-year summary'!DU16/'2-year summary'!AG16)*100</f>
        <v>0.34942575987256236</v>
      </c>
      <c r="BW16" s="550">
        <f>('2-year summary'!DV16/'2-year summary'!AH16)*100</f>
        <v>0.42158743885630895</v>
      </c>
      <c r="BX16" s="160">
        <f t="shared" si="3"/>
        <v>0.98661391022841149</v>
      </c>
      <c r="BY16" s="160">
        <f t="shared" si="3"/>
        <v>1.048563629975948</v>
      </c>
      <c r="BZ16" s="160">
        <f>('2-year summary'!DY16/'2-year summary'!AG16)*100</f>
        <v>2.6746486472598341</v>
      </c>
      <c r="CA16" s="160">
        <f>('2-year summary'!DZ16/'2-year summary'!AH16)*100</f>
        <v>2.6376239764343432</v>
      </c>
      <c r="CB16" s="160">
        <f>('2-year summary'!EA16/'2-year summary'!AG16)*100</f>
        <v>6.3924359600215821</v>
      </c>
      <c r="CC16" s="160">
        <f>('2-year summary'!EB16/'2-year summary'!AH16)*100</f>
        <v>9.4424776369483556</v>
      </c>
      <c r="CD16" s="160">
        <f t="shared" si="4"/>
        <v>9.0670846072814157</v>
      </c>
      <c r="CE16" s="160">
        <f t="shared" si="4"/>
        <v>12.080101613382698</v>
      </c>
      <c r="CF16" s="160">
        <f>('2-year summary'!EE16/'2-year summary'!AG16)*100</f>
        <v>5.7372626602605274</v>
      </c>
      <c r="CG16" s="160">
        <f>('2-year summary'!EF16/'2-year summary'!AH16)*100</f>
        <v>6.1832824365591978</v>
      </c>
      <c r="CH16" s="160">
        <f>('2-year summary'!EG16/'2-year summary'!AG16)*100</f>
        <v>0.43935150689858948</v>
      </c>
      <c r="CI16" s="160">
        <f>('2-year summary'!EH16/'2-year summary'!AH16)*100</f>
        <v>0.53779423290003514</v>
      </c>
      <c r="CJ16" s="160">
        <f t="shared" si="5"/>
        <v>6.1766141671591166</v>
      </c>
      <c r="CK16" s="160">
        <f t="shared" si="5"/>
        <v>6.721076669459233</v>
      </c>
      <c r="CL16" s="160">
        <f>('2-year summary'!EK16/'2-year summary'!AG16)*100</f>
        <v>1.264099072480152</v>
      </c>
      <c r="CM16" s="160">
        <f>('2-year summary'!EL16/'2-year summary'!AH16)*100</f>
        <v>1.4106964300191875</v>
      </c>
      <c r="CN16" s="160">
        <f>('2-year summary'!EM16/'2-year summary'!AG16)*100</f>
        <v>0.18499010816782713</v>
      </c>
      <c r="CO16" s="160">
        <f>('2-year summary'!EN16/'2-year summary'!AH16)*100</f>
        <v>0.15944653136232198</v>
      </c>
      <c r="CP16" s="160">
        <f t="shared" si="6"/>
        <v>1.4490891806479791</v>
      </c>
      <c r="CQ16" s="160">
        <f t="shared" si="6"/>
        <v>1.5701429613815094</v>
      </c>
      <c r="CR16" s="160">
        <f>('2-year summary'!EQ16/'2-year summary'!AG16)*100</f>
        <v>1.5287376994424604</v>
      </c>
      <c r="CS16" s="160">
        <f>('2-year summary'!ER16/'2-year summary'!AH16)*100</f>
        <v>1.7836391643920764</v>
      </c>
      <c r="CT16" s="160">
        <f>('2-year summary'!ES16/'2-year summary'!AG16)*100</f>
        <v>0.53955448215616242</v>
      </c>
      <c r="CU16" s="160">
        <f>('2-year summary'!ET16/'2-year summary'!AH16)*100</f>
        <v>0.6350836418668756</v>
      </c>
      <c r="CV16" s="160">
        <f t="shared" si="7"/>
        <v>2.0682921815986228</v>
      </c>
      <c r="CW16" s="160">
        <f t="shared" si="7"/>
        <v>2.4187228062589519</v>
      </c>
      <c r="CX16" s="160">
        <f>('2-year summary'!EW16/'2-year summary'!AG16)*100</f>
        <v>2.0040595051514605</v>
      </c>
      <c r="CY16" s="160">
        <f>('2-year summary'!EX16/'2-year summary'!AH16)*100</f>
        <v>2.1511769316001406</v>
      </c>
      <c r="CZ16" s="160">
        <f>('2-year summary'!EY16/'2-year summary'!AG16)*100</f>
        <v>1.1227871842963952</v>
      </c>
      <c r="DA16" s="160">
        <f>('2-year summary'!EZ16/'2-year summary'!AH16)*100</f>
        <v>1.2431424479096289</v>
      </c>
      <c r="DB16" s="160">
        <f t="shared" si="8"/>
        <v>3.1268466894478557</v>
      </c>
      <c r="DC16" s="160">
        <f t="shared" si="8"/>
        <v>3.3943193795097697</v>
      </c>
      <c r="DD16" s="160">
        <f>('2-year summary'!FC16/'2-year summary'!AG16)*100</f>
        <v>2.8262377636751369E-2</v>
      </c>
      <c r="DE16" s="160">
        <f>('2-year summary'!FD16/'2-year summary'!AH16)*100</f>
        <v>6.2157122395481448E-2</v>
      </c>
      <c r="DF16" s="160">
        <f>('2-year summary'!FE16/'2-year summary'!AG16)*100</f>
        <v>5.395544821561625E-2</v>
      </c>
      <c r="DG16" s="160">
        <f>('2-year summary'!FF16/'2-year summary'!AH16)*100</f>
        <v>5.4049671648244736E-2</v>
      </c>
      <c r="DH16" s="160">
        <f t="shared" si="9"/>
        <v>8.2217825852367615E-2</v>
      </c>
      <c r="DI16" s="160">
        <f t="shared" si="9"/>
        <v>0.11620679404372619</v>
      </c>
      <c r="DJ16" s="160">
        <f>('2-year summary'!FI16/'2-year summary'!AG16)*100</f>
        <v>2.6027080496390123</v>
      </c>
      <c r="DK16" s="160">
        <f>('2-year summary'!FJ16/'2-year summary'!AH16)*100</f>
        <v>2.6160041077750456</v>
      </c>
      <c r="DL16" s="160">
        <f>('2-year summary'!FK16/'2-year summary'!AG16)*100</f>
        <v>2.4511189332237096</v>
      </c>
      <c r="DM16" s="160">
        <f>('2-year summary'!FL16/'2-year summary'!AH16)*100</f>
        <v>2.5160122152257927</v>
      </c>
      <c r="DN16" s="160">
        <f t="shared" si="10"/>
        <v>5.0538269828627218</v>
      </c>
      <c r="DO16" s="160">
        <f t="shared" si="10"/>
        <v>5.1320163230008387</v>
      </c>
      <c r="DP16" s="160">
        <f>('2-year summary'!FO16/'2-year summary'!AG16)*100</f>
        <v>0.18499010816782713</v>
      </c>
      <c r="DQ16" s="160">
        <f>('2-year summary'!FP16/'2-year summary'!AH16)*100</f>
        <v>0.18106640002161986</v>
      </c>
      <c r="DR16" s="160">
        <f>('2-year summary'!FQ16/'2-year summary'!AG16)*100</f>
        <v>0.13617327406798388</v>
      </c>
      <c r="DS16" s="160">
        <f>('2-year summary'!FR16/'2-year summary'!AH16)*100</f>
        <v>0.18917385076885659</v>
      </c>
      <c r="DT16" s="160">
        <f t="shared" si="11"/>
        <v>0.32116338223581098</v>
      </c>
      <c r="DU16" s="160">
        <f t="shared" si="11"/>
        <v>0.37024025079047646</v>
      </c>
      <c r="DV16" s="160">
        <f>('2-year summary'!FU16/'2-year summary'!AG16)*100</f>
        <v>7.0655944091878418</v>
      </c>
      <c r="DW16" s="160">
        <f>('2-year summary'!FV16/'2-year summary'!AH16)*100</f>
        <v>7.1615814933924273</v>
      </c>
      <c r="DX16" s="160">
        <f>('2-year summary'!FW16/'2-year summary'!AG16)*100</f>
        <v>3.5893219598674238</v>
      </c>
      <c r="DY16" s="160">
        <f>('2-year summary'!FX16/'2-year summary'!AH16)*100</f>
        <v>4.1212874631786613</v>
      </c>
      <c r="DZ16" s="160">
        <f t="shared" si="12"/>
        <v>10.654916369055265</v>
      </c>
      <c r="EA16" s="160">
        <f t="shared" si="12"/>
        <v>11.28286895657109</v>
      </c>
      <c r="EB16" s="160">
        <f>('2-year summary'!GA16/'2-year summary'!AG16)*100</f>
        <v>0.71683666915033017</v>
      </c>
      <c r="EC16" s="160">
        <f>('2-year summary'!GB16/'2-year summary'!AH16)*100</f>
        <v>0.80534010755884655</v>
      </c>
      <c r="ED16" s="160">
        <f>('2-year summary'!GC16/'2-year summary'!AG16)*100</f>
        <v>0.18755941522571362</v>
      </c>
      <c r="EE16" s="160">
        <f>('2-year summary'!GD16/'2-year summary'!AH16)*100</f>
        <v>0.12701672837337513</v>
      </c>
      <c r="EF16" s="160">
        <f t="shared" si="13"/>
        <v>0.9043960843760438</v>
      </c>
      <c r="EG16" s="160">
        <f t="shared" si="13"/>
        <v>0.93235683593222163</v>
      </c>
      <c r="EH16" s="160">
        <f>('2-year summary'!GG16/'2-year summary'!AG16)*100</f>
        <v>8.2217825852367615E-2</v>
      </c>
      <c r="EI16" s="160">
        <f>('2-year summary'!GH16/'2-year summary'!AH16)*100</f>
        <v>7.2967056725130389E-2</v>
      </c>
      <c r="EJ16" s="160">
        <f>('2-year summary'!GI16/'2-year summary'!AG16)*100</f>
        <v>2.3123763520978391E-2</v>
      </c>
      <c r="EK16" s="160">
        <f>('2-year summary'!GJ16/'2-year summary'!AH16)*100</f>
        <v>0.16485149852714645</v>
      </c>
      <c r="EL16" s="160">
        <f t="shared" si="14"/>
        <v>0.10534158937334601</v>
      </c>
      <c r="EM16" s="160">
        <f t="shared" si="14"/>
        <v>0.23781855525227685</v>
      </c>
      <c r="EN16" s="564">
        <f>('2-year summary'!GM16/'2-year summary'!X16)*100</f>
        <v>2.8678362573099414</v>
      </c>
      <c r="EO16" s="263">
        <f>('2-year summary'!GN16/'2-year summary'!Y16)*100</f>
        <v>2.818411908541032</v>
      </c>
      <c r="EP16" s="263">
        <f>('2-year summary'!GO16/'2-year summary'!Z16)*100</f>
        <v>2.6172163984310663</v>
      </c>
      <c r="EQ16" s="263">
        <f>('2-year summary'!GP16/'2-year summary'!AA16)*100</f>
        <v>2.4255586372913287</v>
      </c>
      <c r="ER16" s="263">
        <f>('2-year summary'!GQ16/'2-year summary'!AB16)*100</f>
        <v>1.8876234820361166</v>
      </c>
      <c r="ES16" s="265">
        <f>('2-year summary'!GR16/'2-year summary'!AC16)*100</f>
        <v>1.7768258469335423</v>
      </c>
      <c r="ET16" s="265">
        <f>('2-year summary'!GS16/'2-year summary'!AD16)*100</f>
        <v>1.7981629416868623</v>
      </c>
      <c r="EU16" s="265">
        <f>('2-year summary'!GT16/'2-year summary'!AE16)*100</f>
        <v>1.6964335703488047</v>
      </c>
      <c r="EV16" s="265">
        <f>('2-year summary'!GU16/'2-year summary'!AF16)*100</f>
        <v>1.5550009598771357</v>
      </c>
      <c r="EW16" s="564">
        <f>('2-year summary'!GV16/'2-year summary'!X16)*100</f>
        <v>6.081871345029239E-2</v>
      </c>
      <c r="EX16" s="263">
        <f>('2-year summary'!GW16/'2-year summary'!Y16)*100</f>
        <v>4.2898202565312515E-2</v>
      </c>
      <c r="EY16" s="263">
        <f>('2-year summary'!GX16/'2-year summary'!Z16)*100</f>
        <v>5.4438101087366179E-2</v>
      </c>
      <c r="EZ16" s="263">
        <f>('2-year summary'!GY16/'2-year summary'!AA16)*100</f>
        <v>4.3173373802920086E-2</v>
      </c>
      <c r="FA16" s="263">
        <f>('2-year summary'!GZ16/'2-year summary'!AB16)*100</f>
        <v>4.4044547914176051E-2</v>
      </c>
      <c r="FB16" s="265">
        <f>('2-year summary'!HA16/'2-year summary'!AC16)*100</f>
        <v>2.4133458022866452E-2</v>
      </c>
      <c r="FC16" s="265">
        <f>('2-year summary'!HB16/'2-year summary'!AD16)*100</f>
        <v>2.6927564850552015E-2</v>
      </c>
      <c r="FD16" s="265">
        <f>('2-year summary'!HC16/'2-year summary'!AE16)*100</f>
        <v>8.3981859918257663E-3</v>
      </c>
      <c r="FE16" s="265">
        <f>('2-year summary'!HD16/'2-year summary'!AF16)*100</f>
        <v>2.7425061020760772E-2</v>
      </c>
      <c r="FF16" s="564">
        <f>('2-year summary'!HN16/'2-year summary'!X16)*100</f>
        <v>10.222222222222223</v>
      </c>
      <c r="FG16" s="263">
        <f>('2-year summary'!HO16/'2-year summary'!Y16)*100</f>
        <v>10.681652438762816</v>
      </c>
      <c r="FH16" s="263">
        <f>('2-year summary'!HP16/'2-year summary'!Z16)*100</f>
        <v>11.180748454097515</v>
      </c>
      <c r="FI16" s="263">
        <f>('2-year summary'!HQ16/'2-year summary'!AA16)*100</f>
        <v>11.19760322361191</v>
      </c>
      <c r="FJ16" s="263">
        <f>('2-year summary'!HR16/'2-year summary'!AB16)*100</f>
        <v>12.153149185175865</v>
      </c>
      <c r="FK16" s="265">
        <f>('2-year summary'!HS16/'2-year summary'!AC16)*100</f>
        <v>12.887266584210685</v>
      </c>
      <c r="FL16" s="265">
        <f>('2-year summary'!HT16/'2-year summary'!AD16)*100</f>
        <v>14.244681805942017</v>
      </c>
      <c r="FM16" s="265">
        <f>('2-year summary'!HU16/'2-year summary'!AE16)*100</f>
        <v>14.010973629695986</v>
      </c>
      <c r="FN16" s="265">
        <f>('2-year summary'!HV16/'2-year summary'!AF16)*100</f>
        <v>14.839700518333654</v>
      </c>
      <c r="FO16" s="564">
        <f>('2-year summary'!HW16/'2-year summary'!X16)*100</f>
        <v>3.8596491228070176</v>
      </c>
      <c r="FP16" s="263">
        <f>('2-year summary'!HX16/'2-year summary'!Y16)*100</f>
        <v>4.7359615632105019</v>
      </c>
      <c r="FQ16" s="263">
        <f>('2-year summary'!HY16/'2-year summary'!Z16)*100</f>
        <v>5.8290643625856706</v>
      </c>
      <c r="FR16" s="263">
        <f>('2-year summary'!HZ16/'2-year summary'!AA16)*100</f>
        <v>5.8127060547386051</v>
      </c>
      <c r="FS16" s="263">
        <f>('2-year summary'!IA16/'2-year summary'!AB16)*100</f>
        <v>6.0875857295664755</v>
      </c>
      <c r="FT16" s="265">
        <f>('2-year summary'!IB16/'2-year summary'!AC16)*100</f>
        <v>5.4209780083863768</v>
      </c>
      <c r="FU16" s="265">
        <f>('2-year summary'!IC16/'2-year summary'!AD16)*100</f>
        <v>5.9450079286718731</v>
      </c>
      <c r="FV16" s="265">
        <f>('2-year summary'!ID16/'2-year summary'!AE16)*100</f>
        <v>6.1670679133307207</v>
      </c>
      <c r="FW16" s="265">
        <f>('2-year summary'!IE16/'2-year summary'!AF16)*100</f>
        <v>6.3077640347749782</v>
      </c>
      <c r="FX16" s="564">
        <f>('2-year summary'!KQ16/'2-year summary'!X16)*100</f>
        <v>11.335672514619883</v>
      </c>
      <c r="FY16" s="263">
        <f>('2-year summary'!KR16/'2-year summary'!Y16)*100</f>
        <v>10.587276393119129</v>
      </c>
      <c r="FZ16" s="263">
        <f>('2-year summary'!KS16/'2-year summary'!Z16)*100</f>
        <v>10.050110969975295</v>
      </c>
      <c r="GA16" s="263">
        <f>('2-year summary'!KT16/'2-year summary'!AA16)*100</f>
        <v>9.6786854361819046</v>
      </c>
      <c r="GB16" s="263">
        <f>('2-year summary'!KU16/'2-year summary'!AB16)*100</f>
        <v>8.7491348392374011</v>
      </c>
      <c r="GC16" s="265">
        <f>('2-year summary'!KV16/'2-year summary'!AC16)*100</f>
        <v>8.4949772240489914</v>
      </c>
      <c r="GD16" s="265">
        <f>('2-year summary'!KW16/'2-year summary'!AD16)*100</f>
        <v>8.4522634114232726</v>
      </c>
      <c r="GE16" s="265">
        <f>('2-year summary'!KX16/'2-year summary'!AE16)*100</f>
        <v>7.8663008790101339</v>
      </c>
      <c r="GF16" s="265">
        <f>('2-year summary'!KY16/'2-year summary'!AF16)*100</f>
        <v>7.8079148726105911</v>
      </c>
      <c r="GG16" s="564">
        <f>('2-year summary'!KZ16/'2-year summary'!X16)*100</f>
        <v>4.2526315789473683</v>
      </c>
      <c r="GH16" s="263">
        <f>('2-year summary'!LA16/'2-year summary'!Y16)*100</f>
        <v>4.2168933121702201</v>
      </c>
      <c r="GI16" s="263">
        <f>('2-year summary'!LB16/'2-year summary'!Z16)*100</f>
        <v>4.2810681034603091</v>
      </c>
      <c r="GJ16" s="263">
        <f>('2-year summary'!LC16/'2-year summary'!AA16)*100</f>
        <v>4.1668847140091048</v>
      </c>
      <c r="GK16" s="263">
        <f>('2-year summary'!LD16/'2-year summary'!AB16)*100</f>
        <v>5.1815264581891398</v>
      </c>
      <c r="GL16" s="265">
        <f>('2-year summary'!LE16/'2-year summary'!AC16)*100</f>
        <v>5.7618631029593654</v>
      </c>
      <c r="GM16" s="265">
        <f>('2-year summary'!LF16/'2-year summary'!AD16)*100</f>
        <v>5.4034646800107708</v>
      </c>
      <c r="GN16" s="265">
        <f>('2-year summary'!LG16/'2-year summary'!AE16)*100</f>
        <v>5.6407815911763057</v>
      </c>
      <c r="GO16" s="265">
        <f>('2-year summary'!LH16/'2-year summary'!AF16)*100</f>
        <v>5.5480898444999038</v>
      </c>
      <c r="GP16" s="152"/>
      <c r="GQ16" s="153">
        <f t="shared" si="15"/>
        <v>100</v>
      </c>
      <c r="GR16" s="153">
        <f t="shared" si="16"/>
        <v>100</v>
      </c>
      <c r="GS16" s="153">
        <f t="shared" si="17"/>
        <v>100</v>
      </c>
      <c r="GT16" s="153">
        <f t="shared" si="18"/>
        <v>99.999999999999986</v>
      </c>
      <c r="GU16" s="153">
        <f t="shared" si="19"/>
        <v>100</v>
      </c>
      <c r="GV16" s="153">
        <f t="shared" si="20"/>
        <v>100</v>
      </c>
      <c r="GW16" s="153">
        <f t="shared" si="21"/>
        <v>99.999999999999986</v>
      </c>
      <c r="GX16" s="153">
        <f t="shared" si="22"/>
        <v>99.999999999999986</v>
      </c>
      <c r="GY16" s="153">
        <f t="shared" si="23"/>
        <v>100</v>
      </c>
      <c r="GZ16" s="569">
        <f t="shared" si="24"/>
        <v>100</v>
      </c>
      <c r="HA16" s="569">
        <f t="shared" si="24"/>
        <v>99.999999999999972</v>
      </c>
    </row>
    <row r="17" spans="1:209" s="149" customFormat="1" ht="12.75" customHeight="1" x14ac:dyDescent="0.2">
      <c r="A17" s="151" t="s">
        <v>14</v>
      </c>
      <c r="B17" s="157">
        <f>('2-year summary'!B17/'2-year summary'!X17)*100</f>
        <v>60.195290063182085</v>
      </c>
      <c r="C17" s="157">
        <f>('2-year summary'!C17/'2-year summary'!Y17)*100</f>
        <v>54.56897945980915</v>
      </c>
      <c r="D17" s="157">
        <f>('2-year summary'!D17/'2-year summary'!Z17)*100</f>
        <v>50.094575168343802</v>
      </c>
      <c r="E17" s="157">
        <f>('2-year summary'!E17/'2-year summary'!AA17)*100</f>
        <v>51.005305780508237</v>
      </c>
      <c r="F17" s="157">
        <f>('2-year summary'!F17/'2-year summary'!AB17)*100</f>
        <v>51.358854471069549</v>
      </c>
      <c r="G17" s="158">
        <f>('2-year summary'!G17/'2-year summary'!AC17)*100</f>
        <v>49.46295037389531</v>
      </c>
      <c r="H17" s="158">
        <f>('2-year summary'!H17/'2-year summary'!AD17)*100</f>
        <v>50.123392648395892</v>
      </c>
      <c r="I17" s="158">
        <f>('2-year summary'!I17/'2-year summary'!AE17)*100</f>
        <v>50.117617927448308</v>
      </c>
      <c r="J17" s="158">
        <f>('2-year summary'!J17/'2-year summary'!AF17)*100</f>
        <v>48.548072230356269</v>
      </c>
      <c r="K17" s="158">
        <f>('2-year summary'!K17/'2-year summary'!AG17)*100</f>
        <v>50.199588726261034</v>
      </c>
      <c r="L17" s="158">
        <f>('2-year summary'!L17/'2-year summary'!AH17)*100</f>
        <v>52.538401457953654</v>
      </c>
      <c r="M17" s="160">
        <f>('2-year summary'!M17/'2-year summary'!X17)*100</f>
        <v>39.804709936817922</v>
      </c>
      <c r="N17" s="157">
        <f>('2-year summary'!N17/'2-year summary'!Y17)*100</f>
        <v>45.43102054019085</v>
      </c>
      <c r="O17" s="157">
        <f>('2-year summary'!O17/'2-year summary'!Z17)*100</f>
        <v>49.905424831656198</v>
      </c>
      <c r="P17" s="157">
        <f>('2-year summary'!P17/'2-year summary'!AA17)*100</f>
        <v>48.994694219491763</v>
      </c>
      <c r="Q17" s="157">
        <f>('2-year summary'!Q17/'2-year summary'!AB17)*100</f>
        <v>48.641145528930451</v>
      </c>
      <c r="R17" s="158">
        <f>('2-year summary'!R17/'2-year summary'!AC17)*100</f>
        <v>50.53704962610469</v>
      </c>
      <c r="S17" s="158">
        <f>('2-year summary'!S17/'2-year summary'!AD17)*100</f>
        <v>49.8766073516041</v>
      </c>
      <c r="T17" s="158">
        <f>('2-year summary'!T17/'2-year summary'!AE17)*100</f>
        <v>49.882382072551692</v>
      </c>
      <c r="U17" s="158">
        <f>('2-year summary'!U17/'2-year summary'!AF17)*100</f>
        <v>51.451927769643724</v>
      </c>
      <c r="V17" s="158">
        <f>('2-year summary'!V17/'2-year summary'!AG17)*100</f>
        <v>49.800411273738966</v>
      </c>
      <c r="W17" s="158">
        <f>('2-year summary'!W17/'2-year summary'!AH17)*100</f>
        <v>47.461598542046339</v>
      </c>
      <c r="X17" s="160">
        <f>('2-year summary'!AI17/'2-year summary'!X17)*100</f>
        <v>21.883974727168294</v>
      </c>
      <c r="Y17" s="157">
        <f>('2-year summary'!AJ17/'2-year summary'!Y17)*100</f>
        <v>18.372958110949376</v>
      </c>
      <c r="Z17" s="157">
        <f>('2-year summary'!AK17/'2-year summary'!Z17)*100</f>
        <v>16.917606113338881</v>
      </c>
      <c r="AA17" s="157">
        <f>('2-year summary'!AL17/'2-year summary'!AA17)*100</f>
        <v>17.118123429209717</v>
      </c>
      <c r="AB17" s="157">
        <f>('2-year summary'!AM17/'2-year summary'!AB17)*100</f>
        <v>16.949152542372879</v>
      </c>
      <c r="AC17" s="158">
        <f>('2-year summary'!AN17/'2-year summary'!AC17)*100</f>
        <v>15.839564921821889</v>
      </c>
      <c r="AD17" s="158">
        <f>('2-year summary'!AO17/'2-year summary'!AD17)*100</f>
        <v>16.326795687751655</v>
      </c>
      <c r="AE17" s="158">
        <f>('2-year summary'!AP17/'2-year summary'!AE17)*100</f>
        <v>15.847468119351243</v>
      </c>
      <c r="AF17" s="158">
        <f>('2-year summary'!AQ17/'2-year summary'!AF17)*100</f>
        <v>15.629575402635432</v>
      </c>
      <c r="AG17" s="158">
        <f>('2-year summary'!AR17/'2-year summary'!AG17)*100</f>
        <v>16.753356719487115</v>
      </c>
      <c r="AH17" s="158">
        <f>('2-year summary'!AS17/'2-year summary'!AH17)*100</f>
        <v>18.380630044259309</v>
      </c>
      <c r="AI17" s="160">
        <f>('2-year summary'!AT17/'2-year summary'!X17)*100</f>
        <v>25.84721424468696</v>
      </c>
      <c r="AJ17" s="157">
        <f>('2-year summary'!AU17/'2-year summary'!Y17)*100</f>
        <v>30.648552482613617</v>
      </c>
      <c r="AK17" s="157">
        <f>('2-year summary'!AV17/'2-year summary'!Z17)*100</f>
        <v>31.610804267231597</v>
      </c>
      <c r="AL17" s="157">
        <f>('2-year summary'!AW17/'2-year summary'!AA17)*100</f>
        <v>29.265568277017596</v>
      </c>
      <c r="AM17" s="157">
        <f>('2-year summary'!AX17/'2-year summary'!AB17)*100</f>
        <v>28.535943892460548</v>
      </c>
      <c r="AN17" s="158">
        <f>('2-year summary'!AY17/'2-year summary'!AC17)*100</f>
        <v>32.25016995241333</v>
      </c>
      <c r="AO17" s="158">
        <f>('2-year summary'!AZ17/'2-year summary'!AD17)*100</f>
        <v>30.887128198467334</v>
      </c>
      <c r="AP17" s="158">
        <f>('2-year summary'!BA17/'2-year summary'!AE17)*100</f>
        <v>30.890181998266687</v>
      </c>
      <c r="AQ17" s="158">
        <f>('2-year summary'!BB17/'2-year summary'!AF17)*100</f>
        <v>31.832601268911663</v>
      </c>
      <c r="AR17" s="158">
        <f>('2-year summary'!BC17/'2-year summary'!AG17)*100</f>
        <v>30.180234667956938</v>
      </c>
      <c r="AS17" s="158">
        <f>('2-year summary'!BD17/'2-year summary'!AH17)*100</f>
        <v>25.917729757875552</v>
      </c>
      <c r="AT17" s="550">
        <f t="shared" si="1"/>
        <v>46.933591387444054</v>
      </c>
      <c r="AU17" s="550">
        <f t="shared" si="1"/>
        <v>44.298359802134861</v>
      </c>
      <c r="AV17" s="160" t="s">
        <v>73</v>
      </c>
      <c r="AW17" s="157" t="s">
        <v>73</v>
      </c>
      <c r="AX17" s="157" t="s">
        <v>73</v>
      </c>
      <c r="AY17" s="157" t="s">
        <v>73</v>
      </c>
      <c r="AZ17" s="157" t="s">
        <v>73</v>
      </c>
      <c r="BA17" s="158" t="s">
        <v>73</v>
      </c>
      <c r="BB17" s="158" t="s">
        <v>73</v>
      </c>
      <c r="BC17" s="158" t="s">
        <v>73</v>
      </c>
      <c r="BD17" s="158" t="s">
        <v>73</v>
      </c>
      <c r="BE17" s="158" t="s">
        <v>73</v>
      </c>
      <c r="BF17" s="158" t="s">
        <v>73</v>
      </c>
      <c r="BG17" s="160">
        <f>('2-year summary'!CW17/'2-year summary'!X17)*100</f>
        <v>1.2253494160444189</v>
      </c>
      <c r="BH17" s="157">
        <f>('2-year summary'!CX17/'2-year summary'!Y17)*100</f>
        <v>1.0189228529839884</v>
      </c>
      <c r="BI17" s="157">
        <f>('2-year summary'!CY17/'2-year summary'!Z17)*100</f>
        <v>9.0792161610047661E-2</v>
      </c>
      <c r="BJ17" s="157">
        <f>('2-year summary'!CZ17/'2-year summary'!AA17)*100</f>
        <v>9.7738061993856457E-2</v>
      </c>
      <c r="BK17" s="157">
        <f>('2-year summary'!DA17/'2-year summary'!AB17)*100</f>
        <v>0.16072472238457045</v>
      </c>
      <c r="BL17" s="158">
        <f>('2-year summary'!DB17/'2-year summary'!AC17)*100</f>
        <v>0</v>
      </c>
      <c r="BM17" s="158">
        <f>('2-year summary'!DC17/'2-year summary'!AD17)*100</f>
        <v>0</v>
      </c>
      <c r="BN17" s="158">
        <f>('2-year summary'!DD17/'2-year summary'!AE17)*100</f>
        <v>0</v>
      </c>
      <c r="BO17" s="158">
        <f>('2-year summary'!DE17/'2-year summary'!AF17)*100</f>
        <v>0</v>
      </c>
      <c r="BP17" s="158">
        <f>('2-year summary'!DF17/'2-year summary'!AG17)*100</f>
        <v>0</v>
      </c>
      <c r="BQ17" s="158">
        <f>('2-year summary'!DG17/'2-year summary'!AH17)*100</f>
        <v>0</v>
      </c>
      <c r="BR17" s="550">
        <f t="shared" si="2"/>
        <v>0</v>
      </c>
      <c r="BS17" s="550">
        <f t="shared" si="2"/>
        <v>0</v>
      </c>
      <c r="BT17" s="160">
        <f>('2-year summary'!DS17/'2-year summary'!AG17)*100</f>
        <v>0.7136808999637112</v>
      </c>
      <c r="BU17" s="160">
        <f>('2-year summary'!DT17/'2-year summary'!AH17)*100</f>
        <v>0.75501171569903669</v>
      </c>
      <c r="BV17" s="550">
        <f>('2-year summary'!DU17/'2-year summary'!AG17)*100</f>
        <v>0.35079230676182416</v>
      </c>
      <c r="BW17" s="550">
        <f>('2-year summary'!DV17/'2-year summary'!AH17)*100</f>
        <v>0.57276750846133817</v>
      </c>
      <c r="BX17" s="160">
        <f t="shared" si="3"/>
        <v>1.0644732067255354</v>
      </c>
      <c r="BY17" s="160">
        <f t="shared" si="3"/>
        <v>1.3277792241603747</v>
      </c>
      <c r="BZ17" s="160">
        <f>('2-year summary'!DY17/'2-year summary'!AG17)*100</f>
        <v>3.362767630337486</v>
      </c>
      <c r="CA17" s="160">
        <f>('2-year summary'!DZ17/'2-year summary'!AH17)*100</f>
        <v>3.5797969278833635</v>
      </c>
      <c r="CB17" s="160">
        <f>('2-year summary'!EA17/'2-year summary'!AG17)*100</f>
        <v>2.4797387202128944</v>
      </c>
      <c r="CC17" s="160">
        <f>('2-year summary'!EB17/'2-year summary'!AH17)*100</f>
        <v>2.3691746940900806</v>
      </c>
      <c r="CD17" s="160">
        <f t="shared" si="4"/>
        <v>5.84250635055038</v>
      </c>
      <c r="CE17" s="160">
        <f t="shared" si="4"/>
        <v>5.9489716219734436</v>
      </c>
      <c r="CF17" s="160">
        <f>('2-year summary'!EE17/'2-year summary'!AG17)*100</f>
        <v>5.7578323454699403</v>
      </c>
      <c r="CG17" s="160">
        <f>('2-year summary'!EF17/'2-year summary'!AH17)*100</f>
        <v>6.0270762822181725</v>
      </c>
      <c r="CH17" s="160">
        <f>('2-year summary'!EG17/'2-year summary'!AG17)*100</f>
        <v>8.4674005080440304E-2</v>
      </c>
      <c r="CI17" s="160">
        <f>('2-year summary'!EH17/'2-year summary'!AH17)*100</f>
        <v>6.5087216870606604E-2</v>
      </c>
      <c r="CJ17" s="160">
        <f t="shared" si="5"/>
        <v>5.8425063505503809</v>
      </c>
      <c r="CK17" s="160">
        <f t="shared" si="5"/>
        <v>6.0921634990887794</v>
      </c>
      <c r="CL17" s="160">
        <f>('2-year summary'!EK17/'2-year summary'!AG17)*100</f>
        <v>2.0321761219305672</v>
      </c>
      <c r="CM17" s="160">
        <f>('2-year summary'!EL17/'2-year summary'!AH17)*100</f>
        <v>2.1739130434782608</v>
      </c>
      <c r="CN17" s="160">
        <f>('2-year summary'!EM17/'2-year summary'!AG17)*100</f>
        <v>0.29031087456150961</v>
      </c>
      <c r="CO17" s="160">
        <f>('2-year summary'!EN17/'2-year summary'!AH17)*100</f>
        <v>0.16922676386357721</v>
      </c>
      <c r="CP17" s="160">
        <f t="shared" si="6"/>
        <v>2.3224869964920769</v>
      </c>
      <c r="CQ17" s="160">
        <f t="shared" si="6"/>
        <v>2.3431398073418381</v>
      </c>
      <c r="CR17" s="160">
        <f>('2-year summary'!EQ17/'2-year summary'!AG17)*100</f>
        <v>3.0240716100157252</v>
      </c>
      <c r="CS17" s="160">
        <f>('2-year summary'!ER17/'2-year summary'!AH17)*100</f>
        <v>3.4626399375162715</v>
      </c>
      <c r="CT17" s="160">
        <f>('2-year summary'!ES17/'2-year summary'!AG17)*100</f>
        <v>2.0321761219305672</v>
      </c>
      <c r="CU17" s="160">
        <f>('2-year summary'!ET17/'2-year summary'!AH17)*100</f>
        <v>2.2650351470971102</v>
      </c>
      <c r="CV17" s="160">
        <f t="shared" si="7"/>
        <v>5.0562477319462928</v>
      </c>
      <c r="CW17" s="160">
        <f t="shared" si="7"/>
        <v>5.7276750846133817</v>
      </c>
      <c r="CX17" s="160">
        <f>('2-year summary'!EW17/'2-year summary'!AG17)*100</f>
        <v>3.2901899116971092</v>
      </c>
      <c r="CY17" s="160">
        <f>('2-year summary'!EX17/'2-year summary'!AH17)*100</f>
        <v>3.6448841447539704</v>
      </c>
      <c r="CZ17" s="160">
        <f>('2-year summary'!EY17/'2-year summary'!AG17)*100</f>
        <v>4.5119148421434625</v>
      </c>
      <c r="DA17" s="160">
        <f>('2-year summary'!EZ17/'2-year summary'!AH17)*100</f>
        <v>5.4803436605050768</v>
      </c>
      <c r="DB17" s="160">
        <f t="shared" si="8"/>
        <v>7.8021047538405721</v>
      </c>
      <c r="DC17" s="160">
        <f t="shared" si="8"/>
        <v>9.1252278052590476</v>
      </c>
      <c r="DD17" s="160">
        <f>('2-year summary'!FC17/'2-year summary'!AG17)*100</f>
        <v>7.2577718640377403E-2</v>
      </c>
      <c r="DE17" s="160">
        <f>('2-year summary'!FD17/'2-year summary'!AH17)*100</f>
        <v>9.1122103618849259E-2</v>
      </c>
      <c r="DF17" s="160">
        <f>('2-year summary'!FE17/'2-year summary'!AG17)*100</f>
        <v>1.4636506592476111</v>
      </c>
      <c r="DG17" s="160">
        <f>('2-year summary'!FF17/'2-year summary'!AH17)*100</f>
        <v>1.3928664410309817</v>
      </c>
      <c r="DH17" s="160">
        <f t="shared" si="9"/>
        <v>1.5362283778879884</v>
      </c>
      <c r="DI17" s="160">
        <f t="shared" si="9"/>
        <v>1.4839885446498309</v>
      </c>
      <c r="DJ17" s="160">
        <f>('2-year summary'!FI17/'2-year summary'!AG17)*100</f>
        <v>3.0845530422160397</v>
      </c>
      <c r="DK17" s="160">
        <f>('2-year summary'!FJ17/'2-year summary'!AH17)*100</f>
        <v>3.4105701640197861</v>
      </c>
      <c r="DL17" s="160">
        <f>('2-year summary'!FK17/'2-year summary'!AG17)*100</f>
        <v>2.7700495947744042</v>
      </c>
      <c r="DM17" s="160">
        <f>('2-year summary'!FL17/'2-year summary'!AH17)*100</f>
        <v>2.9679770892996613</v>
      </c>
      <c r="DN17" s="160">
        <f t="shared" si="10"/>
        <v>5.8546026369904443</v>
      </c>
      <c r="DO17" s="160">
        <f t="shared" si="10"/>
        <v>6.3785472533194474</v>
      </c>
      <c r="DP17" s="160">
        <f>('2-year summary'!FO17/'2-year summary'!AG17)*100</f>
        <v>0.27821458812144673</v>
      </c>
      <c r="DQ17" s="160">
        <f>('2-year summary'!FP17/'2-year summary'!AH17)*100</f>
        <v>0.31241864097891175</v>
      </c>
      <c r="DR17" s="160">
        <f>('2-year summary'!FQ17/'2-year summary'!AG17)*100</f>
        <v>0.15725172372081769</v>
      </c>
      <c r="DS17" s="160">
        <f>('2-year summary'!FR17/'2-year summary'!AH17)*100</f>
        <v>0.2343139807341838</v>
      </c>
      <c r="DT17" s="160">
        <f t="shared" si="11"/>
        <v>0.43546631184226442</v>
      </c>
      <c r="DU17" s="160">
        <f t="shared" si="11"/>
        <v>0.54673262171309556</v>
      </c>
      <c r="DV17" s="160">
        <f>('2-year summary'!FU17/'2-year summary'!AG17)*100</f>
        <v>9.0359259707269857</v>
      </c>
      <c r="DW17" s="160">
        <f>('2-year summary'!FV17/'2-year summary'!AH17)*100</f>
        <v>8.1879718823223122</v>
      </c>
      <c r="DX17" s="160">
        <f>('2-year summary'!FW17/'2-year summary'!AG17)*100</f>
        <v>4.778033143824846</v>
      </c>
      <c r="DY17" s="160">
        <f>('2-year summary'!FX17/'2-year summary'!AH17)*100</f>
        <v>5.3631866701379849</v>
      </c>
      <c r="DZ17" s="160">
        <f t="shared" si="12"/>
        <v>13.813959114551832</v>
      </c>
      <c r="EA17" s="160">
        <f t="shared" si="12"/>
        <v>13.551158552460297</v>
      </c>
      <c r="EB17" s="160">
        <f>('2-year summary'!GA17/'2-year summary'!AG17)*100</f>
        <v>2.2620055642917625</v>
      </c>
      <c r="EC17" s="160">
        <f>('2-year summary'!GB17/'2-year summary'!AH17)*100</f>
        <v>2.0567560531111688</v>
      </c>
      <c r="ED17" s="160">
        <f>('2-year summary'!GC17/'2-year summary'!AG17)*100</f>
        <v>0.39917745252207576</v>
      </c>
      <c r="EE17" s="160">
        <f>('2-year summary'!GD17/'2-year summary'!AH17)*100</f>
        <v>0.29940119760479045</v>
      </c>
      <c r="EF17" s="160">
        <f t="shared" si="13"/>
        <v>2.6611830168138382</v>
      </c>
      <c r="EG17" s="160">
        <f t="shared" si="13"/>
        <v>2.3561572507159592</v>
      </c>
      <c r="EH17" s="160">
        <f>('2-year summary'!GG17/'2-year summary'!AG17)*100</f>
        <v>0.53223660336276768</v>
      </c>
      <c r="EI17" s="160">
        <f>('2-year summary'!GH17/'2-year summary'!AH17)*100</f>
        <v>0.4556105180942463</v>
      </c>
      <c r="EJ17" s="160">
        <f>('2-year summary'!GI17/'2-year summary'!AG17)*100</f>
        <v>0.3024071610015725</v>
      </c>
      <c r="EK17" s="160">
        <f>('2-year summary'!GJ17/'2-year summary'!AH17)*100</f>
        <v>0.36448841447539704</v>
      </c>
      <c r="EL17" s="160">
        <f t="shared" si="14"/>
        <v>0.83464376436434018</v>
      </c>
      <c r="EM17" s="160">
        <f t="shared" si="14"/>
        <v>0.82009893256964328</v>
      </c>
      <c r="EN17" s="564">
        <f>('2-year summary'!GM17/'2-year summary'!X17)*100</f>
        <v>4.9588359180547572</v>
      </c>
      <c r="EO17" s="263">
        <f>('2-year summary'!GN17/'2-year summary'!Y17)*100</f>
        <v>4.1242115477923331</v>
      </c>
      <c r="EP17" s="263">
        <f>('2-year summary'!GO17/'2-year summary'!Z17)*100</f>
        <v>4.3580237572822877</v>
      </c>
      <c r="EQ17" s="263">
        <f>('2-year summary'!GP17/'2-year summary'!AA17)*100</f>
        <v>4.202736665735828</v>
      </c>
      <c r="ER17" s="263">
        <f>('2-year summary'!GQ17/'2-year summary'!AB17)*100</f>
        <v>4.5733489187609582</v>
      </c>
      <c r="ES17" s="265">
        <f>('2-year summary'!GR17/'2-year summary'!AC17)*100</f>
        <v>4.7178789938817136</v>
      </c>
      <c r="ET17" s="265">
        <f>('2-year summary'!GS17/'2-year summary'!AD17)*100</f>
        <v>4.3512144434342117</v>
      </c>
      <c r="EU17" s="265">
        <f>('2-year summary'!GT17/'2-year summary'!AE17)*100</f>
        <v>4.3332920638851062</v>
      </c>
      <c r="EV17" s="265">
        <f>('2-year summary'!GU17/'2-year summary'!AF17)*100</f>
        <v>4.9170326988775015</v>
      </c>
      <c r="EW17" s="564">
        <f>('2-year summary'!GV17/'2-year summary'!X17)*100</f>
        <v>0</v>
      </c>
      <c r="EX17" s="263">
        <f>('2-year summary'!GW17/'2-year summary'!Y17)*100</f>
        <v>1.6173378618793467E-2</v>
      </c>
      <c r="EY17" s="263">
        <f>('2-year summary'!GX17/'2-year summary'!Z17)*100</f>
        <v>0.1059241885450556</v>
      </c>
      <c r="EZ17" s="263">
        <f>('2-year summary'!GY17/'2-year summary'!AA17)*100</f>
        <v>1.3962580284836637E-2</v>
      </c>
      <c r="FA17" s="263">
        <f>('2-year summary'!GZ17/'2-year summary'!AB17)*100</f>
        <v>7.3056691992986561E-2</v>
      </c>
      <c r="FB17" s="265">
        <f>('2-year summary'!HA17/'2-year summary'!AC17)*100</f>
        <v>1.3596193065941536E-2</v>
      </c>
      <c r="FC17" s="265">
        <f>('2-year summary'!HB17/'2-year summary'!AD17)*100</f>
        <v>1.2988699831146901E-2</v>
      </c>
      <c r="FD17" s="265">
        <f>('2-year summary'!HC17/'2-year summary'!AE17)*100</f>
        <v>1.238083446824316E-2</v>
      </c>
      <c r="FE17" s="265">
        <f>('2-year summary'!HD17/'2-year summary'!AF17)*100</f>
        <v>3.6603221083455345E-2</v>
      </c>
      <c r="FF17" s="564">
        <f>('2-year summary'!HN17/'2-year summary'!X17)*100</f>
        <v>11.143021252153934</v>
      </c>
      <c r="FG17" s="263">
        <f>('2-year summary'!HO17/'2-year summary'!Y17)*100</f>
        <v>11.208151382823871</v>
      </c>
      <c r="FH17" s="263">
        <f>('2-year summary'!HP17/'2-year summary'!Z17)*100</f>
        <v>9.6239691306650528</v>
      </c>
      <c r="FI17" s="263">
        <f>('2-year summary'!HQ17/'2-year summary'!AA17)*100</f>
        <v>11.379502932141859</v>
      </c>
      <c r="FJ17" s="263">
        <f>('2-year summary'!HR17/'2-year summary'!AB17)*100</f>
        <v>12.331969608416131</v>
      </c>
      <c r="FK17" s="265">
        <f>('2-year summary'!HS17/'2-year summary'!AC17)*100</f>
        <v>13.133922501699525</v>
      </c>
      <c r="FL17" s="265">
        <f>('2-year summary'!HT17/'2-year summary'!AD17)*100</f>
        <v>12.949733731653462</v>
      </c>
      <c r="FM17" s="265">
        <f>('2-year summary'!HU17/'2-year summary'!AE17)*100</f>
        <v>13.532252073789774</v>
      </c>
      <c r="FN17" s="265">
        <f>('2-year summary'!HV17/'2-year summary'!AF17)*100</f>
        <v>12.445095168374817</v>
      </c>
      <c r="FO17" s="564">
        <f>('2-year summary'!HW17/'2-year summary'!X17)*100</f>
        <v>2.7761822707256365</v>
      </c>
      <c r="FP17" s="263">
        <f>('2-year summary'!HX17/'2-year summary'!Y17)*100</f>
        <v>3.6228368106097362</v>
      </c>
      <c r="FQ17" s="263">
        <f>('2-year summary'!HY17/'2-year summary'!Z17)*100</f>
        <v>5.6139819928879477</v>
      </c>
      <c r="FR17" s="263">
        <f>('2-year summary'!HZ17/'2-year summary'!AA17)*100</f>
        <v>6.7160011170064235</v>
      </c>
      <c r="FS17" s="263">
        <f>('2-year summary'!IA17/'2-year summary'!AB17)*100</f>
        <v>5.3915838690824076</v>
      </c>
      <c r="FT17" s="265">
        <f>('2-year summary'!IB17/'2-year summary'!AC17)*100</f>
        <v>5.0577838205302514</v>
      </c>
      <c r="FU17" s="265">
        <f>('2-year summary'!IC17/'2-year summary'!AD17)*100</f>
        <v>5.8838810235095469</v>
      </c>
      <c r="FV17" s="265">
        <f>('2-year summary'!ID17/'2-year summary'!AE17)*100</f>
        <v>5.9428005447567163</v>
      </c>
      <c r="FW17" s="265">
        <f>('2-year summary'!IE17/'2-year summary'!AF17)*100</f>
        <v>7.637872132747682</v>
      </c>
      <c r="FX17" s="564">
        <f>('2-year summary'!KQ17/'2-year summary'!X17)*100</f>
        <v>22.209458165805092</v>
      </c>
      <c r="FY17" s="263">
        <f>('2-year summary'!KR17/'2-year summary'!Y17)*100</f>
        <v>20.86365841824357</v>
      </c>
      <c r="FZ17" s="263">
        <f>('2-year summary'!KS17/'2-year summary'!Z17)*100</f>
        <v>19.194976167057579</v>
      </c>
      <c r="GA17" s="263">
        <f>('2-year summary'!KT17/'2-year summary'!AA17)*100</f>
        <v>18.304942753420832</v>
      </c>
      <c r="GB17" s="263">
        <f>('2-year summary'!KU17/'2-year summary'!AB17)*100</f>
        <v>17.504383401519579</v>
      </c>
      <c r="GC17" s="265">
        <f>('2-year summary'!KV17/'2-year summary'!AC17)*100</f>
        <v>15.771583956492183</v>
      </c>
      <c r="GD17" s="265">
        <f>('2-year summary'!KW17/'2-year summary'!AD17)*100</f>
        <v>16.495648785556565</v>
      </c>
      <c r="GE17" s="265">
        <f>('2-year summary'!KX17/'2-year summary'!AE17)*100</f>
        <v>16.404605670422185</v>
      </c>
      <c r="GF17" s="265">
        <f>('2-year summary'!KY17/'2-year summary'!AF17)*100</f>
        <v>15.556368960468522</v>
      </c>
      <c r="GG17" s="564">
        <f>('2-year summary'!KZ17/'2-year summary'!X17)*100</f>
        <v>9.9559640053609044</v>
      </c>
      <c r="GH17" s="263">
        <f>('2-year summary'!LA17/'2-year summary'!Y17)*100</f>
        <v>10.124535015364708</v>
      </c>
      <c r="GI17" s="263">
        <f>('2-year summary'!LB17/'2-year summary'!Z17)*100</f>
        <v>12.483922221381553</v>
      </c>
      <c r="GJ17" s="263">
        <f>('2-year summary'!LC17/'2-year summary'!AA17)*100</f>
        <v>12.901424183189054</v>
      </c>
      <c r="GK17" s="263">
        <f>('2-year summary'!LD17/'2-year summary'!AB17)*100</f>
        <v>14.479836353009937</v>
      </c>
      <c r="GL17" s="265">
        <f>('2-year summary'!LE17/'2-year summary'!AC17)*100</f>
        <v>13.215499660095173</v>
      </c>
      <c r="GM17" s="265">
        <f>('2-year summary'!LF17/'2-year summary'!AD17)*100</f>
        <v>13.092609429796079</v>
      </c>
      <c r="GN17" s="265">
        <f>('2-year summary'!LG17/'2-year summary'!AE17)*100</f>
        <v>13.037018695060047</v>
      </c>
      <c r="GO17" s="265">
        <f>('2-year summary'!LH17/'2-year summary'!AF17)*100</f>
        <v>11.944851146900927</v>
      </c>
      <c r="GP17" s="152"/>
      <c r="GQ17" s="153">
        <f t="shared" si="15"/>
        <v>100</v>
      </c>
      <c r="GR17" s="153">
        <f t="shared" si="16"/>
        <v>100</v>
      </c>
      <c r="GS17" s="153">
        <f t="shared" si="17"/>
        <v>100</v>
      </c>
      <c r="GT17" s="153">
        <f t="shared" si="18"/>
        <v>100.00000000000001</v>
      </c>
      <c r="GU17" s="153">
        <f t="shared" si="19"/>
        <v>100</v>
      </c>
      <c r="GV17" s="153">
        <f t="shared" si="20"/>
        <v>100.00000000000001</v>
      </c>
      <c r="GW17" s="153">
        <f t="shared" si="21"/>
        <v>100</v>
      </c>
      <c r="GX17" s="153">
        <f t="shared" si="22"/>
        <v>100.00000000000001</v>
      </c>
      <c r="GY17" s="153">
        <f t="shared" si="23"/>
        <v>100</v>
      </c>
      <c r="GZ17" s="569">
        <f t="shared" si="24"/>
        <v>100.00000000000001</v>
      </c>
      <c r="HA17" s="569">
        <f t="shared" si="24"/>
        <v>100</v>
      </c>
    </row>
    <row r="18" spans="1:209" s="149" customFormat="1" ht="12.75" customHeight="1" x14ac:dyDescent="0.2">
      <c r="A18" s="151" t="s">
        <v>15</v>
      </c>
      <c r="B18" s="157">
        <f>('2-year summary'!B18/'2-year summary'!X18)*100</f>
        <v>62.192202462380294</v>
      </c>
      <c r="C18" s="157">
        <f>('2-year summary'!C18/'2-year summary'!Y18)*100</f>
        <v>57.997936016511865</v>
      </c>
      <c r="D18" s="157">
        <f>('2-year summary'!D18/'2-year summary'!Z18)*100</f>
        <v>62.312650462064148</v>
      </c>
      <c r="E18" s="157">
        <f>('2-year summary'!E18/'2-year summary'!AA18)*100</f>
        <v>55.38587401145351</v>
      </c>
      <c r="F18" s="157">
        <f>('2-year summary'!F18/'2-year summary'!AB18)*100</f>
        <v>49.966562639322341</v>
      </c>
      <c r="G18" s="158">
        <f>('2-year summary'!G18/'2-year summary'!AC18)*100</f>
        <v>51.530502263418839</v>
      </c>
      <c r="H18" s="158">
        <f>('2-year summary'!H18/'2-year summary'!AD18)*100</f>
        <v>50.404257496673836</v>
      </c>
      <c r="I18" s="158">
        <f>('2-year summary'!I18/'2-year summary'!AE18)*100</f>
        <v>48.026249369005555</v>
      </c>
      <c r="J18" s="158">
        <f>('2-year summary'!J18/'2-year summary'!AF18)*100</f>
        <v>46.823938895871606</v>
      </c>
      <c r="K18" s="158">
        <f>('2-year summary'!K18/'2-year summary'!AG18)*100</f>
        <v>49.001761597181442</v>
      </c>
      <c r="L18" s="158">
        <f>('2-year summary'!L18/'2-year summary'!AH18)*100</f>
        <v>49.433399602385684</v>
      </c>
      <c r="M18" s="160">
        <f>('2-year summary'!M18/'2-year summary'!X18)*100</f>
        <v>37.807797537619699</v>
      </c>
      <c r="N18" s="157">
        <f>('2-year summary'!N18/'2-year summary'!Y18)*100</f>
        <v>42.002063983488128</v>
      </c>
      <c r="O18" s="157">
        <f>('2-year summary'!O18/'2-year summary'!Z18)*100</f>
        <v>37.687349537935852</v>
      </c>
      <c r="P18" s="157">
        <f>('2-year summary'!P18/'2-year summary'!AA18)*100</f>
        <v>44.61412598854649</v>
      </c>
      <c r="Q18" s="157">
        <f>('2-year summary'!Q18/'2-year summary'!AB18)*100</f>
        <v>50.033437360677667</v>
      </c>
      <c r="R18" s="158">
        <f>('2-year summary'!R18/'2-year summary'!AC18)*100</f>
        <v>48.469497736581161</v>
      </c>
      <c r="S18" s="158">
        <f>('2-year summary'!S18/'2-year summary'!AD18)*100</f>
        <v>49.595742503326164</v>
      </c>
      <c r="T18" s="158">
        <f>('2-year summary'!T18/'2-year summary'!AE18)*100</f>
        <v>51.973750630994445</v>
      </c>
      <c r="U18" s="158">
        <f>('2-year summary'!U18/'2-year summary'!AF18)*100</f>
        <v>53.176061104128394</v>
      </c>
      <c r="V18" s="158">
        <f>('2-year summary'!V18/'2-year summary'!AG18)*100</f>
        <v>50.998238402818551</v>
      </c>
      <c r="W18" s="158">
        <f>('2-year summary'!W18/'2-year summary'!AH18)*100</f>
        <v>50.566600397614316</v>
      </c>
      <c r="X18" s="160">
        <f>('2-year summary'!AI18/'2-year summary'!X18)*100</f>
        <v>26.70998632010944</v>
      </c>
      <c r="Y18" s="157">
        <f>('2-year summary'!AJ18/'2-year summary'!Y18)*100</f>
        <v>24.472947073566267</v>
      </c>
      <c r="Z18" s="157">
        <f>('2-year summary'!AK18/'2-year summary'!Z18)*100</f>
        <v>25.844529005203075</v>
      </c>
      <c r="AA18" s="157">
        <f>('2-year summary'!AL18/'2-year summary'!AA18)*100</f>
        <v>22.729751840741752</v>
      </c>
      <c r="AB18" s="157">
        <f>('2-year summary'!AM18/'2-year summary'!AB18)*100</f>
        <v>20.664288898796254</v>
      </c>
      <c r="AC18" s="158">
        <f>('2-year summary'!AN18/'2-year summary'!AC18)*100</f>
        <v>21.136020694115111</v>
      </c>
      <c r="AD18" s="158">
        <f>('2-year summary'!AO18/'2-year summary'!AD18)*100</f>
        <v>20.898577422986389</v>
      </c>
      <c r="AE18" s="158">
        <f>('2-year summary'!AP18/'2-year summary'!AE18)*100</f>
        <v>20.413932357395254</v>
      </c>
      <c r="AF18" s="158">
        <f>('2-year summary'!AQ18/'2-year summary'!AF18)*100</f>
        <v>20.226239969061201</v>
      </c>
      <c r="AG18" s="158">
        <f>('2-year summary'!AR18/'2-year summary'!AG18)*100</f>
        <v>20.669406928948913</v>
      </c>
      <c r="AH18" s="158">
        <f>('2-year summary'!AS18/'2-year summary'!AH18)*100</f>
        <v>20.984095427435388</v>
      </c>
      <c r="AI18" s="160">
        <f>('2-year summary'!AT18/'2-year summary'!X18)*100</f>
        <v>26.04309165526676</v>
      </c>
      <c r="AJ18" s="157">
        <f>('2-year summary'!AU18/'2-year summary'!Y18)*100</f>
        <v>27.790063393778563</v>
      </c>
      <c r="AK18" s="157">
        <f>('2-year summary'!AV18/'2-year summary'!Z18)*100</f>
        <v>24.104993399083639</v>
      </c>
      <c r="AL18" s="157">
        <f>('2-year summary'!AW18/'2-year summary'!AA18)*100</f>
        <v>30.024543223343329</v>
      </c>
      <c r="AM18" s="157">
        <f>('2-year summary'!AX18/'2-year summary'!AB18)*100</f>
        <v>32.23361569326795</v>
      </c>
      <c r="AN18" s="158">
        <f>('2-year summary'!AY18/'2-year summary'!AC18)*100</f>
        <v>32.927355033412375</v>
      </c>
      <c r="AO18" s="158">
        <f>('2-year summary'!AZ18/'2-year summary'!AD18)*100</f>
        <v>31.828881383686419</v>
      </c>
      <c r="AP18" s="158">
        <f>('2-year summary'!BA18/'2-year summary'!AE18)*100</f>
        <v>33.750630994447249</v>
      </c>
      <c r="AQ18" s="158">
        <f>('2-year summary'!BB18/'2-year summary'!AF18)*100</f>
        <v>35.415256695349512</v>
      </c>
      <c r="AR18" s="158">
        <f>('2-year summary'!BC18/'2-year summary'!AG18)*100</f>
        <v>32.716774319827756</v>
      </c>
      <c r="AS18" s="158">
        <f>('2-year summary'!BD18/'2-year summary'!AH18)*100</f>
        <v>32.743538767395627</v>
      </c>
      <c r="AT18" s="550">
        <f t="shared" si="1"/>
        <v>53.386181248776666</v>
      </c>
      <c r="AU18" s="550">
        <f t="shared" si="1"/>
        <v>53.727634194831012</v>
      </c>
      <c r="AV18" s="160" t="s">
        <v>73</v>
      </c>
      <c r="AW18" s="157" t="s">
        <v>73</v>
      </c>
      <c r="AX18" s="157" t="s">
        <v>73</v>
      </c>
      <c r="AY18" s="157" t="s">
        <v>73</v>
      </c>
      <c r="AZ18" s="157" t="s">
        <v>73</v>
      </c>
      <c r="BA18" s="158" t="s">
        <v>73</v>
      </c>
      <c r="BB18" s="158" t="s">
        <v>73</v>
      </c>
      <c r="BC18" s="158" t="s">
        <v>73</v>
      </c>
      <c r="BD18" s="158" t="s">
        <v>73</v>
      </c>
      <c r="BE18" s="158" t="s">
        <v>73</v>
      </c>
      <c r="BF18" s="158" t="s">
        <v>73</v>
      </c>
      <c r="BG18" s="160">
        <f>('2-year summary'!CW18/'2-year summary'!X18)*100</f>
        <v>1.5047879616963065</v>
      </c>
      <c r="BH18" s="157">
        <f>('2-year summary'!CX18/'2-year summary'!Y18)*100</f>
        <v>1.2973610496830312</v>
      </c>
      <c r="BI18" s="157">
        <f>('2-year summary'!CY18/'2-year summary'!Z18)*100</f>
        <v>1.3667779762367012</v>
      </c>
      <c r="BJ18" s="157">
        <f>('2-year summary'!CZ18/'2-year summary'!AA18)*100</f>
        <v>0</v>
      </c>
      <c r="BK18" s="157">
        <f>('2-year summary'!DA18/'2-year summary'!AB18)*100</f>
        <v>0</v>
      </c>
      <c r="BL18" s="158">
        <f>('2-year summary'!DB18/'2-year summary'!AC18)*100</f>
        <v>1.0778184953653805E-2</v>
      </c>
      <c r="BM18" s="158">
        <f>('2-year summary'!DC18/'2-year summary'!AD18)*100</f>
        <v>0</v>
      </c>
      <c r="BN18" s="158">
        <f>('2-year summary'!DD18/'2-year summary'!AE18)*100</f>
        <v>0</v>
      </c>
      <c r="BO18" s="158">
        <f>('2-year summary'!DE18/'2-year summary'!AF18)*100</f>
        <v>0</v>
      </c>
      <c r="BP18" s="158">
        <f>('2-year summary'!DF18/'2-year summary'!AG18)*100</f>
        <v>0</v>
      </c>
      <c r="BQ18" s="158">
        <f>('2-year summary'!DG18/'2-year summary'!AH18)*100</f>
        <v>0</v>
      </c>
      <c r="BR18" s="550">
        <f t="shared" si="2"/>
        <v>0</v>
      </c>
      <c r="BS18" s="550">
        <f t="shared" si="2"/>
        <v>0</v>
      </c>
      <c r="BT18" s="160">
        <f>('2-year summary'!DS18/'2-year summary'!AG18)*100</f>
        <v>0.8318653356821295</v>
      </c>
      <c r="BU18" s="160">
        <f>('2-year summary'!DT18/'2-year summary'!AH18)*100</f>
        <v>0.81510934393638179</v>
      </c>
      <c r="BV18" s="550">
        <f>('2-year summary'!DU18/'2-year summary'!AG18)*100</f>
        <v>0.39146604032100213</v>
      </c>
      <c r="BW18" s="550">
        <f>('2-year summary'!DV18/'2-year summary'!AH18)*100</f>
        <v>0.34791252485089463</v>
      </c>
      <c r="BX18" s="160">
        <f t="shared" si="3"/>
        <v>1.2233313760031317</v>
      </c>
      <c r="BY18" s="160">
        <f t="shared" si="3"/>
        <v>1.1630218687872764</v>
      </c>
      <c r="BZ18" s="160">
        <f>('2-year summary'!DY18/'2-year summary'!AG18)*100</f>
        <v>0.37189273830495206</v>
      </c>
      <c r="CA18" s="160">
        <f>('2-year summary'!DZ18/'2-year summary'!AH18)*100</f>
        <v>0.62624254473161034</v>
      </c>
      <c r="CB18" s="160">
        <f>('2-year summary'!EA18/'2-year summary'!AG18)*100</f>
        <v>3.444901154824819</v>
      </c>
      <c r="CC18" s="160">
        <f>('2-year summary'!EB18/'2-year summary'!AH18)*100</f>
        <v>3.8270377733598413</v>
      </c>
      <c r="CD18" s="160">
        <f t="shared" si="4"/>
        <v>3.8167938931297711</v>
      </c>
      <c r="CE18" s="160">
        <f t="shared" si="4"/>
        <v>4.4532803180914513</v>
      </c>
      <c r="CF18" s="160">
        <f>('2-year summary'!EE18/'2-year summary'!AG18)*100</f>
        <v>5.0988451751810526</v>
      </c>
      <c r="CG18" s="160">
        <f>('2-year summary'!EF18/'2-year summary'!AH18)*100</f>
        <v>4.9105367793240555</v>
      </c>
      <c r="CH18" s="160">
        <f>('2-year summary'!EG18/'2-year summary'!AG18)*100</f>
        <v>0.3033861812487767</v>
      </c>
      <c r="CI18" s="160">
        <f>('2-year summary'!EH18/'2-year summary'!AH18)*100</f>
        <v>0.2485089463220676</v>
      </c>
      <c r="CJ18" s="160">
        <f t="shared" si="5"/>
        <v>5.4022313564298292</v>
      </c>
      <c r="CK18" s="160">
        <f t="shared" si="5"/>
        <v>5.1590457256461235</v>
      </c>
      <c r="CL18" s="160">
        <f>('2-year summary'!EK18/'2-year summary'!AG18)*100</f>
        <v>2.6815423761988648</v>
      </c>
      <c r="CM18" s="160">
        <f>('2-year summary'!EL18/'2-year summary'!AH18)*100</f>
        <v>3.1709741550695822</v>
      </c>
      <c r="CN18" s="160">
        <f>('2-year summary'!EM18/'2-year summary'!AG18)*100</f>
        <v>0.79271873165002937</v>
      </c>
      <c r="CO18" s="160">
        <f>('2-year summary'!EN18/'2-year summary'!AH18)*100</f>
        <v>1.1928429423459244</v>
      </c>
      <c r="CP18" s="160">
        <f t="shared" si="6"/>
        <v>3.4742611078488941</v>
      </c>
      <c r="CQ18" s="160">
        <f t="shared" si="6"/>
        <v>4.3638170974155068</v>
      </c>
      <c r="CR18" s="160">
        <f>('2-year summary'!EQ18/'2-year summary'!AG18)*100</f>
        <v>2.6032491681346643</v>
      </c>
      <c r="CS18" s="160">
        <f>('2-year summary'!ER18/'2-year summary'!AH18)*100</f>
        <v>2.8429423459244534</v>
      </c>
      <c r="CT18" s="160">
        <f>('2-year summary'!ES18/'2-year summary'!AG18)*100</f>
        <v>0.71442552358582889</v>
      </c>
      <c r="CU18" s="160">
        <f>('2-year summary'!ET18/'2-year summary'!AH18)*100</f>
        <v>0.95427435387673964</v>
      </c>
      <c r="CV18" s="160">
        <f t="shared" si="7"/>
        <v>3.3176746917204931</v>
      </c>
      <c r="CW18" s="160">
        <f t="shared" si="7"/>
        <v>3.7972166998011931</v>
      </c>
      <c r="CX18" s="160">
        <f>('2-year summary'!EW18/'2-year summary'!AG18)*100</f>
        <v>5.2750048933255043</v>
      </c>
      <c r="CY18" s="160">
        <f>('2-year summary'!EX18/'2-year summary'!AH18)*100</f>
        <v>4.6819085487077539</v>
      </c>
      <c r="CZ18" s="160">
        <f>('2-year summary'!EY18/'2-year summary'!AG18)*100</f>
        <v>1.624584067332159</v>
      </c>
      <c r="DA18" s="160">
        <f>('2-year summary'!EZ18/'2-year summary'!AH18)*100</f>
        <v>0.91451292246520866</v>
      </c>
      <c r="DB18" s="160">
        <f t="shared" si="8"/>
        <v>6.8995889606576633</v>
      </c>
      <c r="DC18" s="160">
        <f t="shared" si="8"/>
        <v>5.5964214711729623</v>
      </c>
      <c r="DD18" s="160">
        <f>('2-year summary'!FC18/'2-year summary'!AG18)*100</f>
        <v>0.22509297318457624</v>
      </c>
      <c r="DE18" s="160">
        <f>('2-year summary'!FD18/'2-year summary'!AH18)*100</f>
        <v>0.20874751491053678</v>
      </c>
      <c r="DF18" s="160">
        <f>('2-year summary'!FE18/'2-year summary'!AG18)*100</f>
        <v>0.362106087296927</v>
      </c>
      <c r="DG18" s="160">
        <f>('2-year summary'!FF18/'2-year summary'!AH18)*100</f>
        <v>0.41749502982107356</v>
      </c>
      <c r="DH18" s="160">
        <f t="shared" si="9"/>
        <v>0.58719906048150328</v>
      </c>
      <c r="DI18" s="160">
        <f t="shared" si="9"/>
        <v>0.62624254473161034</v>
      </c>
      <c r="DJ18" s="160">
        <f>('2-year summary'!FI18/'2-year summary'!AG18)*100</f>
        <v>2.2215697788216873</v>
      </c>
      <c r="DK18" s="160">
        <f>('2-year summary'!FJ18/'2-year summary'!AH18)*100</f>
        <v>2.286282306163022</v>
      </c>
      <c r="DL18" s="160">
        <f>('2-year summary'!FK18/'2-year summary'!AG18)*100</f>
        <v>2.3879428459581131</v>
      </c>
      <c r="DM18" s="160">
        <f>('2-year summary'!FL18/'2-year summary'!AH18)*100</f>
        <v>2.5149105367793241</v>
      </c>
      <c r="DN18" s="160">
        <f t="shared" si="10"/>
        <v>4.6095126247797999</v>
      </c>
      <c r="DO18" s="160">
        <f t="shared" si="10"/>
        <v>4.8011928429423456</v>
      </c>
      <c r="DP18" s="160">
        <f>('2-year summary'!FO18/'2-year summary'!AG18)*100</f>
        <v>0</v>
      </c>
      <c r="DQ18" s="160">
        <f>('2-year summary'!FP18/'2-year summary'!AH18)*100</f>
        <v>0</v>
      </c>
      <c r="DR18" s="160">
        <f>('2-year summary'!FQ18/'2-year summary'!AG18)*100</f>
        <v>0.1272264631043257</v>
      </c>
      <c r="DS18" s="160">
        <f>('2-year summary'!FR18/'2-year summary'!AH18)*100</f>
        <v>9.9403578528827041E-3</v>
      </c>
      <c r="DT18" s="160">
        <f t="shared" si="11"/>
        <v>0.1272264631043257</v>
      </c>
      <c r="DU18" s="160">
        <f t="shared" si="11"/>
        <v>9.9403578528827041E-3</v>
      </c>
      <c r="DV18" s="160">
        <f>('2-year summary'!FU18/'2-year summary'!AG18)*100</f>
        <v>7.3693482090428652</v>
      </c>
      <c r="DW18" s="160">
        <f>('2-year summary'!FV18/'2-year summary'!AH18)*100</f>
        <v>7.2465208747514911</v>
      </c>
      <c r="DX18" s="160">
        <f>('2-year summary'!FW18/'2-year summary'!AG18)*100</f>
        <v>7.8684674104521433</v>
      </c>
      <c r="DY18" s="160">
        <f>('2-year summary'!FX18/'2-year summary'!AH18)*100</f>
        <v>7.1769383697813121</v>
      </c>
      <c r="DZ18" s="160">
        <f t="shared" si="12"/>
        <v>15.237815619495009</v>
      </c>
      <c r="EA18" s="160">
        <f t="shared" si="12"/>
        <v>14.423459244532804</v>
      </c>
      <c r="EB18" s="160">
        <f>('2-year summary'!GA18/'2-year summary'!AG18)*100</f>
        <v>1.4582110001957331</v>
      </c>
      <c r="EC18" s="160">
        <f>('2-year summary'!GB18/'2-year summary'!AH18)*100</f>
        <v>1.4711729622266401</v>
      </c>
      <c r="ED18" s="160">
        <f>('2-year summary'!GC18/'2-year summary'!AG18)*100</f>
        <v>0.2055196711685261</v>
      </c>
      <c r="EE18" s="160">
        <f>('2-year summary'!GD18/'2-year summary'!AH18)*100</f>
        <v>0.17892644135188868</v>
      </c>
      <c r="EF18" s="160">
        <f t="shared" si="13"/>
        <v>1.6637306713642592</v>
      </c>
      <c r="EG18" s="160">
        <f t="shared" si="13"/>
        <v>1.6500994035785288</v>
      </c>
      <c r="EH18" s="160">
        <f>('2-year summary'!GG18/'2-year summary'!AG18)*100</f>
        <v>0.19573302016050106</v>
      </c>
      <c r="EI18" s="160">
        <f>('2-year summary'!GH18/'2-year summary'!AH18)*100</f>
        <v>0.18886679920477137</v>
      </c>
      <c r="EJ18" s="160">
        <f>('2-year summary'!GI18/'2-year summary'!AG18)*100</f>
        <v>5.8719906048150319E-2</v>
      </c>
      <c r="EK18" s="160">
        <f>('2-year summary'!GJ18/'2-year summary'!AH18)*100</f>
        <v>3.9761431411530816E-2</v>
      </c>
      <c r="EL18" s="160">
        <f t="shared" si="14"/>
        <v>0.2544529262086514</v>
      </c>
      <c r="EM18" s="160">
        <f t="shared" si="14"/>
        <v>0.22862823061630219</v>
      </c>
      <c r="EN18" s="564">
        <f>('2-year summary'!GM18/'2-year summary'!X18)*100</f>
        <v>1.4705882352941175</v>
      </c>
      <c r="EO18" s="263">
        <f>('2-year summary'!GN18/'2-year summary'!Y18)*100</f>
        <v>2.4030664897537966</v>
      </c>
      <c r="EP18" s="263">
        <f>('2-year summary'!GO18/'2-year summary'!Z18)*100</f>
        <v>2.2831404830317621</v>
      </c>
      <c r="EQ18" s="263">
        <f>('2-year summary'!GP18/'2-year summary'!AA18)*100</f>
        <v>1.663485137714753</v>
      </c>
      <c r="ER18" s="263">
        <f>('2-year summary'!GQ18/'2-year summary'!AB18)*100</f>
        <v>1.4600980829246544</v>
      </c>
      <c r="ES18" s="265">
        <f>('2-year summary'!GR18/'2-year summary'!AC18)*100</f>
        <v>1.5089458935115327</v>
      </c>
      <c r="ET18" s="265">
        <f>('2-year summary'!GS18/'2-year summary'!AD18)*100</f>
        <v>1.934295363831747</v>
      </c>
      <c r="EU18" s="265">
        <f>('2-year summary'!GT18/'2-year summary'!AE18)*100</f>
        <v>1.7163048965169108</v>
      </c>
      <c r="EV18" s="265">
        <f>('2-year summary'!GU18/'2-year summary'!AF18)*100</f>
        <v>1.6919655805859035</v>
      </c>
      <c r="EW18" s="564">
        <f>('2-year summary'!GV18/'2-year summary'!X18)*100</f>
        <v>8.5499316005471948E-2</v>
      </c>
      <c r="EX18" s="263">
        <f>('2-year summary'!GW18/'2-year summary'!Y18)*100</f>
        <v>1.4742739200943536E-2</v>
      </c>
      <c r="EY18" s="263">
        <f>('2-year summary'!GX18/'2-year summary'!Z18)*100</f>
        <v>1.5531567911780694E-2</v>
      </c>
      <c r="EZ18" s="263">
        <f>('2-year summary'!GY18/'2-year summary'!AA18)*100</f>
        <v>2.7270248159258249E-2</v>
      </c>
      <c r="FA18" s="263">
        <f>('2-year summary'!GZ18/'2-year summary'!AB18)*100</f>
        <v>3.3437360677663841E-2</v>
      </c>
      <c r="FB18" s="265">
        <f>('2-year summary'!HA18/'2-year summary'!AC18)*100</f>
        <v>1.0778184953653805E-2</v>
      </c>
      <c r="FC18" s="265">
        <f>('2-year summary'!HB18/'2-year summary'!AD18)*100</f>
        <v>5.1171835022003891E-2</v>
      </c>
      <c r="FD18" s="265">
        <f>('2-year summary'!HC18/'2-year summary'!AE18)*100</f>
        <v>8.0767289247854618E-2</v>
      </c>
      <c r="FE18" s="265">
        <f>('2-year summary'!HD18/'2-year summary'!AF18)*100</f>
        <v>4.8341873731025817E-2</v>
      </c>
      <c r="FF18" s="564">
        <f>('2-year summary'!HN18/'2-year summary'!X18)*100</f>
        <v>16.809165526675788</v>
      </c>
      <c r="FG18" s="263">
        <f>('2-year summary'!HO18/'2-year summary'!Y18)*100</f>
        <v>16.261241338640719</v>
      </c>
      <c r="FH18" s="263">
        <f>('2-year summary'!HP18/'2-year summary'!Z18)*100</f>
        <v>18.653413062048614</v>
      </c>
      <c r="FI18" s="263">
        <f>('2-year summary'!HQ18/'2-year summary'!AA18)*100</f>
        <v>17.698391055358602</v>
      </c>
      <c r="FJ18" s="263">
        <f>('2-year summary'!HR18/'2-year summary'!AB18)*100</f>
        <v>18.056174765938476</v>
      </c>
      <c r="FK18" s="265">
        <f>('2-year summary'!HS18/'2-year summary'!AC18)*100</f>
        <v>19.433067471437809</v>
      </c>
      <c r="FL18" s="265">
        <f>('2-year summary'!HT18/'2-year summary'!AD18)*100</f>
        <v>18.831235288097432</v>
      </c>
      <c r="FM18" s="265">
        <f>('2-year summary'!HU18/'2-year summary'!AE18)*100</f>
        <v>18.041393235739527</v>
      </c>
      <c r="FN18" s="265">
        <f>('2-year summary'!HV18/'2-year summary'!AF18)*100</f>
        <v>17.731799284540269</v>
      </c>
      <c r="FO18" s="564">
        <f>('2-year summary'!HW18/'2-year summary'!X18)*100</f>
        <v>4.5143638850889189</v>
      </c>
      <c r="FP18" s="263">
        <f>('2-year summary'!HX18/'2-year summary'!Y18)*100</f>
        <v>5.6169836355594871</v>
      </c>
      <c r="FQ18" s="263">
        <f>('2-year summary'!HY18/'2-year summary'!Z18)*100</f>
        <v>4.395433719033937</v>
      </c>
      <c r="FR18" s="263">
        <f>('2-year summary'!HZ18/'2-year summary'!AA18)*100</f>
        <v>4.240523588764658</v>
      </c>
      <c r="FS18" s="263">
        <f>('2-year summary'!IA18/'2-year summary'!AB18)*100</f>
        <v>7.9023629068212209</v>
      </c>
      <c r="FT18" s="265">
        <f>('2-year summary'!IB18/'2-year summary'!AC18)*100</f>
        <v>6.3699073076093988</v>
      </c>
      <c r="FU18" s="265">
        <f>('2-year summary'!IC18/'2-year summary'!AD18)*100</f>
        <v>8.0646811994678131</v>
      </c>
      <c r="FV18" s="265">
        <f>('2-year summary'!ID18/'2-year summary'!AE18)*100</f>
        <v>7.0873296314992427</v>
      </c>
      <c r="FW18" s="265">
        <f>('2-year summary'!IE18/'2-year summary'!AF18)*100</f>
        <v>6.5261529536884852</v>
      </c>
      <c r="FX18" s="564">
        <f>('2-year summary'!KQ18/'2-year summary'!X18)*100</f>
        <v>17.202462380300958</v>
      </c>
      <c r="FY18" s="263">
        <f>('2-year summary'!KR18/'2-year summary'!Y18)*100</f>
        <v>14.860681114551083</v>
      </c>
      <c r="FZ18" s="263">
        <f>('2-year summary'!KS18/'2-year summary'!Z18)*100</f>
        <v>15.531567911780694</v>
      </c>
      <c r="GA18" s="263">
        <f>('2-year summary'!KT18/'2-year summary'!AA18)*100</f>
        <v>13.294245977638397</v>
      </c>
      <c r="GB18" s="263">
        <f>('2-year summary'!KU18/'2-year summary'!AB18)*100</f>
        <v>9.7860008916629528</v>
      </c>
      <c r="GC18" s="265">
        <f>('2-year summary'!KV18/'2-year summary'!AC18)*100</f>
        <v>9.4524682043543855</v>
      </c>
      <c r="GD18" s="265">
        <f>('2-year summary'!KW18/'2-year summary'!AD18)*100</f>
        <v>8.7401494217582645</v>
      </c>
      <c r="GE18" s="265">
        <f>('2-year summary'!KX18/'2-year summary'!AE18)*100</f>
        <v>7.8546188793538612</v>
      </c>
      <c r="GF18" s="265">
        <f>('2-year summary'!KY18/'2-year summary'!AF18)*100</f>
        <v>7.1739340616842311</v>
      </c>
      <c r="GG18" s="564">
        <f>('2-year summary'!KZ18/'2-year summary'!X18)*100</f>
        <v>5.6600547195622433</v>
      </c>
      <c r="GH18" s="263">
        <f>('2-year summary'!LA18/'2-year summary'!Y18)*100</f>
        <v>7.2829131652661072</v>
      </c>
      <c r="GI18" s="263">
        <f>('2-year summary'!LB18/'2-year summary'!Z18)*100</f>
        <v>7.8046128756697986</v>
      </c>
      <c r="GJ18" s="263">
        <f>('2-year summary'!LC18/'2-year summary'!AA18)*100</f>
        <v>10.321788928279247</v>
      </c>
      <c r="GK18" s="263">
        <f>('2-year summary'!LD18/'2-year summary'!AB18)*100</f>
        <v>9.8640213999108344</v>
      </c>
      <c r="GL18" s="265">
        <f>('2-year summary'!LE18/'2-year summary'!AC18)*100</f>
        <v>9.1506790256520798</v>
      </c>
      <c r="GM18" s="265">
        <f>('2-year summary'!LF18/'2-year summary'!AD18)*100</f>
        <v>9.6510080851499342</v>
      </c>
      <c r="GN18" s="265">
        <f>('2-year summary'!LG18/'2-year summary'!AE18)*100</f>
        <v>11.055022715800101</v>
      </c>
      <c r="GO18" s="265">
        <f>('2-year summary'!LH18/'2-year summary'!AF18)*100</f>
        <v>11.186309581359373</v>
      </c>
      <c r="GP18" s="152"/>
      <c r="GQ18" s="153">
        <f t="shared" si="15"/>
        <v>100</v>
      </c>
      <c r="GR18" s="153">
        <f t="shared" si="16"/>
        <v>100</v>
      </c>
      <c r="GS18" s="153">
        <f t="shared" si="17"/>
        <v>100</v>
      </c>
      <c r="GT18" s="153">
        <f t="shared" si="18"/>
        <v>100</v>
      </c>
      <c r="GU18" s="153">
        <f t="shared" si="19"/>
        <v>100</v>
      </c>
      <c r="GV18" s="153">
        <f t="shared" si="20"/>
        <v>100</v>
      </c>
      <c r="GW18" s="153">
        <f t="shared" si="21"/>
        <v>100</v>
      </c>
      <c r="GX18" s="153">
        <f t="shared" si="22"/>
        <v>100</v>
      </c>
      <c r="GY18" s="153">
        <f t="shared" si="23"/>
        <v>100</v>
      </c>
      <c r="GZ18" s="569">
        <f t="shared" si="24"/>
        <v>100</v>
      </c>
      <c r="HA18" s="569">
        <f t="shared" si="24"/>
        <v>100.00000000000001</v>
      </c>
    </row>
    <row r="19" spans="1:209" s="149" customFormat="1" ht="12.75" customHeight="1" x14ac:dyDescent="0.2">
      <c r="A19" s="151" t="s">
        <v>16</v>
      </c>
      <c r="B19" s="157">
        <f>('2-year summary'!B19/'2-year summary'!X19)*100</f>
        <v>57.948631861675338</v>
      </c>
      <c r="C19" s="157">
        <f>('2-year summary'!C19/'2-year summary'!Y19)*100</f>
        <v>58.809927547402495</v>
      </c>
      <c r="D19" s="157">
        <f>('2-year summary'!D19/'2-year summary'!Z19)*100</f>
        <v>59.309048858051462</v>
      </c>
      <c r="E19" s="157">
        <f>('2-year summary'!E19/'2-year summary'!AA19)*100</f>
        <v>69.034236075625955</v>
      </c>
      <c r="F19" s="157">
        <f>('2-year summary'!F19/'2-year summary'!AB19)*100</f>
        <v>55.946291560102303</v>
      </c>
      <c r="G19" s="158">
        <f>('2-year summary'!G19/'2-year summary'!AC19)*100</f>
        <v>54.937001799948568</v>
      </c>
      <c r="H19" s="158">
        <f>('2-year summary'!H19/'2-year summary'!AD19)*100</f>
        <v>58.082439591678515</v>
      </c>
      <c r="I19" s="158">
        <f>('2-year summary'!I19/'2-year summary'!AE19)*100</f>
        <v>54.836363636363636</v>
      </c>
      <c r="J19" s="158">
        <f>('2-year summary'!J19/'2-year summary'!AF19)*100</f>
        <v>52.733046042186437</v>
      </c>
      <c r="K19" s="158">
        <f>('2-year summary'!K19/'2-year summary'!AG19)*100</f>
        <v>56.648841354723714</v>
      </c>
      <c r="L19" s="158">
        <f>('2-year summary'!L19/'2-year summary'!AH19)*100</f>
        <v>58.531912345826839</v>
      </c>
      <c r="M19" s="160">
        <f>('2-year summary'!M19/'2-year summary'!X19)*100</f>
        <v>42.051368138324655</v>
      </c>
      <c r="N19" s="157">
        <f>('2-year summary'!N19/'2-year summary'!Y19)*100</f>
        <v>41.190072452597505</v>
      </c>
      <c r="O19" s="157">
        <f>('2-year summary'!O19/'2-year summary'!Z19)*100</f>
        <v>40.690951141948538</v>
      </c>
      <c r="P19" s="157">
        <f>('2-year summary'!P19/'2-year summary'!AA19)*100</f>
        <v>30.965763924374041</v>
      </c>
      <c r="Q19" s="157">
        <f>('2-year summary'!Q19/'2-year summary'!AB19)*100</f>
        <v>44.053708439897697</v>
      </c>
      <c r="R19" s="158">
        <f>('2-year summary'!R19/'2-year summary'!AC19)*100</f>
        <v>45.062998200051432</v>
      </c>
      <c r="S19" s="158">
        <f>('2-year summary'!S19/'2-year summary'!AD19)*100</f>
        <v>41.917560408321485</v>
      </c>
      <c r="T19" s="158">
        <f>('2-year summary'!T19/'2-year summary'!AE19)*100</f>
        <v>45.163636363636364</v>
      </c>
      <c r="U19" s="158">
        <f>('2-year summary'!U19/'2-year summary'!AF19)*100</f>
        <v>47.266953957813563</v>
      </c>
      <c r="V19" s="158">
        <f>('2-year summary'!V19/'2-year summary'!AG19)*100</f>
        <v>43.351158645276293</v>
      </c>
      <c r="W19" s="158">
        <f>('2-year summary'!W19/'2-year summary'!AH19)*100</f>
        <v>41.468087654173154</v>
      </c>
      <c r="X19" s="160">
        <f>('2-year summary'!AI19/'2-year summary'!X19)*100</f>
        <v>22.880644619775055</v>
      </c>
      <c r="Y19" s="157">
        <f>('2-year summary'!AJ19/'2-year summary'!Y19)*100</f>
        <v>23.138584862031756</v>
      </c>
      <c r="Z19" s="157">
        <f>('2-year summary'!AK19/'2-year summary'!Z19)*100</f>
        <v>22.940156114483955</v>
      </c>
      <c r="AA19" s="157">
        <f>('2-year summary'!AL19/'2-year summary'!AA19)*100</f>
        <v>27.780616590018738</v>
      </c>
      <c r="AB19" s="157">
        <f>('2-year summary'!AM19/'2-year summary'!AB19)*100</f>
        <v>21.010230179028135</v>
      </c>
      <c r="AC19" s="158">
        <f>('2-year summary'!AN19/'2-year summary'!AC19)*100</f>
        <v>21.046541527384932</v>
      </c>
      <c r="AD19" s="158">
        <f>('2-year summary'!AO19/'2-year summary'!AD19)*100</f>
        <v>22.225093681354181</v>
      </c>
      <c r="AE19" s="158">
        <f>('2-year summary'!AP19/'2-year summary'!AE19)*100</f>
        <v>20.909090909090907</v>
      </c>
      <c r="AF19" s="158">
        <f>('2-year summary'!AQ19/'2-year summary'!AF19)*100</f>
        <v>20.242685416194149</v>
      </c>
      <c r="AG19" s="158">
        <f>('2-year summary'!AR19/'2-year summary'!AG19)*100</f>
        <v>21.675579322638146</v>
      </c>
      <c r="AH19" s="158">
        <f>('2-year summary'!AS19/'2-year summary'!AH19)*100</f>
        <v>22.200934019877856</v>
      </c>
      <c r="AI19" s="160">
        <f>('2-year summary'!AT19/'2-year summary'!X19)*100</f>
        <v>35.319791841530972</v>
      </c>
      <c r="AJ19" s="157">
        <f>('2-year summary'!AU19/'2-year summary'!Y19)*100</f>
        <v>34.746415908740559</v>
      </c>
      <c r="AK19" s="157">
        <f>('2-year summary'!AV19/'2-year summary'!Z19)*100</f>
        <v>28.76553917317144</v>
      </c>
      <c r="AL19" s="157">
        <f>('2-year summary'!AW19/'2-year summary'!AA19)*100</f>
        <v>22.040538238800885</v>
      </c>
      <c r="AM19" s="157">
        <f>('2-year summary'!AX19/'2-year summary'!AB19)*100</f>
        <v>35.012787723785166</v>
      </c>
      <c r="AN19" s="158">
        <f>('2-year summary'!AY19/'2-year summary'!AC19)*100</f>
        <v>36.011828233479044</v>
      </c>
      <c r="AO19" s="158">
        <f>('2-year summary'!AZ19/'2-year summary'!AD19)*100</f>
        <v>36.736012404703452</v>
      </c>
      <c r="AP19" s="158">
        <f>('2-year summary'!BA19/'2-year summary'!AE19)*100</f>
        <v>40.25454545454545</v>
      </c>
      <c r="AQ19" s="158">
        <f>('2-year summary'!BB19/'2-year summary'!AF19)*100</f>
        <v>41.324563393059648</v>
      </c>
      <c r="AR19" s="158">
        <f>('2-year summary'!BC19/'2-year summary'!AG19)*100</f>
        <v>39.465240641711233</v>
      </c>
      <c r="AS19" s="158">
        <f>('2-year summary'!BD19/'2-year summary'!AH19)*100</f>
        <v>37.241048976170518</v>
      </c>
      <c r="AT19" s="550">
        <f t="shared" si="1"/>
        <v>61.140819964349376</v>
      </c>
      <c r="AU19" s="550">
        <f t="shared" si="1"/>
        <v>59.441982996048374</v>
      </c>
      <c r="AV19" s="160" t="s">
        <v>73</v>
      </c>
      <c r="AW19" s="157" t="s">
        <v>73</v>
      </c>
      <c r="AX19" s="157" t="s">
        <v>73</v>
      </c>
      <c r="AY19" s="157" t="s">
        <v>73</v>
      </c>
      <c r="AZ19" s="157" t="s">
        <v>73</v>
      </c>
      <c r="BA19" s="158" t="s">
        <v>73</v>
      </c>
      <c r="BB19" s="158" t="s">
        <v>73</v>
      </c>
      <c r="BC19" s="158" t="s">
        <v>73</v>
      </c>
      <c r="BD19" s="158" t="s">
        <v>73</v>
      </c>
      <c r="BE19" s="158" t="s">
        <v>73</v>
      </c>
      <c r="BF19" s="158" t="s">
        <v>73</v>
      </c>
      <c r="BG19" s="160">
        <f>('2-year summary'!CW19/'2-year summary'!X19)*100</f>
        <v>0</v>
      </c>
      <c r="BH19" s="157">
        <f>('2-year summary'!CX19/'2-year summary'!Y19)*100</f>
        <v>0</v>
      </c>
      <c r="BI19" s="157">
        <f>('2-year summary'!CY19/'2-year summary'!Z19)*100</f>
        <v>5.4061867591789534</v>
      </c>
      <c r="BJ19" s="157">
        <f>('2-year summary'!CZ19/'2-year summary'!AA19)*100</f>
        <v>0</v>
      </c>
      <c r="BK19" s="157">
        <f>('2-year summary'!DA19/'2-year summary'!AB19)*100</f>
        <v>3.8363171355498722E-2</v>
      </c>
      <c r="BL19" s="158">
        <f>('2-year summary'!DB19/'2-year summary'!AC19)*100</f>
        <v>0</v>
      </c>
      <c r="BM19" s="158">
        <f>('2-year summary'!DC19/'2-year summary'!AD19)*100</f>
        <v>0</v>
      </c>
      <c r="BN19" s="158">
        <f>('2-year summary'!DD19/'2-year summary'!AE19)*100</f>
        <v>0</v>
      </c>
      <c r="BO19" s="158">
        <f>('2-year summary'!DE19/'2-year summary'!AF19)*100</f>
        <v>0</v>
      </c>
      <c r="BP19" s="158">
        <f>('2-year summary'!DF19/'2-year summary'!AG19)*100</f>
        <v>0</v>
      </c>
      <c r="BQ19" s="158">
        <f>('2-year summary'!DG19/'2-year summary'!AH19)*100</f>
        <v>0</v>
      </c>
      <c r="BR19" s="550">
        <f t="shared" si="2"/>
        <v>0</v>
      </c>
      <c r="BS19" s="550">
        <f t="shared" si="2"/>
        <v>0</v>
      </c>
      <c r="BT19" s="160">
        <f>('2-year summary'!DS19/'2-year summary'!AG19)*100</f>
        <v>0.43969102792632209</v>
      </c>
      <c r="BU19" s="160">
        <f>('2-year summary'!DT19/'2-year summary'!AH19)*100</f>
        <v>0.43108609747335652</v>
      </c>
      <c r="BV19" s="550">
        <f>('2-year summary'!DU19/'2-year summary'!AG19)*100</f>
        <v>1.1883541295306001E-2</v>
      </c>
      <c r="BW19" s="550">
        <f>('2-year summary'!DV19/'2-year summary'!AH19)*100</f>
        <v>1.1974613818704346E-2</v>
      </c>
      <c r="BX19" s="160">
        <f t="shared" si="3"/>
        <v>0.45157456922162809</v>
      </c>
      <c r="BY19" s="160">
        <f t="shared" si="3"/>
        <v>0.44306071129206087</v>
      </c>
      <c r="BZ19" s="160">
        <f>('2-year summary'!DY19/'2-year summary'!AG19)*100</f>
        <v>2.8282828282828283</v>
      </c>
      <c r="CA19" s="160">
        <f>('2-year summary'!DZ19/'2-year summary'!AH19)*100</f>
        <v>3.1133995928631299</v>
      </c>
      <c r="CB19" s="160">
        <f>('2-year summary'!EA19/'2-year summary'!AG19)*100</f>
        <v>0.16636957813428402</v>
      </c>
      <c r="CC19" s="160">
        <f>('2-year summary'!EB19/'2-year summary'!AH19)*100</f>
        <v>5.9873069093521733E-2</v>
      </c>
      <c r="CD19" s="160">
        <f t="shared" si="4"/>
        <v>2.9946524064171123</v>
      </c>
      <c r="CE19" s="160">
        <f t="shared" si="4"/>
        <v>3.1732726619566516</v>
      </c>
      <c r="CF19" s="160">
        <f>('2-year summary'!EE19/'2-year summary'!AG19)*100</f>
        <v>2.6381461675579323</v>
      </c>
      <c r="CG19" s="160">
        <f>('2-year summary'!EF19/'2-year summary'!AH19)*100</f>
        <v>2.5625673572027301</v>
      </c>
      <c r="CH19" s="160">
        <f>('2-year summary'!EG19/'2-year summary'!AG19)*100</f>
        <v>0</v>
      </c>
      <c r="CI19" s="160">
        <f>('2-year summary'!EH19/'2-year summary'!AH19)*100</f>
        <v>0</v>
      </c>
      <c r="CJ19" s="160">
        <f t="shared" si="5"/>
        <v>2.6381461675579323</v>
      </c>
      <c r="CK19" s="160">
        <f t="shared" si="5"/>
        <v>2.5625673572027301</v>
      </c>
      <c r="CL19" s="160">
        <f>('2-year summary'!EK19/'2-year summary'!AG19)*100</f>
        <v>2.3172905525846703</v>
      </c>
      <c r="CM19" s="160">
        <f>('2-year summary'!EL19/'2-year summary'!AH19)*100</f>
        <v>2.370973536103461</v>
      </c>
      <c r="CN19" s="160">
        <f>('2-year summary'!EM19/'2-year summary'!AG19)*100</f>
        <v>2.3767082590612002E-2</v>
      </c>
      <c r="CO19" s="160">
        <f>('2-year summary'!EN19/'2-year summary'!AH19)*100</f>
        <v>4.7898455274817384E-2</v>
      </c>
      <c r="CP19" s="160">
        <f t="shared" si="6"/>
        <v>2.3410576351752823</v>
      </c>
      <c r="CQ19" s="160">
        <f t="shared" si="6"/>
        <v>2.4188719913782784</v>
      </c>
      <c r="CR19" s="160">
        <f>('2-year summary'!EQ19/'2-year summary'!AG19)*100</f>
        <v>1.8419489007724301</v>
      </c>
      <c r="CS19" s="160">
        <f>('2-year summary'!ER19/'2-year summary'!AH19)*100</f>
        <v>1.9518620524488086</v>
      </c>
      <c r="CT19" s="160">
        <f>('2-year summary'!ES19/'2-year summary'!AG19)*100</f>
        <v>1.1883541295306001E-2</v>
      </c>
      <c r="CU19" s="160">
        <f>('2-year summary'!ET19/'2-year summary'!AH19)*100</f>
        <v>2.3949227637408692E-2</v>
      </c>
      <c r="CV19" s="160">
        <f t="shared" si="7"/>
        <v>1.8538324420677361</v>
      </c>
      <c r="CW19" s="160">
        <f t="shared" si="7"/>
        <v>1.9758112800862173</v>
      </c>
      <c r="CX19" s="160">
        <f>('2-year summary'!EW19/'2-year summary'!AG19)*100</f>
        <v>5.9417706476530006</v>
      </c>
      <c r="CY19" s="160">
        <f>('2-year summary'!EX19/'2-year summary'!AH19)*100</f>
        <v>6.8494791042988865</v>
      </c>
      <c r="CZ19" s="160">
        <f>('2-year summary'!EY19/'2-year summary'!AG19)*100</f>
        <v>0.10695187165775401</v>
      </c>
      <c r="DA19" s="160">
        <f>('2-year summary'!EZ19/'2-year summary'!AH19)*100</f>
        <v>8.3822296730930432E-2</v>
      </c>
      <c r="DB19" s="160">
        <f t="shared" si="8"/>
        <v>6.048722519310755</v>
      </c>
      <c r="DC19" s="160">
        <f t="shared" si="8"/>
        <v>6.9333014010298166</v>
      </c>
      <c r="DD19" s="160">
        <f>('2-year summary'!FC19/'2-year summary'!AG19)*100</f>
        <v>2.4598930481283423</v>
      </c>
      <c r="DE19" s="160">
        <f>('2-year summary'!FD19/'2-year summary'!AH19)*100</f>
        <v>2.4428212190156868</v>
      </c>
      <c r="DF19" s="160">
        <f>('2-year summary'!FE19/'2-year summary'!AG19)*100</f>
        <v>8.3184789067142009E-2</v>
      </c>
      <c r="DG19" s="160">
        <f>('2-year summary'!FF19/'2-year summary'!AH19)*100</f>
        <v>4.7898455274817384E-2</v>
      </c>
      <c r="DH19" s="160">
        <f t="shared" si="9"/>
        <v>2.5430778371954843</v>
      </c>
      <c r="DI19" s="160">
        <f t="shared" si="9"/>
        <v>2.4907196742905042</v>
      </c>
      <c r="DJ19" s="160">
        <f>('2-year summary'!FI19/'2-year summary'!AG19)*100</f>
        <v>4.3731431966726086</v>
      </c>
      <c r="DK19" s="160">
        <f>('2-year summary'!FJ19/'2-year summary'!AH19)*100</f>
        <v>4.394683271464495</v>
      </c>
      <c r="DL19" s="160">
        <f>('2-year summary'!FK19/'2-year summary'!AG19)*100</f>
        <v>0.26143790849673199</v>
      </c>
      <c r="DM19" s="160">
        <f>('2-year summary'!FL19/'2-year summary'!AH19)*100</f>
        <v>0.22751766255538261</v>
      </c>
      <c r="DN19" s="160">
        <f t="shared" si="10"/>
        <v>4.6345811051693406</v>
      </c>
      <c r="DO19" s="160">
        <f t="shared" si="10"/>
        <v>4.6222009340198777</v>
      </c>
      <c r="DP19" s="160">
        <f>('2-year summary'!FO19/'2-year summary'!AG19)*100</f>
        <v>1.1883541295306001E-2</v>
      </c>
      <c r="DQ19" s="160">
        <f>('2-year summary'!FP19/'2-year summary'!AH19)*100</f>
        <v>1.1974613818704346E-2</v>
      </c>
      <c r="DR19" s="160">
        <f>('2-year summary'!FQ19/'2-year summary'!AG19)*100</f>
        <v>0</v>
      </c>
      <c r="DS19" s="160">
        <f>('2-year summary'!FR19/'2-year summary'!AH19)*100</f>
        <v>0</v>
      </c>
      <c r="DT19" s="160">
        <f t="shared" si="11"/>
        <v>1.1883541295306001E-2</v>
      </c>
      <c r="DU19" s="160">
        <f t="shared" si="11"/>
        <v>1.1974613818704346E-2</v>
      </c>
      <c r="DV19" s="160">
        <f>('2-year summary'!FU19/'2-year summary'!AG19)*100</f>
        <v>10.730837789661321</v>
      </c>
      <c r="DW19" s="160">
        <f>('2-year summary'!FV19/'2-year summary'!AH19)*100</f>
        <v>10.789127050652617</v>
      </c>
      <c r="DX19" s="160">
        <f>('2-year summary'!FW19/'2-year summary'!AG19)*100</f>
        <v>3.1966726084373143</v>
      </c>
      <c r="DY19" s="160">
        <f>('2-year summary'!FX19/'2-year summary'!AH19)*100</f>
        <v>3.7121302837983476</v>
      </c>
      <c r="DZ19" s="160">
        <f t="shared" si="12"/>
        <v>13.927510398098635</v>
      </c>
      <c r="EA19" s="160">
        <f t="shared" si="12"/>
        <v>14.501257334450965</v>
      </c>
      <c r="EB19" s="160">
        <f>('2-year summary'!GA19/'2-year summary'!AG19)*100</f>
        <v>1.2834224598930482</v>
      </c>
      <c r="EC19" s="160">
        <f>('2-year summary'!GB19/'2-year summary'!AH19)*100</f>
        <v>1.2932582924200695</v>
      </c>
      <c r="ED19" s="160">
        <f>('2-year summary'!GC19/'2-year summary'!AG19)*100</f>
        <v>1.1883541295306001E-2</v>
      </c>
      <c r="EE19" s="160">
        <f>('2-year summary'!GD19/'2-year summary'!AH19)*100</f>
        <v>1.1974613818704346E-2</v>
      </c>
      <c r="EF19" s="160">
        <f t="shared" si="13"/>
        <v>1.2953060011883542</v>
      </c>
      <c r="EG19" s="160">
        <f t="shared" si="13"/>
        <v>1.3052329062387737</v>
      </c>
      <c r="EH19" s="160">
        <f>('2-year summary'!GG19/'2-year summary'!AG19)*100</f>
        <v>0.10695187165775401</v>
      </c>
      <c r="EI19" s="160">
        <f>('2-year summary'!GH19/'2-year summary'!AH19)*100</f>
        <v>0.11974613818704347</v>
      </c>
      <c r="EJ19" s="160">
        <f>('2-year summary'!GI19/'2-year summary'!AG19)*100</f>
        <v>1.1883541295306001E-2</v>
      </c>
      <c r="EK19" s="160">
        <f>('2-year summary'!GJ19/'2-year summary'!AH19)*100</f>
        <v>0</v>
      </c>
      <c r="EL19" s="160">
        <f t="shared" si="14"/>
        <v>0.11883541295306001</v>
      </c>
      <c r="EM19" s="160">
        <f t="shared" si="14"/>
        <v>0.11974613818704347</v>
      </c>
      <c r="EN19" s="564">
        <f>('2-year summary'!GM19/'2-year summary'!X19)*100</f>
        <v>3.2734597951989257</v>
      </c>
      <c r="EO19" s="263">
        <f>('2-year summary'!GN19/'2-year summary'!Y19)*100</f>
        <v>3.1909973793741333</v>
      </c>
      <c r="EP19" s="263">
        <f>('2-year summary'!GO19/'2-year summary'!Z19)*100</f>
        <v>3.0066493206128939</v>
      </c>
      <c r="EQ19" s="263">
        <f>('2-year summary'!GP19/'2-year summary'!AA19)*100</f>
        <v>3.3895418157043089</v>
      </c>
      <c r="ER19" s="263">
        <f>('2-year summary'!GQ19/'2-year summary'!AB19)*100</f>
        <v>2.3017902813299234</v>
      </c>
      <c r="ES19" s="265">
        <f>('2-year summary'!GR19/'2-year summary'!AC19)*100</f>
        <v>2.4042170223707893</v>
      </c>
      <c r="ET19" s="265">
        <f>('2-year summary'!GS19/'2-year summary'!AD19)*100</f>
        <v>2.700607313606409</v>
      </c>
      <c r="EU19" s="265">
        <f>('2-year summary'!GT19/'2-year summary'!AE19)*100</f>
        <v>2.5575757575757576</v>
      </c>
      <c r="EV19" s="265">
        <f>('2-year summary'!GU19/'2-year summary'!AF19)*100</f>
        <v>2.0639600816511683</v>
      </c>
      <c r="EW19" s="564">
        <f>('2-year summary'!GV19/'2-year summary'!X19)*100</f>
        <v>3.3573946617424875E-2</v>
      </c>
      <c r="EX19" s="263">
        <f>('2-year summary'!GW19/'2-year summary'!Y19)*100</f>
        <v>1.5415446277169726E-2</v>
      </c>
      <c r="EY19" s="263">
        <f>('2-year summary'!GX19/'2-year summary'!Z19)*100</f>
        <v>1.4455044810638914E-2</v>
      </c>
      <c r="EZ19" s="263">
        <f>('2-year summary'!GY19/'2-year summary'!AA19)*100</f>
        <v>0</v>
      </c>
      <c r="FA19" s="263">
        <f>('2-year summary'!GZ19/'2-year summary'!AB19)*100</f>
        <v>0.11508951406649616</v>
      </c>
      <c r="FB19" s="265">
        <f>('2-year summary'!HA19/'2-year summary'!AC19)*100</f>
        <v>7.7140653124196462E-2</v>
      </c>
      <c r="FC19" s="265">
        <f>('2-year summary'!HB19/'2-year summary'!AD19)*100</f>
        <v>2.5843132187621139E-2</v>
      </c>
      <c r="FD19" s="265">
        <f>('2-year summary'!HC19/'2-year summary'!AE19)*100</f>
        <v>2.4242424242424242E-2</v>
      </c>
      <c r="FE19" s="265">
        <f>('2-year summary'!HD19/'2-year summary'!AF19)*100</f>
        <v>3.4021320027217056E-2</v>
      </c>
      <c r="FF19" s="564">
        <f>('2-year summary'!HN19/'2-year summary'!X19)*100</f>
        <v>13.211347993956689</v>
      </c>
      <c r="FG19" s="263">
        <f>('2-year summary'!HO19/'2-year summary'!Y19)*100</f>
        <v>14.552181285648219</v>
      </c>
      <c r="FH19" s="263">
        <f>('2-year summary'!HP19/'2-year summary'!Z19)*100</f>
        <v>14.773055796472971</v>
      </c>
      <c r="FI19" s="263">
        <f>('2-year summary'!HQ19/'2-year summary'!AA19)*100</f>
        <v>15.772440810764776</v>
      </c>
      <c r="FJ19" s="263">
        <f>('2-year summary'!HR19/'2-year summary'!AB19)*100</f>
        <v>14.271099744245525</v>
      </c>
      <c r="FK19" s="265">
        <f>('2-year summary'!HS19/'2-year summary'!AC19)*100</f>
        <v>13.91103111339676</v>
      </c>
      <c r="FL19" s="265">
        <f>('2-year summary'!HT19/'2-year summary'!AD19)*100</f>
        <v>15.182840160227421</v>
      </c>
      <c r="FM19" s="265">
        <f>('2-year summary'!HU19/'2-year summary'!AE19)*100</f>
        <v>14.739393939393938</v>
      </c>
      <c r="FN19" s="265">
        <f>('2-year summary'!HV19/'2-year summary'!AF19)*100</f>
        <v>15.18484917214788</v>
      </c>
      <c r="FO19" s="564">
        <f>('2-year summary'!HW19/'2-year summary'!X19)*100</f>
        <v>1.9808628504280679</v>
      </c>
      <c r="FP19" s="263">
        <f>('2-year summary'!HX19/'2-year summary'!Y19)*100</f>
        <v>2.3739787266841375</v>
      </c>
      <c r="FQ19" s="263">
        <f>('2-year summary'!HY19/'2-year summary'!Z19)*100</f>
        <v>2.3995374385660595</v>
      </c>
      <c r="FR19" s="263">
        <f>('2-year summary'!HZ19/'2-year summary'!AA19)*100</f>
        <v>2.6060296371997955</v>
      </c>
      <c r="FS19" s="263">
        <f>('2-year summary'!IA19/'2-year summary'!AB19)*100</f>
        <v>2.5447570332480818</v>
      </c>
      <c r="FT19" s="265">
        <f>('2-year summary'!IB19/'2-year summary'!AC19)*100</f>
        <v>2.5842118796605811</v>
      </c>
      <c r="FU19" s="265">
        <f>('2-year summary'!IC19/'2-year summary'!AD19)*100</f>
        <v>0.63315673859671795</v>
      </c>
      <c r="FV19" s="265">
        <f>('2-year summary'!ID19/'2-year summary'!AE19)*100</f>
        <v>0.66666666666666674</v>
      </c>
      <c r="FW19" s="265">
        <f>('2-year summary'!IE19/'2-year summary'!AF19)*100</f>
        <v>1.6897255613517805</v>
      </c>
      <c r="FX19" s="564">
        <f>('2-year summary'!KQ19/'2-year summary'!X19)*100</f>
        <v>18.58317945274467</v>
      </c>
      <c r="FY19" s="263">
        <f>('2-year summary'!KR19/'2-year summary'!Y19)*100</f>
        <v>17.92816402034839</v>
      </c>
      <c r="FZ19" s="263">
        <f>('2-year summary'!KS19/'2-year summary'!Z19)*100</f>
        <v>18.589187626481642</v>
      </c>
      <c r="GA19" s="263">
        <f>('2-year summary'!KT19/'2-year summary'!AA19)*100</f>
        <v>22.091636859138138</v>
      </c>
      <c r="GB19" s="263">
        <f>('2-year summary'!KU19/'2-year summary'!AB19)*100</f>
        <v>18.363171355498721</v>
      </c>
      <c r="GC19" s="265">
        <f>('2-year summary'!KV19/'2-year summary'!AC19)*100</f>
        <v>17.575212136796093</v>
      </c>
      <c r="GD19" s="265">
        <f>('2-year summary'!KW19/'2-year summary'!AD19)*100</f>
        <v>17.973898436490501</v>
      </c>
      <c r="GE19" s="265">
        <f>('2-year summary'!KX19/'2-year summary'!AE19)*100</f>
        <v>16.630303030303033</v>
      </c>
      <c r="GF19" s="265">
        <f>('2-year summary'!KY19/'2-year summary'!AF19)*100</f>
        <v>15.241551372193241</v>
      </c>
      <c r="GG19" s="564">
        <f>('2-year summary'!KZ19/'2-year summary'!X19)*100</f>
        <v>4.7171394997481952</v>
      </c>
      <c r="GH19" s="263">
        <f>('2-year summary'!LA19/'2-year summary'!Y19)*100</f>
        <v>4.0542623708956373</v>
      </c>
      <c r="GI19" s="263">
        <f>('2-year summary'!LB19/'2-year summary'!Z19)*100</f>
        <v>4.105232726221451</v>
      </c>
      <c r="GJ19" s="263">
        <f>('2-year summary'!LC19/'2-year summary'!AA19)*100</f>
        <v>6.3191960483733602</v>
      </c>
      <c r="GK19" s="263">
        <f>('2-year summary'!LD19/'2-year summary'!AB19)*100</f>
        <v>6.3427109974424551</v>
      </c>
      <c r="GL19" s="265">
        <f>('2-year summary'!LE19/'2-year summary'!AC19)*100</f>
        <v>6.3898174337876066</v>
      </c>
      <c r="GM19" s="265">
        <f>('2-year summary'!LF19/'2-year summary'!AD19)*100</f>
        <v>4.5225481328336992</v>
      </c>
      <c r="GN19" s="265">
        <f>('2-year summary'!LG19/'2-year summary'!AE19)*100</f>
        <v>4.2181818181818178</v>
      </c>
      <c r="GO19" s="265">
        <f>('2-year summary'!LH19/'2-year summary'!AF19)*100</f>
        <v>4.218643683374915</v>
      </c>
      <c r="GP19" s="152"/>
      <c r="GQ19" s="153">
        <f t="shared" si="15"/>
        <v>99.999999999999986</v>
      </c>
      <c r="GR19" s="153">
        <f t="shared" si="16"/>
        <v>100</v>
      </c>
      <c r="GS19" s="153">
        <f t="shared" si="17"/>
        <v>100</v>
      </c>
      <c r="GT19" s="153">
        <f t="shared" si="18"/>
        <v>100.00000000000001</v>
      </c>
      <c r="GU19" s="153">
        <f t="shared" si="19"/>
        <v>100</v>
      </c>
      <c r="GV19" s="153">
        <f t="shared" si="20"/>
        <v>100</v>
      </c>
      <c r="GW19" s="153">
        <f t="shared" si="21"/>
        <v>100.00000000000001</v>
      </c>
      <c r="GX19" s="153">
        <f t="shared" si="22"/>
        <v>100</v>
      </c>
      <c r="GY19" s="153">
        <f t="shared" si="23"/>
        <v>100</v>
      </c>
      <c r="GZ19" s="569">
        <f t="shared" si="24"/>
        <v>100.00000000000001</v>
      </c>
      <c r="HA19" s="569">
        <f t="shared" si="24"/>
        <v>100</v>
      </c>
    </row>
    <row r="20" spans="1:209" s="149" customFormat="1" ht="12.75" customHeight="1" x14ac:dyDescent="0.2">
      <c r="A20" s="151" t="s">
        <v>17</v>
      </c>
      <c r="B20" s="157">
        <f>('2-year summary'!B20/'2-year summary'!X20)*100</f>
        <v>51.739279951326608</v>
      </c>
      <c r="C20" s="157">
        <f>('2-year summary'!C20/'2-year summary'!Y20)*100</f>
        <v>49.016481841839962</v>
      </c>
      <c r="D20" s="157">
        <f>('2-year summary'!D20/'2-year summary'!Z20)*100</f>
        <v>48.401105408606391</v>
      </c>
      <c r="E20" s="157">
        <f>('2-year summary'!E20/'2-year summary'!AA20)*100</f>
        <v>46.797360248447205</v>
      </c>
      <c r="F20" s="157">
        <f>('2-year summary'!F20/'2-year summary'!AB20)*100</f>
        <v>50.759505438319231</v>
      </c>
      <c r="G20" s="158">
        <f>('2-year summary'!G20/'2-year summary'!AC20)*100</f>
        <v>49.602623943484289</v>
      </c>
      <c r="H20" s="158">
        <f>('2-year summary'!H20/'2-year summary'!AD20)*100</f>
        <v>51.657349273243312</v>
      </c>
      <c r="I20" s="158">
        <f>('2-year summary'!I20/'2-year summary'!AE20)*100</f>
        <v>49.101498257314006</v>
      </c>
      <c r="J20" s="158">
        <f>('2-year summary'!J20/'2-year summary'!AF20)*100</f>
        <v>46.941972948498659</v>
      </c>
      <c r="K20" s="158">
        <f>('2-year summary'!K20/'2-year summary'!AG20)*100</f>
        <v>48.763413009694368</v>
      </c>
      <c r="L20" s="158">
        <f>('2-year summary'!L20/'2-year summary'!AH20)*100</f>
        <v>49.561576504141506</v>
      </c>
      <c r="M20" s="160">
        <f>('2-year summary'!M20/'2-year summary'!X20)*100</f>
        <v>48.260720048673384</v>
      </c>
      <c r="N20" s="157">
        <f>('2-year summary'!N20/'2-year summary'!Y20)*100</f>
        <v>50.983518158160038</v>
      </c>
      <c r="O20" s="157">
        <f>('2-year summary'!O20/'2-year summary'!Z20)*100</f>
        <v>51.598894591393609</v>
      </c>
      <c r="P20" s="157">
        <f>('2-year summary'!P20/'2-year summary'!AA20)*100</f>
        <v>53.202639751552795</v>
      </c>
      <c r="Q20" s="157">
        <f>('2-year summary'!Q20/'2-year summary'!AB20)*100</f>
        <v>49.240494561680762</v>
      </c>
      <c r="R20" s="158">
        <f>('2-year summary'!R20/'2-year summary'!AC20)*100</f>
        <v>50.397376056515711</v>
      </c>
      <c r="S20" s="158">
        <f>('2-year summary'!S20/'2-year summary'!AD20)*100</f>
        <v>48.342650726756688</v>
      </c>
      <c r="T20" s="158">
        <f>('2-year summary'!T20/'2-year summary'!AE20)*100</f>
        <v>50.898501742685994</v>
      </c>
      <c r="U20" s="158">
        <f>('2-year summary'!U20/'2-year summary'!AF20)*100</f>
        <v>53.058027051501341</v>
      </c>
      <c r="V20" s="158">
        <f>('2-year summary'!V20/'2-year summary'!AG20)*100</f>
        <v>51.236586990305632</v>
      </c>
      <c r="W20" s="158">
        <f>('2-year summary'!W20/'2-year summary'!AH20)*100</f>
        <v>50.438423495858487</v>
      </c>
      <c r="X20" s="160">
        <f>('2-year summary'!AI20/'2-year summary'!X20)*100</f>
        <v>21.736370129354814</v>
      </c>
      <c r="Y20" s="157">
        <f>('2-year summary'!AJ20/'2-year summary'!Y20)*100</f>
        <v>20.352612946334371</v>
      </c>
      <c r="Z20" s="157">
        <f>('2-year summary'!AK20/'2-year summary'!Z20)*100</f>
        <v>18.401802094702862</v>
      </c>
      <c r="AA20" s="157">
        <f>('2-year summary'!AL20/'2-year summary'!AA20)*100</f>
        <v>18.620600414078677</v>
      </c>
      <c r="AB20" s="157">
        <f>('2-year summary'!AM20/'2-year summary'!AB20)*100</f>
        <v>19.150320721390724</v>
      </c>
      <c r="AC20" s="158">
        <f>('2-year summary'!AN20/'2-year summary'!AC20)*100</f>
        <v>18.564039719584059</v>
      </c>
      <c r="AD20" s="158">
        <f>('2-year summary'!AO20/'2-year summary'!AD20)*100</f>
        <v>19.293024855938764</v>
      </c>
      <c r="AE20" s="158">
        <f>('2-year summary'!AP20/'2-year summary'!AE20)*100</f>
        <v>18.247657558429019</v>
      </c>
      <c r="AF20" s="158">
        <f>('2-year summary'!AQ20/'2-year summary'!AF20)*100</f>
        <v>17.52598065285823</v>
      </c>
      <c r="AG20" s="158">
        <f>('2-year summary'!AR20/'2-year summary'!AG20)*100</f>
        <v>18.124768741212165</v>
      </c>
      <c r="AH20" s="158">
        <f>('2-year summary'!AS20/'2-year summary'!AH20)*100</f>
        <v>18.281804666403715</v>
      </c>
      <c r="AI20" s="160">
        <f>('2-year summary'!AT20/'2-year summary'!X20)*100</f>
        <v>30.309763775361741</v>
      </c>
      <c r="AJ20" s="157">
        <f>('2-year summary'!AU20/'2-year summary'!Y20)*100</f>
        <v>37.275220969216704</v>
      </c>
      <c r="AK20" s="157">
        <f>('2-year summary'!AV20/'2-year summary'!Z20)*100</f>
        <v>37.467778268038366</v>
      </c>
      <c r="AL20" s="157">
        <f>('2-year summary'!AW20/'2-year summary'!AA20)*100</f>
        <v>39.044168391994475</v>
      </c>
      <c r="AM20" s="157">
        <f>('2-year summary'!AX20/'2-year summary'!AB20)*100</f>
        <v>34.007622943199777</v>
      </c>
      <c r="AN20" s="158">
        <f>('2-year summary'!AY20/'2-year summary'!AC20)*100</f>
        <v>35.644902593306782</v>
      </c>
      <c r="AO20" s="158">
        <f>('2-year summary'!AZ20/'2-year summary'!AD20)*100</f>
        <v>33.286316332673948</v>
      </c>
      <c r="AP20" s="158">
        <f>('2-year summary'!BA20/'2-year summary'!AE20)*100</f>
        <v>35.413491859921244</v>
      </c>
      <c r="AQ20" s="158">
        <f>('2-year summary'!BB20/'2-year summary'!AF20)*100</f>
        <v>37.445199867760991</v>
      </c>
      <c r="AR20" s="158">
        <f>('2-year summary'!BC20/'2-year summary'!AG20)*100</f>
        <v>34.738400059202249</v>
      </c>
      <c r="AS20" s="158">
        <f>('2-year summary'!BD20/'2-year summary'!AH20)*100</f>
        <v>33.99223277405261</v>
      </c>
      <c r="AT20" s="550">
        <f t="shared" si="1"/>
        <v>52.863168800414414</v>
      </c>
      <c r="AU20" s="550">
        <f t="shared" si="1"/>
        <v>52.274037440456325</v>
      </c>
      <c r="AV20" s="160" t="s">
        <v>73</v>
      </c>
      <c r="AW20" s="157" t="s">
        <v>73</v>
      </c>
      <c r="AX20" s="157" t="s">
        <v>73</v>
      </c>
      <c r="AY20" s="157" t="s">
        <v>73</v>
      </c>
      <c r="AZ20" s="157" t="s">
        <v>73</v>
      </c>
      <c r="BA20" s="158" t="s">
        <v>73</v>
      </c>
      <c r="BB20" s="158" t="s">
        <v>73</v>
      </c>
      <c r="BC20" s="158" t="s">
        <v>73</v>
      </c>
      <c r="BD20" s="158" t="s">
        <v>73</v>
      </c>
      <c r="BE20" s="158" t="s">
        <v>73</v>
      </c>
      <c r="BF20" s="158" t="s">
        <v>73</v>
      </c>
      <c r="BG20" s="160">
        <f>('2-year summary'!CW20/'2-year summary'!X20)*100</f>
        <v>4.5578393249213027</v>
      </c>
      <c r="BH20" s="157">
        <f>('2-year summary'!CX20/'2-year summary'!Y20)*100</f>
        <v>0.19928258270227184</v>
      </c>
      <c r="BI20" s="157">
        <f>('2-year summary'!CY20/'2-year summary'!Z20)*100</f>
        <v>0.10914748844662223</v>
      </c>
      <c r="BJ20" s="157">
        <f>('2-year summary'!CZ20/'2-year summary'!AA20)*100</f>
        <v>1.0826432022084196</v>
      </c>
      <c r="BK20" s="157">
        <f>('2-year summary'!DA20/'2-year summary'!AB20)*100</f>
        <v>0</v>
      </c>
      <c r="BL20" s="158">
        <f>('2-year summary'!DB20/'2-year summary'!AC20)*100</f>
        <v>0</v>
      </c>
      <c r="BM20" s="158">
        <f>('2-year summary'!DC20/'2-year summary'!AD20)*100</f>
        <v>0</v>
      </c>
      <c r="BN20" s="158">
        <f>('2-year summary'!DD20/'2-year summary'!AE20)*100</f>
        <v>0</v>
      </c>
      <c r="BO20" s="158">
        <f>('2-year summary'!DE20/'2-year summary'!AF20)*100</f>
        <v>0</v>
      </c>
      <c r="BP20" s="158">
        <f>('2-year summary'!DF20/'2-year summary'!AG20)*100</f>
        <v>0</v>
      </c>
      <c r="BQ20" s="158">
        <f>('2-year summary'!DG20/'2-year summary'!AH20)*100</f>
        <v>0</v>
      </c>
      <c r="BR20" s="550">
        <f t="shared" si="2"/>
        <v>0</v>
      </c>
      <c r="BS20" s="550">
        <f t="shared" si="2"/>
        <v>0</v>
      </c>
      <c r="BT20" s="160">
        <f>('2-year summary'!DS20/'2-year summary'!AG20)*100</f>
        <v>0.7385480648264634</v>
      </c>
      <c r="BU20" s="160">
        <f>('2-year summary'!DT20/'2-year summary'!AH20)*100</f>
        <v>0.78582481264601478</v>
      </c>
      <c r="BV20" s="550">
        <f>('2-year summary'!DU20/'2-year summary'!AG20)*100</f>
        <v>0.33449271072300746</v>
      </c>
      <c r="BW20" s="550">
        <f>('2-year summary'!DV20/'2-year summary'!AH20)*100</f>
        <v>0.35953760733031953</v>
      </c>
      <c r="BX20" s="160">
        <f t="shared" si="3"/>
        <v>1.0730407755494709</v>
      </c>
      <c r="BY20" s="160">
        <f t="shared" si="3"/>
        <v>1.1453624199763344</v>
      </c>
      <c r="BZ20" s="160">
        <f>('2-year summary'!DY20/'2-year summary'!AG20)*100</f>
        <v>4.0657144971508918</v>
      </c>
      <c r="CA20" s="160">
        <f>('2-year summary'!DZ20/'2-year summary'!AH20)*100</f>
        <v>4.4540186292059829</v>
      </c>
      <c r="CB20" s="160">
        <f>('2-year summary'!EA20/'2-year summary'!AG20)*100</f>
        <v>5.4791682083919193</v>
      </c>
      <c r="CC20" s="160">
        <f>('2-year summary'!EB20/'2-year summary'!AH20)*100</f>
        <v>6.7659819776085444</v>
      </c>
      <c r="CD20" s="160">
        <f t="shared" si="4"/>
        <v>9.5448827055428112</v>
      </c>
      <c r="CE20" s="160">
        <f t="shared" si="4"/>
        <v>11.220000606814526</v>
      </c>
      <c r="CF20" s="160">
        <f>('2-year summary'!EE20/'2-year summary'!AG20)*100</f>
        <v>4.7672611559239249</v>
      </c>
      <c r="CG20" s="160">
        <f>('2-year summary'!EF20/'2-year summary'!AH20)*100</f>
        <v>4.9197487787857641</v>
      </c>
      <c r="CH20" s="160">
        <f>('2-year summary'!EG20/'2-year summary'!AG20)*100</f>
        <v>0.18500703026715015</v>
      </c>
      <c r="CI20" s="160">
        <f>('2-year summary'!EH20/'2-year summary'!AH20)*100</f>
        <v>0.16080584969204165</v>
      </c>
      <c r="CJ20" s="160">
        <f t="shared" si="5"/>
        <v>4.9522681861910751</v>
      </c>
      <c r="CK20" s="160">
        <f t="shared" si="5"/>
        <v>5.080554628477806</v>
      </c>
      <c r="CL20" s="160">
        <f>('2-year summary'!EK20/'2-year summary'!AG20)*100</f>
        <v>2.6448605046991784</v>
      </c>
      <c r="CM20" s="160">
        <f>('2-year summary'!EL20/'2-year summary'!AH20)*100</f>
        <v>2.5926150672047088</v>
      </c>
      <c r="CN20" s="160">
        <f>('2-year summary'!EM20/'2-year summary'!AG20)*100</f>
        <v>0.85547250795530227</v>
      </c>
      <c r="CO20" s="160">
        <f>('2-year summary'!EN20/'2-year summary'!AH20)*100</f>
        <v>0.16687399496343941</v>
      </c>
      <c r="CP20" s="160">
        <f t="shared" si="6"/>
        <v>3.5003330126544805</v>
      </c>
      <c r="CQ20" s="160">
        <f t="shared" si="6"/>
        <v>2.7594890621681483</v>
      </c>
      <c r="CR20" s="160">
        <f>('2-year summary'!EQ20/'2-year summary'!AG20)*100</f>
        <v>2.2008436320580183</v>
      </c>
      <c r="CS20" s="160">
        <f>('2-year summary'!ER20/'2-year summary'!AH20)*100</f>
        <v>2.2027367335174004</v>
      </c>
      <c r="CT20" s="160">
        <f>('2-year summary'!ES20/'2-year summary'!AG20)*100</f>
        <v>0.30045141715385182</v>
      </c>
      <c r="CU20" s="160">
        <f>('2-year summary'!ET20/'2-year summary'!AH20)*100</f>
        <v>0.2745835735307503</v>
      </c>
      <c r="CV20" s="160">
        <f t="shared" si="7"/>
        <v>2.50129504921187</v>
      </c>
      <c r="CW20" s="160">
        <f t="shared" si="7"/>
        <v>2.4773203070481506</v>
      </c>
      <c r="CX20" s="160">
        <f>('2-year summary'!EW20/'2-year summary'!AG20)*100</f>
        <v>2.2393250943535854</v>
      </c>
      <c r="CY20" s="160">
        <f>('2-year summary'!EX20/'2-year summary'!AH20)*100</f>
        <v>2.3908492369307321</v>
      </c>
      <c r="CZ20" s="160">
        <f>('2-year summary'!EY20/'2-year summary'!AG20)*100</f>
        <v>1.147043587656331</v>
      </c>
      <c r="DA20" s="160">
        <f>('2-year summary'!EZ20/'2-year summary'!AH20)*100</f>
        <v>1.0801298583088079</v>
      </c>
      <c r="DB20" s="160">
        <f t="shared" si="8"/>
        <v>3.3863686820099161</v>
      </c>
      <c r="DC20" s="160">
        <f t="shared" si="8"/>
        <v>3.4709790952395401</v>
      </c>
      <c r="DD20" s="160">
        <f>('2-year summary'!FC20/'2-year summary'!AG20)*100</f>
        <v>5.3282024716939241E-2</v>
      </c>
      <c r="DE20" s="160">
        <f>('2-year summary'!FD20/'2-year summary'!AH20)*100</f>
        <v>5.1579234806881279E-2</v>
      </c>
      <c r="DF20" s="160">
        <f>('2-year summary'!FE20/'2-year summary'!AG20)*100</f>
        <v>6.2162362169762453E-2</v>
      </c>
      <c r="DG20" s="160">
        <f>('2-year summary'!FF20/'2-year summary'!AH20)*100</f>
        <v>3.9442944264085684E-2</v>
      </c>
      <c r="DH20" s="160">
        <f t="shared" si="9"/>
        <v>0.11544438688670169</v>
      </c>
      <c r="DI20" s="160">
        <f t="shared" si="9"/>
        <v>9.1022179070966963E-2</v>
      </c>
      <c r="DJ20" s="160">
        <f>('2-year summary'!FI20/'2-year summary'!AG20)*100</f>
        <v>3.5343743062236364</v>
      </c>
      <c r="DK20" s="160">
        <f>('2-year summary'!FJ20/'2-year summary'!AH20)*100</f>
        <v>3.5058709305500773</v>
      </c>
      <c r="DL20" s="160">
        <f>('2-year summary'!FK20/'2-year summary'!AG20)*100</f>
        <v>1.0389994819803152</v>
      </c>
      <c r="DM20" s="160">
        <f>('2-year summary'!FL20/'2-year summary'!AH20)*100</f>
        <v>0.95269880760945425</v>
      </c>
      <c r="DN20" s="160">
        <f t="shared" si="10"/>
        <v>4.573373788203952</v>
      </c>
      <c r="DO20" s="160">
        <f t="shared" si="10"/>
        <v>4.4585697381595315</v>
      </c>
      <c r="DP20" s="160">
        <f>('2-year summary'!FO20/'2-year summary'!AG20)*100</f>
        <v>0.13172500555021091</v>
      </c>
      <c r="DQ20" s="160">
        <f>('2-year summary'!FP20/'2-year summary'!AH20)*100</f>
        <v>0.13046512333505264</v>
      </c>
      <c r="DR20" s="160">
        <f>('2-year summary'!FQ20/'2-year summary'!AG20)*100</f>
        <v>9.9163768223192492E-2</v>
      </c>
      <c r="DS20" s="160">
        <f>('2-year summary'!FR20/'2-year summary'!AH20)*100</f>
        <v>0.1137777238387087</v>
      </c>
      <c r="DT20" s="160">
        <f t="shared" si="11"/>
        <v>0.23088877377340339</v>
      </c>
      <c r="DU20" s="160">
        <f t="shared" si="11"/>
        <v>0.24424284717376132</v>
      </c>
      <c r="DV20" s="160">
        <f>('2-year summary'!FU20/'2-year summary'!AG20)*100</f>
        <v>9.1363871827129426</v>
      </c>
      <c r="DW20" s="160">
        <f>('2-year summary'!FV20/'2-year summary'!AH20)*100</f>
        <v>9.0187809096149767</v>
      </c>
      <c r="DX20" s="160">
        <f>('2-year summary'!FW20/'2-year summary'!AG20)*100</f>
        <v>6.8260193887367722</v>
      </c>
      <c r="DY20" s="160">
        <f>('2-year summary'!FX20/'2-year summary'!AH20)*100</f>
        <v>6.3791377165569347</v>
      </c>
      <c r="DZ20" s="160">
        <f t="shared" si="12"/>
        <v>15.962406571449716</v>
      </c>
      <c r="EA20" s="160">
        <f t="shared" si="12"/>
        <v>15.397918626171911</v>
      </c>
      <c r="EB20" s="160">
        <f>('2-year summary'!GA20/'2-year summary'!AG20)*100</f>
        <v>1.0153185821061199</v>
      </c>
      <c r="EC20" s="160">
        <f>('2-year summary'!GB20/'2-year summary'!AH20)*100</f>
        <v>1.1119876209836463</v>
      </c>
      <c r="ED20" s="160">
        <f>('2-year summary'!GC20/'2-year summary'!AG20)*100</f>
        <v>0.10064382446532968</v>
      </c>
      <c r="EE20" s="160">
        <f>('2-year summary'!GD20/'2-year summary'!AH20)*100</f>
        <v>0.1107436512030098</v>
      </c>
      <c r="EF20" s="160">
        <f t="shared" si="13"/>
        <v>1.1159624065714495</v>
      </c>
      <c r="EG20" s="160">
        <f t="shared" si="13"/>
        <v>1.2227312721866561</v>
      </c>
      <c r="EH20" s="160">
        <f>('2-year summary'!GG20/'2-year summary'!AG20)*100</f>
        <v>0.1110042181602901</v>
      </c>
      <c r="EI20" s="160">
        <f>('2-year summary'!GH20/'2-year summary'!AH20)*100</f>
        <v>0.11529476015655815</v>
      </c>
      <c r="EJ20" s="160">
        <f>('2-year summary'!GI20/'2-year summary'!AG20)*100</f>
        <v>6.9562643380448458E-2</v>
      </c>
      <c r="EK20" s="160">
        <f>('2-year summary'!GJ20/'2-year summary'!AH20)*100</f>
        <v>4.247701689978458E-2</v>
      </c>
      <c r="EL20" s="160">
        <f t="shared" si="14"/>
        <v>0.18056686154073856</v>
      </c>
      <c r="EM20" s="160">
        <f t="shared" si="14"/>
        <v>0.15777177705634274</v>
      </c>
      <c r="EN20" s="564">
        <f>('2-year summary'!GM20/'2-year summary'!X20)*100</f>
        <v>3.9044520276168559</v>
      </c>
      <c r="EO20" s="263">
        <f>('2-year summary'!GN20/'2-year summary'!Y20)*100</f>
        <v>3.8309145898295545</v>
      </c>
      <c r="EP20" s="263">
        <f>('2-year summary'!GO20/'2-year summary'!Z20)*100</f>
        <v>3.7551380599614501</v>
      </c>
      <c r="EQ20" s="263">
        <f>('2-year summary'!GP20/'2-year summary'!AA20)*100</f>
        <v>3.377329192546584</v>
      </c>
      <c r="ER20" s="263">
        <f>('2-year summary'!GQ20/'2-year summary'!AB20)*100</f>
        <v>3.6311239193083571</v>
      </c>
      <c r="ES20" s="265">
        <f>('2-year summary'!GR20/'2-year summary'!AC20)*100</f>
        <v>3.6691956964443406</v>
      </c>
      <c r="ET20" s="265">
        <f>('2-year summary'!GS20/'2-year summary'!AD20)*100</f>
        <v>4.1386428141395033</v>
      </c>
      <c r="EU20" s="265">
        <f>('2-year summary'!GT20/'2-year summary'!AE20)*100</f>
        <v>3.675483199299908</v>
      </c>
      <c r="EV20" s="265">
        <f>('2-year summary'!GU20/'2-year summary'!AF20)*100</f>
        <v>3.5287691710626552</v>
      </c>
      <c r="EW20" s="564">
        <f>('2-year summary'!GV20/'2-year summary'!X20)*100</f>
        <v>0.53963971113403697</v>
      </c>
      <c r="EX20" s="263">
        <f>('2-year summary'!GW20/'2-year summary'!Y20)*100</f>
        <v>0.29775162356692381</v>
      </c>
      <c r="EY20" s="263">
        <f>('2-year summary'!GX20/'2-year summary'!Z20)*100</f>
        <v>0.24616242075195652</v>
      </c>
      <c r="EZ20" s="263">
        <f>('2-year summary'!GY20/'2-year summary'!AA20)*100</f>
        <v>0.20488267770876464</v>
      </c>
      <c r="FA20" s="263">
        <f>('2-year summary'!GZ20/'2-year summary'!AB20)*100</f>
        <v>4.2762852096309381E-2</v>
      </c>
      <c r="FB20" s="265">
        <f>('2-year summary'!HA20/'2-year summary'!AC20)*100</f>
        <v>5.9471246553370938E-2</v>
      </c>
      <c r="FC20" s="265">
        <f>('2-year summary'!HB20/'2-year summary'!AD20)*100</f>
        <v>6.8805366818611852E-2</v>
      </c>
      <c r="FD20" s="265">
        <f>('2-year summary'!HC20/'2-year summary'!AE20)*100</f>
        <v>5.2808666656607869E-2</v>
      </c>
      <c r="FE20" s="265">
        <f>('2-year summary'!HD20/'2-year summary'!AF20)*100</f>
        <v>3.5934512943611566E-2</v>
      </c>
      <c r="FF20" s="564">
        <f>('2-year summary'!HN20/'2-year summary'!X20)*100</f>
        <v>8.7797264767346501</v>
      </c>
      <c r="FG20" s="263">
        <f>('2-year summary'!HO20/'2-year summary'!Y20)*100</f>
        <v>8.8809696856024196</v>
      </c>
      <c r="FH20" s="263">
        <f>('2-year summary'!HP20/'2-year summary'!Z20)*100</f>
        <v>10.278442209888299</v>
      </c>
      <c r="FI20" s="263">
        <f>('2-year summary'!HQ20/'2-year summary'!AA20)*100</f>
        <v>9.7222222222222232</v>
      </c>
      <c r="FJ20" s="263">
        <f>('2-year summary'!HR20/'2-year summary'!AB20)*100</f>
        <v>12.339871711443712</v>
      </c>
      <c r="FK20" s="265">
        <f>('2-year summary'!HS20/'2-year summary'!AC20)*100</f>
        <v>12.319558831480114</v>
      </c>
      <c r="FL20" s="265">
        <f>('2-year summary'!HT20/'2-year summary'!AD20)*100</f>
        <v>13.078180098047648</v>
      </c>
      <c r="FM20" s="265">
        <f>('2-year summary'!HU20/'2-year summary'!AE20)*100</f>
        <v>13.149357997495361</v>
      </c>
      <c r="FN20" s="265">
        <f>('2-year summary'!HV20/'2-year summary'!AF20)*100</f>
        <v>12.953673225913095</v>
      </c>
      <c r="FO20" s="564">
        <f>('2-year summary'!HW20/'2-year summary'!X20)*100</f>
        <v>4.9308255958521814</v>
      </c>
      <c r="FP20" s="263">
        <f>('2-year summary'!HX20/'2-year summary'!Y20)*100</f>
        <v>5.8190514149063368</v>
      </c>
      <c r="FQ20" s="263">
        <f>('2-year summary'!HY20/'2-year summary'!Z20)*100</f>
        <v>5.4898864401662761</v>
      </c>
      <c r="FR20" s="263">
        <f>('2-year summary'!HZ20/'2-year summary'!AA20)*100</f>
        <v>5.033643892339545</v>
      </c>
      <c r="FS20" s="263">
        <f>('2-year summary'!IA20/'2-year summary'!AB20)*100</f>
        <v>5.9291624058752443</v>
      </c>
      <c r="FT20" s="265">
        <f>('2-year summary'!IB20/'2-year summary'!AC20)*100</f>
        <v>6.1615815747265223</v>
      </c>
      <c r="FU20" s="265">
        <f>('2-year summary'!IC20/'2-year summary'!AD20)*100</f>
        <v>6.4247011266878822</v>
      </c>
      <c r="FV20" s="265">
        <f>('2-year summary'!ID20/'2-year summary'!AE20)*100</f>
        <v>6.8168444558444108</v>
      </c>
      <c r="FW20" s="265">
        <f>('2-year summary'!IE20/'2-year summary'!AF20)*100</f>
        <v>6.5673915855744491</v>
      </c>
      <c r="FX20" s="564">
        <f>('2-year summary'!KQ20/'2-year summary'!X20)*100</f>
        <v>17.318731317620294</v>
      </c>
      <c r="FY20" s="263">
        <f>('2-year summary'!KR20/'2-year summary'!Y20)*100</f>
        <v>15.951984620073617</v>
      </c>
      <c r="FZ20" s="263">
        <f>('2-year summary'!KS20/'2-year summary'!Z20)*100</f>
        <v>15.965723044053783</v>
      </c>
      <c r="GA20" s="263">
        <f>('2-year summary'!KT20/'2-year summary'!AA20)*100</f>
        <v>15.077208419599724</v>
      </c>
      <c r="GB20" s="263">
        <f>('2-year summary'!KU20/'2-year summary'!AB20)*100</f>
        <v>15.638189086176443</v>
      </c>
      <c r="GC20" s="265">
        <f>('2-year summary'!KV20/'2-year summary'!AC20)*100</f>
        <v>15.049829695975777</v>
      </c>
      <c r="GD20" s="265">
        <f>('2-year summary'!KW20/'2-year summary'!AD20)*100</f>
        <v>15.1475015051174</v>
      </c>
      <c r="GE20" s="265">
        <f>('2-year summary'!KX20/'2-year summary'!AE20)*100</f>
        <v>14.028999502089714</v>
      </c>
      <c r="GF20" s="265">
        <f>('2-year summary'!KY20/'2-year summary'!AF20)*100</f>
        <v>12.933549898664673</v>
      </c>
      <c r="GG20" s="564">
        <f>('2-year summary'!KZ20/'2-year summary'!X20)*100</f>
        <v>7.922651641404121</v>
      </c>
      <c r="GH20" s="263">
        <f>('2-year summary'!LA20/'2-year summary'!Y20)*100</f>
        <v>7.3922115677678004</v>
      </c>
      <c r="GI20" s="263">
        <f>('2-year summary'!LB20/'2-year summary'!Z20)*100</f>
        <v>8.285919973990385</v>
      </c>
      <c r="GJ20" s="263">
        <f>('2-year summary'!LC20/'2-year summary'!AA20)*100</f>
        <v>7.837301587301587</v>
      </c>
      <c r="GK20" s="263">
        <f>('2-year summary'!LD20/'2-year summary'!AB20)*100</f>
        <v>9.2609463605094344</v>
      </c>
      <c r="GL20" s="265">
        <f>('2-year summary'!LE20/'2-year summary'!AC20)*100</f>
        <v>8.5314206419290315</v>
      </c>
      <c r="GM20" s="265">
        <f>('2-year summary'!LF20/'2-year summary'!AD20)*100</f>
        <v>8.5628279005762451</v>
      </c>
      <c r="GN20" s="265">
        <f>('2-year summary'!LG20/'2-year summary'!AE20)*100</f>
        <v>8.615356760263742</v>
      </c>
      <c r="GO20" s="265">
        <f>('2-year summary'!LH20/'2-year summary'!AF20)*100</f>
        <v>9.0095010852222899</v>
      </c>
      <c r="GP20" s="152"/>
      <c r="GQ20" s="153">
        <f t="shared" si="15"/>
        <v>99.999999999999986</v>
      </c>
      <c r="GR20" s="153">
        <f t="shared" si="16"/>
        <v>100</v>
      </c>
      <c r="GS20" s="153">
        <f t="shared" si="17"/>
        <v>100.00000000000001</v>
      </c>
      <c r="GT20" s="153">
        <f t="shared" si="18"/>
        <v>100</v>
      </c>
      <c r="GU20" s="153">
        <f t="shared" si="19"/>
        <v>100</v>
      </c>
      <c r="GV20" s="153">
        <f t="shared" si="20"/>
        <v>100</v>
      </c>
      <c r="GW20" s="153">
        <f t="shared" si="21"/>
        <v>100</v>
      </c>
      <c r="GX20" s="153">
        <f t="shared" si="22"/>
        <v>100</v>
      </c>
      <c r="GY20" s="153">
        <f t="shared" si="23"/>
        <v>100</v>
      </c>
      <c r="GZ20" s="569">
        <f t="shared" si="24"/>
        <v>99.999999999999986</v>
      </c>
      <c r="HA20" s="569">
        <f t="shared" si="24"/>
        <v>100.00000000000001</v>
      </c>
    </row>
    <row r="21" spans="1:209" s="149" customFormat="1" ht="12.75" customHeight="1" x14ac:dyDescent="0.2">
      <c r="A21" s="151" t="s">
        <v>18</v>
      </c>
      <c r="B21" s="157">
        <f>('2-year summary'!B21/'2-year summary'!X21)*100</f>
        <v>98.015873015873012</v>
      </c>
      <c r="C21" s="157">
        <f>('2-year summary'!C21/'2-year summary'!Y21)*100</f>
        <v>98.191644148825603</v>
      </c>
      <c r="D21" s="157">
        <f>('2-year summary'!D21/'2-year summary'!Z21)*100</f>
        <v>97.815126050420162</v>
      </c>
      <c r="E21" s="157">
        <f>('2-year summary'!E21/'2-year summary'!AA21)*100</f>
        <v>97.688944409743911</v>
      </c>
      <c r="F21" s="157">
        <f>('2-year summary'!F21/'2-year summary'!AB21)*100</f>
        <v>45.932576035177718</v>
      </c>
      <c r="G21" s="158">
        <f>('2-year summary'!G21/'2-year summary'!AC21)*100</f>
        <v>45.068447963054595</v>
      </c>
      <c r="H21" s="158">
        <f>('2-year summary'!H21/'2-year summary'!AD21)*100</f>
        <v>48.48059454995871</v>
      </c>
      <c r="I21" s="158">
        <f>('2-year summary'!I21/'2-year summary'!AE21)*100</f>
        <v>45.391811071921481</v>
      </c>
      <c r="J21" s="158">
        <f>('2-year summary'!J21/'2-year summary'!AF21)*100</f>
        <v>43.888121546961329</v>
      </c>
      <c r="K21" s="158">
        <f>('2-year summary'!K21/'2-year summary'!AG21)*100</f>
        <v>41.246326395969533</v>
      </c>
      <c r="L21" s="158">
        <f>('2-year summary'!L21/'2-year summary'!AH21)*100</f>
        <v>41.129374658822101</v>
      </c>
      <c r="M21" s="160">
        <f>('2-year summary'!M21/'2-year summary'!X21)*100</f>
        <v>1.984126984126984</v>
      </c>
      <c r="N21" s="157">
        <f>('2-year summary'!N21/'2-year summary'!Y21)*100</f>
        <v>1.808355851174392</v>
      </c>
      <c r="O21" s="157">
        <f>('2-year summary'!O21/'2-year summary'!Z21)*100</f>
        <v>2.1848739495798317</v>
      </c>
      <c r="P21" s="157">
        <f>('2-year summary'!P21/'2-year summary'!AA21)*100</f>
        <v>2.3110555902560899</v>
      </c>
      <c r="Q21" s="157">
        <f>('2-year summary'!Q21/'2-year summary'!AB21)*100</f>
        <v>54.067423964822282</v>
      </c>
      <c r="R21" s="158">
        <f>('2-year summary'!R21/'2-year summary'!AC21)*100</f>
        <v>54.931552036945405</v>
      </c>
      <c r="S21" s="158">
        <f>('2-year summary'!S21/'2-year summary'!AD21)*100</f>
        <v>51.51940545004129</v>
      </c>
      <c r="T21" s="158">
        <f>('2-year summary'!T21/'2-year summary'!AE21)*100</f>
        <v>54.608188928078519</v>
      </c>
      <c r="U21" s="158">
        <f>('2-year summary'!U21/'2-year summary'!AF21)*100</f>
        <v>56.111878453038678</v>
      </c>
      <c r="V21" s="158">
        <f>('2-year summary'!V21/'2-year summary'!AG21)*100</f>
        <v>58.753673604030467</v>
      </c>
      <c r="W21" s="158">
        <f>('2-year summary'!W21/'2-year summary'!AH21)*100</f>
        <v>58.870625341177899</v>
      </c>
      <c r="X21" s="160">
        <f>('2-year summary'!AI21/'2-year summary'!X21)*100</f>
        <v>42.195767195767196</v>
      </c>
      <c r="Y21" s="157">
        <f>('2-year summary'!AJ21/'2-year summary'!Y21)*100</f>
        <v>41.820827270837661</v>
      </c>
      <c r="Z21" s="157">
        <f>('2-year summary'!AK21/'2-year summary'!Z21)*100</f>
        <v>41.785714285714285</v>
      </c>
      <c r="AA21" s="157">
        <f>('2-year summary'!AL21/'2-year summary'!AA21)*100</f>
        <v>40.495523631063918</v>
      </c>
      <c r="AB21" s="157">
        <f>('2-year summary'!AM21/'2-year summary'!AB21)*100</f>
        <v>17.231586661780874</v>
      </c>
      <c r="AC21" s="158">
        <f>('2-year summary'!AN21/'2-year summary'!AC21)*100</f>
        <v>17.095497278574964</v>
      </c>
      <c r="AD21" s="158">
        <f>('2-year summary'!AO21/'2-year summary'!AD21)*100</f>
        <v>18.224607762180018</v>
      </c>
      <c r="AE21" s="158">
        <f>('2-year summary'!AP21/'2-year summary'!AE21)*100</f>
        <v>16.883913510197821</v>
      </c>
      <c r="AF21" s="158">
        <f>('2-year summary'!AQ21/'2-year summary'!AF21)*100</f>
        <v>16.477900552486187</v>
      </c>
      <c r="AG21" s="158">
        <f>('2-year summary'!AR21/'2-year summary'!AG21)*100</f>
        <v>15.006297606909374</v>
      </c>
      <c r="AH21" s="158">
        <f>('2-year summary'!AS21/'2-year summary'!AH21)*100</f>
        <v>14.393158245890703</v>
      </c>
      <c r="AI21" s="160">
        <f>('2-year summary'!AT21/'2-year summary'!X21)*100</f>
        <v>0.28659611992945322</v>
      </c>
      <c r="AJ21" s="157">
        <f>('2-year summary'!AU21/'2-year summary'!Y21)*100</f>
        <v>0.1662855955102889</v>
      </c>
      <c r="AK21" s="157">
        <f>('2-year summary'!AV21/'2-year summary'!Z21)*100</f>
        <v>0.60924369747899165</v>
      </c>
      <c r="AL21" s="157">
        <f>('2-year summary'!AW21/'2-year summary'!AA21)*100</f>
        <v>0.77035186341869666</v>
      </c>
      <c r="AM21" s="157">
        <f>('2-year summary'!AX21/'2-year summary'!AB21)*100</f>
        <v>53.508611212898494</v>
      </c>
      <c r="AN21" s="158">
        <f>('2-year summary'!AY21/'2-year summary'!AC21)*100</f>
        <v>54.494474682500417</v>
      </c>
      <c r="AO21" s="158">
        <f>('2-year summary'!AZ21/'2-year summary'!AD21)*100</f>
        <v>50.982658959537574</v>
      </c>
      <c r="AP21" s="158">
        <f>('2-year summary'!BA21/'2-year summary'!AE21)*100</f>
        <v>53.971783468793134</v>
      </c>
      <c r="AQ21" s="158">
        <f>('2-year summary'!BB21/'2-year summary'!AF21)*100</f>
        <v>54.654696132596683</v>
      </c>
      <c r="AR21" s="158">
        <f>('2-year summary'!BC21/'2-year summary'!AG21)*100</f>
        <v>42.217957176273018</v>
      </c>
      <c r="AS21" s="158">
        <f>('2-year summary'!BD21/'2-year summary'!AH21)*100</f>
        <v>39.728270758779644</v>
      </c>
      <c r="AT21" s="550">
        <f t="shared" si="1"/>
        <v>57.224254783182388</v>
      </c>
      <c r="AU21" s="550">
        <f t="shared" si="1"/>
        <v>54.121429004670347</v>
      </c>
      <c r="AV21" s="160" t="s">
        <v>73</v>
      </c>
      <c r="AW21" s="157" t="s">
        <v>73</v>
      </c>
      <c r="AX21" s="157" t="s">
        <v>73</v>
      </c>
      <c r="AY21" s="157" t="s">
        <v>73</v>
      </c>
      <c r="AZ21" s="157" t="s">
        <v>73</v>
      </c>
      <c r="BA21" s="158" t="s">
        <v>73</v>
      </c>
      <c r="BB21" s="158" t="s">
        <v>73</v>
      </c>
      <c r="BC21" s="158" t="s">
        <v>73</v>
      </c>
      <c r="BD21" s="158" t="s">
        <v>73</v>
      </c>
      <c r="BE21" s="158" t="s">
        <v>73</v>
      </c>
      <c r="BF21" s="158" t="s">
        <v>73</v>
      </c>
      <c r="BG21" s="160">
        <f>('2-year summary'!CW21/'2-year summary'!X21)*100</f>
        <v>0</v>
      </c>
      <c r="BH21" s="157">
        <f>('2-year summary'!CX21/'2-year summary'!Y21)*100</f>
        <v>0</v>
      </c>
      <c r="BI21" s="157">
        <f>('2-year summary'!CY21/'2-year summary'!Z21)*100</f>
        <v>0</v>
      </c>
      <c r="BJ21" s="157">
        <f>('2-year summary'!CZ21/'2-year summary'!AA21)*100</f>
        <v>0</v>
      </c>
      <c r="BK21" s="157">
        <f>('2-year summary'!DA21/'2-year summary'!AB21)*100</f>
        <v>0</v>
      </c>
      <c r="BL21" s="158">
        <f>('2-year summary'!DB21/'2-year summary'!AC21)*100</f>
        <v>0</v>
      </c>
      <c r="BM21" s="158">
        <f>('2-year summary'!DC21/'2-year summary'!AD21)*100</f>
        <v>0</v>
      </c>
      <c r="BN21" s="158">
        <f>('2-year summary'!DD21/'2-year summary'!AE21)*100</f>
        <v>0</v>
      </c>
      <c r="BO21" s="158">
        <f>('2-year summary'!DE21/'2-year summary'!AF21)*100</f>
        <v>0</v>
      </c>
      <c r="BP21" s="158">
        <f>('2-year summary'!DF21/'2-year summary'!AG21)*100</f>
        <v>0</v>
      </c>
      <c r="BQ21" s="158">
        <f>('2-year summary'!DG21/'2-year summary'!AH21)*100</f>
        <v>0</v>
      </c>
      <c r="BR21" s="550">
        <f t="shared" si="2"/>
        <v>0</v>
      </c>
      <c r="BS21" s="550">
        <f t="shared" si="2"/>
        <v>0</v>
      </c>
      <c r="BT21" s="160">
        <f>('2-year summary'!DS21/'2-year summary'!AG21)*100</f>
        <v>0.41384273975889158</v>
      </c>
      <c r="BU21" s="160">
        <f>('2-year summary'!DT21/'2-year summary'!AH21)*100</f>
        <v>0.41851155455813671</v>
      </c>
      <c r="BV21" s="550">
        <f>('2-year summary'!DU21/'2-year summary'!AG21)*100</f>
        <v>0.22791339291069393</v>
      </c>
      <c r="BW21" s="550">
        <f>('2-year summary'!DV21/'2-year summary'!AH21)*100</f>
        <v>0.21835385455207132</v>
      </c>
      <c r="BX21" s="160">
        <f t="shared" si="3"/>
        <v>0.64175613266958553</v>
      </c>
      <c r="BY21" s="160">
        <f t="shared" si="3"/>
        <v>0.63686540911020806</v>
      </c>
      <c r="BZ21" s="160">
        <f>('2-year summary'!DY21/'2-year summary'!AG21)*100</f>
        <v>2.7709470401247525</v>
      </c>
      <c r="CA21" s="160">
        <f>('2-year summary'!DZ21/'2-year summary'!AH21)*100</f>
        <v>2.9053193425122825</v>
      </c>
      <c r="CB21" s="160">
        <f>('2-year summary'!EA21/'2-year summary'!AG21)*100</f>
        <v>4.3303544653031851</v>
      </c>
      <c r="CC21" s="160">
        <f>('2-year summary'!EB21/'2-year summary'!AH21)*100</f>
        <v>6.2473463941287077</v>
      </c>
      <c r="CD21" s="160">
        <f t="shared" si="4"/>
        <v>7.1013015054279371</v>
      </c>
      <c r="CE21" s="160">
        <f t="shared" si="4"/>
        <v>9.1526657366409907</v>
      </c>
      <c r="CF21" s="160">
        <f>('2-year summary'!EE21/'2-year summary'!AG21)*100</f>
        <v>9.4404126431955859</v>
      </c>
      <c r="CG21" s="160">
        <f>('2-year summary'!EF21/'2-year summary'!AH21)*100</f>
        <v>9.6015042154424712</v>
      </c>
      <c r="CH21" s="160">
        <f>('2-year summary'!EG21/'2-year summary'!AG21)*100</f>
        <v>1.2115396149463205</v>
      </c>
      <c r="CI21" s="160">
        <f>('2-year summary'!EH21/'2-year summary'!AH21)*100</f>
        <v>1.3465154364044398</v>
      </c>
      <c r="CJ21" s="160">
        <f t="shared" si="5"/>
        <v>10.651952258141906</v>
      </c>
      <c r="CK21" s="160">
        <f t="shared" si="5"/>
        <v>10.948019651846911</v>
      </c>
      <c r="CL21" s="160">
        <f>('2-year summary'!EK21/'2-year summary'!AG21)*100</f>
        <v>1.5534097043123611</v>
      </c>
      <c r="CM21" s="160">
        <f>('2-year summary'!EL21/'2-year summary'!AH21)*100</f>
        <v>1.619457754594529</v>
      </c>
      <c r="CN21" s="160">
        <f>('2-year summary'!EM21/'2-year summary'!AG21)*100</f>
        <v>1.1935464523481079</v>
      </c>
      <c r="CO21" s="160">
        <f>('2-year summary'!EN21/'2-year summary'!AH21)*100</f>
        <v>1.6801116030812155</v>
      </c>
      <c r="CP21" s="160">
        <f t="shared" si="6"/>
        <v>2.746956156660469</v>
      </c>
      <c r="CQ21" s="160">
        <f t="shared" si="6"/>
        <v>3.2995693576757446</v>
      </c>
      <c r="CR21" s="160">
        <f>('2-year summary'!EQ21/'2-year summary'!AG21)*100</f>
        <v>1.7693276554909134</v>
      </c>
      <c r="CS21" s="160">
        <f>('2-year summary'!ER21/'2-year summary'!AH21)*100</f>
        <v>1.9348577667252989</v>
      </c>
      <c r="CT21" s="160">
        <f>('2-year summary'!ES21/'2-year summary'!AG21)*100</f>
        <v>0.34786781023211177</v>
      </c>
      <c r="CU21" s="160">
        <f>('2-year summary'!ET21/'2-year summary'!AH21)*100</f>
        <v>0.44883847880147998</v>
      </c>
      <c r="CV21" s="160">
        <f t="shared" si="7"/>
        <v>2.1171954657230252</v>
      </c>
      <c r="CW21" s="160">
        <f t="shared" si="7"/>
        <v>2.3836962455267789</v>
      </c>
      <c r="CX21" s="160">
        <f>('2-year summary'!EW21/'2-year summary'!AG21)*100</f>
        <v>0.80369459605349969</v>
      </c>
      <c r="CY21" s="160">
        <f>('2-year summary'!EX21/'2-year summary'!AH21)*100</f>
        <v>0.85521926366227941</v>
      </c>
      <c r="CZ21" s="160">
        <f>('2-year summary'!EY21/'2-year summary'!AG21)*100</f>
        <v>0.97762850116955546</v>
      </c>
      <c r="DA21" s="160">
        <f>('2-year summary'!EZ21/'2-year summary'!AH21)*100</f>
        <v>1.2191423545823983</v>
      </c>
      <c r="DB21" s="160">
        <f t="shared" si="8"/>
        <v>1.7813230972230552</v>
      </c>
      <c r="DC21" s="160">
        <f t="shared" si="8"/>
        <v>2.0743616182446778</v>
      </c>
      <c r="DD21" s="160">
        <f>('2-year summary'!FC21/'2-year summary'!AG21)*100</f>
        <v>1.7993162598212681E-2</v>
      </c>
      <c r="DE21" s="160">
        <f>('2-year summary'!FD21/'2-year summary'!AH21)*100</f>
        <v>1.8196154546005944E-2</v>
      </c>
      <c r="DF21" s="160">
        <f>('2-year summary'!FE21/'2-year summary'!AG21)*100</f>
        <v>5.9977208660708929E-2</v>
      </c>
      <c r="DG21" s="160">
        <f>('2-year summary'!FF21/'2-year summary'!AH21)*100</f>
        <v>0.12130769697337296</v>
      </c>
      <c r="DH21" s="160">
        <f t="shared" si="9"/>
        <v>7.7970371258921617E-2</v>
      </c>
      <c r="DI21" s="160">
        <f t="shared" si="9"/>
        <v>0.13950385151937891</v>
      </c>
      <c r="DJ21" s="160">
        <f>('2-year summary'!FI21/'2-year summary'!AG21)*100</f>
        <v>1.74533677202663</v>
      </c>
      <c r="DK21" s="160">
        <f>('2-year summary'!FJ21/'2-year summary'!AH21)*100</f>
        <v>1.7043731424758901</v>
      </c>
      <c r="DL21" s="160">
        <f>('2-year summary'!FK21/'2-year summary'!AG21)*100</f>
        <v>1.8592934684819769</v>
      </c>
      <c r="DM21" s="160">
        <f>('2-year summary'!FL21/'2-year summary'!AH21)*100</f>
        <v>1.9166616121792928</v>
      </c>
      <c r="DN21" s="160">
        <f t="shared" si="10"/>
        <v>3.604630240508607</v>
      </c>
      <c r="DO21" s="160">
        <f t="shared" si="10"/>
        <v>3.6210347546551827</v>
      </c>
      <c r="DP21" s="160">
        <f>('2-year summary'!FO21/'2-year summary'!AG21)*100</f>
        <v>4.7981766928567142E-2</v>
      </c>
      <c r="DQ21" s="160">
        <f>('2-year summary'!FP21/'2-year summary'!AH21)*100</f>
        <v>2.426153939467459E-2</v>
      </c>
      <c r="DR21" s="160">
        <f>('2-year summary'!FQ21/'2-year summary'!AG21)*100</f>
        <v>0.13194985905355963</v>
      </c>
      <c r="DS21" s="160">
        <f>('2-year summary'!FR21/'2-year summary'!AH21)*100</f>
        <v>9.7046157578698361E-2</v>
      </c>
      <c r="DT21" s="160">
        <f t="shared" si="11"/>
        <v>0.17993162598212678</v>
      </c>
      <c r="DU21" s="160">
        <f t="shared" si="11"/>
        <v>0.12130769697337296</v>
      </c>
      <c r="DV21" s="160">
        <f>('2-year summary'!FU21/'2-year summary'!AG21)*100</f>
        <v>6.0397049121333897</v>
      </c>
      <c r="DW21" s="160">
        <f>('2-year summary'!FV21/'2-year summary'!AH21)*100</f>
        <v>5.9926002304846246</v>
      </c>
      <c r="DX21" s="160">
        <f>('2-year summary'!FW21/'2-year summary'!AG21)*100</f>
        <v>5.4759191507227252</v>
      </c>
      <c r="DY21" s="160">
        <f>('2-year summary'!FX21/'2-year summary'!AH21)*100</f>
        <v>5.1131194274276703</v>
      </c>
      <c r="DZ21" s="160">
        <f t="shared" si="12"/>
        <v>11.515624062856116</v>
      </c>
      <c r="EA21" s="160">
        <f t="shared" si="12"/>
        <v>11.105719657912296</v>
      </c>
      <c r="EB21" s="160">
        <f>('2-year summary'!GA21/'2-year summary'!AG21)*100</f>
        <v>1.5294188208480779</v>
      </c>
      <c r="EC21" s="160">
        <f>('2-year summary'!GB21/'2-year summary'!AH21)*100</f>
        <v>1.5588039061078425</v>
      </c>
      <c r="ED21" s="160">
        <f>('2-year summary'!GC21/'2-year summary'!AG21)*100</f>
        <v>0.59977208660708925</v>
      </c>
      <c r="EE21" s="160">
        <f>('2-year summary'!GD21/'2-year summary'!AH21)*100</f>
        <v>0.57621156062352152</v>
      </c>
      <c r="EF21" s="160">
        <f t="shared" si="13"/>
        <v>2.1291909074551674</v>
      </c>
      <c r="EG21" s="160">
        <f t="shared" si="13"/>
        <v>2.1350154667313639</v>
      </c>
      <c r="EH21" s="160">
        <f>('2-year summary'!GG21/'2-year summary'!AG21)*100</f>
        <v>0.10795897558927607</v>
      </c>
      <c r="EI21" s="160">
        <f>('2-year summary'!GH21/'2-year summary'!AH21)*100</f>
        <v>0.10311154242736702</v>
      </c>
      <c r="EJ21" s="160">
        <f>('2-year summary'!GI21/'2-year summary'!AG21)*100</f>
        <v>0.11995441732141786</v>
      </c>
      <c r="EK21" s="160">
        <f>('2-year summary'!GJ21/'2-year summary'!AH21)*100</f>
        <v>0.15770000606538487</v>
      </c>
      <c r="EL21" s="160">
        <f t="shared" si="14"/>
        <v>0.22791339291069393</v>
      </c>
      <c r="EM21" s="160">
        <f t="shared" si="14"/>
        <v>0.2608115484927519</v>
      </c>
      <c r="EN21" s="564">
        <f>('2-year summary'!GM21/'2-year summary'!X21)*100</f>
        <v>7.0326278659611994</v>
      </c>
      <c r="EO21" s="263">
        <f>('2-year summary'!GN21/'2-year summary'!Y21)*100</f>
        <v>7.8569943878611523</v>
      </c>
      <c r="EP21" s="263">
        <f>('2-year summary'!GO21/'2-year summary'!Z21)*100</f>
        <v>7.6890756302521011</v>
      </c>
      <c r="EQ21" s="263">
        <f>('2-year summary'!GP21/'2-year summary'!AA21)*100</f>
        <v>8.0158234436810325</v>
      </c>
      <c r="ER21" s="263">
        <f>('2-year summary'!GQ21/'2-year summary'!AB21)*100</f>
        <v>4.6903627702455113</v>
      </c>
      <c r="ES21" s="265">
        <f>('2-year summary'!GR21/'2-year summary'!AC21)*100</f>
        <v>4.4367474847435266</v>
      </c>
      <c r="ET21" s="265">
        <f>('2-year summary'!GS21/'2-year summary'!AD21)*100</f>
        <v>4.9298100743187447</v>
      </c>
      <c r="EU21" s="265">
        <f>('2-year summary'!GT21/'2-year summary'!AE21)*100</f>
        <v>4.4395031436896177</v>
      </c>
      <c r="EV21" s="265">
        <f>('2-year summary'!GU21/'2-year summary'!AF21)*100</f>
        <v>4.2610497237569058</v>
      </c>
      <c r="EW21" s="564">
        <f>('2-year summary'!GV21/'2-year summary'!X21)*100</f>
        <v>0</v>
      </c>
      <c r="EX21" s="263">
        <f>('2-year summary'!GW21/'2-year summary'!Y21)*100</f>
        <v>2.0785699438786113E-2</v>
      </c>
      <c r="EY21" s="263">
        <f>('2-year summary'!GX21/'2-year summary'!Z21)*100</f>
        <v>4.2016806722689079E-2</v>
      </c>
      <c r="EZ21" s="263">
        <f>('2-year summary'!GY21/'2-year summary'!AA21)*100</f>
        <v>2.0820320632937747E-2</v>
      </c>
      <c r="FA21" s="263">
        <f>('2-year summary'!GZ21/'2-year summary'!AB21)*100</f>
        <v>2.7482594356907294E-2</v>
      </c>
      <c r="FB21" s="265">
        <f>('2-year summary'!HA21/'2-year summary'!AC21)*100</f>
        <v>0</v>
      </c>
      <c r="FC21" s="265">
        <f>('2-year summary'!HB21/'2-year summary'!AD21)*100</f>
        <v>0</v>
      </c>
      <c r="FD21" s="265">
        <f>('2-year summary'!HC21/'2-year summary'!AE21)*100</f>
        <v>7.6675356540407908E-3</v>
      </c>
      <c r="FE21" s="265">
        <f>('2-year summary'!HD21/'2-year summary'!AF21)*100</f>
        <v>2.7624309392265196E-2</v>
      </c>
      <c r="FF21" s="564">
        <f>('2-year summary'!HN21/'2-year summary'!X21)*100</f>
        <v>22.111992945326278</v>
      </c>
      <c r="FG21" s="263">
        <f>('2-year summary'!HO21/'2-year summary'!Y21)*100</f>
        <v>23.758054458532531</v>
      </c>
      <c r="FH21" s="263">
        <f>('2-year summary'!HP21/'2-year summary'!Z21)*100</f>
        <v>26.19747899159664</v>
      </c>
      <c r="FI21" s="263">
        <f>('2-year summary'!HQ21/'2-year summary'!AA21)*100</f>
        <v>28.149073495731834</v>
      </c>
      <c r="FJ21" s="263">
        <f>('2-year summary'!HR21/'2-year summary'!AB21)*100</f>
        <v>16.141443752290215</v>
      </c>
      <c r="FK21" s="265">
        <f>('2-year summary'!HS21/'2-year summary'!AC21)*100</f>
        <v>15.784265215239982</v>
      </c>
      <c r="FL21" s="265">
        <f>('2-year summary'!HT21/'2-year summary'!AD21)*100</f>
        <v>17.118084227910817</v>
      </c>
      <c r="FM21" s="265">
        <f>('2-year summary'!HU21/'2-year summary'!AE21)*100</f>
        <v>16.094157337831621</v>
      </c>
      <c r="FN21" s="265">
        <f>('2-year summary'!HV21/'2-year summary'!AF21)*100</f>
        <v>15.642265193370166</v>
      </c>
      <c r="FO21" s="564">
        <f>('2-year summary'!HW21/'2-year summary'!X21)*100</f>
        <v>0.70546737213403876</v>
      </c>
      <c r="FP21" s="263">
        <f>('2-year summary'!HX21/'2-year summary'!Y21)*100</f>
        <v>0.6235709831635835</v>
      </c>
      <c r="FQ21" s="263">
        <f>('2-year summary'!HY21/'2-year summary'!Z21)*100</f>
        <v>0.5672268907563025</v>
      </c>
      <c r="FR21" s="263">
        <f>('2-year summary'!HZ21/'2-year summary'!AA21)*100</f>
        <v>0.54132833645638145</v>
      </c>
      <c r="FS21" s="263">
        <f>('2-year summary'!IA21/'2-year summary'!AB21)*100</f>
        <v>6.4126053499450344E-2</v>
      </c>
      <c r="FT21" s="265">
        <f>('2-year summary'!IB21/'2-year summary'!AC21)*100</f>
        <v>0.25564901863763811</v>
      </c>
      <c r="FU21" s="265">
        <f>('2-year summary'!IC21/'2-year summary'!AD21)*100</f>
        <v>0.31379025598678778</v>
      </c>
      <c r="FV21" s="265">
        <f>('2-year summary'!ID21/'2-year summary'!AE21)*100</f>
        <v>0.45238460358840671</v>
      </c>
      <c r="FW21" s="265">
        <f>('2-year summary'!IE21/'2-year summary'!AF21)*100</f>
        <v>0.66988950276243098</v>
      </c>
      <c r="FX21" s="564">
        <f>('2-year summary'!KQ21/'2-year summary'!X21)*100</f>
        <v>26.675485008818345</v>
      </c>
      <c r="FY21" s="263">
        <f>('2-year summary'!KR21/'2-year summary'!Y21)*100</f>
        <v>24.755768031594265</v>
      </c>
      <c r="FZ21" s="263">
        <f>('2-year summary'!KS21/'2-year summary'!Z21)*100</f>
        <v>22.142857142857142</v>
      </c>
      <c r="GA21" s="263">
        <f>('2-year summary'!KT21/'2-year summary'!AA21)*100</f>
        <v>21.028523839267123</v>
      </c>
      <c r="GB21" s="263">
        <f>('2-year summary'!KU21/'2-year summary'!AB21)*100</f>
        <v>7.8691828508611215</v>
      </c>
      <c r="GC21" s="265">
        <f>('2-year summary'!KV21/'2-year summary'!AC21)*100</f>
        <v>7.7519379844961236</v>
      </c>
      <c r="GD21" s="265">
        <f>('2-year summary'!KW21/'2-year summary'!AD21)*100</f>
        <v>8.2080924855491322</v>
      </c>
      <c r="GE21" s="265">
        <f>('2-year summary'!KX21/'2-year summary'!AE21)*100</f>
        <v>7.9742370802024229</v>
      </c>
      <c r="GF21" s="265">
        <f>('2-year summary'!KY21/'2-year summary'!AF21)*100</f>
        <v>7.5069060773480665</v>
      </c>
      <c r="GG21" s="564">
        <f>('2-year summary'!KZ21/'2-year summary'!X21)*100</f>
        <v>0.99206349206349198</v>
      </c>
      <c r="GH21" s="263">
        <f>('2-year summary'!LA21/'2-year summary'!Y21)*100</f>
        <v>0.99771357306173358</v>
      </c>
      <c r="GI21" s="263">
        <f>('2-year summary'!LB21/'2-year summary'!Z21)*100</f>
        <v>0.96638655462184875</v>
      </c>
      <c r="GJ21" s="263">
        <f>('2-year summary'!LC21/'2-year summary'!AA21)*100</f>
        <v>0.97855506974807416</v>
      </c>
      <c r="GK21" s="263">
        <f>('2-year summary'!LD21/'2-year summary'!AB21)*100</f>
        <v>0.46720410406742402</v>
      </c>
      <c r="GL21" s="265">
        <f>('2-year summary'!LE21/'2-year summary'!AC21)*100</f>
        <v>0.18142833580735609</v>
      </c>
      <c r="GM21" s="265">
        <f>('2-year summary'!LF21/'2-year summary'!AD21)*100</f>
        <v>0.22295623451692817</v>
      </c>
      <c r="GN21" s="265">
        <f>('2-year summary'!LG21/'2-year summary'!AE21)*100</f>
        <v>0.17635332004293819</v>
      </c>
      <c r="GO21" s="265">
        <f>('2-year summary'!LH21/'2-year summary'!AF21)*100</f>
        <v>0.75966850828729282</v>
      </c>
      <c r="GP21" s="152"/>
      <c r="GQ21" s="153">
        <f t="shared" si="15"/>
        <v>100</v>
      </c>
      <c r="GR21" s="153">
        <f t="shared" si="16"/>
        <v>100</v>
      </c>
      <c r="GS21" s="153">
        <f t="shared" si="17"/>
        <v>100</v>
      </c>
      <c r="GT21" s="153">
        <f t="shared" si="18"/>
        <v>100</v>
      </c>
      <c r="GU21" s="153">
        <f t="shared" si="19"/>
        <v>100</v>
      </c>
      <c r="GV21" s="153">
        <f t="shared" si="20"/>
        <v>100.00000000000001</v>
      </c>
      <c r="GW21" s="153">
        <f t="shared" si="21"/>
        <v>100</v>
      </c>
      <c r="GX21" s="153">
        <f t="shared" si="22"/>
        <v>100</v>
      </c>
      <c r="GY21" s="153">
        <f t="shared" si="23"/>
        <v>100</v>
      </c>
      <c r="GZ21" s="569">
        <f t="shared" si="24"/>
        <v>100</v>
      </c>
      <c r="HA21" s="569">
        <f t="shared" si="24"/>
        <v>100</v>
      </c>
    </row>
    <row r="22" spans="1:209" s="148" customFormat="1" ht="12.75" customHeight="1" x14ac:dyDescent="0.2">
      <c r="A22" s="161" t="s">
        <v>19</v>
      </c>
      <c r="B22" s="162">
        <f>('2-year summary'!B22/'2-year summary'!X22)*100</f>
        <v>61.31687242798354</v>
      </c>
      <c r="C22" s="162">
        <f>('2-year summary'!C22/'2-year summary'!Y22)*100</f>
        <v>65.789473684210535</v>
      </c>
      <c r="D22" s="162">
        <f>('2-year summary'!D22/'2-year summary'!Z22)*100</f>
        <v>57.758620689655174</v>
      </c>
      <c r="E22" s="162">
        <f>('2-year summary'!E22/'2-year summary'!AA22)*100</f>
        <v>59.35162094763092</v>
      </c>
      <c r="F22" s="162">
        <f>('2-year summary'!F22/'2-year summary'!AB22)*100</f>
        <v>53.494391716997413</v>
      </c>
      <c r="G22" s="162">
        <f>('2-year summary'!G22/'2-year summary'!AC22)*100</f>
        <v>49.543256313809778</v>
      </c>
      <c r="H22" s="162">
        <f>('2-year summary'!H22/'2-year summary'!AD22)*100</f>
        <v>53.083109919571051</v>
      </c>
      <c r="I22" s="162">
        <f>('2-year summary'!I22/'2-year summary'!AE22)*100</f>
        <v>51.187551187551186</v>
      </c>
      <c r="J22" s="162">
        <f>('2-year summary'!J22/'2-year summary'!AF22)*100</f>
        <v>51.982724774244204</v>
      </c>
      <c r="K22" s="162">
        <f>('2-year summary'!K22/'2-year summary'!AG22)*100</f>
        <v>51.868802440884821</v>
      </c>
      <c r="L22" s="162">
        <f>('2-year summary'!L22/'2-year summary'!AH22)*100</f>
        <v>59.922346850733391</v>
      </c>
      <c r="M22" s="163">
        <f>('2-year summary'!M22/'2-year summary'!X22)*100</f>
        <v>38.68312757201646</v>
      </c>
      <c r="N22" s="162">
        <f>('2-year summary'!N22/'2-year summary'!Y22)*100</f>
        <v>34.210526315789473</v>
      </c>
      <c r="O22" s="162">
        <f>('2-year summary'!O22/'2-year summary'!Z22)*100</f>
        <v>42.241379310344826</v>
      </c>
      <c r="P22" s="162">
        <f>('2-year summary'!P22/'2-year summary'!AA22)*100</f>
        <v>40.64837905236908</v>
      </c>
      <c r="Q22" s="162">
        <f>('2-year summary'!Q22/'2-year summary'!AB22)*100</f>
        <v>46.505608283002587</v>
      </c>
      <c r="R22" s="162">
        <f>('2-year summary'!R22/'2-year summary'!AC22)*100</f>
        <v>50.456743686190222</v>
      </c>
      <c r="S22" s="162">
        <f>('2-year summary'!S22/'2-year summary'!AD22)*100</f>
        <v>46.916890080428949</v>
      </c>
      <c r="T22" s="162">
        <f>('2-year summary'!T22/'2-year summary'!AE22)*100</f>
        <v>48.812448812448814</v>
      </c>
      <c r="U22" s="162">
        <f>('2-year summary'!U22/'2-year summary'!AF22)*100</f>
        <v>48.017275225755789</v>
      </c>
      <c r="V22" s="162">
        <f>('2-year summary'!V22/'2-year summary'!AG22)*100</f>
        <v>48.131197559115179</v>
      </c>
      <c r="W22" s="162">
        <f>('2-year summary'!W22/'2-year summary'!AH22)*100</f>
        <v>40.077653149266609</v>
      </c>
      <c r="X22" s="163">
        <f>('2-year summary'!AI22/'2-year summary'!X22)*100</f>
        <v>20.987654320987652</v>
      </c>
      <c r="Y22" s="162">
        <f>('2-year summary'!AJ22/'2-year summary'!Y22)*100</f>
        <v>24.12280701754386</v>
      </c>
      <c r="Z22" s="162">
        <f>('2-year summary'!AK22/'2-year summary'!Z22)*100</f>
        <v>19.950738916256157</v>
      </c>
      <c r="AA22" s="162">
        <f>('2-year summary'!AL22/'2-year summary'!AA22)*100</f>
        <v>22.443890274314214</v>
      </c>
      <c r="AB22" s="162">
        <f>('2-year summary'!AM22/'2-year summary'!AB22)*100</f>
        <v>19.413287316652287</v>
      </c>
      <c r="AC22" s="162">
        <f>('2-year summary'!AN22/'2-year summary'!AC22)*100</f>
        <v>24.234282643739924</v>
      </c>
      <c r="AD22" s="162">
        <f>('2-year summary'!AO22/'2-year summary'!AD22)*100</f>
        <v>22.89544235924933</v>
      </c>
      <c r="AE22" s="162">
        <f>('2-year summary'!AP22/'2-year summary'!AE22)*100</f>
        <v>23.382473382473382</v>
      </c>
      <c r="AF22" s="162">
        <f>('2-year summary'!AQ22/'2-year summary'!AF22)*100</f>
        <v>23.792697290930505</v>
      </c>
      <c r="AG22" s="162">
        <f>('2-year summary'!AR22/'2-year summary'!AG22)*100</f>
        <v>24.59954233409611</v>
      </c>
      <c r="AH22" s="162">
        <f>('2-year summary'!AS22/'2-year summary'!AH22)*100</f>
        <v>26.57463330457291</v>
      </c>
      <c r="AI22" s="163">
        <f>('2-year summary'!AT22/'2-year summary'!X22)*100</f>
        <v>34.979423868312757</v>
      </c>
      <c r="AJ22" s="162">
        <f>('2-year summary'!AU22/'2-year summary'!Y22)*100</f>
        <v>30.116959064327485</v>
      </c>
      <c r="AK22" s="162">
        <f>('2-year summary'!AV22/'2-year summary'!Z22)*100</f>
        <v>36.453201970443352</v>
      </c>
      <c r="AL22" s="162">
        <f>('2-year summary'!AW22/'2-year summary'!AA22)*100</f>
        <v>30.673316708229425</v>
      </c>
      <c r="AM22" s="162">
        <f>('2-year summary'!AX22/'2-year summary'!AB22)*100</f>
        <v>39.861949956859362</v>
      </c>
      <c r="AN22" s="162">
        <f>('2-year summary'!AY22/'2-year summary'!AC22)*100</f>
        <v>47.877485222998388</v>
      </c>
      <c r="AO22" s="162">
        <f>('2-year summary'!AZ22/'2-year summary'!AD22)*100</f>
        <v>43.967828418230567</v>
      </c>
      <c r="AP22" s="162">
        <f>('2-year summary'!BA22/'2-year summary'!AE22)*100</f>
        <v>45.045045045045043</v>
      </c>
      <c r="AQ22" s="162">
        <f>('2-year summary'!BB22/'2-year summary'!AF22)*100</f>
        <v>45.072634471927756</v>
      </c>
      <c r="AR22" s="162">
        <f>('2-year summary'!BC22/'2-year summary'!AG22)*100</f>
        <v>41.952707856598018</v>
      </c>
      <c r="AS22" s="162">
        <f>('2-year summary'!BD22/'2-year summary'!AH22)*100</f>
        <v>35.806729939603102</v>
      </c>
      <c r="AT22" s="548">
        <f t="shared" si="1"/>
        <v>66.552250190694124</v>
      </c>
      <c r="AU22" s="548">
        <f t="shared" si="1"/>
        <v>62.381363244176015</v>
      </c>
      <c r="AV22" s="163" t="s">
        <v>73</v>
      </c>
      <c r="AW22" s="162" t="s">
        <v>73</v>
      </c>
      <c r="AX22" s="162" t="s">
        <v>73</v>
      </c>
      <c r="AY22" s="162" t="s">
        <v>73</v>
      </c>
      <c r="AZ22" s="162" t="s">
        <v>73</v>
      </c>
      <c r="BA22" s="162" t="s">
        <v>73</v>
      </c>
      <c r="BB22" s="162" t="s">
        <v>73</v>
      </c>
      <c r="BC22" s="162" t="s">
        <v>73</v>
      </c>
      <c r="BD22" s="162" t="s">
        <v>73</v>
      </c>
      <c r="BE22" s="162" t="s">
        <v>73</v>
      </c>
      <c r="BF22" s="162" t="s">
        <v>73</v>
      </c>
      <c r="BG22" s="163">
        <f>('2-year summary'!CW22/'2-year summary'!X22)*100</f>
        <v>0</v>
      </c>
      <c r="BH22" s="162">
        <f>('2-year summary'!CX22/'2-year summary'!Y22)*100</f>
        <v>0</v>
      </c>
      <c r="BI22" s="162">
        <f>('2-year summary'!CY22/'2-year summary'!Z22)*100</f>
        <v>0</v>
      </c>
      <c r="BJ22" s="162">
        <f>('2-year summary'!CZ22/'2-year summary'!AA22)*100</f>
        <v>0</v>
      </c>
      <c r="BK22" s="162">
        <f>('2-year summary'!DA22/'2-year summary'!AB22)*100</f>
        <v>0</v>
      </c>
      <c r="BL22" s="162">
        <f>('2-year summary'!DB22/'2-year summary'!AC22)*100</f>
        <v>0</v>
      </c>
      <c r="BM22" s="162">
        <f>('2-year summary'!DC22/'2-year summary'!AD22)*100</f>
        <v>0</v>
      </c>
      <c r="BN22" s="162">
        <f>('2-year summary'!DD22/'2-year summary'!AE22)*100</f>
        <v>0</v>
      </c>
      <c r="BO22" s="162">
        <f>('2-year summary'!DE22/'2-year summary'!AF22)*100</f>
        <v>0</v>
      </c>
      <c r="BP22" s="162">
        <f>('2-year summary'!DF22/'2-year summary'!AG22)*100</f>
        <v>0</v>
      </c>
      <c r="BQ22" s="162">
        <f>('2-year summary'!DG22/'2-year summary'!AH22)*100</f>
        <v>0</v>
      </c>
      <c r="BR22" s="548">
        <f t="shared" si="2"/>
        <v>0</v>
      </c>
      <c r="BS22" s="548">
        <f t="shared" si="2"/>
        <v>0</v>
      </c>
      <c r="BT22" s="163">
        <f>('2-year summary'!DS22/'2-year summary'!AG22)*100</f>
        <v>0.64836003051106028</v>
      </c>
      <c r="BU22" s="163">
        <f>('2-year summary'!DT22/'2-year summary'!AH22)*100</f>
        <v>0.60396893874029334</v>
      </c>
      <c r="BV22" s="548">
        <f>('2-year summary'!DU22/'2-year summary'!AG22)*100</f>
        <v>0.2288329519450801</v>
      </c>
      <c r="BW22" s="548">
        <f>('2-year summary'!DV22/'2-year summary'!AH22)*100</f>
        <v>8.6281276962899056E-2</v>
      </c>
      <c r="BX22" s="163">
        <f t="shared" si="3"/>
        <v>0.87719298245614041</v>
      </c>
      <c r="BY22" s="163">
        <f t="shared" si="3"/>
        <v>0.69025021570319245</v>
      </c>
      <c r="BZ22" s="163">
        <f>('2-year summary'!DY22/'2-year summary'!AG22)*100</f>
        <v>2.1357742181540811</v>
      </c>
      <c r="CA22" s="163">
        <f>('2-year summary'!DZ22/'2-year summary'!AH22)*100</f>
        <v>2.3295944779982745</v>
      </c>
      <c r="CB22" s="163">
        <f>('2-year summary'!EA22/'2-year summary'!AG22)*100</f>
        <v>0.15255530129672007</v>
      </c>
      <c r="CC22" s="163">
        <f>('2-year summary'!EB22/'2-year summary'!AH22)*100</f>
        <v>0.38826574633304572</v>
      </c>
      <c r="CD22" s="163">
        <f t="shared" si="4"/>
        <v>2.2883295194508011</v>
      </c>
      <c r="CE22" s="163">
        <f t="shared" si="4"/>
        <v>2.7178602243313201</v>
      </c>
      <c r="CF22" s="163">
        <f>('2-year summary'!EE22/'2-year summary'!AG22)*100</f>
        <v>6.7124332570556833</v>
      </c>
      <c r="CG22" s="163">
        <f>('2-year summary'!EF22/'2-year summary'!AH22)*100</f>
        <v>8.0241587575496105</v>
      </c>
      <c r="CH22" s="163">
        <f>('2-year summary'!EG22/'2-year summary'!AG22)*100</f>
        <v>0.34324942791762014</v>
      </c>
      <c r="CI22" s="163">
        <f>('2-year summary'!EH22/'2-year summary'!AH22)*100</f>
        <v>0.17256255392579811</v>
      </c>
      <c r="CJ22" s="163">
        <f t="shared" si="5"/>
        <v>7.0556826849733039</v>
      </c>
      <c r="CK22" s="163">
        <f t="shared" si="5"/>
        <v>8.1967213114754092</v>
      </c>
      <c r="CL22" s="163">
        <f>('2-year summary'!EK22/'2-year summary'!AG22)*100</f>
        <v>1.6018306636155606</v>
      </c>
      <c r="CM22" s="163">
        <f>('2-year summary'!EL22/'2-year summary'!AH22)*100</f>
        <v>2.2433132010353756</v>
      </c>
      <c r="CN22" s="163">
        <f>('2-year summary'!EM22/'2-year summary'!AG22)*100</f>
        <v>0.49580472921434016</v>
      </c>
      <c r="CO22" s="163">
        <f>('2-year summary'!EN22/'2-year summary'!AH22)*100</f>
        <v>8.6281276962899056E-2</v>
      </c>
      <c r="CP22" s="163">
        <f t="shared" si="6"/>
        <v>2.0976353928299005</v>
      </c>
      <c r="CQ22" s="163">
        <f t="shared" si="6"/>
        <v>2.3295944779982745</v>
      </c>
      <c r="CR22" s="163">
        <f>('2-year summary'!EQ22/'2-year summary'!AG22)*100</f>
        <v>1.6399694889397405</v>
      </c>
      <c r="CS22" s="163">
        <f>('2-year summary'!ER22/'2-year summary'!AH22)*100</f>
        <v>2.4158757549611733</v>
      </c>
      <c r="CT22" s="163">
        <f>('2-year summary'!ES22/'2-year summary'!AG22)*100</f>
        <v>0.83905415713196041</v>
      </c>
      <c r="CU22" s="163">
        <f>('2-year summary'!ET22/'2-year summary'!AH22)*100</f>
        <v>0</v>
      </c>
      <c r="CV22" s="163">
        <f t="shared" si="7"/>
        <v>2.4790236460717008</v>
      </c>
      <c r="CW22" s="163">
        <f t="shared" si="7"/>
        <v>2.4158757549611733</v>
      </c>
      <c r="CX22" s="163">
        <f>('2-year summary'!EW22/'2-year summary'!AG22)*100</f>
        <v>1.8688024408848207</v>
      </c>
      <c r="CY22" s="163">
        <f>('2-year summary'!EX22/'2-year summary'!AH22)*100</f>
        <v>2.7178602243313201</v>
      </c>
      <c r="CZ22" s="163">
        <f>('2-year summary'!EY22/'2-year summary'!AG22)*100</f>
        <v>1.1060259344012204</v>
      </c>
      <c r="DA22" s="163">
        <f>('2-year summary'!EZ22/'2-year summary'!AH22)*100</f>
        <v>0.73339085418464189</v>
      </c>
      <c r="DB22" s="163">
        <f t="shared" si="8"/>
        <v>2.9748283752860409</v>
      </c>
      <c r="DC22" s="163">
        <f t="shared" si="8"/>
        <v>3.4512510785159618</v>
      </c>
      <c r="DD22" s="163">
        <f>('2-year summary'!FC22/'2-year summary'!AG22)*100</f>
        <v>7.6277650648360035E-2</v>
      </c>
      <c r="DE22" s="163">
        <f>('2-year summary'!FD22/'2-year summary'!AH22)*100</f>
        <v>0.12942191544434856</v>
      </c>
      <c r="DF22" s="163">
        <f>('2-year summary'!FE22/'2-year summary'!AG22)*100</f>
        <v>0.8771929824561403</v>
      </c>
      <c r="DG22" s="163">
        <f>('2-year summary'!FF22/'2-year summary'!AH22)*100</f>
        <v>4.3140638481449528E-2</v>
      </c>
      <c r="DH22" s="163">
        <f t="shared" si="9"/>
        <v>0.95347063310450031</v>
      </c>
      <c r="DI22" s="163">
        <f t="shared" si="9"/>
        <v>0.17256255392579808</v>
      </c>
      <c r="DJ22" s="163">
        <f>('2-year summary'!FI22/'2-year summary'!AG22)*100</f>
        <v>4.1189931350114417</v>
      </c>
      <c r="DK22" s="163">
        <f>('2-year summary'!FJ22/'2-year summary'!AH22)*100</f>
        <v>4.1846419327006039</v>
      </c>
      <c r="DL22" s="163">
        <f>('2-year summary'!FK22/'2-year summary'!AG22)*100</f>
        <v>1.1441647597254003</v>
      </c>
      <c r="DM22" s="163">
        <f>('2-year summary'!FL22/'2-year summary'!AH22)*100</f>
        <v>1.5962036238136326</v>
      </c>
      <c r="DN22" s="163">
        <f t="shared" si="10"/>
        <v>5.2631578947368425</v>
      </c>
      <c r="DO22" s="163">
        <f t="shared" si="10"/>
        <v>5.7808455565142367</v>
      </c>
      <c r="DP22" s="163">
        <f>('2-year summary'!FO22/'2-year summary'!AG22)*100</f>
        <v>0</v>
      </c>
      <c r="DQ22" s="163">
        <f>('2-year summary'!FP22/'2-year summary'!AH22)*100</f>
        <v>8.6281276962899056E-2</v>
      </c>
      <c r="DR22" s="163">
        <f>('2-year summary'!FQ22/'2-year summary'!AG22)*100</f>
        <v>0</v>
      </c>
      <c r="DS22" s="163">
        <f>('2-year summary'!FR22/'2-year summary'!AH22)*100</f>
        <v>0</v>
      </c>
      <c r="DT22" s="163">
        <f t="shared" si="11"/>
        <v>0</v>
      </c>
      <c r="DU22" s="163">
        <f t="shared" si="11"/>
        <v>8.6281276962899056E-2</v>
      </c>
      <c r="DV22" s="163">
        <f>('2-year summary'!FU22/'2-year summary'!AG22)*100</f>
        <v>7.3989321128909227</v>
      </c>
      <c r="DW22" s="163">
        <f>('2-year summary'!FV22/'2-year summary'!AH22)*100</f>
        <v>8.6712683347713551</v>
      </c>
      <c r="DX22" s="163">
        <f>('2-year summary'!FW22/'2-year summary'!AG22)*100</f>
        <v>0.61022120518688028</v>
      </c>
      <c r="DY22" s="163">
        <f>('2-year summary'!FX22/'2-year summary'!AH22)*100</f>
        <v>1.0785159620362381</v>
      </c>
      <c r="DZ22" s="163">
        <f t="shared" si="12"/>
        <v>8.0091533180778036</v>
      </c>
      <c r="EA22" s="163">
        <f t="shared" si="12"/>
        <v>9.7497842968075936</v>
      </c>
      <c r="EB22" s="163">
        <f>('2-year summary'!GA22/'2-year summary'!AG22)*100</f>
        <v>0.99160945842868031</v>
      </c>
      <c r="EC22" s="163">
        <f>('2-year summary'!GB22/'2-year summary'!AH22)*100</f>
        <v>1.8550474547023295</v>
      </c>
      <c r="ED22" s="163">
        <f>('2-year summary'!GC22/'2-year summary'!AG22)*100</f>
        <v>0.19069412662090007</v>
      </c>
      <c r="EE22" s="163">
        <f>('2-year summary'!GD22/'2-year summary'!AH22)*100</f>
        <v>4.3140638481449528E-2</v>
      </c>
      <c r="EF22" s="163">
        <f t="shared" si="13"/>
        <v>1.1823035850495804</v>
      </c>
      <c r="EG22" s="163">
        <f t="shared" si="13"/>
        <v>1.8981880931837789</v>
      </c>
      <c r="EH22" s="163">
        <f>('2-year summary'!GG22/'2-year summary'!AG22)*100</f>
        <v>7.6277650648360035E-2</v>
      </c>
      <c r="EI22" s="163">
        <f>('2-year summary'!GH22/'2-year summary'!AH22)*100</f>
        <v>8.6281276962899056E-2</v>
      </c>
      <c r="EJ22" s="163">
        <f>('2-year summary'!GI22/'2-year summary'!AG22)*100</f>
        <v>0.19069412662090007</v>
      </c>
      <c r="EK22" s="163">
        <f>('2-year summary'!GJ22/'2-year summary'!AH22)*100</f>
        <v>4.3140638481449528E-2</v>
      </c>
      <c r="EL22" s="163">
        <f t="shared" si="14"/>
        <v>0.26697177726926014</v>
      </c>
      <c r="EM22" s="163">
        <f t="shared" si="14"/>
        <v>0.12942191544434858</v>
      </c>
      <c r="EN22" s="562">
        <f>('2-year summary'!GM22/'2-year summary'!X22)*100</f>
        <v>4.1152263374485596</v>
      </c>
      <c r="EO22" s="268">
        <f>('2-year summary'!GN22/'2-year summary'!Y22)*100</f>
        <v>3.6549707602339181</v>
      </c>
      <c r="EP22" s="268">
        <f>('2-year summary'!GO22/'2-year summary'!Z22)*100</f>
        <v>3.3251231527093599</v>
      </c>
      <c r="EQ22" s="268">
        <f>('2-year summary'!GP22/'2-year summary'!AA22)*100</f>
        <v>4.2394014962593518</v>
      </c>
      <c r="ER22" s="268">
        <f>('2-year summary'!GQ22/'2-year summary'!AB22)*100</f>
        <v>5.3494391716997409</v>
      </c>
      <c r="ES22" s="268">
        <f>('2-year summary'!GR22/'2-year summary'!AC22)*100</f>
        <v>4.6211714132186996</v>
      </c>
      <c r="ET22" s="268">
        <f>('2-year summary'!GS22/'2-year summary'!AD22)*100</f>
        <v>6.3806970509383376</v>
      </c>
      <c r="EU22" s="268">
        <f>('2-year summary'!GT22/'2-year summary'!AE22)*100</f>
        <v>5.9377559377559379</v>
      </c>
      <c r="EV22" s="268">
        <f>('2-year summary'!GU22/'2-year summary'!AF22)*100</f>
        <v>5.7714958775029448</v>
      </c>
      <c r="EW22" s="562">
        <f>('2-year summary'!GV22/'2-year summary'!X22)*100</f>
        <v>0</v>
      </c>
      <c r="EX22" s="268">
        <f>('2-year summary'!GW22/'2-year summary'!Y22)*100</f>
        <v>0.14619883040935672</v>
      </c>
      <c r="EY22" s="268">
        <f>('2-year summary'!GX22/'2-year summary'!Z22)*100</f>
        <v>0</v>
      </c>
      <c r="EZ22" s="268">
        <f>('2-year summary'!GY22/'2-year summary'!AA22)*100</f>
        <v>0</v>
      </c>
      <c r="FA22" s="268">
        <f>('2-year summary'!GZ22/'2-year summary'!AB22)*100</f>
        <v>0</v>
      </c>
      <c r="FB22" s="268">
        <f>('2-year summary'!HA22/'2-year summary'!AC22)*100</f>
        <v>0.10746910263299302</v>
      </c>
      <c r="FC22" s="268">
        <f>('2-year summary'!HB22/'2-year summary'!AD22)*100</f>
        <v>5.361930294906167E-2</v>
      </c>
      <c r="FD22" s="268">
        <f>('2-year summary'!HC22/'2-year summary'!AE22)*100</f>
        <v>0.16380016380016382</v>
      </c>
      <c r="FE22" s="268">
        <f>('2-year summary'!HD22/'2-year summary'!AF22)*100</f>
        <v>0.19630938358853553</v>
      </c>
      <c r="FF22" s="562">
        <f>('2-year summary'!HN22/'2-year summary'!X22)*100</f>
        <v>9.6021947873799718</v>
      </c>
      <c r="FG22" s="268">
        <f>('2-year summary'!HO22/'2-year summary'!Y22)*100</f>
        <v>13.742690058479532</v>
      </c>
      <c r="FH22" s="268">
        <f>('2-year summary'!HP22/'2-year summary'!Z22)*100</f>
        <v>12.068965517241379</v>
      </c>
      <c r="FI22" s="268">
        <f>('2-year summary'!HQ22/'2-year summary'!AA22)*100</f>
        <v>11.596009975062344</v>
      </c>
      <c r="FJ22" s="268">
        <f>('2-year summary'!HR22/'2-year summary'!AB22)*100</f>
        <v>13.459879206212252</v>
      </c>
      <c r="FK22" s="268">
        <f>('2-year summary'!HS22/'2-year summary'!AC22)*100</f>
        <v>10.370768404083826</v>
      </c>
      <c r="FL22" s="268">
        <f>('2-year summary'!HT22/'2-year summary'!AD22)*100</f>
        <v>11.689008042895441</v>
      </c>
      <c r="FM22" s="268">
        <f>('2-year summary'!HU22/'2-year summary'!AE22)*100</f>
        <v>11.670761670761671</v>
      </c>
      <c r="FN22" s="268">
        <f>('2-year summary'!HV22/'2-year summary'!AF22)*100</f>
        <v>11.66077738515901</v>
      </c>
      <c r="FO22" s="562">
        <f>('2-year summary'!HW22/'2-year summary'!X22)*100</f>
        <v>0.5486968449931412</v>
      </c>
      <c r="FP22" s="268">
        <f>('2-year summary'!HX22/'2-year summary'!Y22)*100</f>
        <v>2.3391812865497075</v>
      </c>
      <c r="FQ22" s="268">
        <f>('2-year summary'!HY22/'2-year summary'!Z22)*100</f>
        <v>3.4482758620689653</v>
      </c>
      <c r="FR22" s="268">
        <f>('2-year summary'!HZ22/'2-year summary'!AA22)*100</f>
        <v>1.6209476309226933</v>
      </c>
      <c r="FS22" s="268">
        <f>('2-year summary'!IA22/'2-year summary'!AB22)*100</f>
        <v>4.3140638481449525</v>
      </c>
      <c r="FT22" s="268">
        <f>('2-year summary'!IB22/'2-year summary'!AC22)*100</f>
        <v>1.3433637829124128</v>
      </c>
      <c r="FU22" s="268">
        <f>('2-year summary'!IC22/'2-year summary'!AD22)*100</f>
        <v>2.0911528150134049</v>
      </c>
      <c r="FV22" s="268">
        <f>('2-year summary'!ID22/'2-year summary'!AE22)*100</f>
        <v>2.1703521703521704</v>
      </c>
      <c r="FW22" s="268">
        <f>('2-year summary'!IE22/'2-year summary'!AF22)*100</f>
        <v>1.138594424813506</v>
      </c>
      <c r="FX22" s="562">
        <f>('2-year summary'!KQ22/'2-year summary'!X22)*100</f>
        <v>26.611796982167352</v>
      </c>
      <c r="FY22" s="268">
        <f>('2-year summary'!KR22/'2-year summary'!Y22)*100</f>
        <v>24.269005847953213</v>
      </c>
      <c r="FZ22" s="268">
        <f>('2-year summary'!KS22/'2-year summary'!Z22)*100</f>
        <v>22.413793103448278</v>
      </c>
      <c r="GA22" s="268">
        <f>('2-year summary'!KT22/'2-year summary'!AA22)*100</f>
        <v>21.072319201995011</v>
      </c>
      <c r="GB22" s="268">
        <f>('2-year summary'!KU22/'2-year summary'!AB22)*100</f>
        <v>15.271786022433131</v>
      </c>
      <c r="GC22" s="268">
        <f>('2-year summary'!KV22/'2-year summary'!AC22)*100</f>
        <v>10.317033852767329</v>
      </c>
      <c r="GD22" s="268">
        <f>('2-year summary'!KW22/'2-year summary'!AD22)*100</f>
        <v>12.117962466487937</v>
      </c>
      <c r="GE22" s="268">
        <f>('2-year summary'!KX22/'2-year summary'!AE22)*100</f>
        <v>10.196560196560196</v>
      </c>
      <c r="GF22" s="268">
        <f>('2-year summary'!KY22/'2-year summary'!AF22)*100</f>
        <v>10.757754220651746</v>
      </c>
      <c r="GG22" s="562">
        <f>('2-year summary'!KZ22/'2-year summary'!X22)*100</f>
        <v>3.155006858710562</v>
      </c>
      <c r="GH22" s="268">
        <f>('2-year summary'!LA22/'2-year summary'!Y22)*100</f>
        <v>1.6081871345029239</v>
      </c>
      <c r="GI22" s="268">
        <f>('2-year summary'!LB22/'2-year summary'!Z22)*100</f>
        <v>2.3399014778325125</v>
      </c>
      <c r="GJ22" s="268">
        <f>('2-year summary'!LC22/'2-year summary'!AA22)*100</f>
        <v>8.3541147132169584</v>
      </c>
      <c r="GK22" s="268">
        <f>('2-year summary'!LD22/'2-year summary'!AB22)*100</f>
        <v>2.3295944779982745</v>
      </c>
      <c r="GL22" s="268">
        <f>('2-year summary'!LE22/'2-year summary'!AC22)*100</f>
        <v>1.1284255776464267</v>
      </c>
      <c r="GM22" s="268">
        <f>('2-year summary'!LF22/'2-year summary'!AD22)*100</f>
        <v>0.80428954423592491</v>
      </c>
      <c r="GN22" s="268">
        <f>('2-year summary'!LG22/'2-year summary'!AE22)*100</f>
        <v>1.4332514332514332</v>
      </c>
      <c r="GO22" s="268">
        <f>('2-year summary'!LH22/'2-year summary'!AF22)*100</f>
        <v>1.6097369454259915</v>
      </c>
      <c r="GP22" s="164"/>
      <c r="GQ22" s="165">
        <f t="shared" si="15"/>
        <v>100</v>
      </c>
      <c r="GR22" s="165">
        <f t="shared" si="16"/>
        <v>100</v>
      </c>
      <c r="GS22" s="165">
        <f t="shared" si="17"/>
        <v>100</v>
      </c>
      <c r="GT22" s="165">
        <f t="shared" si="18"/>
        <v>100</v>
      </c>
      <c r="GU22" s="165">
        <f t="shared" si="19"/>
        <v>100</v>
      </c>
      <c r="GV22" s="165">
        <f t="shared" si="20"/>
        <v>100</v>
      </c>
      <c r="GW22" s="165">
        <f t="shared" si="21"/>
        <v>100</v>
      </c>
      <c r="GX22" s="165">
        <f t="shared" si="22"/>
        <v>100</v>
      </c>
      <c r="GY22" s="165">
        <f t="shared" si="23"/>
        <v>100</v>
      </c>
      <c r="GZ22" s="567">
        <f t="shared" si="24"/>
        <v>100</v>
      </c>
      <c r="HA22" s="567">
        <f t="shared" si="24"/>
        <v>100.00000000000001</v>
      </c>
    </row>
    <row r="23" spans="1:209" x14ac:dyDescent="0.2">
      <c r="A23" s="154" t="s">
        <v>111</v>
      </c>
      <c r="B23" s="157">
        <f>('2-year summary'!B23/'2-year summary'!X23)*100</f>
        <v>51.493099582850945</v>
      </c>
      <c r="C23" s="157">
        <f>('2-year summary'!C23/'2-year summary'!Y23)*100</f>
        <v>51.741895878450961</v>
      </c>
      <c r="D23" s="157">
        <f>('2-year summary'!D23/'2-year summary'!Z23)*100</f>
        <v>51.111055481846776</v>
      </c>
      <c r="E23" s="157">
        <f>('2-year summary'!E23/'2-year summary'!AA23)*100</f>
        <v>48.669269647403119</v>
      </c>
      <c r="F23" s="157">
        <f>('2-year summary'!F23/'2-year summary'!AB23)*100</f>
        <v>51.445176994318217</v>
      </c>
      <c r="G23" s="158">
        <f>('2-year summary'!G23/'2-year summary'!AC23)*100</f>
        <v>49.751115688293858</v>
      </c>
      <c r="H23" s="158">
        <f>('2-year summary'!H23/'2-year summary'!AD23)*100</f>
        <v>49.510747374565803</v>
      </c>
      <c r="I23" s="158">
        <f>('2-year summary'!I23/'2-year summary'!AE23)*100</f>
        <v>49.113480443111285</v>
      </c>
      <c r="J23" s="158">
        <f>('2-year summary'!J23/'2-year summary'!AF23)*100</f>
        <v>49.205856917066768</v>
      </c>
      <c r="K23" s="158">
        <f>('2-year summary'!K23/'2-year summary'!AG23)*100</f>
        <v>41.878858973188258</v>
      </c>
      <c r="L23" s="158">
        <f>('2-year summary'!L23/'2-year summary'!AH23)*100</f>
        <v>49.977595828750658</v>
      </c>
      <c r="M23" s="160">
        <f>('2-year summary'!M23/'2-year summary'!X23)*100</f>
        <v>48.506900417149055</v>
      </c>
      <c r="N23" s="157">
        <f>('2-year summary'!N23/'2-year summary'!Y23)*100</f>
        <v>48.258104121549032</v>
      </c>
      <c r="O23" s="157">
        <f>('2-year summary'!O23/'2-year summary'!Z23)*100</f>
        <v>48.888944518153224</v>
      </c>
      <c r="P23" s="157">
        <f>('2-year summary'!P23/'2-year summary'!AA23)*100</f>
        <v>51.330730352596888</v>
      </c>
      <c r="Q23" s="157">
        <f>('2-year summary'!Q23/'2-year summary'!AB23)*100</f>
        <v>48.554823005681783</v>
      </c>
      <c r="R23" s="158">
        <f>('2-year summary'!R23/'2-year summary'!AC23)*100</f>
        <v>50.248884311706142</v>
      </c>
      <c r="S23" s="158">
        <f>('2-year summary'!S23/'2-year summary'!AD23)*100</f>
        <v>50.489252625434197</v>
      </c>
      <c r="T23" s="158">
        <f>('2-year summary'!T23/'2-year summary'!AE23)*100</f>
        <v>50.886519556888722</v>
      </c>
      <c r="U23" s="158">
        <f>('2-year summary'!U23/'2-year summary'!AF23)*100</f>
        <v>50.794143082933232</v>
      </c>
      <c r="V23" s="158">
        <f>('2-year summary'!V23/'2-year summary'!AG23)*100</f>
        <v>58.121141026811742</v>
      </c>
      <c r="W23" s="158">
        <f>('2-year summary'!W23/'2-year summary'!AH23)*100</f>
        <v>50.022404171249335</v>
      </c>
      <c r="X23" s="160">
        <f>('2-year summary'!AI23/'2-year summary'!X23)*100</f>
        <v>20.767407244059761</v>
      </c>
      <c r="Y23" s="157">
        <f>('2-year summary'!AJ23/'2-year summary'!Y23)*100</f>
        <v>20.959023242330712</v>
      </c>
      <c r="Z23" s="157">
        <f>('2-year summary'!AK23/'2-year summary'!Z23)*100</f>
        <v>21.602790363898833</v>
      </c>
      <c r="AA23" s="157">
        <f>('2-year summary'!AL23/'2-year summary'!AA23)*100</f>
        <v>20.1315426020351</v>
      </c>
      <c r="AB23" s="157">
        <f>('2-year summary'!AM23/'2-year summary'!AB23)*100</f>
        <v>20.667885895775438</v>
      </c>
      <c r="AC23" s="158">
        <f>('2-year summary'!AN23/'2-year summary'!AC23)*100</f>
        <v>19.54416163993919</v>
      </c>
      <c r="AD23" s="158">
        <f>('2-year summary'!AO23/'2-year summary'!AD23)*100</f>
        <v>19.276495644986966</v>
      </c>
      <c r="AE23" s="158">
        <f>('2-year summary'!AP23/'2-year summary'!AE23)*100</f>
        <v>19.218318434260937</v>
      </c>
      <c r="AF23" s="158">
        <f>('2-year summary'!AQ23/'2-year summary'!AF23)*100</f>
        <v>19.272358572152804</v>
      </c>
      <c r="AG23" s="158">
        <f>('2-year summary'!AR23/'2-year summary'!AG23)*100</f>
        <v>16.511312630388513</v>
      </c>
      <c r="AH23" s="158">
        <f>('2-year summary'!AS23/'2-year summary'!AH23)*100</f>
        <v>19.762923133325184</v>
      </c>
      <c r="AI23" s="160">
        <f>('2-year summary'!AT23/'2-year summary'!X23)*100</f>
        <v>14.896080269033574</v>
      </c>
      <c r="AJ23" s="157">
        <f>('2-year summary'!AU23/'2-year summary'!Y23)*100</f>
        <v>39.216956840543624</v>
      </c>
      <c r="AK23" s="157">
        <f>('2-year summary'!AV23/'2-year summary'!Z23)*100</f>
        <v>38.930749910297813</v>
      </c>
      <c r="AL23" s="157">
        <f>('2-year summary'!AW23/'2-year summary'!AA23)*100</f>
        <v>40.326542191431066</v>
      </c>
      <c r="AM23" s="157">
        <f>('2-year summary'!AX23/'2-year summary'!AB23)*100</f>
        <v>41.41517354489779</v>
      </c>
      <c r="AN23" s="158">
        <f>('2-year summary'!AY23/'2-year summary'!AC23)*100</f>
        <v>42.784194007160018</v>
      </c>
      <c r="AO23" s="158">
        <f>('2-year summary'!AZ23/'2-year summary'!AD23)*100</f>
        <v>42.519029701940248</v>
      </c>
      <c r="AP23" s="158">
        <f>('2-year summary'!BA23/'2-year summary'!AE23)*100</f>
        <v>43.65121321018087</v>
      </c>
      <c r="AQ23" s="158">
        <f>('2-year summary'!BB23/'2-year summary'!AF23)*100</f>
        <v>43.614350043240982</v>
      </c>
      <c r="AR23" s="158">
        <f>('2-year summary'!BC23/'2-year summary'!AG23)*100</f>
        <v>51.620856542781482</v>
      </c>
      <c r="AS23" s="158">
        <f>('2-year summary'!BD23/'2-year summary'!AH23)*100</f>
        <v>42.001710863986311</v>
      </c>
      <c r="AT23" s="550">
        <f t="shared" si="1"/>
        <v>68.132169173169999</v>
      </c>
      <c r="AU23" s="550">
        <f t="shared" si="1"/>
        <v>61.764633997311492</v>
      </c>
      <c r="AV23" s="160"/>
      <c r="AW23" s="157"/>
      <c r="AX23" s="157"/>
      <c r="AY23" s="157"/>
      <c r="AZ23" s="157"/>
      <c r="BA23" s="158"/>
      <c r="BB23" s="158"/>
      <c r="BC23" s="158"/>
      <c r="BD23" s="158"/>
      <c r="BE23" s="158"/>
      <c r="BF23" s="158"/>
      <c r="BG23" s="160">
        <f>('2-year summary'!CW23/'2-year summary'!X23)*100</f>
        <v>23.690207104397523</v>
      </c>
      <c r="BH23" s="157">
        <f>('2-year summary'!CX23/'2-year summary'!Y23)*100</f>
        <v>0.57977934280306254</v>
      </c>
      <c r="BI23" s="157">
        <f>('2-year summary'!CY23/'2-year summary'!Z23)*100</f>
        <v>1.0397109503425372</v>
      </c>
      <c r="BJ23" s="157">
        <f>('2-year summary'!CZ23/'2-year summary'!AA23)*100</f>
        <v>0.40164540235462753</v>
      </c>
      <c r="BK23" s="157">
        <f>('2-year summary'!DA23/'2-year summary'!AB23)*100</f>
        <v>9.9577608705556167E-2</v>
      </c>
      <c r="BL23" s="158">
        <f>('2-year summary'!DB23/'2-year summary'!AC23)*100</f>
        <v>7.2948849982835559E-2</v>
      </c>
      <c r="BM23" s="158">
        <f>('2-year summary'!DC23/'2-year summary'!AD23)*100</f>
        <v>7.9760026355486971E-2</v>
      </c>
      <c r="BN23" s="158">
        <f>('2-year summary'!DD23/'2-year summary'!AE23)*100</f>
        <v>0</v>
      </c>
      <c r="BO23" s="158">
        <f>('2-year summary'!DE23/'2-year summary'!AF23)*100</f>
        <v>0</v>
      </c>
      <c r="BP23" s="158">
        <f>('2-year summary'!DF23/'2-year summary'!AG23)*100</f>
        <v>4.2145782260840248E-3</v>
      </c>
      <c r="BQ23" s="158">
        <f>('2-year summary'!DG23/'2-year summary'!AH23)*100</f>
        <v>3.2587885453582632E-3</v>
      </c>
      <c r="BR23" s="550">
        <f t="shared" si="2"/>
        <v>4.2145782260840248E-3</v>
      </c>
      <c r="BS23" s="550">
        <f t="shared" si="2"/>
        <v>3.2587885453582632E-3</v>
      </c>
      <c r="BT23" s="160">
        <f>('2-year summary'!DS23/'2-year summary'!AG23)*100</f>
        <v>0.50083237919965151</v>
      </c>
      <c r="BU23" s="160">
        <f>('2-year summary'!DT23/'2-year summary'!AH23)*100</f>
        <v>0.56702920689233782</v>
      </c>
      <c r="BV23" s="550">
        <f>('2-year summary'!DU23/'2-year summary'!AG23)*100</f>
        <v>0.13275921412164679</v>
      </c>
      <c r="BW23" s="550">
        <f>('2-year summary'!DV23/'2-year summary'!AH23)*100</f>
        <v>0.1661982158132714</v>
      </c>
      <c r="BX23" s="160">
        <f t="shared" si="3"/>
        <v>0.63359159332129833</v>
      </c>
      <c r="BY23" s="160">
        <f t="shared" si="3"/>
        <v>0.73322742270560926</v>
      </c>
      <c r="BZ23" s="160">
        <f>('2-year summary'!DY23/'2-year summary'!AG23)*100</f>
        <v>2.3116961570070873</v>
      </c>
      <c r="CA23" s="160">
        <f>('2-year summary'!DZ23/'2-year summary'!AH23)*100</f>
        <v>2.8424783086887451</v>
      </c>
      <c r="CB23" s="160">
        <f>('2-year summary'!EA23/'2-year summary'!AG23)*100</f>
        <v>2.19228310726804</v>
      </c>
      <c r="CC23" s="160">
        <f>('2-year summary'!EB23/'2-year summary'!AH23)*100</f>
        <v>2.7267913153285268</v>
      </c>
      <c r="CD23" s="160">
        <f t="shared" si="4"/>
        <v>4.5039792642751273</v>
      </c>
      <c r="CE23" s="160">
        <f t="shared" si="4"/>
        <v>5.5692696240172719</v>
      </c>
      <c r="CF23" s="160">
        <f>('2-year summary'!EE23/'2-year summary'!AG23)*100</f>
        <v>3.9167480314407532</v>
      </c>
      <c r="CG23" s="160">
        <f>('2-year summary'!EF23/'2-year summary'!AH23)*100</f>
        <v>4.8971444865371296</v>
      </c>
      <c r="CH23" s="160">
        <f>('2-year summary'!EG23/'2-year summary'!AG23)*100</f>
        <v>0.13205678441729946</v>
      </c>
      <c r="CI23" s="160">
        <f>('2-year summary'!EH23/'2-year summary'!AH23)*100</f>
        <v>0.25418550653794453</v>
      </c>
      <c r="CJ23" s="160">
        <f t="shared" si="5"/>
        <v>4.0488048158580527</v>
      </c>
      <c r="CK23" s="160">
        <f t="shared" si="5"/>
        <v>5.1513299930750742</v>
      </c>
      <c r="CL23" s="160">
        <f>('2-year summary'!EK23/'2-year summary'!AG23)*100</f>
        <v>1.8164832154422148</v>
      </c>
      <c r="CM23" s="160">
        <f>('2-year summary'!EL23/'2-year summary'!AH23)*100</f>
        <v>2.2884842559778402</v>
      </c>
      <c r="CN23" s="160">
        <f>('2-year summary'!EM23/'2-year summary'!AG23)*100</f>
        <v>0.12081790914774204</v>
      </c>
      <c r="CO23" s="160">
        <f>('2-year summary'!EN23/'2-year summary'!AH23)*100</f>
        <v>0.17678927858568577</v>
      </c>
      <c r="CP23" s="160">
        <f t="shared" si="6"/>
        <v>1.9373011245899567</v>
      </c>
      <c r="CQ23" s="160">
        <f t="shared" si="6"/>
        <v>2.4652735345635262</v>
      </c>
      <c r="CR23" s="160">
        <f>('2-year summary'!EQ23/'2-year summary'!AG23)*100</f>
        <v>1.5537745060163104</v>
      </c>
      <c r="CS23" s="160">
        <f>('2-year summary'!ER23/'2-year summary'!AH23)*100</f>
        <v>1.8672858364902849</v>
      </c>
      <c r="CT23" s="160">
        <f>('2-year summary'!ES23/'2-year summary'!AG23)*100</f>
        <v>0.25568441238243084</v>
      </c>
      <c r="CU23" s="160">
        <f>('2-year summary'!ET23/'2-year summary'!AH23)*100</f>
        <v>0.27292354067375452</v>
      </c>
      <c r="CV23" s="160">
        <f t="shared" si="7"/>
        <v>1.8094589183987413</v>
      </c>
      <c r="CW23" s="160">
        <f t="shared" si="7"/>
        <v>2.1402093771640396</v>
      </c>
      <c r="CX23" s="160">
        <f>('2-year summary'!EW23/'2-year summary'!AG23)*100</f>
        <v>2.0665481901898666</v>
      </c>
      <c r="CY23" s="160">
        <f>('2-year summary'!EX23/'2-year summary'!AH23)*100</f>
        <v>2.4408326204733393</v>
      </c>
      <c r="CZ23" s="160">
        <f>('2-year summary'!EY23/'2-year summary'!AG23)*100</f>
        <v>0.71366857961689489</v>
      </c>
      <c r="DA23" s="160">
        <f>('2-year summary'!EZ23/'2-year summary'!AH23)*100</f>
        <v>0.79107091938571839</v>
      </c>
      <c r="DB23" s="160">
        <f t="shared" si="8"/>
        <v>2.7802167698067617</v>
      </c>
      <c r="DC23" s="160">
        <f t="shared" si="8"/>
        <v>3.2319035398590579</v>
      </c>
      <c r="DD23" s="160">
        <f>('2-year summary'!FC23/'2-year summary'!AG23)*100</f>
        <v>8.9208572452111862E-2</v>
      </c>
      <c r="DE23" s="160">
        <f>('2-year summary'!FD23/'2-year summary'!AH23)*100</f>
        <v>0.11568699336021834</v>
      </c>
      <c r="DF23" s="160">
        <f>('2-year summary'!FE23/'2-year summary'!AG23)*100</f>
        <v>8.9208572452111862E-2</v>
      </c>
      <c r="DG23" s="160">
        <f>('2-year summary'!FF23/'2-year summary'!AH23)*100</f>
        <v>8.5543199315654406E-2</v>
      </c>
      <c r="DH23" s="160">
        <f t="shared" si="9"/>
        <v>0.17841714490422372</v>
      </c>
      <c r="DI23" s="160">
        <f t="shared" si="9"/>
        <v>0.20123019267587275</v>
      </c>
      <c r="DJ23" s="160">
        <f>('2-year summary'!FI23/'2-year summary'!AG23)*100</f>
        <v>3.4615735830236791</v>
      </c>
      <c r="DK23" s="160">
        <f>('2-year summary'!FJ23/'2-year summary'!AH23)*100</f>
        <v>4.0832620473339034</v>
      </c>
      <c r="DL23" s="160">
        <f>('2-year summary'!FK23/'2-year summary'!AG23)*100</f>
        <v>0.66871307853866524</v>
      </c>
      <c r="DM23" s="160">
        <f>('2-year summary'!FL23/'2-year summary'!AH23)*100</f>
        <v>0.92956943256344449</v>
      </c>
      <c r="DN23" s="160">
        <f t="shared" si="10"/>
        <v>4.1302866615623444</v>
      </c>
      <c r="DO23" s="160">
        <f t="shared" si="10"/>
        <v>5.0128314798973479</v>
      </c>
      <c r="DP23" s="160">
        <f>('2-year summary'!FO23/'2-year summary'!AG23)*100</f>
        <v>0.10747174476514264</v>
      </c>
      <c r="DQ23" s="160">
        <f>('2-year summary'!FP23/'2-year summary'!AH23)*100</f>
        <v>0.11568699336021834</v>
      </c>
      <c r="DR23" s="160">
        <f>('2-year summary'!FQ23/'2-year summary'!AG23)*100</f>
        <v>0.11449604180861601</v>
      </c>
      <c r="DS23" s="160">
        <f>('2-year summary'!FR23/'2-year summary'!AH23)*100</f>
        <v>0.13849851317772618</v>
      </c>
      <c r="DT23" s="160">
        <f t="shared" si="11"/>
        <v>0.22196778657375865</v>
      </c>
      <c r="DU23" s="160">
        <f t="shared" si="11"/>
        <v>0.25418550653794453</v>
      </c>
      <c r="DV23" s="160">
        <f>('2-year summary'!FU23/'2-year summary'!AG23)*100</f>
        <v>8.6616606843070176</v>
      </c>
      <c r="DW23" s="160">
        <f>('2-year summary'!FV23/'2-year summary'!AH23)*100</f>
        <v>9.9694488573872668</v>
      </c>
      <c r="DX23" s="160">
        <f>('2-year summary'!FW23/'2-year summary'!AG23)*100</f>
        <v>1.9499448592682087</v>
      </c>
      <c r="DY23" s="160">
        <f>('2-year summary'!FX23/'2-year summary'!AH23)*100</f>
        <v>2.3455130555216099</v>
      </c>
      <c r="DZ23" s="160">
        <f t="shared" si="12"/>
        <v>10.611605543575227</v>
      </c>
      <c r="EA23" s="160">
        <f t="shared" si="12"/>
        <v>12.314961912908878</v>
      </c>
      <c r="EB23" s="160">
        <f>('2-year summary'!GA23/'2-year summary'!AG23)*100</f>
        <v>0.80919901940813277</v>
      </c>
      <c r="EC23" s="160">
        <f>('2-year summary'!GB23/'2-year summary'!AH23)*100</f>
        <v>0.94178988960853804</v>
      </c>
      <c r="ED23" s="160">
        <f>('2-year summary'!GC23/'2-year summary'!AG23)*100</f>
        <v>8.288670511298582E-2</v>
      </c>
      <c r="EE23" s="160">
        <f>('2-year summary'!GD23/'2-year summary'!AH23)*100</f>
        <v>8.2284410770296149E-2</v>
      </c>
      <c r="EF23" s="160">
        <f t="shared" si="13"/>
        <v>0.89208572452111856</v>
      </c>
      <c r="EG23" s="160">
        <f t="shared" si="13"/>
        <v>1.0240743003788342</v>
      </c>
      <c r="EH23" s="160">
        <f>('2-year summary'!GG23/'2-year summary'!AG23)*100</f>
        <v>7.2350259547775755E-2</v>
      </c>
      <c r="EI23" s="160">
        <f>('2-year summary'!GH23/'2-year summary'!AH23)*100</f>
        <v>8.5543199315654406E-2</v>
      </c>
      <c r="EJ23" s="160">
        <f>('2-year summary'!GI23/'2-year summary'!AG23)*100</f>
        <v>4.3550641669534922E-2</v>
      </c>
      <c r="EK23" s="160">
        <f>('2-year summary'!GJ23/'2-year summary'!AH23)*100</f>
        <v>4.8067131044034379E-2</v>
      </c>
      <c r="EL23" s="160">
        <f t="shared" si="14"/>
        <v>0.11590090121731067</v>
      </c>
      <c r="EM23" s="160">
        <f t="shared" si="14"/>
        <v>0.13361033035968878</v>
      </c>
      <c r="EN23" s="564">
        <f>('2-year summary'!GM23/'2-year summary'!X23)*100</f>
        <v>4.2155943914585512</v>
      </c>
      <c r="EO23" s="263">
        <f>('2-year summary'!GN23/'2-year summary'!Y23)*100</f>
        <v>4.1530958511672322</v>
      </c>
      <c r="EP23" s="263">
        <f>('2-year summary'!GO23/'2-year summary'!Z23)*100</f>
        <v>3.8751345532831003</v>
      </c>
      <c r="EQ23" s="263">
        <f>('2-year summary'!GP23/'2-year summary'!AA23)*100</f>
        <v>3.8156313223689611</v>
      </c>
      <c r="ER23" s="263">
        <f>('2-year summary'!GQ23/'2-year summary'!AB23)*100</f>
        <v>4.2265162806136063</v>
      </c>
      <c r="ES23" s="265">
        <f>('2-year summary'!GR23/'2-year summary'!AC23)*100</f>
        <v>4.0452895885439659</v>
      </c>
      <c r="ET23" s="265">
        <f>('2-year summary'!GS23/'2-year summary'!AD23)*100</f>
        <v>4.216299943936793</v>
      </c>
      <c r="EU23" s="265">
        <f>('2-year summary'!GT23/'2-year summary'!AE23)*100</f>
        <v>4.1465949927237089</v>
      </c>
      <c r="EV23" s="265">
        <f>('2-year summary'!GU23/'2-year summary'!AF23)*100</f>
        <v>4.0908955357409118</v>
      </c>
      <c r="EW23" s="564">
        <f>('2-year summary'!GV23/'2-year summary'!X23)*100</f>
        <v>0.14793171251630927</v>
      </c>
      <c r="EX23" s="263">
        <f>('2-year summary'!GW23/'2-year summary'!Y23)*100</f>
        <v>0.6351994270415906</v>
      </c>
      <c r="EY23" s="263">
        <f>('2-year summary'!GX23/'2-year summary'!Z23)*100</f>
        <v>0.58160395857844971</v>
      </c>
      <c r="EZ23" s="263">
        <f>('2-year summary'!GY23/'2-year summary'!AA23)*100</f>
        <v>0.16797437830816206</v>
      </c>
      <c r="FA23" s="263">
        <f>('2-year summary'!GZ23/'2-year summary'!AB23)*100</f>
        <v>0.16921685139506276</v>
      </c>
      <c r="FB23" s="265">
        <f>('2-year summary'!HA23/'2-year summary'!AC23)*100</f>
        <v>0.19248688146731402</v>
      </c>
      <c r="FC23" s="265">
        <f>('2-year summary'!HB23/'2-year summary'!AD23)*100</f>
        <v>0.12252989556060317</v>
      </c>
      <c r="FD23" s="265">
        <f>('2-year summary'!HC23/'2-year summary'!AE23)*100</f>
        <v>0.12236048825398711</v>
      </c>
      <c r="FE23" s="265">
        <f>('2-year summary'!HD23/'2-year summary'!AF23)*100</f>
        <v>0.10556764977783079</v>
      </c>
      <c r="FF23" s="564">
        <f>('2-year summary'!HN23/'2-year summary'!X23)*100</f>
        <v>9.4152562618299438</v>
      </c>
      <c r="FG23" s="263">
        <f>('2-year summary'!HO23/'2-year summary'!Y23)*100</f>
        <v>9.7667240761898277</v>
      </c>
      <c r="FH23" s="263">
        <f>('2-year summary'!HP23/'2-year summary'!Z23)*100</f>
        <v>9.6427766790998071</v>
      </c>
      <c r="FI23" s="263">
        <f>('2-year summary'!HQ23/'2-year summary'!AA23)*100</f>
        <v>9.5424377934885651</v>
      </c>
      <c r="FJ23" s="263">
        <f>('2-year summary'!HR23/'2-year summary'!AB23)*100</f>
        <v>10.523986488685249</v>
      </c>
      <c r="FK23" s="265">
        <f>('2-year summary'!HS23/'2-year summary'!AC23)*100</f>
        <v>10.763326957971655</v>
      </c>
      <c r="FL23" s="265">
        <f>('2-year summary'!HT23/'2-year summary'!AD23)*100</f>
        <v>10.89995896404441</v>
      </c>
      <c r="FM23" s="265">
        <f>('2-year summary'!HU23/'2-year summary'!AE23)*100</f>
        <v>11.012443942858841</v>
      </c>
      <c r="FN23" s="265">
        <f>('2-year summary'!HV23/'2-year summary'!AF23)*100</f>
        <v>11.38162407180986</v>
      </c>
      <c r="FO23" s="564">
        <f>('2-year summary'!HW23/'2-year summary'!X23)*100</f>
        <v>5.1307495819321165</v>
      </c>
      <c r="FP23" s="263">
        <f>('2-year summary'!HX23/'2-year summary'!Y23)*100</f>
        <v>3.2979213205327151</v>
      </c>
      <c r="FQ23" s="263">
        <f>('2-year summary'!HY23/'2-year summary'!Z23)*100</f>
        <v>3.6431605210236895</v>
      </c>
      <c r="FR23" s="263">
        <f>('2-year summary'!HZ23/'2-year summary'!AA23)*100</f>
        <v>3.7835295522922903</v>
      </c>
      <c r="FS23" s="263">
        <f>('2-year summary'!IA23/'2-year summary'!AB23)*100</f>
        <v>2.533046098575324</v>
      </c>
      <c r="FT23" s="265">
        <f>('2-year summary'!IB23/'2-year summary'!AC23)*100</f>
        <v>2.7027855426413612</v>
      </c>
      <c r="FU23" s="265">
        <f>('2-year summary'!IC23/'2-year summary'!AD23)*100</f>
        <v>2.9488090903311197</v>
      </c>
      <c r="FV23" s="265">
        <f>('2-year summary'!ID23/'2-year summary'!AE23)*100</f>
        <v>2.9645689168720857</v>
      </c>
      <c r="FW23" s="265">
        <f>('2-year summary'!IE23/'2-year summary'!AF23)*100</f>
        <v>3.0119583693674885</v>
      </c>
      <c r="FX23" s="564">
        <f>('2-year summary'!KQ23/'2-year summary'!X23)*100</f>
        <v>17.094841685502693</v>
      </c>
      <c r="FY23" s="263">
        <f>('2-year summary'!KR23/'2-year summary'!Y23)*100</f>
        <v>16.863052708763192</v>
      </c>
      <c r="FZ23" s="263">
        <f>('2-year summary'!KS23/'2-year summary'!Z23)*100</f>
        <v>15.990353885565039</v>
      </c>
      <c r="GA23" s="263">
        <f>('2-year summary'!KT23/'2-year summary'!AA23)*100</f>
        <v>15.179657929510485</v>
      </c>
      <c r="GB23" s="263">
        <f>('2-year summary'!KU23/'2-year summary'!AB23)*100</f>
        <v>16.026788329243928</v>
      </c>
      <c r="GC23" s="265">
        <f>('2-year summary'!KV23/'2-year summary'!AC23)*100</f>
        <v>15.398337501839046</v>
      </c>
      <c r="GD23" s="265">
        <f>('2-year summary'!KW23/'2-year summary'!AD23)*100</f>
        <v>15.117992821597628</v>
      </c>
      <c r="GE23" s="265">
        <f>('2-year summary'!KX23/'2-year summary'!AE23)*100</f>
        <v>14.736123073267798</v>
      </c>
      <c r="GF23" s="265">
        <f>('2-year summary'!KY23/'2-year summary'!AF23)*100</f>
        <v>14.460978737363195</v>
      </c>
      <c r="GG23" s="564">
        <f>('2-year summary'!KZ23/'2-year summary'!X23)*100</f>
        <v>4.6419317492695296</v>
      </c>
      <c r="GH23" s="263">
        <f>('2-year summary'!LA23/'2-year summary'!Y23)*100</f>
        <v>4.5282471906280373</v>
      </c>
      <c r="GI23" s="263">
        <f>('2-year summary'!LB23/'2-year summary'!Z23)*100</f>
        <v>4.6937191779107312</v>
      </c>
      <c r="GJ23" s="263">
        <f>('2-year summary'!LC23/'2-year summary'!AA23)*100</f>
        <v>6.6510388282107371</v>
      </c>
      <c r="GK23" s="263">
        <f>('2-year summary'!LD23/'2-year summary'!AB23)*100</f>
        <v>4.3378089021080513</v>
      </c>
      <c r="GL23" s="265">
        <f>('2-year summary'!LE23/'2-year summary'!AC23)*100</f>
        <v>4.4964690304546124</v>
      </c>
      <c r="GM23" s="265">
        <f>('2-year summary'!LF23/'2-year summary'!AD23)*100</f>
        <v>4.8191239112467414</v>
      </c>
      <c r="GN23" s="265">
        <f>('2-year summary'!LG23/'2-year summary'!AE23)*100</f>
        <v>4.1483769415817768</v>
      </c>
      <c r="GO23" s="265">
        <f>('2-year summary'!LH23/'2-year summary'!AF23)*100</f>
        <v>4.0622670205469236</v>
      </c>
      <c r="GP23" s="152"/>
      <c r="GQ23" s="153">
        <f t="shared" si="15"/>
        <v>100</v>
      </c>
      <c r="GR23" s="153">
        <f t="shared" si="16"/>
        <v>100</v>
      </c>
      <c r="GS23" s="153">
        <f t="shared" si="17"/>
        <v>100</v>
      </c>
      <c r="GT23" s="153">
        <f t="shared" si="18"/>
        <v>99.999999999999972</v>
      </c>
      <c r="GU23" s="153">
        <f t="shared" si="19"/>
        <v>100.00000000000001</v>
      </c>
      <c r="GV23" s="153">
        <f t="shared" si="20"/>
        <v>100</v>
      </c>
      <c r="GW23" s="153">
        <f t="shared" si="21"/>
        <v>100</v>
      </c>
      <c r="GX23" s="153">
        <f t="shared" si="22"/>
        <v>100</v>
      </c>
      <c r="GY23" s="153">
        <f t="shared" si="23"/>
        <v>100</v>
      </c>
      <c r="GZ23" s="569">
        <f t="shared" si="24"/>
        <v>100</v>
      </c>
      <c r="HA23" s="569">
        <f t="shared" si="24"/>
        <v>100</v>
      </c>
    </row>
    <row r="24" spans="1:209" x14ac:dyDescent="0.2">
      <c r="A24" s="151"/>
      <c r="B24" s="157"/>
      <c r="C24" s="157"/>
      <c r="D24" s="157"/>
      <c r="E24" s="157"/>
      <c r="F24" s="157"/>
      <c r="G24" s="158"/>
      <c r="H24" s="158"/>
      <c r="I24" s="158"/>
      <c r="J24" s="158"/>
      <c r="K24" s="158"/>
      <c r="L24" s="158"/>
      <c r="M24" s="160"/>
      <c r="N24" s="157"/>
      <c r="O24" s="157"/>
      <c r="P24" s="157"/>
      <c r="Q24" s="157"/>
      <c r="R24" s="158"/>
      <c r="S24" s="158"/>
      <c r="T24" s="158"/>
      <c r="U24" s="158"/>
      <c r="V24" s="158"/>
      <c r="W24" s="158"/>
      <c r="X24" s="160"/>
      <c r="Y24" s="157"/>
      <c r="Z24" s="157"/>
      <c r="AA24" s="157"/>
      <c r="AB24" s="157"/>
      <c r="AC24" s="158"/>
      <c r="AD24" s="158"/>
      <c r="AE24" s="158"/>
      <c r="AF24" s="158"/>
      <c r="AG24" s="158"/>
      <c r="AH24" s="158"/>
      <c r="AI24" s="160"/>
      <c r="AJ24" s="157"/>
      <c r="AK24" s="157"/>
      <c r="AL24" s="157"/>
      <c r="AM24" s="157"/>
      <c r="AN24" s="158"/>
      <c r="AO24" s="158"/>
      <c r="AP24" s="158"/>
      <c r="AQ24" s="158"/>
      <c r="AR24" s="158"/>
      <c r="AS24" s="158"/>
      <c r="AT24" s="550"/>
      <c r="AU24" s="550"/>
      <c r="AV24" s="160"/>
      <c r="AW24" s="157"/>
      <c r="AX24" s="157"/>
      <c r="AY24" s="157"/>
      <c r="AZ24" s="157"/>
      <c r="BA24" s="158"/>
      <c r="BB24" s="158"/>
      <c r="BC24" s="158"/>
      <c r="BD24" s="158"/>
      <c r="BE24" s="158"/>
      <c r="BF24" s="158"/>
      <c r="BG24" s="160"/>
      <c r="BH24" s="157"/>
      <c r="BI24" s="157"/>
      <c r="BJ24" s="157"/>
      <c r="BK24" s="157"/>
      <c r="BL24" s="158"/>
      <c r="BM24" s="158"/>
      <c r="BN24" s="158"/>
      <c r="BO24" s="158"/>
      <c r="BP24" s="158"/>
      <c r="BQ24" s="158"/>
      <c r="BR24" s="550"/>
      <c r="BS24" s="550"/>
      <c r="BT24" s="160"/>
      <c r="BU24" s="160"/>
      <c r="BV24" s="550"/>
      <c r="BW24" s="55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564"/>
      <c r="EO24" s="263"/>
      <c r="EP24" s="263"/>
      <c r="EQ24" s="263"/>
      <c r="ER24" s="263"/>
      <c r="ES24" s="265"/>
      <c r="ET24" s="265"/>
      <c r="EU24" s="265"/>
      <c r="EV24" s="265"/>
      <c r="EW24" s="564"/>
      <c r="EX24" s="263"/>
      <c r="EY24" s="263"/>
      <c r="EZ24" s="263"/>
      <c r="FA24" s="263"/>
      <c r="FB24" s="265"/>
      <c r="FC24" s="265"/>
      <c r="FD24" s="265"/>
      <c r="FE24" s="265"/>
      <c r="FF24" s="564"/>
      <c r="FG24" s="263"/>
      <c r="FH24" s="263"/>
      <c r="FI24" s="263"/>
      <c r="FJ24" s="263"/>
      <c r="FK24" s="265"/>
      <c r="FL24" s="265"/>
      <c r="FM24" s="265"/>
      <c r="FN24" s="265"/>
      <c r="FO24" s="564"/>
      <c r="FP24" s="263"/>
      <c r="FQ24" s="263"/>
      <c r="FR24" s="263"/>
      <c r="FS24" s="263"/>
      <c r="FT24" s="265"/>
      <c r="FU24" s="265"/>
      <c r="FV24" s="265"/>
      <c r="FW24" s="265"/>
      <c r="FX24" s="564"/>
      <c r="FY24" s="263"/>
      <c r="FZ24" s="263"/>
      <c r="GA24" s="263"/>
      <c r="GB24" s="263"/>
      <c r="GC24" s="265"/>
      <c r="GD24" s="265"/>
      <c r="GE24" s="265"/>
      <c r="GF24" s="265"/>
      <c r="GG24" s="564"/>
      <c r="GH24" s="263"/>
      <c r="GI24" s="263"/>
      <c r="GJ24" s="263"/>
      <c r="GK24" s="263"/>
      <c r="GL24" s="265"/>
      <c r="GM24" s="265"/>
      <c r="GN24" s="265"/>
      <c r="GO24" s="265"/>
      <c r="GP24" s="152"/>
      <c r="GQ24" s="153"/>
      <c r="GR24" s="153"/>
      <c r="GS24" s="153"/>
      <c r="GT24" s="153"/>
      <c r="GU24" s="153"/>
      <c r="GV24" s="153"/>
      <c r="GW24" s="153"/>
      <c r="GX24" s="153"/>
      <c r="GY24" s="153"/>
      <c r="GZ24" s="569"/>
      <c r="HA24" s="569"/>
    </row>
    <row r="25" spans="1:209" x14ac:dyDescent="0.2">
      <c r="A25" s="156" t="s">
        <v>38</v>
      </c>
      <c r="B25" s="157" t="e">
        <f>('2-year summary'!B25/'2-year summary'!X25)*100</f>
        <v>#DIV/0!</v>
      </c>
      <c r="C25" s="157">
        <f>('2-year summary'!C25/'2-year summary'!Y25)*100</f>
        <v>96.296296296296291</v>
      </c>
      <c r="D25" s="157">
        <f>('2-year summary'!D25/'2-year summary'!Z25)*100</f>
        <v>93.333333333333329</v>
      </c>
      <c r="E25" s="157">
        <f>('2-year summary'!E25/'2-year summary'!AA25)*100</f>
        <v>33.333333333333329</v>
      </c>
      <c r="F25" s="157">
        <f>('2-year summary'!F25/'2-year summary'!AB25)*100</f>
        <v>54.385964912280706</v>
      </c>
      <c r="G25" s="158">
        <f>('2-year summary'!G25/'2-year summary'!AC25)*100</f>
        <v>54.314720812182735</v>
      </c>
      <c r="H25" s="158">
        <f>('2-year summary'!H25/'2-year summary'!AD25)*100</f>
        <v>46.118721461187214</v>
      </c>
      <c r="I25" s="158">
        <f>('2-year summary'!I25/'2-year summary'!AE25)*100</f>
        <v>45.643153526970956</v>
      </c>
      <c r="J25" s="158">
        <f>('2-year summary'!J25/'2-year summary'!AF25)*100</f>
        <v>53.811659192825111</v>
      </c>
      <c r="K25" s="158">
        <f>('2-year summary'!K25/'2-year summary'!AG25)*100</f>
        <v>32.5</v>
      </c>
      <c r="L25" s="158" t="e">
        <f>('2-year summary'!L25/'2-year summary'!AH25)*100</f>
        <v>#DIV/0!</v>
      </c>
      <c r="M25" s="160" t="e">
        <f>('2-year summary'!M25/'2-year summary'!X25)*100</f>
        <v>#DIV/0!</v>
      </c>
      <c r="N25" s="157">
        <f>('2-year summary'!N25/'2-year summary'!Y25)*100</f>
        <v>3.7037037037037033</v>
      </c>
      <c r="O25" s="157">
        <f>('2-year summary'!O25/'2-year summary'!Z25)*100</f>
        <v>6.666666666666667</v>
      </c>
      <c r="P25" s="157">
        <f>('2-year summary'!P25/'2-year summary'!AA25)*100</f>
        <v>66.666666666666657</v>
      </c>
      <c r="Q25" s="157">
        <f>('2-year summary'!Q25/'2-year summary'!AB25)*100</f>
        <v>45.614035087719294</v>
      </c>
      <c r="R25" s="158">
        <f>('2-year summary'!R25/'2-year summary'!AC25)*100</f>
        <v>45.685279187817258</v>
      </c>
      <c r="S25" s="158">
        <f>('2-year summary'!S25/'2-year summary'!AD25)*100</f>
        <v>53.881278538812779</v>
      </c>
      <c r="T25" s="158">
        <f>('2-year summary'!T25/'2-year summary'!AE25)*100</f>
        <v>54.356846473029044</v>
      </c>
      <c r="U25" s="158">
        <f>('2-year summary'!U25/'2-year summary'!AF25)*100</f>
        <v>46.188340807174889</v>
      </c>
      <c r="V25" s="158">
        <f>('2-year summary'!V25/'2-year summary'!AG25)*100</f>
        <v>67.5</v>
      </c>
      <c r="W25" s="158" t="e">
        <f>('2-year summary'!W25/'2-year summary'!AH25)*100</f>
        <v>#DIV/0!</v>
      </c>
      <c r="X25" s="160" t="e">
        <f>('2-year summary'!AI25/'2-year summary'!X25)*100</f>
        <v>#DIV/0!</v>
      </c>
      <c r="Y25" s="157">
        <f>('2-year summary'!AJ25/'2-year summary'!Y25)*100</f>
        <v>33.333333333333329</v>
      </c>
      <c r="Z25" s="157">
        <f>('2-year summary'!AK25/'2-year summary'!Z25)*100</f>
        <v>20</v>
      </c>
      <c r="AA25" s="157">
        <f>('2-year summary'!AL25/'2-year summary'!AA25)*100</f>
        <v>12.643678160919542</v>
      </c>
      <c r="AB25" s="157">
        <f>('2-year summary'!AM25/'2-year summary'!AB25)*100</f>
        <v>8.7719298245614024</v>
      </c>
      <c r="AC25" s="158">
        <f>('2-year summary'!AN25/'2-year summary'!AC25)*100</f>
        <v>9.1370558375634516</v>
      </c>
      <c r="AD25" s="158">
        <f>('2-year summary'!AO25/'2-year summary'!AD25)*100</f>
        <v>10.50228310502283</v>
      </c>
      <c r="AE25" s="158">
        <f>('2-year summary'!AP25/'2-year summary'!AE25)*100</f>
        <v>9.5435684647302903</v>
      </c>
      <c r="AF25" s="158">
        <f>('2-year summary'!AQ25/'2-year summary'!AF25)*100</f>
        <v>10.762331838565023</v>
      </c>
      <c r="AG25" s="158">
        <f>('2-year summary'!AR25/'2-year summary'!AG25)*100</f>
        <v>8.3333333333333321</v>
      </c>
      <c r="AH25" s="158" t="e">
        <f>('2-year summary'!AS25/'2-year summary'!AH25)*100</f>
        <v>#DIV/0!</v>
      </c>
      <c r="AI25" s="160" t="e">
        <f>('2-year summary'!AT25/'2-year summary'!X25)*100</f>
        <v>#DIV/0!</v>
      </c>
      <c r="AJ25" s="157">
        <f>('2-year summary'!AU25/'2-year summary'!Y25)*100</f>
        <v>0</v>
      </c>
      <c r="AK25" s="157">
        <f>('2-year summary'!AV25/'2-year summary'!Z25)*100</f>
        <v>3.3333333333333335</v>
      </c>
      <c r="AL25" s="157">
        <f>('2-year summary'!AW25/'2-year summary'!AA25)*100</f>
        <v>47.126436781609193</v>
      </c>
      <c r="AM25" s="157">
        <f>('2-year summary'!AX25/'2-year summary'!AB25)*100</f>
        <v>19.298245614035086</v>
      </c>
      <c r="AN25" s="158">
        <f>('2-year summary'!AY25/'2-year summary'!AC25)*100</f>
        <v>20.812182741116754</v>
      </c>
      <c r="AO25" s="158">
        <f>('2-year summary'!AZ25/'2-year summary'!AD25)*100</f>
        <v>36.073059360730589</v>
      </c>
      <c r="AP25" s="158">
        <f>('2-year summary'!BA25/'2-year summary'!AE25)*100</f>
        <v>30.70539419087137</v>
      </c>
      <c r="AQ25" s="158">
        <f>('2-year summary'!BB25/'2-year summary'!AF25)*100</f>
        <v>28.251121076233183</v>
      </c>
      <c r="AR25" s="158">
        <f>('2-year summary'!BC25/'2-year summary'!AG25)*100</f>
        <v>61.666666666666671</v>
      </c>
      <c r="AS25" s="158" t="e">
        <f>('2-year summary'!BD25/'2-year summary'!AH25)*100</f>
        <v>#DIV/0!</v>
      </c>
      <c r="AT25" s="550">
        <f t="shared" si="1"/>
        <v>70</v>
      </c>
      <c r="AU25" s="550" t="e">
        <f t="shared" si="1"/>
        <v>#DIV/0!</v>
      </c>
      <c r="AV25" s="160" t="s">
        <v>73</v>
      </c>
      <c r="AW25" s="157" t="s">
        <v>73</v>
      </c>
      <c r="AX25" s="157" t="s">
        <v>73</v>
      </c>
      <c r="AY25" s="157" t="s">
        <v>73</v>
      </c>
      <c r="AZ25" s="157" t="s">
        <v>73</v>
      </c>
      <c r="BA25" s="158" t="s">
        <v>73</v>
      </c>
      <c r="BB25" s="158" t="s">
        <v>73</v>
      </c>
      <c r="BC25" s="158" t="s">
        <v>73</v>
      </c>
      <c r="BD25" s="158" t="s">
        <v>73</v>
      </c>
      <c r="BE25" s="158" t="s">
        <v>73</v>
      </c>
      <c r="BF25" s="158" t="s">
        <v>73</v>
      </c>
      <c r="BG25" s="160" t="e">
        <f>('2-year summary'!CW25/'2-year summary'!X25)*100</f>
        <v>#DIV/0!</v>
      </c>
      <c r="BH25" s="157">
        <f>('2-year summary'!CX25/'2-year summary'!Y25)*100</f>
        <v>0</v>
      </c>
      <c r="BI25" s="157">
        <f>('2-year summary'!CY25/'2-year summary'!Z25)*100</f>
        <v>0</v>
      </c>
      <c r="BJ25" s="157">
        <f>('2-year summary'!CZ25/'2-year summary'!AA25)*100</f>
        <v>0</v>
      </c>
      <c r="BK25" s="157">
        <f>('2-year summary'!DA25/'2-year summary'!AB25)*100</f>
        <v>0</v>
      </c>
      <c r="BL25" s="158">
        <f>('2-year summary'!DB25/'2-year summary'!AC25)*100</f>
        <v>0</v>
      </c>
      <c r="BM25" s="158">
        <f>('2-year summary'!DC25/'2-year summary'!AD25)*100</f>
        <v>0</v>
      </c>
      <c r="BN25" s="158">
        <f>('2-year summary'!DD25/'2-year summary'!AE25)*100</f>
        <v>0</v>
      </c>
      <c r="BO25" s="158">
        <f>('2-year summary'!DE25/'2-year summary'!AF25)*100</f>
        <v>0</v>
      </c>
      <c r="BP25" s="158">
        <f>('2-year summary'!DF25/'2-year summary'!AG25)*100</f>
        <v>0</v>
      </c>
      <c r="BQ25" s="158" t="e">
        <f>('2-year summary'!DG25/'2-year summary'!AH25)*100</f>
        <v>#DIV/0!</v>
      </c>
      <c r="BR25" s="550">
        <f t="shared" si="2"/>
        <v>0</v>
      </c>
      <c r="BS25" s="550" t="e">
        <f t="shared" si="2"/>
        <v>#DIV/0!</v>
      </c>
      <c r="BT25" s="160">
        <f>('2-year summary'!DS25/'2-year summary'!AG25)*100</f>
        <v>0</v>
      </c>
      <c r="BU25" s="160" t="e">
        <f>('2-year summary'!DT25/'2-year summary'!AH25)*100</f>
        <v>#DIV/0!</v>
      </c>
      <c r="BV25" s="550">
        <f>('2-year summary'!DU25/'2-year summary'!AG25)*100</f>
        <v>0</v>
      </c>
      <c r="BW25" s="550" t="e">
        <f>('2-year summary'!DV25/'2-year summary'!AH25)*100</f>
        <v>#DIV/0!</v>
      </c>
      <c r="BX25" s="160">
        <f t="shared" si="3"/>
        <v>0</v>
      </c>
      <c r="BY25" s="160" t="e">
        <f t="shared" si="3"/>
        <v>#DIV/0!</v>
      </c>
      <c r="BZ25" s="160">
        <f>('2-year summary'!DY25/'2-year summary'!AG25)*100</f>
        <v>0</v>
      </c>
      <c r="CA25" s="160" t="e">
        <f>('2-year summary'!DZ25/'2-year summary'!AH25)*100</f>
        <v>#DIV/0!</v>
      </c>
      <c r="CB25" s="160">
        <f>('2-year summary'!EA25/'2-year summary'!AG25)*100</f>
        <v>0</v>
      </c>
      <c r="CC25" s="160" t="e">
        <f>('2-year summary'!EB25/'2-year summary'!AH25)*100</f>
        <v>#DIV/0!</v>
      </c>
      <c r="CD25" s="160">
        <f t="shared" si="4"/>
        <v>0</v>
      </c>
      <c r="CE25" s="160" t="e">
        <f t="shared" si="4"/>
        <v>#DIV/0!</v>
      </c>
      <c r="CF25" s="160">
        <f>('2-year summary'!EE25/'2-year summary'!AG25)*100</f>
        <v>2.5</v>
      </c>
      <c r="CG25" s="160" t="e">
        <f>('2-year summary'!EF25/'2-year summary'!AH25)*100</f>
        <v>#DIV/0!</v>
      </c>
      <c r="CH25" s="160">
        <f>('2-year summary'!EG25/'2-year summary'!AG25)*100</f>
        <v>0</v>
      </c>
      <c r="CI25" s="160" t="e">
        <f>('2-year summary'!EH25/'2-year summary'!AH25)*100</f>
        <v>#DIV/0!</v>
      </c>
      <c r="CJ25" s="160">
        <f t="shared" si="5"/>
        <v>2.5</v>
      </c>
      <c r="CK25" s="160" t="e">
        <f t="shared" si="5"/>
        <v>#DIV/0!</v>
      </c>
      <c r="CL25" s="160">
        <f>('2-year summary'!EK25/'2-year summary'!AG25)*100</f>
        <v>0.83333333333333337</v>
      </c>
      <c r="CM25" s="160" t="e">
        <f>('2-year summary'!EL25/'2-year summary'!AH25)*100</f>
        <v>#DIV/0!</v>
      </c>
      <c r="CN25" s="160">
        <f>('2-year summary'!EM25/'2-year summary'!AG25)*100</f>
        <v>0</v>
      </c>
      <c r="CO25" s="160" t="e">
        <f>('2-year summary'!EN25/'2-year summary'!AH25)*100</f>
        <v>#DIV/0!</v>
      </c>
      <c r="CP25" s="160">
        <f t="shared" si="6"/>
        <v>0.83333333333333337</v>
      </c>
      <c r="CQ25" s="160" t="e">
        <f t="shared" si="6"/>
        <v>#DIV/0!</v>
      </c>
      <c r="CR25" s="160">
        <f>('2-year summary'!EQ25/'2-year summary'!AG25)*100</f>
        <v>0</v>
      </c>
      <c r="CS25" s="160" t="e">
        <f>('2-year summary'!ER25/'2-year summary'!AH25)*100</f>
        <v>#DIV/0!</v>
      </c>
      <c r="CT25" s="160">
        <f>('2-year summary'!ES25/'2-year summary'!AG25)*100</f>
        <v>0</v>
      </c>
      <c r="CU25" s="160" t="e">
        <f>('2-year summary'!ET25/'2-year summary'!AH25)*100</f>
        <v>#DIV/0!</v>
      </c>
      <c r="CV25" s="160">
        <f t="shared" si="7"/>
        <v>0</v>
      </c>
      <c r="CW25" s="160" t="e">
        <f t="shared" si="7"/>
        <v>#DIV/0!</v>
      </c>
      <c r="CX25" s="160">
        <f>('2-year summary'!EW25/'2-year summary'!AG25)*100</f>
        <v>2.5</v>
      </c>
      <c r="CY25" s="160" t="e">
        <f>('2-year summary'!EX25/'2-year summary'!AH25)*100</f>
        <v>#DIV/0!</v>
      </c>
      <c r="CZ25" s="160">
        <f>('2-year summary'!EY25/'2-year summary'!AG25)*100</f>
        <v>0</v>
      </c>
      <c r="DA25" s="160" t="e">
        <f>('2-year summary'!EZ25/'2-year summary'!AH25)*100</f>
        <v>#DIV/0!</v>
      </c>
      <c r="DB25" s="160">
        <f t="shared" si="8"/>
        <v>2.5</v>
      </c>
      <c r="DC25" s="160" t="e">
        <f t="shared" si="8"/>
        <v>#DIV/0!</v>
      </c>
      <c r="DD25" s="160">
        <f>('2-year summary'!FC25/'2-year summary'!AG25)*100</f>
        <v>0</v>
      </c>
      <c r="DE25" s="160" t="e">
        <f>('2-year summary'!FD25/'2-year summary'!AH25)*100</f>
        <v>#DIV/0!</v>
      </c>
      <c r="DF25" s="160">
        <f>('2-year summary'!FE25/'2-year summary'!AG25)*100</f>
        <v>0</v>
      </c>
      <c r="DG25" s="160" t="e">
        <f>('2-year summary'!FF25/'2-year summary'!AH25)*100</f>
        <v>#DIV/0!</v>
      </c>
      <c r="DH25" s="160">
        <f t="shared" si="9"/>
        <v>0</v>
      </c>
      <c r="DI25" s="160" t="e">
        <f t="shared" si="9"/>
        <v>#DIV/0!</v>
      </c>
      <c r="DJ25" s="160">
        <f>('2-year summary'!FI25/'2-year summary'!AG25)*100</f>
        <v>0.83333333333333337</v>
      </c>
      <c r="DK25" s="160" t="e">
        <f>('2-year summary'!FJ25/'2-year summary'!AH25)*100</f>
        <v>#DIV/0!</v>
      </c>
      <c r="DL25" s="160">
        <f>('2-year summary'!FK25/'2-year summary'!AG25)*100</f>
        <v>0</v>
      </c>
      <c r="DM25" s="160" t="e">
        <f>('2-year summary'!FL25/'2-year summary'!AH25)*100</f>
        <v>#DIV/0!</v>
      </c>
      <c r="DN25" s="160">
        <f t="shared" si="10"/>
        <v>0.83333333333333337</v>
      </c>
      <c r="DO25" s="160" t="e">
        <f t="shared" si="10"/>
        <v>#DIV/0!</v>
      </c>
      <c r="DP25" s="160">
        <f>('2-year summary'!FO25/'2-year summary'!AG25)*100</f>
        <v>0.83333333333333337</v>
      </c>
      <c r="DQ25" s="160" t="e">
        <f>('2-year summary'!FP25/'2-year summary'!AH25)*100</f>
        <v>#DIV/0!</v>
      </c>
      <c r="DR25" s="160">
        <f>('2-year summary'!FQ25/'2-year summary'!AG25)*100</f>
        <v>0</v>
      </c>
      <c r="DS25" s="160" t="e">
        <f>('2-year summary'!FR25/'2-year summary'!AH25)*100</f>
        <v>#DIV/0!</v>
      </c>
      <c r="DT25" s="160">
        <f t="shared" si="11"/>
        <v>0.83333333333333337</v>
      </c>
      <c r="DU25" s="160" t="e">
        <f t="shared" si="11"/>
        <v>#DIV/0!</v>
      </c>
      <c r="DV25" s="160">
        <f>('2-year summary'!FU25/'2-year summary'!AG25)*100</f>
        <v>14.166666666666666</v>
      </c>
      <c r="DW25" s="160" t="e">
        <f>('2-year summary'!FV25/'2-year summary'!AH25)*100</f>
        <v>#DIV/0!</v>
      </c>
      <c r="DX25" s="160">
        <f>('2-year summary'!FW25/'2-year summary'!AG25)*100</f>
        <v>5</v>
      </c>
      <c r="DY25" s="160" t="e">
        <f>('2-year summary'!FX25/'2-year summary'!AH25)*100</f>
        <v>#DIV/0!</v>
      </c>
      <c r="DZ25" s="160">
        <f t="shared" si="12"/>
        <v>19.166666666666664</v>
      </c>
      <c r="EA25" s="160" t="e">
        <f t="shared" si="12"/>
        <v>#DIV/0!</v>
      </c>
      <c r="EB25" s="160">
        <f>('2-year summary'!GA25/'2-year summary'!AG25)*100</f>
        <v>2.5</v>
      </c>
      <c r="EC25" s="160" t="e">
        <f>('2-year summary'!GB25/'2-year summary'!AH25)*100</f>
        <v>#DIV/0!</v>
      </c>
      <c r="ED25" s="160">
        <f>('2-year summary'!GC25/'2-year summary'!AG25)*100</f>
        <v>0.83333333333333337</v>
      </c>
      <c r="EE25" s="160" t="e">
        <f>('2-year summary'!GD25/'2-year summary'!AH25)*100</f>
        <v>#DIV/0!</v>
      </c>
      <c r="EF25" s="160">
        <f t="shared" si="13"/>
        <v>3.3333333333333335</v>
      </c>
      <c r="EG25" s="160" t="e">
        <f t="shared" si="13"/>
        <v>#DIV/0!</v>
      </c>
      <c r="EH25" s="160">
        <f>('2-year summary'!GG25/'2-year summary'!AG25)*100</f>
        <v>0</v>
      </c>
      <c r="EI25" s="160" t="e">
        <f>('2-year summary'!GH25/'2-year summary'!AH25)*100</f>
        <v>#DIV/0!</v>
      </c>
      <c r="EJ25" s="160">
        <f>('2-year summary'!GI25/'2-year summary'!AG25)*100</f>
        <v>0</v>
      </c>
      <c r="EK25" s="160" t="e">
        <f>('2-year summary'!GJ25/'2-year summary'!AH25)*100</f>
        <v>#DIV/0!</v>
      </c>
      <c r="EL25" s="160">
        <f t="shared" si="14"/>
        <v>0</v>
      </c>
      <c r="EM25" s="160" t="e">
        <f t="shared" si="14"/>
        <v>#DIV/0!</v>
      </c>
      <c r="EN25" s="564" t="e">
        <f>('2-year summary'!GM25/'2-year summary'!X25)*100</f>
        <v>#DIV/0!</v>
      </c>
      <c r="EO25" s="263">
        <f>('2-year summary'!GN25/'2-year summary'!Y25)*100</f>
        <v>11.111111111111111</v>
      </c>
      <c r="EP25" s="263">
        <f>('2-year summary'!GO25/'2-year summary'!Z25)*100</f>
        <v>10</v>
      </c>
      <c r="EQ25" s="263">
        <f>('2-year summary'!GP25/'2-year summary'!AA25)*100</f>
        <v>2.2988505747126435</v>
      </c>
      <c r="ER25" s="263">
        <f>('2-year summary'!GQ25/'2-year summary'!AB25)*100</f>
        <v>7.0175438596491224</v>
      </c>
      <c r="ES25" s="265">
        <f>('2-year summary'!GR25/'2-year summary'!AC25)*100</f>
        <v>8.6294416243654819</v>
      </c>
      <c r="ET25" s="265">
        <f>('2-year summary'!GS25/'2-year summary'!AD25)*100</f>
        <v>8.6757990867579906</v>
      </c>
      <c r="EU25" s="265">
        <f>('2-year summary'!GT25/'2-year summary'!AE25)*100</f>
        <v>8.2987551867219906</v>
      </c>
      <c r="EV25" s="265">
        <f>('2-year summary'!GU25/'2-year summary'!AF25)*100</f>
        <v>8.9686098654708513</v>
      </c>
      <c r="EW25" s="564" t="e">
        <f>('2-year summary'!GV25/'2-year summary'!X25)*100</f>
        <v>#DIV/0!</v>
      </c>
      <c r="EX25" s="263">
        <f>('2-year summary'!GW25/'2-year summary'!Y25)*100</f>
        <v>0</v>
      </c>
      <c r="EY25" s="263">
        <f>('2-year summary'!GX25/'2-year summary'!Z25)*100</f>
        <v>0</v>
      </c>
      <c r="EZ25" s="263">
        <f>('2-year summary'!GY25/'2-year summary'!AA25)*100</f>
        <v>0</v>
      </c>
      <c r="FA25" s="263">
        <f>('2-year summary'!GZ25/'2-year summary'!AB25)*100</f>
        <v>0</v>
      </c>
      <c r="FB25" s="265">
        <f>('2-year summary'!HA25/'2-year summary'!AC25)*100</f>
        <v>0</v>
      </c>
      <c r="FC25" s="265">
        <f>('2-year summary'!HB25/'2-year summary'!AD25)*100</f>
        <v>5.0228310502283104</v>
      </c>
      <c r="FD25" s="265">
        <f>('2-year summary'!HC25/'2-year summary'!AE25)*100</f>
        <v>4.5643153526970952</v>
      </c>
      <c r="FE25" s="265">
        <f>('2-year summary'!HD25/'2-year summary'!AF25)*100</f>
        <v>3.1390134529147984</v>
      </c>
      <c r="FF25" s="564" t="e">
        <f>('2-year summary'!HN25/'2-year summary'!X25)*100</f>
        <v>#DIV/0!</v>
      </c>
      <c r="FG25" s="263">
        <f>('2-year summary'!HO25/'2-year summary'!Y25)*100</f>
        <v>44.444444444444443</v>
      </c>
      <c r="FH25" s="263">
        <f>('2-year summary'!HP25/'2-year summary'!Z25)*100</f>
        <v>33.333333333333329</v>
      </c>
      <c r="FI25" s="263">
        <f>('2-year summary'!HQ25/'2-year summary'!AA25)*100</f>
        <v>6.8965517241379306</v>
      </c>
      <c r="FJ25" s="263">
        <f>('2-year summary'!HR25/'2-year summary'!AB25)*100</f>
        <v>9.6491228070175428</v>
      </c>
      <c r="FK25" s="265">
        <f>('2-year summary'!HS25/'2-year summary'!AC25)*100</f>
        <v>18.274111675126903</v>
      </c>
      <c r="FL25" s="265">
        <f>('2-year summary'!HT25/'2-year summary'!AD25)*100</f>
        <v>20.547945205479451</v>
      </c>
      <c r="FM25" s="265">
        <f>('2-year summary'!HU25/'2-year summary'!AE25)*100</f>
        <v>14.522821576763487</v>
      </c>
      <c r="FN25" s="265">
        <f>('2-year summary'!HV25/'2-year summary'!AF25)*100</f>
        <v>19.282511210762333</v>
      </c>
      <c r="FO25" s="564" t="e">
        <f>('2-year summary'!HW25/'2-year summary'!X25)*100</f>
        <v>#DIV/0!</v>
      </c>
      <c r="FP25" s="263">
        <f>('2-year summary'!HX25/'2-year summary'!Y25)*100</f>
        <v>0</v>
      </c>
      <c r="FQ25" s="263">
        <f>('2-year summary'!HY25/'2-year summary'!Z25)*100</f>
        <v>0</v>
      </c>
      <c r="FR25" s="263">
        <f>('2-year summary'!HZ25/'2-year summary'!AA25)*100</f>
        <v>17.241379310344829</v>
      </c>
      <c r="FS25" s="263">
        <f>('2-year summary'!IA25/'2-year summary'!AB25)*100</f>
        <v>4.3859649122807012</v>
      </c>
      <c r="FT25" s="265">
        <f>('2-year summary'!IB25/'2-year summary'!AC25)*100</f>
        <v>0</v>
      </c>
      <c r="FU25" s="265">
        <f>('2-year summary'!IC25/'2-year summary'!AD25)*100</f>
        <v>2.7397260273972601</v>
      </c>
      <c r="FV25" s="265">
        <f>('2-year summary'!ID25/'2-year summary'!AE25)*100</f>
        <v>2.904564315352697</v>
      </c>
      <c r="FW25" s="265">
        <f>('2-year summary'!IE25/'2-year summary'!AF25)*100</f>
        <v>3.5874439461883409</v>
      </c>
      <c r="FX25" s="564" t="e">
        <f>('2-year summary'!KQ25/'2-year summary'!X25)*100</f>
        <v>#DIV/0!</v>
      </c>
      <c r="FY25" s="263">
        <f>('2-year summary'!KR25/'2-year summary'!Y25)*100</f>
        <v>7.4074074074074066</v>
      </c>
      <c r="FZ25" s="263">
        <f>('2-year summary'!KS25/'2-year summary'!Z25)*100</f>
        <v>30</v>
      </c>
      <c r="GA25" s="263">
        <f>('2-year summary'!KT25/'2-year summary'!AA25)*100</f>
        <v>11.494252873563218</v>
      </c>
      <c r="GB25" s="263">
        <f>('2-year summary'!KU25/'2-year summary'!AB25)*100</f>
        <v>28.947368421052634</v>
      </c>
      <c r="GC25" s="265">
        <f>('2-year summary'!KV25/'2-year summary'!AC25)*100</f>
        <v>18.274111675126903</v>
      </c>
      <c r="GD25" s="265">
        <f>('2-year summary'!KW25/'2-year summary'!AD25)*100</f>
        <v>6.3926940639269407</v>
      </c>
      <c r="GE25" s="265">
        <f>('2-year summary'!KX25/'2-year summary'!AE25)*100</f>
        <v>13.278008298755188</v>
      </c>
      <c r="GF25" s="265">
        <f>('2-year summary'!KY25/'2-year summary'!AF25)*100</f>
        <v>14.798206278026907</v>
      </c>
      <c r="GG25" s="564" t="e">
        <f>('2-year summary'!KZ25/'2-year summary'!X25)*100</f>
        <v>#DIV/0!</v>
      </c>
      <c r="GH25" s="263">
        <f>('2-year summary'!LA25/'2-year summary'!Y25)*100</f>
        <v>3.7037037037037033</v>
      </c>
      <c r="GI25" s="263">
        <f>('2-year summary'!LB25/'2-year summary'!Z25)*100</f>
        <v>3.3333333333333335</v>
      </c>
      <c r="GJ25" s="263">
        <f>('2-year summary'!LC25/'2-year summary'!AA25)*100</f>
        <v>2.2988505747126435</v>
      </c>
      <c r="GK25" s="263">
        <f>('2-year summary'!LD25/'2-year summary'!AB25)*100</f>
        <v>21.929824561403507</v>
      </c>
      <c r="GL25" s="265">
        <f>('2-year summary'!LE25/'2-year summary'!AC25)*100</f>
        <v>24.873096446700508</v>
      </c>
      <c r="GM25" s="265">
        <f>('2-year summary'!LF25/'2-year summary'!AD25)*100</f>
        <v>10.045662100456621</v>
      </c>
      <c r="GN25" s="265">
        <f>('2-year summary'!LG25/'2-year summary'!AE25)*100</f>
        <v>16.182572614107883</v>
      </c>
      <c r="GO25" s="265">
        <f>('2-year summary'!LH25/'2-year summary'!AF25)*100</f>
        <v>11.210762331838566</v>
      </c>
      <c r="GP25" s="152"/>
      <c r="GQ25" s="153" t="e">
        <f t="shared" ref="GQ25:GQ38" si="25">SUM(GG25,FX25,FO25,FF25,EW25,EN25,BG25,AV25,AI25,X25)</f>
        <v>#DIV/0!</v>
      </c>
      <c r="GR25" s="153">
        <f t="shared" ref="GR25:GR38" si="26">SUM(GH25,FY25,FP25,FG25,EX25,EO25,BH25,AW25,AJ25,Y25)</f>
        <v>100</v>
      </c>
      <c r="GS25" s="153">
        <f t="shared" ref="GS25:GS38" si="27">SUM(GI25,FZ25,FQ25,FH25,EY25,EP25,BI25,AX25,AK25,Z25)</f>
        <v>99.999999999999986</v>
      </c>
      <c r="GT25" s="153">
        <f t="shared" ref="GT25:GT38" si="28">SUM(GJ25,GA25,FR25,FI25,EZ25,EQ25,BJ25,AY25,AL25,AA25)</f>
        <v>100</v>
      </c>
      <c r="GU25" s="153">
        <f t="shared" ref="GU25:GU38" si="29">SUM(GK25,GB25,FS25,FJ25,FA25,ER25,BK25,AZ25,AM25,AB25)</f>
        <v>99.999999999999986</v>
      </c>
      <c r="GV25" s="153">
        <f t="shared" ref="GV25:GV38" si="30">SUM(GL25,GC25,FT25,FK25,FB25,ES25,BL25,BA25,AN25,AC25)</f>
        <v>100</v>
      </c>
      <c r="GW25" s="153">
        <f t="shared" ref="GW25:GW38" si="31">SUM(GM25,GD25,FU25,FL25,FC25,ET25,BM25,BB25,AO25,AD25)</f>
        <v>100</v>
      </c>
      <c r="GX25" s="153">
        <f t="shared" ref="GX25:GX38" si="32">SUM(GN25,GE25,FV25,FM25,FD25,EU25,BN25,BC25,AP25,AE25)</f>
        <v>100</v>
      </c>
      <c r="GY25" s="153">
        <f t="shared" ref="GY25:GY38" si="33">SUM(GO25,GF25,FW25,FN25,FE25,EV25,BO25,BD25,AQ25,AF25)</f>
        <v>100</v>
      </c>
      <c r="GZ25" s="569">
        <f t="shared" ref="GZ25:HA38" si="34">SUM(EJ25,EH25,ED25,EB25,DX25,DV25,DR25,DP25,DL25,DJ25,DF25,DD25,CZ25,CX25,CT25,CR25,CN25,CL25,CH25,CF25,CB25,BZ25,BV25,BT25,BP25,BE25,AR25,AG25)</f>
        <v>100</v>
      </c>
      <c r="HA25" s="569" t="e">
        <f t="shared" si="34"/>
        <v>#DIV/0!</v>
      </c>
    </row>
    <row r="26" spans="1:209" x14ac:dyDescent="0.2">
      <c r="A26" s="156" t="s">
        <v>39</v>
      </c>
      <c r="B26" s="157">
        <f>('2-year summary'!B26/'2-year summary'!X26)*100</f>
        <v>71.666117879486336</v>
      </c>
      <c r="C26" s="157">
        <f>('2-year summary'!C26/'2-year summary'!Y26)*100</f>
        <v>58.162661299869775</v>
      </c>
      <c r="D26" s="157">
        <f>('2-year summary'!D26/'2-year summary'!Z26)*100</f>
        <v>53.761327655857627</v>
      </c>
      <c r="E26" s="157">
        <f>('2-year summary'!E26/'2-year summary'!AA26)*100</f>
        <v>50.106353463423659</v>
      </c>
      <c r="F26" s="157">
        <f>('2-year summary'!F26/'2-year summary'!AB26)*100</f>
        <v>44.036872218690398</v>
      </c>
      <c r="G26" s="158">
        <f>('2-year summary'!G26/'2-year summary'!AC26)*100</f>
        <v>45.819815323184429</v>
      </c>
      <c r="H26" s="158">
        <f>('2-year summary'!H26/'2-year summary'!AD26)*100</f>
        <v>47.238434600970699</v>
      </c>
      <c r="I26" s="158">
        <f>('2-year summary'!I26/'2-year summary'!AE26)*100</f>
        <v>45.271629778672036</v>
      </c>
      <c r="J26" s="158">
        <f>('2-year summary'!J26/'2-year summary'!AF26)*100</f>
        <v>44.480742778541952</v>
      </c>
      <c r="K26" s="158">
        <f>('2-year summary'!K26/'2-year summary'!AG26)*100</f>
        <v>19.315716821139812</v>
      </c>
      <c r="L26" s="158">
        <f>('2-year summary'!L26/'2-year summary'!AH26)*100</f>
        <v>46.012702893436838</v>
      </c>
      <c r="M26" s="160">
        <f>('2-year summary'!M26/'2-year summary'!X26)*100</f>
        <v>28.333882120513664</v>
      </c>
      <c r="N26" s="157">
        <f>('2-year summary'!N26/'2-year summary'!Y26)*100</f>
        <v>41.837338700130225</v>
      </c>
      <c r="O26" s="157">
        <f>('2-year summary'!O26/'2-year summary'!Z26)*100</f>
        <v>46.238672344142373</v>
      </c>
      <c r="P26" s="157">
        <f>('2-year summary'!P26/'2-year summary'!AA26)*100</f>
        <v>49.893646536576341</v>
      </c>
      <c r="Q26" s="157">
        <f>('2-year summary'!Q26/'2-year summary'!AB26)*100</f>
        <v>55.963127781309595</v>
      </c>
      <c r="R26" s="158">
        <f>('2-year summary'!R26/'2-year summary'!AC26)*100</f>
        <v>54.180184676815571</v>
      </c>
      <c r="S26" s="158">
        <f>('2-year summary'!S26/'2-year summary'!AD26)*100</f>
        <v>52.761565399029308</v>
      </c>
      <c r="T26" s="158">
        <f>('2-year summary'!T26/'2-year summary'!AE26)*100</f>
        <v>54.728370221327971</v>
      </c>
      <c r="U26" s="158">
        <f>('2-year summary'!U26/'2-year summary'!AF26)*100</f>
        <v>55.519257221458048</v>
      </c>
      <c r="V26" s="158">
        <f>('2-year summary'!V26/'2-year summary'!AG26)*100</f>
        <v>80.684283178860184</v>
      </c>
      <c r="W26" s="158">
        <f>('2-year summary'!W26/'2-year summary'!AH26)*100</f>
        <v>53.987297106563162</v>
      </c>
      <c r="X26" s="160">
        <f>('2-year summary'!AI26/'2-year summary'!X26)*100</f>
        <v>28.15278235100428</v>
      </c>
      <c r="Y26" s="157">
        <f>('2-year summary'!AJ26/'2-year summary'!Y26)*100</f>
        <v>22.161714218065583</v>
      </c>
      <c r="Z26" s="157">
        <f>('2-year summary'!AK26/'2-year summary'!Z26)*100</f>
        <v>20.24238453979692</v>
      </c>
      <c r="AA26" s="157">
        <f>('2-year summary'!AL26/'2-year summary'!AA26)*100</f>
        <v>18.26505132710626</v>
      </c>
      <c r="AB26" s="157">
        <f>('2-year summary'!AM26/'2-year summary'!AB26)*100</f>
        <v>14.691671964399236</v>
      </c>
      <c r="AC26" s="158">
        <f>('2-year summary'!AN26/'2-year summary'!AC26)*100</f>
        <v>15.348140753681058</v>
      </c>
      <c r="AD26" s="158">
        <f>('2-year summary'!AO26/'2-year summary'!AD26)*100</f>
        <v>15.727713952202492</v>
      </c>
      <c r="AE26" s="158">
        <f>('2-year summary'!AP26/'2-year summary'!AE26)*100</f>
        <v>14.735471653450114</v>
      </c>
      <c r="AF26" s="158">
        <f>('2-year summary'!AQ26/'2-year summary'!AF26)*100</f>
        <v>14.781063732232921</v>
      </c>
      <c r="AG26" s="158">
        <f>('2-year summary'!AR26/'2-year summary'!AG26)*100</f>
        <v>5.9455728653125615</v>
      </c>
      <c r="AH26" s="158">
        <f>('2-year summary'!AS26/'2-year summary'!AH26)*100</f>
        <v>14.467184191954836</v>
      </c>
      <c r="AI26" s="160">
        <f>('2-year summary'!AT26/'2-year summary'!X26)*100</f>
        <v>21.221600263417848</v>
      </c>
      <c r="AJ26" s="157">
        <f>('2-year summary'!AU26/'2-year summary'!Y26)*100</f>
        <v>34.213330176393988</v>
      </c>
      <c r="AK26" s="157">
        <f>('2-year summary'!AV26/'2-year summary'!Z26)*100</f>
        <v>36.10656185173054</v>
      </c>
      <c r="AL26" s="157">
        <f>('2-year summary'!AW26/'2-year summary'!AA26)*100</f>
        <v>39.295292703227595</v>
      </c>
      <c r="AM26" s="157">
        <f>('2-year summary'!AX26/'2-year summary'!AB26)*100</f>
        <v>46.458995549904643</v>
      </c>
      <c r="AN26" s="158">
        <f>('2-year summary'!AY26/'2-year summary'!AC26)*100</f>
        <v>47.510606438732218</v>
      </c>
      <c r="AO26" s="158">
        <f>('2-year summary'!AZ26/'2-year summary'!AD26)*100</f>
        <v>43.699698961725133</v>
      </c>
      <c r="AP26" s="158">
        <f>('2-year summary'!BA26/'2-year summary'!AE26)*100</f>
        <v>45.863415788850752</v>
      </c>
      <c r="AQ26" s="158">
        <f>('2-year summary'!BB26/'2-year summary'!AF26)*100</f>
        <v>48.790692342961947</v>
      </c>
      <c r="AR26" s="158">
        <f>('2-year summary'!BC26/'2-year summary'!AG26)*100</f>
        <v>76.414908302110035</v>
      </c>
      <c r="AS26" s="158">
        <f>('2-year summary'!BD26/'2-year summary'!AH26)*100</f>
        <v>38.085156433780284</v>
      </c>
      <c r="AT26" s="550">
        <f t="shared" si="1"/>
        <v>82.360481167422591</v>
      </c>
      <c r="AU26" s="550">
        <f t="shared" si="1"/>
        <v>52.55234062573512</v>
      </c>
      <c r="AV26" s="160" t="s">
        <v>73</v>
      </c>
      <c r="AW26" s="157" t="s">
        <v>73</v>
      </c>
      <c r="AX26" s="157" t="s">
        <v>73</v>
      </c>
      <c r="AY26" s="157" t="s">
        <v>73</v>
      </c>
      <c r="AZ26" s="157" t="s">
        <v>73</v>
      </c>
      <c r="BA26" s="158" t="s">
        <v>73</v>
      </c>
      <c r="BB26" s="158" t="s">
        <v>73</v>
      </c>
      <c r="BC26" s="158" t="s">
        <v>73</v>
      </c>
      <c r="BD26" s="158" t="s">
        <v>73</v>
      </c>
      <c r="BE26" s="158" t="s">
        <v>73</v>
      </c>
      <c r="BF26" s="158" t="s">
        <v>73</v>
      </c>
      <c r="BG26" s="160">
        <f>('2-year summary'!CW26/'2-year summary'!X26)*100</f>
        <v>1.1853803095159698</v>
      </c>
      <c r="BH26" s="157">
        <f>('2-year summary'!CX26/'2-year summary'!Y26)*100</f>
        <v>0.46170237954303306</v>
      </c>
      <c r="BI26" s="157">
        <f>('2-year summary'!CY26/'2-year summary'!Z26)*100</f>
        <v>0.39305601048149358</v>
      </c>
      <c r="BJ26" s="157">
        <f>('2-year summary'!CZ26/'2-year summary'!AA26)*100</f>
        <v>0.2589475631184685</v>
      </c>
      <c r="BK26" s="157">
        <f>('2-year summary'!DA26/'2-year summary'!AB26)*100</f>
        <v>0</v>
      </c>
      <c r="BL26" s="158">
        <f>('2-year summary'!DB26/'2-year summary'!AC26)*100</f>
        <v>0</v>
      </c>
      <c r="BM26" s="158">
        <f>('2-year summary'!DC26/'2-year summary'!AD26)*100</f>
        <v>0</v>
      </c>
      <c r="BN26" s="158">
        <f>('2-year summary'!DD26/'2-year summary'!AE26)*100</f>
        <v>0</v>
      </c>
      <c r="BO26" s="158">
        <f>('2-year summary'!DE26/'2-year summary'!AF26)*100</f>
        <v>0</v>
      </c>
      <c r="BP26" s="158">
        <f>('2-year summary'!DF26/'2-year summary'!AG26)*100</f>
        <v>0</v>
      </c>
      <c r="BQ26" s="158">
        <f>('2-year summary'!DG26/'2-year summary'!AH26)*100</f>
        <v>0</v>
      </c>
      <c r="BR26" s="550">
        <f t="shared" si="2"/>
        <v>0</v>
      </c>
      <c r="BS26" s="550">
        <f t="shared" si="2"/>
        <v>0</v>
      </c>
      <c r="BT26" s="160">
        <f>('2-year summary'!DS26/'2-year summary'!AG26)*100</f>
        <v>0.45355945572865314</v>
      </c>
      <c r="BU26" s="160">
        <f>('2-year summary'!DT26/'2-year summary'!AH26)*100</f>
        <v>1.1526699600094095</v>
      </c>
      <c r="BV26" s="550">
        <f>('2-year summary'!DU26/'2-year summary'!AG26)*100</f>
        <v>2.9579964504042593E-2</v>
      </c>
      <c r="BW26" s="550">
        <f>('2-year summary'!DV26/'2-year summary'!AH26)*100</f>
        <v>0.16466713714420136</v>
      </c>
      <c r="BX26" s="160">
        <f t="shared" si="3"/>
        <v>0.48313942023269574</v>
      </c>
      <c r="BY26" s="160">
        <f t="shared" si="3"/>
        <v>1.3173370971536109</v>
      </c>
      <c r="BZ26" s="160">
        <f>('2-year summary'!DY26/'2-year summary'!AG26)*100</f>
        <v>1.4395582725300731</v>
      </c>
      <c r="CA26" s="160">
        <f>('2-year summary'!DZ26/'2-year summary'!AH26)*100</f>
        <v>3.2698188661491412</v>
      </c>
      <c r="CB26" s="160">
        <f>('2-year summary'!EA26/'2-year summary'!AG26)*100</f>
        <v>1.1733385919936896</v>
      </c>
      <c r="CC26" s="160">
        <f>('2-year summary'!EB26/'2-year summary'!AH26)*100</f>
        <v>2.8934368383909668</v>
      </c>
      <c r="CD26" s="160">
        <f t="shared" si="4"/>
        <v>2.6128968645237629</v>
      </c>
      <c r="CE26" s="160">
        <f t="shared" si="4"/>
        <v>6.1632557045401075</v>
      </c>
      <c r="CF26" s="160">
        <f>('2-year summary'!EE26/'2-year summary'!AG26)*100</f>
        <v>1.9128377045947547</v>
      </c>
      <c r="CG26" s="160">
        <f>('2-year summary'!EF26/'2-year summary'!AH26)*100</f>
        <v>4.3283933192190069</v>
      </c>
      <c r="CH26" s="160">
        <f>('2-year summary'!EG26/'2-year summary'!AG26)*100</f>
        <v>9.8599881680141971E-2</v>
      </c>
      <c r="CI26" s="160">
        <f>('2-year summary'!EH26/'2-year summary'!AH26)*100</f>
        <v>0.37638202775817453</v>
      </c>
      <c r="CJ26" s="160">
        <f t="shared" si="5"/>
        <v>2.0114375862748965</v>
      </c>
      <c r="CK26" s="160">
        <f t="shared" si="5"/>
        <v>4.7047753469771818</v>
      </c>
      <c r="CL26" s="160">
        <f>('2-year summary'!EK26/'2-year summary'!AG26)*100</f>
        <v>0.64089923092092294</v>
      </c>
      <c r="CM26" s="160">
        <f>('2-year summary'!EL26/'2-year summary'!AH26)*100</f>
        <v>1.8819101387908728</v>
      </c>
      <c r="CN26" s="160">
        <f>('2-year summary'!EM26/'2-year summary'!AG26)*100</f>
        <v>3.9439952672056799E-2</v>
      </c>
      <c r="CO26" s="160">
        <f>('2-year summary'!EN26/'2-year summary'!AH26)*100</f>
        <v>4.7047753469771816E-2</v>
      </c>
      <c r="CP26" s="160">
        <f t="shared" si="6"/>
        <v>0.68033918359297973</v>
      </c>
      <c r="CQ26" s="160">
        <f t="shared" si="6"/>
        <v>1.9289578922606445</v>
      </c>
      <c r="CR26" s="160">
        <f>('2-year summary'!EQ26/'2-year summary'!AG26)*100</f>
        <v>1.0648787221455336</v>
      </c>
      <c r="CS26" s="160">
        <f>('2-year summary'!ER26/'2-year summary'!AH26)*100</f>
        <v>2.7522935779816518</v>
      </c>
      <c r="CT26" s="160">
        <f>('2-year summary'!ES26/'2-year summary'!AG26)*100</f>
        <v>0.71977913626503653</v>
      </c>
      <c r="CU26" s="160">
        <f>('2-year summary'!ET26/'2-year summary'!AH26)*100</f>
        <v>1.1291460832745237</v>
      </c>
      <c r="CV26" s="160">
        <f t="shared" si="7"/>
        <v>1.7846578584105701</v>
      </c>
      <c r="CW26" s="160">
        <f t="shared" si="7"/>
        <v>3.8814396612561755</v>
      </c>
      <c r="CX26" s="160">
        <f>('2-year summary'!EW26/'2-year summary'!AG26)*100</f>
        <v>1.2620784855058176</v>
      </c>
      <c r="CY26" s="160">
        <f>('2-year summary'!EX26/'2-year summary'!AH26)*100</f>
        <v>3.1051517290049402</v>
      </c>
      <c r="CZ26" s="160">
        <f>('2-year summary'!EY26/'2-year summary'!AG26)*100</f>
        <v>0.45355945572865314</v>
      </c>
      <c r="DA26" s="160">
        <f>('2-year summary'!EZ26/'2-year summary'!AH26)*100</f>
        <v>1.8819101387908728</v>
      </c>
      <c r="DB26" s="160">
        <f t="shared" si="8"/>
        <v>1.7156379412344707</v>
      </c>
      <c r="DC26" s="160">
        <f t="shared" si="8"/>
        <v>4.9870618677958127</v>
      </c>
      <c r="DD26" s="160">
        <f>('2-year summary'!FC26/'2-year summary'!AG26)*100</f>
        <v>8.8739893512127785E-2</v>
      </c>
      <c r="DE26" s="160">
        <f>('2-year summary'!FD26/'2-year summary'!AH26)*100</f>
        <v>0.21171489061397319</v>
      </c>
      <c r="DF26" s="160">
        <f>('2-year summary'!FE26/'2-year summary'!AG26)*100</f>
        <v>0.41411950305659634</v>
      </c>
      <c r="DG26" s="160">
        <f>('2-year summary'!FF26/'2-year summary'!AH26)*100</f>
        <v>0.98800282286520824</v>
      </c>
      <c r="DH26" s="160">
        <f t="shared" si="9"/>
        <v>0.50285939656872414</v>
      </c>
      <c r="DI26" s="160">
        <f t="shared" si="9"/>
        <v>1.1997177134791814</v>
      </c>
      <c r="DJ26" s="160">
        <f>('2-year summary'!FI26/'2-year summary'!AG26)*100</f>
        <v>1.9128377045947547</v>
      </c>
      <c r="DK26" s="160">
        <f>('2-year summary'!FJ26/'2-year summary'!AH26)*100</f>
        <v>3.669724770642202</v>
      </c>
      <c r="DL26" s="160">
        <f>('2-year summary'!FK26/'2-year summary'!AG26)*100</f>
        <v>0.2662196805363834</v>
      </c>
      <c r="DM26" s="160">
        <f>('2-year summary'!FL26/'2-year summary'!AH26)*100</f>
        <v>0.75276405551634906</v>
      </c>
      <c r="DN26" s="160">
        <f t="shared" si="10"/>
        <v>2.1790573851311379</v>
      </c>
      <c r="DO26" s="160">
        <f t="shared" si="10"/>
        <v>4.4224888261585509</v>
      </c>
      <c r="DP26" s="160">
        <f>('2-year summary'!FO26/'2-year summary'!AG26)*100</f>
        <v>0</v>
      </c>
      <c r="DQ26" s="160">
        <f>('2-year summary'!FP26/'2-year summary'!AH26)*100</f>
        <v>0</v>
      </c>
      <c r="DR26" s="160">
        <f>('2-year summary'!FQ26/'2-year summary'!AG26)*100</f>
        <v>0</v>
      </c>
      <c r="DS26" s="160">
        <f>('2-year summary'!FR26/'2-year summary'!AH26)*100</f>
        <v>0</v>
      </c>
      <c r="DT26" s="160">
        <f t="shared" si="11"/>
        <v>0</v>
      </c>
      <c r="DU26" s="160">
        <f t="shared" si="11"/>
        <v>0</v>
      </c>
      <c r="DV26" s="160">
        <f>('2-year summary'!FU26/'2-year summary'!AG26)*100</f>
        <v>4.1707749950700057</v>
      </c>
      <c r="DW26" s="160">
        <f>('2-year summary'!FV26/'2-year summary'!AH26)*100</f>
        <v>9.527170077628794</v>
      </c>
      <c r="DX26" s="160">
        <f>('2-year summary'!FW26/'2-year summary'!AG26)*100</f>
        <v>1.0451587458095051</v>
      </c>
      <c r="DY26" s="160">
        <f>('2-year summary'!FX26/'2-year summary'!AH26)*100</f>
        <v>7.6687838155728061</v>
      </c>
      <c r="DZ26" s="160">
        <f t="shared" si="12"/>
        <v>5.2159337408795103</v>
      </c>
      <c r="EA26" s="160">
        <f t="shared" si="12"/>
        <v>17.195953893201601</v>
      </c>
      <c r="EB26" s="160">
        <f>('2-year summary'!GA26/'2-year summary'!AG26)*100</f>
        <v>0.40425951488858214</v>
      </c>
      <c r="EC26" s="160">
        <f>('2-year summary'!GB26/'2-year summary'!AH26)*100</f>
        <v>1.6231474947071278</v>
      </c>
      <c r="ED26" s="160">
        <f>('2-year summary'!GC26/'2-year summary'!AG26)*100</f>
        <v>2.9579964504042593E-2</v>
      </c>
      <c r="EE26" s="160">
        <f>('2-year summary'!GD26/'2-year summary'!AH26)*100</f>
        <v>0</v>
      </c>
      <c r="EF26" s="160">
        <f t="shared" si="13"/>
        <v>0.43383947939262474</v>
      </c>
      <c r="EG26" s="160">
        <f t="shared" si="13"/>
        <v>1.6231474947071278</v>
      </c>
      <c r="EH26" s="160">
        <f>('2-year summary'!GG26/'2-year summary'!AG26)*100</f>
        <v>1.97199763360284E-2</v>
      </c>
      <c r="EI26" s="160">
        <f>('2-year summary'!GH26/'2-year summary'!AH26)*100</f>
        <v>2.3523876734885908E-2</v>
      </c>
      <c r="EJ26" s="160">
        <f>('2-year summary'!GI26/'2-year summary'!AG26)*100</f>
        <v>0</v>
      </c>
      <c r="EK26" s="160">
        <f>('2-year summary'!GJ26/'2-year summary'!AH26)*100</f>
        <v>0</v>
      </c>
      <c r="EL26" s="160">
        <f t="shared" si="14"/>
        <v>1.97199763360284E-2</v>
      </c>
      <c r="EM26" s="160">
        <f t="shared" si="14"/>
        <v>2.3523876734885908E-2</v>
      </c>
      <c r="EN26" s="564">
        <f>('2-year summary'!GM26/'2-year summary'!X26)*100</f>
        <v>5.5976292393809679</v>
      </c>
      <c r="EO26" s="263">
        <f>('2-year summary'!GN26/'2-year summary'!Y26)*100</f>
        <v>4.451284479696934</v>
      </c>
      <c r="EP26" s="263">
        <f>('2-year summary'!GO26/'2-year summary'!Z26)*100</f>
        <v>3.6030134294136915</v>
      </c>
      <c r="EQ26" s="263">
        <f>('2-year summary'!GP26/'2-year summary'!AA26)*100</f>
        <v>4.0876722463701105</v>
      </c>
      <c r="ER26" s="263">
        <f>('2-year summary'!GQ26/'2-year summary'!AB26)*100</f>
        <v>4.1004450095359184</v>
      </c>
      <c r="ES26" s="265">
        <f>('2-year summary'!GR26/'2-year summary'!AC26)*100</f>
        <v>4.4172697778886949</v>
      </c>
      <c r="ET26" s="265">
        <f>('2-year summary'!GS26/'2-year summary'!AD26)*100</f>
        <v>4.5770105056214287</v>
      </c>
      <c r="EU26" s="265">
        <f>('2-year summary'!GT26/'2-year summary'!AE26)*100</f>
        <v>4.5153272576636292</v>
      </c>
      <c r="EV26" s="265">
        <f>('2-year summary'!GU26/'2-year summary'!AF26)*100</f>
        <v>4.3615314076111877</v>
      </c>
      <c r="EW26" s="564">
        <f>('2-year summary'!GV26/'2-year summary'!X26)*100</f>
        <v>1.6463615409944024E-2</v>
      </c>
      <c r="EX26" s="263">
        <f>('2-year summary'!GW26/'2-year summary'!Y26)*100</f>
        <v>9.4708180419083701E-2</v>
      </c>
      <c r="EY26" s="263">
        <f>('2-year summary'!GX26/'2-year summary'!Z26)*100</f>
        <v>0.33846489791461953</v>
      </c>
      <c r="EZ26" s="263">
        <f>('2-year summary'!GY26/'2-year summary'!AA26)*100</f>
        <v>3.6992509016924073E-2</v>
      </c>
      <c r="FA26" s="263">
        <f>('2-year summary'!GZ26/'2-year summary'!AB26)*100</f>
        <v>4.450095359186268E-2</v>
      </c>
      <c r="FB26" s="265">
        <f>('2-year summary'!HA26/'2-year summary'!AC26)*100</f>
        <v>7.4868979286249054E-2</v>
      </c>
      <c r="FC26" s="265">
        <f>('2-year summary'!HB26/'2-year summary'!AD26)*100</f>
        <v>6.1436382625790986E-2</v>
      </c>
      <c r="FD26" s="265">
        <f>('2-year summary'!HC26/'2-year summary'!AE26)*100</f>
        <v>6.5096461119659138E-2</v>
      </c>
      <c r="FE26" s="265">
        <f>('2-year summary'!HD26/'2-year summary'!AF26)*100</f>
        <v>8.596973865199449E-2</v>
      </c>
      <c r="FF26" s="564">
        <f>('2-year summary'!HN26/'2-year summary'!X26)*100</f>
        <v>13.516628251564045</v>
      </c>
      <c r="FG26" s="263">
        <f>('2-year summary'!HO26/'2-year summary'!Y26)*100</f>
        <v>12.110808571090329</v>
      </c>
      <c r="FH26" s="263">
        <f>('2-year summary'!HP26/'2-year summary'!Z26)*100</f>
        <v>12.741565673108418</v>
      </c>
      <c r="FI26" s="263">
        <f>('2-year summary'!HQ26/'2-year summary'!AA26)*100</f>
        <v>12.790159992601499</v>
      </c>
      <c r="FJ26" s="263">
        <f>('2-year summary'!HR26/'2-year summary'!AB26)*100</f>
        <v>10.915448188175461</v>
      </c>
      <c r="FK26" s="265">
        <f>('2-year summary'!HS26/'2-year summary'!AC26)*100</f>
        <v>12.02894933865735</v>
      </c>
      <c r="FL26" s="265">
        <f>('2-year summary'!HT26/'2-year summary'!AD26)*100</f>
        <v>12.815629415740002</v>
      </c>
      <c r="FM26" s="265">
        <f>('2-year summary'!HU26/'2-year summary'!AE26)*100</f>
        <v>12.912770742099658</v>
      </c>
      <c r="FN26" s="265">
        <f>('2-year summary'!HV26/'2-year summary'!AF26)*100</f>
        <v>12.717790004585053</v>
      </c>
      <c r="FO26" s="564">
        <f>('2-year summary'!HW26/'2-year summary'!X26)*100</f>
        <v>2.0250246954231148</v>
      </c>
      <c r="FP26" s="263">
        <f>('2-year summary'!HX26/'2-year summary'!Y26)*100</f>
        <v>1.9888717888007577</v>
      </c>
      <c r="FQ26" s="263">
        <f>('2-year summary'!HY26/'2-year summary'!Z26)*100</f>
        <v>1.6704880445463477</v>
      </c>
      <c r="FR26" s="263">
        <f>('2-year summary'!HZ26/'2-year summary'!AA26)*100</f>
        <v>3.079626375658929</v>
      </c>
      <c r="FS26" s="263">
        <f>('2-year summary'!IA26/'2-year summary'!AB26)*100</f>
        <v>1.7736808645899556</v>
      </c>
      <c r="FT26" s="265">
        <f>('2-year summary'!IB26/'2-year summary'!AC26)*100</f>
        <v>2.2211130521587226</v>
      </c>
      <c r="FU26" s="265">
        <f>('2-year summary'!IC26/'2-year summary'!AD26)*100</f>
        <v>2.783068132948332</v>
      </c>
      <c r="FV26" s="265">
        <f>('2-year summary'!ID26/'2-year summary'!AE26)*100</f>
        <v>2.5624334240738551</v>
      </c>
      <c r="FW26" s="265">
        <f>('2-year summary'!IE26/'2-year summary'!AF26)*100</f>
        <v>2.4530032095369099</v>
      </c>
      <c r="FX26" s="564">
        <f>('2-year summary'!KQ26/'2-year summary'!X26)*100</f>
        <v>24.399078037537041</v>
      </c>
      <c r="FY26" s="263">
        <f>('2-year summary'!KR26/'2-year summary'!Y26)*100</f>
        <v>19.438854031016927</v>
      </c>
      <c r="FZ26" s="263">
        <f>('2-year summary'!KS26/'2-year summary'!Z26)*100</f>
        <v>17.174364013538597</v>
      </c>
      <c r="GA26" s="263">
        <f>('2-year summary'!KT26/'2-year summary'!AA26)*100</f>
        <v>14.963469897345789</v>
      </c>
      <c r="GB26" s="263">
        <f>('2-year summary'!KU26/'2-year summary'!AB26)*100</f>
        <v>14.329307056579784</v>
      </c>
      <c r="GC26" s="265">
        <f>('2-year summary'!KV26/'2-year summary'!AC26)*100</f>
        <v>14.025455452957324</v>
      </c>
      <c r="GD26" s="265">
        <f>('2-year summary'!KW26/'2-year summary'!AD26)*100</f>
        <v>14.11808072740677</v>
      </c>
      <c r="GE26" s="265">
        <f>('2-year summary'!KX26/'2-year summary'!AE26)*100</f>
        <v>13.108060125458634</v>
      </c>
      <c r="GF26" s="265">
        <f>('2-year summary'!KY26/'2-year summary'!AF26)*100</f>
        <v>12.620357634112791</v>
      </c>
      <c r="GG26" s="564">
        <f>('2-year summary'!KZ26/'2-year summary'!X26)*100</f>
        <v>3.8854132367467895</v>
      </c>
      <c r="GH26" s="263">
        <f>('2-year summary'!LA26/'2-year summary'!Y26)*100</f>
        <v>5.0787261749733634</v>
      </c>
      <c r="GI26" s="263">
        <f>('2-year summary'!LB26/'2-year summary'!Z26)*100</f>
        <v>7.7301015394693753</v>
      </c>
      <c r="GJ26" s="263">
        <f>('2-year summary'!LC26/'2-year summary'!AA26)*100</f>
        <v>7.222787385554426</v>
      </c>
      <c r="GK26" s="263">
        <f>('2-year summary'!LD26/'2-year summary'!AB26)*100</f>
        <v>7.6859504132231402</v>
      </c>
      <c r="GL26" s="265">
        <f>('2-year summary'!LE26/'2-year summary'!AC26)*100</f>
        <v>4.3735962066383829</v>
      </c>
      <c r="GM26" s="265">
        <f>('2-year summary'!LF26/'2-year summary'!AD26)*100</f>
        <v>6.2173619217300482</v>
      </c>
      <c r="GN26" s="265">
        <f>('2-year summary'!LG26/'2-year summary'!AE26)*100</f>
        <v>6.2374245472837018</v>
      </c>
      <c r="GO26" s="265">
        <f>('2-year summary'!LH26/'2-year summary'!AF26)*100</f>
        <v>4.1895919303071985</v>
      </c>
      <c r="GP26" s="152"/>
      <c r="GQ26" s="153">
        <f t="shared" si="25"/>
        <v>100</v>
      </c>
      <c r="GR26" s="153">
        <f t="shared" si="26"/>
        <v>100</v>
      </c>
      <c r="GS26" s="153">
        <f t="shared" si="27"/>
        <v>100</v>
      </c>
      <c r="GT26" s="153">
        <f t="shared" si="28"/>
        <v>100.00000000000001</v>
      </c>
      <c r="GU26" s="153">
        <f t="shared" si="29"/>
        <v>100</v>
      </c>
      <c r="GV26" s="153">
        <f t="shared" si="30"/>
        <v>100</v>
      </c>
      <c r="GW26" s="153">
        <f t="shared" si="31"/>
        <v>100</v>
      </c>
      <c r="GX26" s="153">
        <f t="shared" si="32"/>
        <v>100.00000000000001</v>
      </c>
      <c r="GY26" s="153">
        <f t="shared" si="33"/>
        <v>100</v>
      </c>
      <c r="GZ26" s="569">
        <f t="shared" si="34"/>
        <v>99.999999999999986</v>
      </c>
      <c r="HA26" s="569">
        <f t="shared" si="34"/>
        <v>100</v>
      </c>
    </row>
    <row r="27" spans="1:209" x14ac:dyDescent="0.2">
      <c r="A27" s="156" t="s">
        <v>40</v>
      </c>
      <c r="B27" s="157">
        <f>('2-year summary'!B27/'2-year summary'!X27)*100</f>
        <v>48.952698452635552</v>
      </c>
      <c r="C27" s="157">
        <f>('2-year summary'!C27/'2-year summary'!Y27)*100</f>
        <v>49.755346139905768</v>
      </c>
      <c r="D27" s="157">
        <f>('2-year summary'!D27/'2-year summary'!Z27)*100</f>
        <v>49.343266332443115</v>
      </c>
      <c r="E27" s="157">
        <f>('2-year summary'!E27/'2-year summary'!AA27)*100</f>
        <v>44.967645731014954</v>
      </c>
      <c r="F27" s="157">
        <f>('2-year summary'!F27/'2-year summary'!AB27)*100</f>
        <v>52.534743855455389</v>
      </c>
      <c r="G27" s="158">
        <f>('2-year summary'!G27/'2-year summary'!AC27)*100</f>
        <v>50.717373976474001</v>
      </c>
      <c r="H27" s="158">
        <f>('2-year summary'!H27/'2-year summary'!AD27)*100</f>
        <v>49.810820608092797</v>
      </c>
      <c r="I27" s="158">
        <f>('2-year summary'!I27/'2-year summary'!AE27)*100</f>
        <v>49.209981600735972</v>
      </c>
      <c r="J27" s="158">
        <f>('2-year summary'!J27/'2-year summary'!AF27)*100</f>
        <v>50.397575281615822</v>
      </c>
      <c r="K27" s="158">
        <f>('2-year summary'!K27/'2-year summary'!AG27)*100</f>
        <v>40.827000753063594</v>
      </c>
      <c r="L27" s="158">
        <f>('2-year summary'!L27/'2-year summary'!AH27)*100</f>
        <v>48.395701071612415</v>
      </c>
      <c r="M27" s="160">
        <f>('2-year summary'!M27/'2-year summary'!X27)*100</f>
        <v>51.047301547364441</v>
      </c>
      <c r="N27" s="157">
        <f>('2-year summary'!N27/'2-year summary'!Y27)*100</f>
        <v>50.244653860094232</v>
      </c>
      <c r="O27" s="157">
        <f>('2-year summary'!O27/'2-year summary'!Z27)*100</f>
        <v>50.656733667556885</v>
      </c>
      <c r="P27" s="157">
        <f>('2-year summary'!P27/'2-year summary'!AA27)*100</f>
        <v>55.032354268985053</v>
      </c>
      <c r="Q27" s="157">
        <f>('2-year summary'!Q27/'2-year summary'!AB27)*100</f>
        <v>47.465256144544611</v>
      </c>
      <c r="R27" s="158">
        <f>('2-year summary'!R27/'2-year summary'!AC27)*100</f>
        <v>49.282626023525999</v>
      </c>
      <c r="S27" s="158">
        <f>('2-year summary'!S27/'2-year summary'!AD27)*100</f>
        <v>50.189179391907203</v>
      </c>
      <c r="T27" s="158">
        <f>('2-year summary'!T27/'2-year summary'!AE27)*100</f>
        <v>50.790018399264028</v>
      </c>
      <c r="U27" s="158">
        <f>('2-year summary'!U27/'2-year summary'!AF27)*100</f>
        <v>49.602424718384178</v>
      </c>
      <c r="V27" s="158">
        <f>('2-year summary'!V27/'2-year summary'!AG27)*100</f>
        <v>59.172999246936399</v>
      </c>
      <c r="W27" s="158">
        <f>('2-year summary'!W27/'2-year summary'!AH27)*100</f>
        <v>51.604298928387593</v>
      </c>
      <c r="X27" s="160">
        <f>('2-year summary'!AI27/'2-year summary'!X27)*100</f>
        <v>20.13775317650019</v>
      </c>
      <c r="Y27" s="157">
        <f>('2-year summary'!AJ27/'2-year summary'!Y27)*100</f>
        <v>20.727618702428416</v>
      </c>
      <c r="Z27" s="157">
        <f>('2-year summary'!AK27/'2-year summary'!Z27)*100</f>
        <v>22.230551781224133</v>
      </c>
      <c r="AA27" s="157">
        <f>('2-year summary'!AL27/'2-year summary'!AA27)*100</f>
        <v>20.169090386746376</v>
      </c>
      <c r="AB27" s="157">
        <f>('2-year summary'!AM27/'2-year summary'!AB27)*100</f>
        <v>23.88266558164965</v>
      </c>
      <c r="AC27" s="158">
        <f>('2-year summary'!AN27/'2-year summary'!AC27)*100</f>
        <v>22.627472766358299</v>
      </c>
      <c r="AD27" s="158">
        <f>('2-year summary'!AO27/'2-year summary'!AD27)*100</f>
        <v>21.975395350944765</v>
      </c>
      <c r="AE27" s="158">
        <f>('2-year summary'!AP27/'2-year summary'!AE27)*100</f>
        <v>21.821527138914444</v>
      </c>
      <c r="AF27" s="158">
        <f>('2-year summary'!AQ27/'2-year summary'!AF27)*100</f>
        <v>22.609026431393723</v>
      </c>
      <c r="AG27" s="158">
        <f>('2-year summary'!AR27/'2-year summary'!AG27)*100</f>
        <v>18.362428972410488</v>
      </c>
      <c r="AH27" s="158">
        <f>('2-year summary'!AS27/'2-year summary'!AH27)*100</f>
        <v>22.068664306103667</v>
      </c>
      <c r="AI27" s="160">
        <f>('2-year summary'!AT27/'2-year summary'!X27)*100</f>
        <v>1.2501572524845894</v>
      </c>
      <c r="AJ27" s="157">
        <f>('2-year summary'!AU27/'2-year summary'!Y27)*100</f>
        <v>41.835810076114534</v>
      </c>
      <c r="AK27" s="157">
        <f>('2-year summary'!AV27/'2-year summary'!Z27)*100</f>
        <v>42.110606131596626</v>
      </c>
      <c r="AL27" s="157">
        <f>('2-year summary'!AW27/'2-year summary'!AA27)*100</f>
        <v>44.015486271666418</v>
      </c>
      <c r="AM27" s="157">
        <f>('2-year summary'!AX27/'2-year summary'!AB27)*100</f>
        <v>44.214019606596565</v>
      </c>
      <c r="AN27" s="158">
        <f>('2-year summary'!AY27/'2-year summary'!AC27)*100</f>
        <v>45.736817951257215</v>
      </c>
      <c r="AO27" s="158">
        <f>('2-year summary'!AZ27/'2-year summary'!AD27)*100</f>
        <v>46.942543839775254</v>
      </c>
      <c r="AP27" s="158">
        <f>('2-year summary'!BA27/'2-year summary'!AE27)*100</f>
        <v>47.412603495860168</v>
      </c>
      <c r="AQ27" s="158">
        <f>('2-year summary'!BB27/'2-year summary'!AF27)*100</f>
        <v>46.216899403637079</v>
      </c>
      <c r="AR27" s="158">
        <f>('2-year summary'!BC27/'2-year summary'!AG27)*100</f>
        <v>56.452385842404325</v>
      </c>
      <c r="AS27" s="158">
        <f>('2-year summary'!BD27/'2-year summary'!AH27)*100</f>
        <v>48.143006442153208</v>
      </c>
      <c r="AT27" s="550">
        <f t="shared" si="1"/>
        <v>74.81481481481481</v>
      </c>
      <c r="AU27" s="550">
        <f t="shared" si="1"/>
        <v>70.211670748256878</v>
      </c>
      <c r="AV27" s="160" t="s">
        <v>73</v>
      </c>
      <c r="AW27" s="157" t="s">
        <v>73</v>
      </c>
      <c r="AX27" s="157" t="s">
        <v>73</v>
      </c>
      <c r="AY27" s="157" t="s">
        <v>73</v>
      </c>
      <c r="AZ27" s="157" t="s">
        <v>73</v>
      </c>
      <c r="BA27" s="158" t="s">
        <v>73</v>
      </c>
      <c r="BB27" s="158" t="s">
        <v>73</v>
      </c>
      <c r="BC27" s="158" t="s">
        <v>73</v>
      </c>
      <c r="BD27" s="158" t="s">
        <v>73</v>
      </c>
      <c r="BE27" s="158" t="s">
        <v>73</v>
      </c>
      <c r="BF27" s="158" t="s">
        <v>73</v>
      </c>
      <c r="BG27" s="160">
        <f>('2-year summary'!CW27/'2-year summary'!X27)*100</f>
        <v>40.121398918102905</v>
      </c>
      <c r="BH27" s="157">
        <f>('2-year summary'!CX27/'2-year summary'!Y27)*100</f>
        <v>0.62069590431315691</v>
      </c>
      <c r="BI27" s="157">
        <f>('2-year summary'!CY27/'2-year summary'!Z27)*100</f>
        <v>0.32485280107451309</v>
      </c>
      <c r="BJ27" s="157">
        <f>('2-year summary'!CZ27/'2-year summary'!AA27)*100</f>
        <v>1.7784587602774397E-2</v>
      </c>
      <c r="BK27" s="157">
        <f>('2-year summary'!DA27/'2-year summary'!AB27)*100</f>
        <v>1.2715043167571554E-3</v>
      </c>
      <c r="BL27" s="158">
        <f>('2-year summary'!DB27/'2-year summary'!AC27)*100</f>
        <v>0</v>
      </c>
      <c r="BM27" s="158">
        <f>('2-year summary'!DC27/'2-year summary'!AD27)*100</f>
        <v>0.15632788073768636</v>
      </c>
      <c r="BN27" s="158">
        <f>('2-year summary'!DD27/'2-year summary'!AE27)*100</f>
        <v>0</v>
      </c>
      <c r="BO27" s="158">
        <f>('2-year summary'!DE27/'2-year summary'!AF27)*100</f>
        <v>0</v>
      </c>
      <c r="BP27" s="158">
        <f>('2-year summary'!DF27/'2-year summary'!AG27)*100</f>
        <v>0</v>
      </c>
      <c r="BQ27" s="158">
        <f>('2-year summary'!DG27/'2-year summary'!AH27)*100</f>
        <v>0</v>
      </c>
      <c r="BR27" s="550">
        <f t="shared" si="2"/>
        <v>0</v>
      </c>
      <c r="BS27" s="550">
        <f t="shared" si="2"/>
        <v>0</v>
      </c>
      <c r="BT27" s="160">
        <f>('2-year summary'!DS27/'2-year summary'!AG27)*100</f>
        <v>0.3217635380297118</v>
      </c>
      <c r="BU27" s="160">
        <f>('2-year summary'!DT27/'2-year summary'!AH27)*100</f>
        <v>0.34628523296261055</v>
      </c>
      <c r="BV27" s="550">
        <f>('2-year summary'!DU27/'2-year summary'!AG27)*100</f>
        <v>5.339905524748409E-2</v>
      </c>
      <c r="BW27" s="550">
        <f>('2-year summary'!DV27/'2-year summary'!AH27)*100</f>
        <v>8.4231543153067426E-2</v>
      </c>
      <c r="BX27" s="160">
        <f t="shared" si="3"/>
        <v>0.37516259327719592</v>
      </c>
      <c r="BY27" s="160">
        <f t="shared" si="3"/>
        <v>0.43051677611567796</v>
      </c>
      <c r="BZ27" s="160">
        <f>('2-year summary'!DY27/'2-year summary'!AG27)*100</f>
        <v>1.8497980420346407</v>
      </c>
      <c r="CA27" s="160">
        <f>('2-year summary'!DZ27/'2-year summary'!AH27)*100</f>
        <v>2.2414949539066278</v>
      </c>
      <c r="CB27" s="160">
        <f>('2-year summary'!EA27/'2-year summary'!AG27)*100</f>
        <v>0.54768261792291362</v>
      </c>
      <c r="CC27" s="160">
        <f>('2-year summary'!EB27/'2-year summary'!AH27)*100</f>
        <v>0.74404529785209561</v>
      </c>
      <c r="CD27" s="160">
        <f t="shared" si="4"/>
        <v>2.3974806599575542</v>
      </c>
      <c r="CE27" s="160">
        <f t="shared" si="4"/>
        <v>2.9855402517587235</v>
      </c>
      <c r="CF27" s="160">
        <f>('2-year summary'!EE27/'2-year summary'!AG27)*100</f>
        <v>2.9684397891421921</v>
      </c>
      <c r="CG27" s="160">
        <f>('2-year summary'!EF27/'2-year summary'!AH27)*100</f>
        <v>3.7264658628273724</v>
      </c>
      <c r="CH27" s="160">
        <f>('2-year summary'!EG27/'2-year summary'!AG27)*100</f>
        <v>8.0783186143629768E-2</v>
      </c>
      <c r="CI27" s="160">
        <f>('2-year summary'!EH27/'2-year summary'!AH27)*100</f>
        <v>0.15442449578062362</v>
      </c>
      <c r="CJ27" s="160">
        <f t="shared" si="5"/>
        <v>3.0492229752858218</v>
      </c>
      <c r="CK27" s="160">
        <f t="shared" si="5"/>
        <v>3.8808903586079961</v>
      </c>
      <c r="CL27" s="160">
        <f>('2-year summary'!EK27/'2-year summary'!AG27)*100</f>
        <v>1.7293078660915999</v>
      </c>
      <c r="CM27" s="160">
        <f>('2-year summary'!EL27/'2-year summary'!AH27)*100</f>
        <v>2.1182673259604736</v>
      </c>
      <c r="CN27" s="160">
        <f>('2-year summary'!EM27/'2-year summary'!AG27)*100</f>
        <v>9.5844458136509894E-2</v>
      </c>
      <c r="CO27" s="160">
        <f>('2-year summary'!EN27/'2-year summary'!AH27)*100</f>
        <v>0.15286465238890015</v>
      </c>
      <c r="CP27" s="160">
        <f t="shared" si="6"/>
        <v>1.8251523242281098</v>
      </c>
      <c r="CQ27" s="160">
        <f t="shared" si="6"/>
        <v>2.271131978349374</v>
      </c>
      <c r="CR27" s="160">
        <f>('2-year summary'!EQ27/'2-year summary'!AG27)*100</f>
        <v>1.0132128431573901</v>
      </c>
      <c r="CS27" s="160">
        <f>('2-year summary'!ER27/'2-year summary'!AH27)*100</f>
        <v>1.2104384719774135</v>
      </c>
      <c r="CT27" s="160">
        <f>('2-year summary'!ES27/'2-year summary'!AG27)*100</f>
        <v>3.8337783254603956E-2</v>
      </c>
      <c r="CU27" s="160">
        <f>('2-year summary'!ET27/'2-year summary'!AH27)*100</f>
        <v>5.4594518710321477E-2</v>
      </c>
      <c r="CV27" s="160">
        <f t="shared" si="7"/>
        <v>1.051550626411994</v>
      </c>
      <c r="CW27" s="160">
        <f t="shared" si="7"/>
        <v>1.2650329906877349</v>
      </c>
      <c r="CX27" s="160">
        <f>('2-year summary'!EW27/'2-year summary'!AG27)*100</f>
        <v>1.5307729170945437</v>
      </c>
      <c r="CY27" s="160">
        <f>('2-year summary'!EX27/'2-year summary'!AH27)*100</f>
        <v>1.8094183343992261</v>
      </c>
      <c r="CZ27" s="160">
        <f>('2-year summary'!EY27/'2-year summary'!AG27)*100</f>
        <v>0.24645717806531117</v>
      </c>
      <c r="DA27" s="160">
        <f>('2-year summary'!EZ27/'2-year summary'!AH27)*100</f>
        <v>0.19342058057371039</v>
      </c>
      <c r="DB27" s="160">
        <f t="shared" si="8"/>
        <v>1.7772300951598548</v>
      </c>
      <c r="DC27" s="160">
        <f t="shared" si="8"/>
        <v>2.0028389149729366</v>
      </c>
      <c r="DD27" s="160">
        <f>('2-year summary'!FC27/'2-year summary'!AG27)*100</f>
        <v>9.1736838502088039E-2</v>
      </c>
      <c r="DE27" s="160">
        <f>('2-year summary'!FD27/'2-year summary'!AH27)*100</f>
        <v>0.10450950724547256</v>
      </c>
      <c r="DF27" s="160">
        <f>('2-year summary'!FE27/'2-year summary'!AG27)*100</f>
        <v>1.643047853768741E-2</v>
      </c>
      <c r="DG27" s="160">
        <f>('2-year summary'!FF27/'2-year summary'!AH27)*100</f>
        <v>1.7158277308958182E-2</v>
      </c>
      <c r="DH27" s="160">
        <f t="shared" si="9"/>
        <v>0.10816731703977545</v>
      </c>
      <c r="DI27" s="160">
        <f t="shared" si="9"/>
        <v>0.12166778455443074</v>
      </c>
      <c r="DJ27" s="160">
        <f>('2-year summary'!FI27/'2-year summary'!AG27)*100</f>
        <v>3.4750462107208868</v>
      </c>
      <c r="DK27" s="160">
        <f>('2-year summary'!FJ27/'2-year summary'!AH27)*100</f>
        <v>4.0150368902962139</v>
      </c>
      <c r="DL27" s="160">
        <f>('2-year summary'!FK27/'2-year summary'!AG27)*100</f>
        <v>0.22865749298281646</v>
      </c>
      <c r="DM27" s="160">
        <f>('2-year summary'!FL27/'2-year summary'!AH27)*100</f>
        <v>0.39464037810603814</v>
      </c>
      <c r="DN27" s="160">
        <f t="shared" si="10"/>
        <v>3.7037037037037033</v>
      </c>
      <c r="DO27" s="160">
        <f t="shared" si="10"/>
        <v>4.4096772684022518</v>
      </c>
      <c r="DP27" s="160">
        <f>('2-year summary'!FO27/'2-year summary'!AG27)*100</f>
        <v>9.5844458136509891E-3</v>
      </c>
      <c r="DQ27" s="160">
        <f>('2-year summary'!FP27/'2-year summary'!AH27)*100</f>
        <v>1.7158277308958182E-2</v>
      </c>
      <c r="DR27" s="160">
        <f>('2-year summary'!FQ27/'2-year summary'!AG27)*100</f>
        <v>1.3692065448072841E-3</v>
      </c>
      <c r="DS27" s="160">
        <f>('2-year summary'!FR27/'2-year summary'!AH27)*100</f>
        <v>4.6795301751704132E-3</v>
      </c>
      <c r="DT27" s="160">
        <f t="shared" si="11"/>
        <v>1.0953652358458273E-2</v>
      </c>
      <c r="DU27" s="160">
        <f t="shared" si="11"/>
        <v>2.1837807484128596E-2</v>
      </c>
      <c r="DV27" s="160">
        <f>('2-year summary'!FU27/'2-year summary'!AG27)*100</f>
        <v>9.3284041897720265</v>
      </c>
      <c r="DW27" s="160">
        <f>('2-year summary'!FV27/'2-year summary'!AH27)*100</f>
        <v>10.557020075184452</v>
      </c>
      <c r="DX27" s="160">
        <f>('2-year summary'!FW27/'2-year summary'!AG27)*100</f>
        <v>1.4089135346066954</v>
      </c>
      <c r="DY27" s="160">
        <f>('2-year summary'!FX27/'2-year summary'!AH27)*100</f>
        <v>1.6549938386186027</v>
      </c>
      <c r="DZ27" s="160">
        <f t="shared" si="12"/>
        <v>10.737317724378721</v>
      </c>
      <c r="EA27" s="160">
        <f t="shared" si="12"/>
        <v>12.212013913803055</v>
      </c>
      <c r="EB27" s="160">
        <f>('2-year summary'!GA27/'2-year summary'!AG27)*100</f>
        <v>0.12185938248784828</v>
      </c>
      <c r="EC27" s="160">
        <f>('2-year summary'!GB27/'2-year summary'!AH27)*100</f>
        <v>0.15286465238890015</v>
      </c>
      <c r="ED27" s="160">
        <f>('2-year summary'!GC27/'2-year summary'!AG27)*100</f>
        <v>1.3692065448072841E-3</v>
      </c>
      <c r="EE27" s="160">
        <f>('2-year summary'!GD27/'2-year summary'!AH27)*100</f>
        <v>4.6795301751704132E-3</v>
      </c>
      <c r="EF27" s="160">
        <f t="shared" si="13"/>
        <v>0.12322858903265556</v>
      </c>
      <c r="EG27" s="160">
        <f t="shared" si="13"/>
        <v>0.15754418256407057</v>
      </c>
      <c r="EH27" s="160">
        <f>('2-year summary'!GG27/'2-year summary'!AG27)*100</f>
        <v>2.4645717806531114E-2</v>
      </c>
      <c r="EI27" s="160">
        <f>('2-year summary'!GH27/'2-year summary'!AH27)*100</f>
        <v>2.8077181051022478E-2</v>
      </c>
      <c r="EJ27" s="160">
        <f>('2-year summary'!GI27/'2-year summary'!AG27)*100</f>
        <v>1.3692065448072841E-3</v>
      </c>
      <c r="EK27" s="160">
        <f>('2-year summary'!GJ27/'2-year summary'!AH27)*100</f>
        <v>1.5598433917234709E-3</v>
      </c>
      <c r="EL27" s="160">
        <f t="shared" si="14"/>
        <v>2.6014924351338398E-2</v>
      </c>
      <c r="EM27" s="160">
        <f t="shared" si="14"/>
        <v>2.9637024442745949E-2</v>
      </c>
      <c r="EN27" s="564">
        <f>('2-year summary'!GM27/'2-year summary'!X27)*100</f>
        <v>3.4029437665115112</v>
      </c>
      <c r="EO27" s="263">
        <f>('2-year summary'!GN27/'2-year summary'!Y27)*100</f>
        <v>3.2741331400265796</v>
      </c>
      <c r="EP27" s="263">
        <f>('2-year summary'!GO27/'2-year summary'!Z27)*100</f>
        <v>2.7471926783176372</v>
      </c>
      <c r="EQ27" s="263">
        <f>('2-year summary'!GP27/'2-year summary'!AA27)*100</f>
        <v>2.7114655868229884</v>
      </c>
      <c r="ER27" s="263">
        <f>('2-year summary'!GQ27/'2-year summary'!AB27)*100</f>
        <v>3.2792096329167042</v>
      </c>
      <c r="ES27" s="265">
        <f>('2-year summary'!GR27/'2-year summary'!AC27)*100</f>
        <v>3.1569285766044302</v>
      </c>
      <c r="ET27" s="265">
        <f>('2-year summary'!GS27/'2-year summary'!AD27)*100</f>
        <v>3.3236666817708103</v>
      </c>
      <c r="EU27" s="265">
        <f>('2-year summary'!GT27/'2-year summary'!AE27)*100</f>
        <v>3.3601655933762653</v>
      </c>
      <c r="EV27" s="265">
        <f>('2-year summary'!GU27/'2-year summary'!AF27)*100</f>
        <v>3.3622107148992568</v>
      </c>
      <c r="EW27" s="564">
        <f>('2-year summary'!GV27/'2-year summary'!X27)*100</f>
        <v>0.13680966159265318</v>
      </c>
      <c r="EX27" s="263">
        <f>('2-year summary'!GW27/'2-year summary'!Y27)*100</f>
        <v>0.11024525794369941</v>
      </c>
      <c r="EY27" s="263">
        <f>('2-year summary'!GX27/'2-year summary'!Z27)*100</f>
        <v>0.26706648549875839</v>
      </c>
      <c r="EZ27" s="263">
        <f>('2-year summary'!GY27/'2-year summary'!AA27)*100</f>
        <v>8.892293801387198E-2</v>
      </c>
      <c r="FA27" s="263">
        <f>('2-year summary'!GZ27/'2-year summary'!AB27)*100</f>
        <v>6.103220720434345E-2</v>
      </c>
      <c r="FB27" s="265">
        <f>('2-year summary'!HA27/'2-year summary'!AC27)*100</f>
        <v>8.0915919905316297E-2</v>
      </c>
      <c r="FC27" s="265">
        <f>('2-year summary'!HB27/'2-year summary'!AD27)*100</f>
        <v>4.9843672119262307E-2</v>
      </c>
      <c r="FD27" s="265">
        <f>('2-year summary'!HC27/'2-year summary'!AE27)*100</f>
        <v>6.5547378104875806E-2</v>
      </c>
      <c r="FE27" s="265">
        <f>('2-year summary'!HD27/'2-year summary'!AF27)*100</f>
        <v>6.7489631138488715E-2</v>
      </c>
      <c r="FF27" s="564">
        <f>('2-year summary'!HN27/'2-year summary'!X27)*100</f>
        <v>8.9586740470499429</v>
      </c>
      <c r="FG27" s="263">
        <f>('2-year summary'!HO27/'2-year summary'!Y27)*100</f>
        <v>9.3572550440981033</v>
      </c>
      <c r="FH27" s="263">
        <f>('2-year summary'!HP27/'2-year summary'!Z27)*100</f>
        <v>9.1271142763435318</v>
      </c>
      <c r="FI27" s="263">
        <f>('2-year summary'!HQ27/'2-year summary'!AA27)*100</f>
        <v>7.810170048018386</v>
      </c>
      <c r="FJ27" s="263">
        <f>('2-year summary'!HR27/'2-year summary'!AB27)*100</f>
        <v>9.050567726677432</v>
      </c>
      <c r="FK27" s="265">
        <f>('2-year summary'!HS27/'2-year summary'!AC27)*100</f>
        <v>8.9961595130552414</v>
      </c>
      <c r="FL27" s="265">
        <f>('2-year summary'!HT27/'2-year summary'!AD27)*100</f>
        <v>8.888032987448458</v>
      </c>
      <c r="FM27" s="265">
        <f>('2-year summary'!HU27/'2-year summary'!AE27)*100</f>
        <v>8.8408463661453531</v>
      </c>
      <c r="FN27" s="265">
        <f>('2-year summary'!HV27/'2-year summary'!AF27)*100</f>
        <v>8.9859376150391448</v>
      </c>
      <c r="FO27" s="564">
        <f>('2-year summary'!HW27/'2-year summary'!X27)*100</f>
        <v>6.1721600201283175</v>
      </c>
      <c r="FP27" s="263">
        <f>('2-year summary'!HX27/'2-year summary'!Y27)*100</f>
        <v>3.5399299263018</v>
      </c>
      <c r="FQ27" s="263">
        <f>('2-year summary'!HY27/'2-year summary'!Z27)*100</f>
        <v>4.1215699136328849</v>
      </c>
      <c r="FR27" s="263">
        <f>('2-year summary'!HZ27/'2-year summary'!AA27)*100</f>
        <v>3.6485765489691775</v>
      </c>
      <c r="FS27" s="263">
        <f>('2-year summary'!IA27/'2-year summary'!AB27)*100</f>
        <v>1.3516090887128562</v>
      </c>
      <c r="FT27" s="265">
        <f>('2-year summary'!IB27/'2-year summary'!AC27)*100</f>
        <v>1.4963406680998044</v>
      </c>
      <c r="FU27" s="265">
        <f>('2-year summary'!IC27/'2-year summary'!AD27)*100</f>
        <v>1.2596855317413567</v>
      </c>
      <c r="FV27" s="265">
        <f>('2-year summary'!ID27/'2-year summary'!AE27)*100</f>
        <v>1.5202391904323826</v>
      </c>
      <c r="FW27" s="265">
        <f>('2-year summary'!IE27/'2-year summary'!AF27)*100</f>
        <v>1.4884531376543058</v>
      </c>
      <c r="FX27" s="564">
        <f>('2-year summary'!KQ27/'2-year summary'!X27)*100</f>
        <v>16.45332746257391</v>
      </c>
      <c r="FY27" s="263">
        <f>('2-year summary'!KR27/'2-year summary'!Y27)*100</f>
        <v>16.396339253352664</v>
      </c>
      <c r="FZ27" s="263">
        <f>('2-year summary'!KS27/'2-year summary'!Z27)*100</f>
        <v>15.23840759655781</v>
      </c>
      <c r="GA27" s="263">
        <f>('2-year summary'!KT27/'2-year summary'!AA27)*100</f>
        <v>14.276919709427199</v>
      </c>
      <c r="GB27" s="263">
        <f>('2-year summary'!KU27/'2-year summary'!AB27)*100</f>
        <v>16.322300914211603</v>
      </c>
      <c r="GC27" s="265">
        <f>('2-year summary'!KV27/'2-year summary'!AC27)*100</f>
        <v>15.936813120456028</v>
      </c>
      <c r="GD27" s="265">
        <f>('2-year summary'!KW27/'2-year summary'!AD27)*100</f>
        <v>15.623725587928769</v>
      </c>
      <c r="GE27" s="265">
        <f>('2-year summary'!KX27/'2-year summary'!AE27)*100</f>
        <v>15.187442502299909</v>
      </c>
      <c r="GF27" s="265">
        <f>('2-year summary'!KY27/'2-year summary'!AF27)*100</f>
        <v>15.440400520283701</v>
      </c>
      <c r="GG27" s="564">
        <f>('2-year summary'!KZ27/'2-year summary'!X27)*100</f>
        <v>3.3667756950559817</v>
      </c>
      <c r="GH27" s="263">
        <f>('2-year summary'!LA27/'2-year summary'!Y27)*100</f>
        <v>4.1379726954210456</v>
      </c>
      <c r="GI27" s="263">
        <f>('2-year summary'!LB27/'2-year summary'!Z27)*100</f>
        <v>3.8326383357541114</v>
      </c>
      <c r="GJ27" s="263">
        <f>('2-year summary'!LC27/'2-year summary'!AA27)*100</f>
        <v>7.2615839227328074</v>
      </c>
      <c r="GK27" s="263">
        <f>('2-year summary'!LD27/'2-year summary'!AB27)*100</f>
        <v>1.8373237377140896</v>
      </c>
      <c r="GL27" s="265">
        <f>('2-year summary'!LE27/'2-year summary'!AC27)*100</f>
        <v>1.9685514842636653</v>
      </c>
      <c r="GM27" s="265">
        <f>('2-year summary'!LF27/'2-year summary'!AD27)*100</f>
        <v>1.7807784675336442</v>
      </c>
      <c r="GN27" s="265">
        <f>('2-year summary'!LG27/'2-year summary'!AE27)*100</f>
        <v>1.7916283348666053</v>
      </c>
      <c r="GO27" s="265">
        <f>('2-year summary'!LH27/'2-year summary'!AF27)*100</f>
        <v>1.8295825459543034</v>
      </c>
      <c r="GP27" s="152"/>
      <c r="GQ27" s="153">
        <f t="shared" si="25"/>
        <v>100</v>
      </c>
      <c r="GR27" s="153">
        <f t="shared" si="26"/>
        <v>100</v>
      </c>
      <c r="GS27" s="153">
        <f t="shared" si="27"/>
        <v>100.00000000000001</v>
      </c>
      <c r="GT27" s="153">
        <f t="shared" si="28"/>
        <v>100</v>
      </c>
      <c r="GU27" s="153">
        <f t="shared" si="29"/>
        <v>100</v>
      </c>
      <c r="GV27" s="153">
        <f t="shared" si="30"/>
        <v>100</v>
      </c>
      <c r="GW27" s="153">
        <f t="shared" si="31"/>
        <v>100.00000000000001</v>
      </c>
      <c r="GX27" s="153">
        <f t="shared" si="32"/>
        <v>100</v>
      </c>
      <c r="GY27" s="153">
        <f t="shared" si="33"/>
        <v>100</v>
      </c>
      <c r="GZ27" s="569">
        <f t="shared" si="34"/>
        <v>100</v>
      </c>
      <c r="HA27" s="569">
        <f t="shared" si="34"/>
        <v>100</v>
      </c>
    </row>
    <row r="28" spans="1:209" x14ac:dyDescent="0.2">
      <c r="A28" s="156" t="s">
        <v>41</v>
      </c>
      <c r="B28" s="157">
        <f>('2-year summary'!B28/'2-year summary'!X28)*100</f>
        <v>53.153629316420016</v>
      </c>
      <c r="C28" s="157">
        <f>('2-year summary'!C28/'2-year summary'!Y28)*100</f>
        <v>43.731519810762862</v>
      </c>
      <c r="D28" s="157">
        <f>('2-year summary'!D28/'2-year summary'!Z28)*100</f>
        <v>42.799407247743495</v>
      </c>
      <c r="E28" s="157">
        <f>('2-year summary'!E28/'2-year summary'!AA28)*100</f>
        <v>42.533936651583709</v>
      </c>
      <c r="F28" s="157">
        <f>('2-year summary'!F28/'2-year summary'!AB28)*100</f>
        <v>49.824663939216833</v>
      </c>
      <c r="G28" s="158">
        <f>('2-year summary'!G28/'2-year summary'!AC28)*100</f>
        <v>36.23020063357972</v>
      </c>
      <c r="H28" s="158">
        <f>('2-year summary'!H28/'2-year summary'!AD28)*100</f>
        <v>35.096153846153847</v>
      </c>
      <c r="I28" s="158">
        <f>('2-year summary'!I28/'2-year summary'!AE28)*100</f>
        <v>40.695092160781698</v>
      </c>
      <c r="J28" s="158">
        <f>('2-year summary'!J28/'2-year summary'!AF28)*100</f>
        <v>39.749720215688264</v>
      </c>
      <c r="K28" s="158">
        <f>('2-year summary'!K28/'2-year summary'!AG28)*100</f>
        <v>27.203762706721285</v>
      </c>
      <c r="L28" s="158">
        <f>('2-year summary'!L28/'2-year summary'!AH28)*100</f>
        <v>45.394402035623408</v>
      </c>
      <c r="M28" s="160">
        <f>('2-year summary'!M28/'2-year summary'!X28)*100</f>
        <v>46.846370683579984</v>
      </c>
      <c r="N28" s="157">
        <f>('2-year summary'!N28/'2-year summary'!Y28)*100</f>
        <v>56.268480189237138</v>
      </c>
      <c r="O28" s="157">
        <f>('2-year summary'!O28/'2-year summary'!Z28)*100</f>
        <v>57.200592752256497</v>
      </c>
      <c r="P28" s="157">
        <f>('2-year summary'!P28/'2-year summary'!AA28)*100</f>
        <v>57.466063348416284</v>
      </c>
      <c r="Q28" s="157">
        <f>('2-year summary'!Q28/'2-year summary'!AB28)*100</f>
        <v>50.175336060783174</v>
      </c>
      <c r="R28" s="158">
        <f>('2-year summary'!R28/'2-year summary'!AC28)*100</f>
        <v>63.76979936642028</v>
      </c>
      <c r="S28" s="158">
        <f>('2-year summary'!S28/'2-year summary'!AD28)*100</f>
        <v>64.90384615384616</v>
      </c>
      <c r="T28" s="158">
        <f>('2-year summary'!T28/'2-year summary'!AE28)*100</f>
        <v>59.304907839218302</v>
      </c>
      <c r="U28" s="158">
        <f>('2-year summary'!U28/'2-year summary'!AF28)*100</f>
        <v>60.250279784311736</v>
      </c>
      <c r="V28" s="158">
        <f>('2-year summary'!V28/'2-year summary'!AG28)*100</f>
        <v>72.796237293278708</v>
      </c>
      <c r="W28" s="158">
        <f>('2-year summary'!W28/'2-year summary'!AH28)*100</f>
        <v>54.605597964376592</v>
      </c>
      <c r="X28" s="160">
        <f>('2-year summary'!AI28/'2-year summary'!X28)*100</f>
        <v>20.507399577167018</v>
      </c>
      <c r="Y28" s="157">
        <f>('2-year summary'!AJ28/'2-year summary'!Y28)*100</f>
        <v>16.942637492607922</v>
      </c>
      <c r="Z28" s="157">
        <f>('2-year summary'!AK28/'2-year summary'!Z28)*100</f>
        <v>14.953522834433516</v>
      </c>
      <c r="AA28" s="157">
        <f>('2-year summary'!AL28/'2-year summary'!AA28)*100</f>
        <v>13.949579831932773</v>
      </c>
      <c r="AB28" s="157">
        <f>('2-year summary'!AM28/'2-year summary'!AB28)*100</f>
        <v>15.955581531268265</v>
      </c>
      <c r="AC28" s="158">
        <f>('2-year summary'!AN28/'2-year summary'!AC28)*100</f>
        <v>11.319957761351636</v>
      </c>
      <c r="AD28" s="158">
        <f>('2-year summary'!AO28/'2-year summary'!AD28)*100</f>
        <v>11.137820512820513</v>
      </c>
      <c r="AE28" s="158">
        <f>('2-year summary'!AP28/'2-year summary'!AE28)*100</f>
        <v>12.969131689984456</v>
      </c>
      <c r="AF28" s="158">
        <f>('2-year summary'!AQ28/'2-year summary'!AF28)*100</f>
        <v>12.931122189439414</v>
      </c>
      <c r="AG28" s="158">
        <f>('2-year summary'!AR28/'2-year summary'!AG28)*100</f>
        <v>8.4660901228948564</v>
      </c>
      <c r="AH28" s="158">
        <f>('2-year summary'!AS28/'2-year summary'!AH28)*100</f>
        <v>14.198473282442748</v>
      </c>
      <c r="AI28" s="160">
        <f>('2-year summary'!AT28/'2-year summary'!X28)*100</f>
        <v>36.116983791402397</v>
      </c>
      <c r="AJ28" s="157">
        <f>('2-year summary'!AU28/'2-year summary'!Y28)*100</f>
        <v>46.80662329982259</v>
      </c>
      <c r="AK28" s="157">
        <f>('2-year summary'!AV28/'2-year summary'!Z28)*100</f>
        <v>40.239795231038663</v>
      </c>
      <c r="AL28" s="157">
        <f>('2-year summary'!AW28/'2-year summary'!AA28)*100</f>
        <v>47.550096961861662</v>
      </c>
      <c r="AM28" s="157">
        <f>('2-year summary'!AX28/'2-year summary'!AB28)*100</f>
        <v>43.074225599064874</v>
      </c>
      <c r="AN28" s="158">
        <f>('2-year summary'!AY28/'2-year summary'!AC28)*100</f>
        <v>47.708553326293554</v>
      </c>
      <c r="AO28" s="158">
        <f>('2-year summary'!AZ28/'2-year summary'!AD28)*100</f>
        <v>44.461137820512818</v>
      </c>
      <c r="AP28" s="158">
        <f>('2-year summary'!BA28/'2-year summary'!AE28)*100</f>
        <v>48.82300688429936</v>
      </c>
      <c r="AQ28" s="158">
        <f>('2-year summary'!BB28/'2-year summary'!AF28)*100</f>
        <v>48.682470241123205</v>
      </c>
      <c r="AR28" s="158">
        <f>('2-year summary'!BC28/'2-year summary'!AG28)*100</f>
        <v>66.712183280230619</v>
      </c>
      <c r="AS28" s="158">
        <f>('2-year summary'!BD28/'2-year summary'!AH28)*100</f>
        <v>45.063613231552161</v>
      </c>
      <c r="AT28" s="550">
        <f t="shared" si="1"/>
        <v>75.178273403125473</v>
      </c>
      <c r="AU28" s="550">
        <f t="shared" si="1"/>
        <v>59.262086513994909</v>
      </c>
      <c r="AV28" s="160" t="s">
        <v>73</v>
      </c>
      <c r="AW28" s="157" t="s">
        <v>73</v>
      </c>
      <c r="AX28" s="157" t="s">
        <v>73</v>
      </c>
      <c r="AY28" s="157" t="s">
        <v>73</v>
      </c>
      <c r="AZ28" s="157" t="s">
        <v>73</v>
      </c>
      <c r="BA28" s="158" t="s">
        <v>73</v>
      </c>
      <c r="BB28" s="158" t="s">
        <v>73</v>
      </c>
      <c r="BC28" s="158" t="s">
        <v>73</v>
      </c>
      <c r="BD28" s="158" t="s">
        <v>73</v>
      </c>
      <c r="BE28" s="158" t="s">
        <v>73</v>
      </c>
      <c r="BF28" s="158" t="s">
        <v>73</v>
      </c>
      <c r="BG28" s="160">
        <f>('2-year summary'!CW28/'2-year summary'!X28)*100</f>
        <v>0.21141649048625794</v>
      </c>
      <c r="BH28" s="157">
        <f>('2-year summary'!CX28/'2-year summary'!Y28)*100</f>
        <v>1.3157894736842104</v>
      </c>
      <c r="BI28" s="157">
        <f>('2-year summary'!CY28/'2-year summary'!Z28)*100</f>
        <v>9.2280749023305937</v>
      </c>
      <c r="BJ28" s="157">
        <f>('2-year summary'!CZ28/'2-year summary'!AA28)*100</f>
        <v>0.99547511312217185</v>
      </c>
      <c r="BK28" s="157">
        <f>('2-year summary'!DA28/'2-year summary'!AB28)*100</f>
        <v>0</v>
      </c>
      <c r="BL28" s="158">
        <f>('2-year summary'!DB28/'2-year summary'!AC28)*100</f>
        <v>0</v>
      </c>
      <c r="BM28" s="158">
        <f>('2-year summary'!DC28/'2-year summary'!AD28)*100</f>
        <v>0</v>
      </c>
      <c r="BN28" s="158">
        <f>('2-year summary'!DD28/'2-year summary'!AE28)*100</f>
        <v>0</v>
      </c>
      <c r="BO28" s="158">
        <f>('2-year summary'!DE28/'2-year summary'!AF28)*100</f>
        <v>0</v>
      </c>
      <c r="BP28" s="158">
        <f>('2-year summary'!DF28/'2-year summary'!AG28)*100</f>
        <v>0</v>
      </c>
      <c r="BQ28" s="158">
        <f>('2-year summary'!DG28/'2-year summary'!AH28)*100</f>
        <v>0</v>
      </c>
      <c r="BR28" s="550">
        <f t="shared" si="2"/>
        <v>0</v>
      </c>
      <c r="BS28" s="550">
        <f t="shared" si="2"/>
        <v>0</v>
      </c>
      <c r="BT28" s="160">
        <f>('2-year summary'!DS28/'2-year summary'!AG28)*100</f>
        <v>0.33378849946897282</v>
      </c>
      <c r="BU28" s="160">
        <f>('2-year summary'!DT28/'2-year summary'!AH28)*100</f>
        <v>0.58524173027989823</v>
      </c>
      <c r="BV28" s="550">
        <f>('2-year summary'!DU28/'2-year summary'!AG28)*100</f>
        <v>1.5172204521316946E-2</v>
      </c>
      <c r="BW28" s="550">
        <f>('2-year summary'!DV28/'2-year summary'!AH28)*100</f>
        <v>7.6335877862595422E-2</v>
      </c>
      <c r="BX28" s="160">
        <f t="shared" si="3"/>
        <v>0.34896070399028978</v>
      </c>
      <c r="BY28" s="160">
        <f t="shared" si="3"/>
        <v>0.66157760814249367</v>
      </c>
      <c r="BZ28" s="160">
        <f>('2-year summary'!DY28/'2-year summary'!AG28)*100</f>
        <v>1.7296313154301319</v>
      </c>
      <c r="CA28" s="160">
        <f>('2-year summary'!DZ28/'2-year summary'!AH28)*100</f>
        <v>2.8753180661577606</v>
      </c>
      <c r="CB28" s="160">
        <f>('2-year summary'!EA28/'2-year summary'!AG28)*100</f>
        <v>2.4427249279320282</v>
      </c>
      <c r="CC28" s="160">
        <f>('2-year summary'!EB28/'2-year summary'!AH28)*100</f>
        <v>3.4096692111959288</v>
      </c>
      <c r="CD28" s="160">
        <f t="shared" si="4"/>
        <v>4.1723562433621604</v>
      </c>
      <c r="CE28" s="160">
        <f t="shared" si="4"/>
        <v>6.2849872773536894</v>
      </c>
      <c r="CF28" s="160">
        <f>('2-year summary'!EE28/'2-year summary'!AG28)*100</f>
        <v>3.0040964952207556</v>
      </c>
      <c r="CG28" s="160">
        <f>('2-year summary'!EF28/'2-year summary'!AH28)*100</f>
        <v>5.3180661577608141</v>
      </c>
      <c r="CH28" s="160">
        <f>('2-year summary'!EG28/'2-year summary'!AG28)*100</f>
        <v>0.13654984069185253</v>
      </c>
      <c r="CI28" s="160">
        <f>('2-year summary'!EH28/'2-year summary'!AH28)*100</f>
        <v>0.30534351145038169</v>
      </c>
      <c r="CJ28" s="160">
        <f t="shared" si="5"/>
        <v>3.1406463359126082</v>
      </c>
      <c r="CK28" s="160">
        <f t="shared" si="5"/>
        <v>5.6234096692111954</v>
      </c>
      <c r="CL28" s="160">
        <f>('2-year summary'!EK28/'2-year summary'!AG28)*100</f>
        <v>1.5172204521316948</v>
      </c>
      <c r="CM28" s="160">
        <f>('2-year summary'!EL28/'2-year summary'!AH28)*100</f>
        <v>3.0534351145038165</v>
      </c>
      <c r="CN28" s="160">
        <f>('2-year summary'!EM28/'2-year summary'!AG28)*100</f>
        <v>6.0688818085267784E-2</v>
      </c>
      <c r="CO28" s="160">
        <f>('2-year summary'!EN28/'2-year summary'!AH28)*100</f>
        <v>0.58524173027989823</v>
      </c>
      <c r="CP28" s="160">
        <f t="shared" si="6"/>
        <v>1.5779092702169626</v>
      </c>
      <c r="CQ28" s="160">
        <f t="shared" si="6"/>
        <v>3.6386768447837148</v>
      </c>
      <c r="CR28" s="160">
        <f>('2-year summary'!EQ28/'2-year summary'!AG28)*100</f>
        <v>1.2289485662266726</v>
      </c>
      <c r="CS28" s="160">
        <f>('2-year summary'!ER28/'2-year summary'!AH28)*100</f>
        <v>2.0610687022900764</v>
      </c>
      <c r="CT28" s="160">
        <f>('2-year summary'!ES28/'2-year summary'!AG28)*100</f>
        <v>0.25792747686238809</v>
      </c>
      <c r="CU28" s="160">
        <f>('2-year summary'!ET28/'2-year summary'!AH28)*100</f>
        <v>0.2544529262086514</v>
      </c>
      <c r="CV28" s="160">
        <f t="shared" si="7"/>
        <v>1.4868760430890606</v>
      </c>
      <c r="CW28" s="160">
        <f t="shared" si="7"/>
        <v>2.3155216284987277</v>
      </c>
      <c r="CX28" s="160">
        <f>('2-year summary'!EW28/'2-year summary'!AG28)*100</f>
        <v>3.1103019268699743</v>
      </c>
      <c r="CY28" s="160">
        <f>('2-year summary'!EX28/'2-year summary'!AH28)*100</f>
        <v>4.4529262086513999</v>
      </c>
      <c r="CZ28" s="160">
        <f>('2-year summary'!EY28/'2-year summary'!AG28)*100</f>
        <v>0.51585495372477619</v>
      </c>
      <c r="DA28" s="160">
        <f>('2-year summary'!EZ28/'2-year summary'!AH28)*100</f>
        <v>0.86513994910941472</v>
      </c>
      <c r="DB28" s="160">
        <f t="shared" si="8"/>
        <v>3.6261568805947504</v>
      </c>
      <c r="DC28" s="160">
        <f t="shared" si="8"/>
        <v>5.3180661577608141</v>
      </c>
      <c r="DD28" s="160">
        <f>('2-year summary'!FC28/'2-year summary'!AG28)*100</f>
        <v>1.5172204521316946E-2</v>
      </c>
      <c r="DE28" s="160">
        <f>('2-year summary'!FD28/'2-year summary'!AH28)*100</f>
        <v>2.5445292620865138E-2</v>
      </c>
      <c r="DF28" s="160">
        <f>('2-year summary'!FE28/'2-year summary'!AG28)*100</f>
        <v>0</v>
      </c>
      <c r="DG28" s="160">
        <f>('2-year summary'!FF28/'2-year summary'!AH28)*100</f>
        <v>2.5445292620865138E-2</v>
      </c>
      <c r="DH28" s="160">
        <f t="shared" si="9"/>
        <v>1.5172204521316946E-2</v>
      </c>
      <c r="DI28" s="160">
        <f t="shared" si="9"/>
        <v>5.0890585241730277E-2</v>
      </c>
      <c r="DJ28" s="160">
        <f>('2-year summary'!FI28/'2-year summary'!AG28)*100</f>
        <v>1.8661811561219845</v>
      </c>
      <c r="DK28" s="160">
        <f>('2-year summary'!FJ28/'2-year summary'!AH28)*100</f>
        <v>3.2824427480916034</v>
      </c>
      <c r="DL28" s="160">
        <f>('2-year summary'!FK28/'2-year summary'!AG28)*100</f>
        <v>0.83447124867243216</v>
      </c>
      <c r="DM28" s="160">
        <f>('2-year summary'!FL28/'2-year summary'!AH28)*100</f>
        <v>0.9669211195928753</v>
      </c>
      <c r="DN28" s="160">
        <f t="shared" si="10"/>
        <v>2.7006524047944165</v>
      </c>
      <c r="DO28" s="160">
        <f t="shared" si="10"/>
        <v>4.2493638676844787</v>
      </c>
      <c r="DP28" s="160">
        <f>('2-year summary'!FO28/'2-year summary'!AG28)*100</f>
        <v>0.13654984069185253</v>
      </c>
      <c r="DQ28" s="160">
        <f>('2-year summary'!FP28/'2-year summary'!AH28)*100</f>
        <v>0.22900763358778628</v>
      </c>
      <c r="DR28" s="160">
        <f>('2-year summary'!FQ28/'2-year summary'!AG28)*100</f>
        <v>0.10620543164921864</v>
      </c>
      <c r="DS28" s="160">
        <f>('2-year summary'!FR28/'2-year summary'!AH28)*100</f>
        <v>0.10178117048346055</v>
      </c>
      <c r="DT28" s="160">
        <f t="shared" si="11"/>
        <v>0.24275527234107117</v>
      </c>
      <c r="DU28" s="160">
        <f t="shared" si="11"/>
        <v>0.33078880407124683</v>
      </c>
      <c r="DV28" s="160">
        <f>('2-year summary'!FU28/'2-year summary'!AG28)*100</f>
        <v>4.9764830829919591</v>
      </c>
      <c r="DW28" s="160">
        <f>('2-year summary'!FV28/'2-year summary'!AH28)*100</f>
        <v>8.015267175572518</v>
      </c>
      <c r="DX28" s="160">
        <f>('2-year summary'!FW28/'2-year summary'!AG28)*100</f>
        <v>1.4868760430890609</v>
      </c>
      <c r="DY28" s="160">
        <f>('2-year summary'!FX28/'2-year summary'!AH28)*100</f>
        <v>2.4936386768447836</v>
      </c>
      <c r="DZ28" s="160">
        <f t="shared" si="12"/>
        <v>6.4633591260810199</v>
      </c>
      <c r="EA28" s="160">
        <f t="shared" si="12"/>
        <v>10.508905852417302</v>
      </c>
      <c r="EB28" s="160">
        <f>('2-year summary'!GA28/'2-year summary'!AG28)*100</f>
        <v>0.71309361250189651</v>
      </c>
      <c r="EC28" s="160">
        <f>('2-year summary'!GB28/'2-year summary'!AH28)*100</f>
        <v>1.1195928753180662</v>
      </c>
      <c r="ED28" s="160">
        <f>('2-year summary'!GC28/'2-year summary'!AG28)*100</f>
        <v>0.18206645425580337</v>
      </c>
      <c r="EE28" s="160">
        <f>('2-year summary'!GD28/'2-year summary'!AH28)*100</f>
        <v>0.38167938931297707</v>
      </c>
      <c r="EF28" s="160">
        <f t="shared" si="13"/>
        <v>0.89516006675769988</v>
      </c>
      <c r="EG28" s="160">
        <f t="shared" si="13"/>
        <v>1.5012722646310432</v>
      </c>
      <c r="EH28" s="160">
        <f>('2-year summary'!GG28/'2-year summary'!AG28)*100</f>
        <v>0.10620543164921864</v>
      </c>
      <c r="EI28" s="160">
        <f>('2-year summary'!GH28/'2-year summary'!AH28)*100</f>
        <v>0.17811704834605599</v>
      </c>
      <c r="EJ28" s="160">
        <f>('2-year summary'!GI28/'2-year summary'!AG28)*100</f>
        <v>4.5516613563950842E-2</v>
      </c>
      <c r="EK28" s="160">
        <f>('2-year summary'!GJ28/'2-year summary'!AH28)*100</f>
        <v>7.6335877862595422E-2</v>
      </c>
      <c r="EL28" s="160">
        <f t="shared" si="14"/>
        <v>0.15172204521316948</v>
      </c>
      <c r="EM28" s="160">
        <f t="shared" si="14"/>
        <v>0.2544529262086514</v>
      </c>
      <c r="EN28" s="564">
        <f>('2-year summary'!GM28/'2-year summary'!X28)*100</f>
        <v>5.8139534883720927</v>
      </c>
      <c r="EO28" s="263">
        <f>('2-year summary'!GN28/'2-year summary'!Y28)*100</f>
        <v>5.0709639266706086</v>
      </c>
      <c r="EP28" s="263">
        <f>('2-year summary'!GO28/'2-year summary'!Z28)*100</f>
        <v>4.7150747676141718</v>
      </c>
      <c r="EQ28" s="263">
        <f>('2-year summary'!GP28/'2-year summary'!AA28)*100</f>
        <v>5.0290885585003231</v>
      </c>
      <c r="ER28" s="263">
        <f>('2-year summary'!GQ28/'2-year summary'!AB28)*100</f>
        <v>5.026300409117475</v>
      </c>
      <c r="ES28" s="265">
        <f>('2-year summary'!GR28/'2-year summary'!AC28)*100</f>
        <v>3.2101372756071807</v>
      </c>
      <c r="ET28" s="265">
        <f>('2-year summary'!GS28/'2-year summary'!AD28)*100</f>
        <v>3.4154647435897432</v>
      </c>
      <c r="EU28" s="265">
        <f>('2-year summary'!GT28/'2-year summary'!AE28)*100</f>
        <v>3.6309127248501003</v>
      </c>
      <c r="EV28" s="265">
        <f>('2-year summary'!GU28/'2-year summary'!AF28)*100</f>
        <v>3.276019940990945</v>
      </c>
      <c r="EW28" s="564">
        <f>('2-year summary'!GV28/'2-year summary'!X28)*100</f>
        <v>0.19379844961240311</v>
      </c>
      <c r="EX28" s="263">
        <f>('2-year summary'!GW28/'2-year summary'!Y28)*100</f>
        <v>0.11827321111768185</v>
      </c>
      <c r="EY28" s="263">
        <f>('2-year summary'!GX28/'2-year summary'!Z28)*100</f>
        <v>0.12124477973865014</v>
      </c>
      <c r="EZ28" s="263">
        <f>('2-year summary'!GY28/'2-year summary'!AA28)*100</f>
        <v>2.5856496444731741E-2</v>
      </c>
      <c r="FA28" s="263">
        <f>('2-year summary'!GZ28/'2-year summary'!AB28)*100</f>
        <v>0.10227936879018118</v>
      </c>
      <c r="FB28" s="265">
        <f>('2-year summary'!HA28/'2-year summary'!AC28)*100</f>
        <v>4.2238648363252376E-2</v>
      </c>
      <c r="FC28" s="265">
        <f>('2-year summary'!HB28/'2-year summary'!AD28)*100</f>
        <v>1.001602564102564E-2</v>
      </c>
      <c r="FD28" s="265">
        <f>('2-year summary'!HC28/'2-year summary'!AE28)*100</f>
        <v>6.6622251832111928E-2</v>
      </c>
      <c r="FE28" s="265">
        <f>('2-year summary'!HD28/'2-year summary'!AF28)*100</f>
        <v>9.156577474819412E-2</v>
      </c>
      <c r="FF28" s="564">
        <f>('2-year summary'!HN28/'2-year summary'!X28)*100</f>
        <v>12.332628611698379</v>
      </c>
      <c r="FG28" s="263">
        <f>('2-year summary'!HO28/'2-year summary'!Y28)*100</f>
        <v>9.5653459491425181</v>
      </c>
      <c r="FH28" s="263">
        <f>('2-year summary'!HP28/'2-year summary'!Z28)*100</f>
        <v>10.979388387444429</v>
      </c>
      <c r="FI28" s="263">
        <f>('2-year summary'!HQ28/'2-year summary'!AA28)*100</f>
        <v>11.45442792501616</v>
      </c>
      <c r="FJ28" s="263">
        <f>('2-year summary'!HR28/'2-year summary'!AB28)*100</f>
        <v>13.983050847457626</v>
      </c>
      <c r="FK28" s="265">
        <f>('2-year summary'!HS28/'2-year summary'!AC28)*100</f>
        <v>11.510031678986273</v>
      </c>
      <c r="FL28" s="265">
        <f>('2-year summary'!HT28/'2-year summary'!AD28)*100</f>
        <v>11.017628205128204</v>
      </c>
      <c r="FM28" s="265">
        <f>('2-year summary'!HU28/'2-year summary'!AE28)*100</f>
        <v>13.779702420608483</v>
      </c>
      <c r="FN28" s="265">
        <f>('2-year summary'!HV28/'2-year summary'!AF28)*100</f>
        <v>14.386000610438499</v>
      </c>
      <c r="FO28" s="564">
        <f>('2-year summary'!HW28/'2-year summary'!X28)*100</f>
        <v>6.9062720225510921</v>
      </c>
      <c r="FP28" s="263">
        <f>('2-year summary'!HX28/'2-year summary'!Y28)*100</f>
        <v>3.0751034890597282</v>
      </c>
      <c r="FQ28" s="263">
        <f>('2-year summary'!HY28/'2-year summary'!Z28)*100</f>
        <v>4.6746598410346225</v>
      </c>
      <c r="FR28" s="263">
        <f>('2-year summary'!HZ28/'2-year summary'!AA28)*100</f>
        <v>4.5248868778280542</v>
      </c>
      <c r="FS28" s="263">
        <f>('2-year summary'!IA28/'2-year summary'!AB28)*100</f>
        <v>5.187025131502045</v>
      </c>
      <c r="FT28" s="265">
        <f>('2-year summary'!IB28/'2-year summary'!AC28)*100</f>
        <v>4.2344244984160504</v>
      </c>
      <c r="FU28" s="265">
        <f>('2-year summary'!IC28/'2-year summary'!AD28)*100</f>
        <v>4.3870192307692308</v>
      </c>
      <c r="FV28" s="265">
        <f>('2-year summary'!ID28/'2-year summary'!AE28)*100</f>
        <v>4.2860315345325342</v>
      </c>
      <c r="FW28" s="265">
        <f>('2-year summary'!IE28/'2-year summary'!AF28)*100</f>
        <v>4.1204598636687351</v>
      </c>
      <c r="FX28" s="564">
        <f>('2-year summary'!KQ28/'2-year summary'!X28)*100</f>
        <v>14.499647639182523</v>
      </c>
      <c r="FY28" s="263">
        <f>('2-year summary'!KR28/'2-year summary'!Y28)*100</f>
        <v>12.152572442341809</v>
      </c>
      <c r="FZ28" s="263">
        <f>('2-year summary'!KS28/'2-year summary'!Z28)*100</f>
        <v>12.15142125825138</v>
      </c>
      <c r="GA28" s="263">
        <f>('2-year summary'!KT28/'2-year summary'!AA28)*100</f>
        <v>12.100840336134453</v>
      </c>
      <c r="GB28" s="263">
        <f>('2-year summary'!KU28/'2-year summary'!AB28)*100</f>
        <v>14.859731151373465</v>
      </c>
      <c r="GC28" s="265">
        <f>('2-year summary'!KV28/'2-year summary'!AC28)*100</f>
        <v>10.190073917634637</v>
      </c>
      <c r="GD28" s="265">
        <f>('2-year summary'!KW28/'2-year summary'!AD28)*100</f>
        <v>9.5252403846153832</v>
      </c>
      <c r="GE28" s="265">
        <f>('2-year summary'!KX28/'2-year summary'!AE28)*100</f>
        <v>10.315345325338663</v>
      </c>
      <c r="GF28" s="265">
        <f>('2-year summary'!KY28/'2-year summary'!AF28)*100</f>
        <v>9.1565774748194126</v>
      </c>
      <c r="GG28" s="564">
        <f>('2-year summary'!KZ28/'2-year summary'!X28)*100</f>
        <v>3.4178999295278367</v>
      </c>
      <c r="GH28" s="263">
        <f>('2-year summary'!LA28/'2-year summary'!Y28)*100</f>
        <v>4.9526907155529276</v>
      </c>
      <c r="GI28" s="263">
        <f>('2-year summary'!LB28/'2-year summary'!Z28)*100</f>
        <v>2.9368179981139702</v>
      </c>
      <c r="GJ28" s="263">
        <f>('2-year summary'!LC28/'2-year summary'!AA28)*100</f>
        <v>4.3697478991596634</v>
      </c>
      <c r="GK28" s="263">
        <f>('2-year summary'!LD28/'2-year summary'!AB28)*100</f>
        <v>1.8118059614260666</v>
      </c>
      <c r="GL28" s="265">
        <f>('2-year summary'!LE28/'2-year summary'!AC28)*100</f>
        <v>11.784582893347412</v>
      </c>
      <c r="GM28" s="265">
        <f>('2-year summary'!LF28/'2-year summary'!AD28)*100</f>
        <v>16.045673076923077</v>
      </c>
      <c r="GN28" s="265">
        <f>('2-year summary'!LG28/'2-year summary'!AE28)*100</f>
        <v>6.1292471685542971</v>
      </c>
      <c r="GO28" s="265">
        <f>('2-year summary'!LH28/'2-year summary'!AF28)*100</f>
        <v>7.3557839047715943</v>
      </c>
      <c r="GP28" s="152"/>
      <c r="GQ28" s="153">
        <f t="shared" si="25"/>
        <v>100.00000000000001</v>
      </c>
      <c r="GR28" s="153">
        <f t="shared" si="26"/>
        <v>100</v>
      </c>
      <c r="GS28" s="153">
        <f t="shared" si="27"/>
        <v>99.999999999999986</v>
      </c>
      <c r="GT28" s="153">
        <f t="shared" si="28"/>
        <v>99.999999999999972</v>
      </c>
      <c r="GU28" s="153">
        <f t="shared" si="29"/>
        <v>99.999999999999986</v>
      </c>
      <c r="GV28" s="153">
        <f t="shared" si="30"/>
        <v>99.999999999999986</v>
      </c>
      <c r="GW28" s="153">
        <f t="shared" si="31"/>
        <v>100</v>
      </c>
      <c r="GX28" s="153">
        <f t="shared" si="32"/>
        <v>100.00000000000001</v>
      </c>
      <c r="GY28" s="153">
        <f t="shared" si="33"/>
        <v>100</v>
      </c>
      <c r="GZ28" s="569">
        <f t="shared" si="34"/>
        <v>100</v>
      </c>
      <c r="HA28" s="569">
        <f t="shared" si="34"/>
        <v>99.999999999999986</v>
      </c>
    </row>
    <row r="29" spans="1:209" x14ac:dyDescent="0.2">
      <c r="A29" s="156" t="s">
        <v>43</v>
      </c>
      <c r="B29" s="157" t="e">
        <f>('2-year summary'!B29/'2-year summary'!X29)*100</f>
        <v>#DIV/0!</v>
      </c>
      <c r="C29" s="157">
        <f>('2-year summary'!C29/'2-year summary'!Y29)*100</f>
        <v>71.359223300970882</v>
      </c>
      <c r="D29" s="157">
        <f>('2-year summary'!D29/'2-year summary'!Z29)*100</f>
        <v>74.292316580011558</v>
      </c>
      <c r="E29" s="157">
        <f>('2-year summary'!E29/'2-year summary'!AA29)*100</f>
        <v>76.76211453744493</v>
      </c>
      <c r="F29" s="157">
        <f>('2-year summary'!F29/'2-year summary'!AB29)*100</f>
        <v>75.346392737697087</v>
      </c>
      <c r="G29" s="158">
        <f>('2-year summary'!G29/'2-year summary'!AC29)*100</f>
        <v>74.399563318777297</v>
      </c>
      <c r="H29" s="158">
        <f>('2-year summary'!H29/'2-year summary'!AD29)*100</f>
        <v>76.857654431512984</v>
      </c>
      <c r="I29" s="158">
        <f>('2-year summary'!I29/'2-year summary'!AE29)*100</f>
        <v>73.638968481375358</v>
      </c>
      <c r="J29" s="158">
        <f>('2-year summary'!J29/'2-year summary'!AF29)*100</f>
        <v>69.861932938856015</v>
      </c>
      <c r="K29" s="158">
        <f>('2-year summary'!K29/'2-year summary'!AG29)*100</f>
        <v>72.766695576756291</v>
      </c>
      <c r="L29" s="158">
        <f>('2-year summary'!L29/'2-year summary'!AH29)*100</f>
        <v>72.006817213463989</v>
      </c>
      <c r="M29" s="160" t="e">
        <f>('2-year summary'!M29/'2-year summary'!X29)*100</f>
        <v>#DIV/0!</v>
      </c>
      <c r="N29" s="157">
        <f>('2-year summary'!N29/'2-year summary'!Y29)*100</f>
        <v>28.640776699029125</v>
      </c>
      <c r="O29" s="157">
        <f>('2-year summary'!O29/'2-year summary'!Z29)*100</f>
        <v>25.707683419988449</v>
      </c>
      <c r="P29" s="157">
        <f>('2-year summary'!P29/'2-year summary'!AA29)*100</f>
        <v>23.237885462555067</v>
      </c>
      <c r="Q29" s="157">
        <f>('2-year summary'!Q29/'2-year summary'!AB29)*100</f>
        <v>24.653607262302916</v>
      </c>
      <c r="R29" s="158">
        <f>('2-year summary'!R29/'2-year summary'!AC29)*100</f>
        <v>25.600436681222703</v>
      </c>
      <c r="S29" s="158">
        <f>('2-year summary'!S29/'2-year summary'!AD29)*100</f>
        <v>23.14234556848702</v>
      </c>
      <c r="T29" s="158">
        <f>('2-year summary'!T29/'2-year summary'!AE29)*100</f>
        <v>26.361031518624639</v>
      </c>
      <c r="U29" s="158">
        <f>('2-year summary'!U29/'2-year summary'!AF29)*100</f>
        <v>30.138067061143985</v>
      </c>
      <c r="V29" s="158">
        <f>('2-year summary'!V29/'2-year summary'!AG29)*100</f>
        <v>27.233304423243709</v>
      </c>
      <c r="W29" s="158">
        <f>('2-year summary'!W29/'2-year summary'!AH29)*100</f>
        <v>27.993182786536003</v>
      </c>
      <c r="X29" s="160" t="e">
        <f>('2-year summary'!AI29/'2-year summary'!X29)*100</f>
        <v>#DIV/0!</v>
      </c>
      <c r="Y29" s="157">
        <f>('2-year summary'!AJ29/'2-year summary'!Y29)*100</f>
        <v>33.7108953613808</v>
      </c>
      <c r="Z29" s="157">
        <f>('2-year summary'!AK29/'2-year summary'!Z29)*100</f>
        <v>42.461005199306761</v>
      </c>
      <c r="AA29" s="157">
        <f>('2-year summary'!AL29/'2-year summary'!AA29)*100</f>
        <v>44.548458149779734</v>
      </c>
      <c r="AB29" s="157">
        <f>('2-year summary'!AM29/'2-year summary'!AB29)*100</f>
        <v>34.97372193024367</v>
      </c>
      <c r="AC29" s="158">
        <f>('2-year summary'!AN29/'2-year summary'!AC29)*100</f>
        <v>34.334061135371179</v>
      </c>
      <c r="AD29" s="158">
        <f>('2-year summary'!AO29/'2-year summary'!AD29)*100</f>
        <v>34.153983885407342</v>
      </c>
      <c r="AE29" s="158">
        <f>('2-year summary'!AP29/'2-year summary'!AE29)*100</f>
        <v>32.501023331968895</v>
      </c>
      <c r="AF29" s="158">
        <f>('2-year summary'!AQ29/'2-year summary'!AF29)*100</f>
        <v>30.059171597633139</v>
      </c>
      <c r="AG29" s="158">
        <f>('2-year summary'!AR29/'2-year summary'!AG29)*100</f>
        <v>31.352992194275803</v>
      </c>
      <c r="AH29" s="158">
        <f>('2-year summary'!AS29/'2-year summary'!AH29)*100</f>
        <v>30.847890924584576</v>
      </c>
      <c r="AI29" s="160" t="e">
        <f>('2-year summary'!AT29/'2-year summary'!X29)*100</f>
        <v>#DIV/0!</v>
      </c>
      <c r="AJ29" s="157">
        <f>('2-year summary'!AU29/'2-year summary'!Y29)*100</f>
        <v>23.948220064724918</v>
      </c>
      <c r="AK29" s="157">
        <f>('2-year summary'!AV29/'2-year summary'!Z29)*100</f>
        <v>23.39688041594454</v>
      </c>
      <c r="AL29" s="157">
        <f>('2-year summary'!AW29/'2-year summary'!AA29)*100</f>
        <v>22.191629955947135</v>
      </c>
      <c r="AM29" s="157">
        <f>('2-year summary'!AX29/'2-year summary'!AB29)*100</f>
        <v>23.36359292881032</v>
      </c>
      <c r="AN29" s="158">
        <f>('2-year summary'!AY29/'2-year summary'!AC29)*100</f>
        <v>24.23580786026201</v>
      </c>
      <c r="AO29" s="158">
        <f>('2-year summary'!AZ29/'2-year summary'!AD29)*100</f>
        <v>21.217547000895255</v>
      </c>
      <c r="AP29" s="158">
        <f>('2-year summary'!BA29/'2-year summary'!AE29)*100</f>
        <v>25.051166598444535</v>
      </c>
      <c r="AQ29" s="158">
        <f>('2-year summary'!BB29/'2-year summary'!AF29)*100</f>
        <v>29.151873767258387</v>
      </c>
      <c r="AR29" s="158">
        <f>('2-year summary'!BC29/'2-year summary'!AG29)*100</f>
        <v>26.539462272333044</v>
      </c>
      <c r="AS29" s="158">
        <f>('2-year summary'!BD29/'2-year summary'!AH29)*100</f>
        <v>27.268853855986364</v>
      </c>
      <c r="AT29" s="550">
        <f t="shared" si="1"/>
        <v>57.892454466608847</v>
      </c>
      <c r="AU29" s="550">
        <f t="shared" si="1"/>
        <v>58.11674478057094</v>
      </c>
      <c r="AV29" s="160" t="s">
        <v>73</v>
      </c>
      <c r="AW29" s="157" t="s">
        <v>73</v>
      </c>
      <c r="AX29" s="157" t="s">
        <v>73</v>
      </c>
      <c r="AY29" s="157" t="s">
        <v>73</v>
      </c>
      <c r="AZ29" s="157" t="s">
        <v>73</v>
      </c>
      <c r="BA29" s="158" t="s">
        <v>73</v>
      </c>
      <c r="BB29" s="158" t="s">
        <v>73</v>
      </c>
      <c r="BC29" s="158" t="s">
        <v>73</v>
      </c>
      <c r="BD29" s="158" t="s">
        <v>73</v>
      </c>
      <c r="BE29" s="158" t="s">
        <v>73</v>
      </c>
      <c r="BF29" s="158" t="s">
        <v>73</v>
      </c>
      <c r="BG29" s="160" t="e">
        <f>('2-year summary'!CW29/'2-year summary'!X29)*100</f>
        <v>#DIV/0!</v>
      </c>
      <c r="BH29" s="157">
        <f>('2-year summary'!CX29/'2-year summary'!Y29)*100</f>
        <v>5.3937432578209273E-2</v>
      </c>
      <c r="BI29" s="157">
        <f>('2-year summary'!CY29/'2-year summary'!Z29)*100</f>
        <v>5.7770075101097627E-2</v>
      </c>
      <c r="BJ29" s="157">
        <f>('2-year summary'!CZ29/'2-year summary'!AA29)*100</f>
        <v>0</v>
      </c>
      <c r="BK29" s="157">
        <f>('2-year summary'!DA29/'2-year summary'!AB29)*100</f>
        <v>0</v>
      </c>
      <c r="BL29" s="158">
        <f>('2-year summary'!DB29/'2-year summary'!AC29)*100</f>
        <v>0</v>
      </c>
      <c r="BM29" s="158">
        <f>('2-year summary'!DC29/'2-year summary'!AD29)*100</f>
        <v>0</v>
      </c>
      <c r="BN29" s="158">
        <f>('2-year summary'!DD29/'2-year summary'!AE29)*100</f>
        <v>0</v>
      </c>
      <c r="BO29" s="158">
        <f>('2-year summary'!DE29/'2-year summary'!AF29)*100</f>
        <v>0</v>
      </c>
      <c r="BP29" s="158">
        <f>('2-year summary'!DF29/'2-year summary'!AG29)*100</f>
        <v>0</v>
      </c>
      <c r="BQ29" s="158">
        <f>('2-year summary'!DG29/'2-year summary'!AH29)*100</f>
        <v>0</v>
      </c>
      <c r="BR29" s="550">
        <f t="shared" si="2"/>
        <v>0</v>
      </c>
      <c r="BS29" s="550">
        <f t="shared" si="2"/>
        <v>0</v>
      </c>
      <c r="BT29" s="160">
        <f>('2-year summary'!DS29/'2-year summary'!AG29)*100</f>
        <v>1.2142237640936688</v>
      </c>
      <c r="BU29" s="160">
        <f>('2-year summary'!DT29/'2-year summary'!AH29)*100</f>
        <v>1.1930123561994035</v>
      </c>
      <c r="BV29" s="550">
        <f>('2-year summary'!DU29/'2-year summary'!AG29)*100</f>
        <v>0</v>
      </c>
      <c r="BW29" s="550">
        <f>('2-year summary'!DV29/'2-year summary'!AH29)*100</f>
        <v>0</v>
      </c>
      <c r="BX29" s="160">
        <f t="shared" si="3"/>
        <v>1.2142237640936688</v>
      </c>
      <c r="BY29" s="160">
        <f t="shared" si="3"/>
        <v>1.1930123561994035</v>
      </c>
      <c r="BZ29" s="160">
        <f>('2-year summary'!DY29/'2-year summary'!AG29)*100</f>
        <v>7.5888985255854289</v>
      </c>
      <c r="CA29" s="160">
        <f>('2-year summary'!DZ29/'2-year summary'!AH29)*100</f>
        <v>7.3711120579463145</v>
      </c>
      <c r="CB29" s="160">
        <f>('2-year summary'!EA29/'2-year summary'!AG29)*100</f>
        <v>0.21682567215958368</v>
      </c>
      <c r="CC29" s="160">
        <f>('2-year summary'!EB29/'2-year summary'!AH29)*100</f>
        <v>0.21303792074989347</v>
      </c>
      <c r="CD29" s="160">
        <f t="shared" si="4"/>
        <v>7.8057241977450129</v>
      </c>
      <c r="CE29" s="160">
        <f t="shared" si="4"/>
        <v>7.5841499786962077</v>
      </c>
      <c r="CF29" s="160">
        <f>('2-year summary'!EE29/'2-year summary'!AG29)*100</f>
        <v>3.0789245446660884</v>
      </c>
      <c r="CG29" s="160">
        <f>('2-year summary'!EF29/'2-year summary'!AH29)*100</f>
        <v>3.2807839795483593</v>
      </c>
      <c r="CH29" s="160">
        <f>('2-year summary'!EG29/'2-year summary'!AG29)*100</f>
        <v>0</v>
      </c>
      <c r="CI29" s="160">
        <f>('2-year summary'!EH29/'2-year summary'!AH29)*100</f>
        <v>0</v>
      </c>
      <c r="CJ29" s="160">
        <f t="shared" si="5"/>
        <v>3.0789245446660884</v>
      </c>
      <c r="CK29" s="160">
        <f t="shared" si="5"/>
        <v>3.2807839795483593</v>
      </c>
      <c r="CL29" s="160">
        <f>('2-year summary'!EK29/'2-year summary'!AG29)*100</f>
        <v>2.5151777970511708</v>
      </c>
      <c r="CM29" s="160">
        <f>('2-year summary'!EL29/'2-year summary'!AH29)*100</f>
        <v>2.4286322965487854</v>
      </c>
      <c r="CN29" s="160">
        <f>('2-year summary'!EM29/'2-year summary'!AG29)*100</f>
        <v>0</v>
      </c>
      <c r="CO29" s="160">
        <f>('2-year summary'!EN29/'2-year summary'!AH29)*100</f>
        <v>4.2607584149978693E-2</v>
      </c>
      <c r="CP29" s="160">
        <f t="shared" si="6"/>
        <v>2.5151777970511708</v>
      </c>
      <c r="CQ29" s="160">
        <f t="shared" si="6"/>
        <v>2.4712398806987643</v>
      </c>
      <c r="CR29" s="160">
        <f>('2-year summary'!EQ29/'2-year summary'!AG29)*100</f>
        <v>2.0381613183000868</v>
      </c>
      <c r="CS29" s="160">
        <f>('2-year summary'!ER29/'2-year summary'!AH29)*100</f>
        <v>2.0877716233489561</v>
      </c>
      <c r="CT29" s="160">
        <f>('2-year summary'!ES29/'2-year summary'!AG29)*100</f>
        <v>0</v>
      </c>
      <c r="CU29" s="160">
        <f>('2-year summary'!ET29/'2-year summary'!AH29)*100</f>
        <v>0</v>
      </c>
      <c r="CV29" s="160">
        <f t="shared" si="7"/>
        <v>2.0381613183000868</v>
      </c>
      <c r="CW29" s="160">
        <f t="shared" si="7"/>
        <v>2.0877716233489561</v>
      </c>
      <c r="CX29" s="160">
        <f>('2-year summary'!EW29/'2-year summary'!AG29)*100</f>
        <v>8.7163920208152632</v>
      </c>
      <c r="CY29" s="160">
        <f>('2-year summary'!EX29/'2-year summary'!AH29)*100</f>
        <v>8.9475926714955261</v>
      </c>
      <c r="CZ29" s="160">
        <f>('2-year summary'!EY29/'2-year summary'!AG29)*100</f>
        <v>0.17346053772766695</v>
      </c>
      <c r="DA29" s="160">
        <f>('2-year summary'!EZ29/'2-year summary'!AH29)*100</f>
        <v>4.2607584149978693E-2</v>
      </c>
      <c r="DB29" s="160">
        <f t="shared" si="8"/>
        <v>8.8898525585429304</v>
      </c>
      <c r="DC29" s="160">
        <f t="shared" si="8"/>
        <v>8.9902002556455045</v>
      </c>
      <c r="DD29" s="160">
        <f>('2-year summary'!FC29/'2-year summary'!AG29)*100</f>
        <v>4.3365134431916738E-2</v>
      </c>
      <c r="DE29" s="160">
        <f>('2-year summary'!FD29/'2-year summary'!AH29)*100</f>
        <v>4.2607584149978693E-2</v>
      </c>
      <c r="DF29" s="160">
        <f>('2-year summary'!FE29/'2-year summary'!AG29)*100</f>
        <v>0</v>
      </c>
      <c r="DG29" s="160">
        <f>('2-year summary'!FF29/'2-year summary'!AH29)*100</f>
        <v>0</v>
      </c>
      <c r="DH29" s="160">
        <f t="shared" si="9"/>
        <v>4.3365134431916738E-2</v>
      </c>
      <c r="DI29" s="160">
        <f t="shared" si="9"/>
        <v>4.2607584149978693E-2</v>
      </c>
      <c r="DJ29" s="160">
        <f>('2-year summary'!FI29/'2-year summary'!AG29)*100</f>
        <v>5.5941023417172593</v>
      </c>
      <c r="DK29" s="160">
        <f>('2-year summary'!FJ29/'2-year summary'!AH29)*100</f>
        <v>6.0076693651469961</v>
      </c>
      <c r="DL29" s="160">
        <f>('2-year summary'!FK29/'2-year summary'!AG29)*100</f>
        <v>8.6730268863833476E-2</v>
      </c>
      <c r="DM29" s="160">
        <f>('2-year summary'!FL29/'2-year summary'!AH29)*100</f>
        <v>0.21303792074989347</v>
      </c>
      <c r="DN29" s="160">
        <f t="shared" si="10"/>
        <v>5.6808326105810929</v>
      </c>
      <c r="DO29" s="160">
        <f t="shared" si="10"/>
        <v>6.2207072858968893</v>
      </c>
      <c r="DP29" s="160">
        <f>('2-year summary'!FO29/'2-year summary'!AG29)*100</f>
        <v>0.21682567215958368</v>
      </c>
      <c r="DQ29" s="160">
        <f>('2-year summary'!FP29/'2-year summary'!AH29)*100</f>
        <v>0.21303792074989347</v>
      </c>
      <c r="DR29" s="160">
        <f>('2-year summary'!FQ29/'2-year summary'!AG29)*100</f>
        <v>0</v>
      </c>
      <c r="DS29" s="160">
        <f>('2-year summary'!FR29/'2-year summary'!AH29)*100</f>
        <v>0</v>
      </c>
      <c r="DT29" s="160">
        <f t="shared" si="11"/>
        <v>0.21682567215958368</v>
      </c>
      <c r="DU29" s="160">
        <f t="shared" si="11"/>
        <v>0.21303792074989347</v>
      </c>
      <c r="DV29" s="160">
        <f>('2-year summary'!FU29/'2-year summary'!AG29)*100</f>
        <v>8.9765828274067658</v>
      </c>
      <c r="DW29" s="160">
        <f>('2-year summary'!FV29/'2-year summary'!AH29)*100</f>
        <v>8.1806561567959104</v>
      </c>
      <c r="DX29" s="160">
        <f>('2-year summary'!FW29/'2-year summary'!AG29)*100</f>
        <v>0.17346053772766695</v>
      </c>
      <c r="DY29" s="160">
        <f>('2-year summary'!FX29/'2-year summary'!AH29)*100</f>
        <v>0.17043033659991477</v>
      </c>
      <c r="DZ29" s="160">
        <f t="shared" si="12"/>
        <v>9.1500433651344331</v>
      </c>
      <c r="EA29" s="160">
        <f t="shared" si="12"/>
        <v>8.351086493395826</v>
      </c>
      <c r="EB29" s="160">
        <f>('2-year summary'!GA29/'2-year summary'!AG29)*100</f>
        <v>0.9106678230702514</v>
      </c>
      <c r="EC29" s="160">
        <f>('2-year summary'!GB29/'2-year summary'!AH29)*100</f>
        <v>0.80954409884959522</v>
      </c>
      <c r="ED29" s="160">
        <f>('2-year summary'!GC29/'2-year summary'!AG29)*100</f>
        <v>0</v>
      </c>
      <c r="EE29" s="160">
        <f>('2-year summary'!GD29/'2-year summary'!AH29)*100</f>
        <v>0</v>
      </c>
      <c r="EF29" s="160">
        <f t="shared" si="13"/>
        <v>0.9106678230702514</v>
      </c>
      <c r="EG29" s="160">
        <f t="shared" si="13"/>
        <v>0.80954409884959522</v>
      </c>
      <c r="EH29" s="160">
        <f>('2-year summary'!GG29/'2-year summary'!AG29)*100</f>
        <v>0.52038161318300091</v>
      </c>
      <c r="EI29" s="160">
        <f>('2-year summary'!GH29/'2-year summary'!AH29)*100</f>
        <v>0.59650617809970174</v>
      </c>
      <c r="EJ29" s="160">
        <f>('2-year summary'!GI29/'2-year summary'!AG29)*100</f>
        <v>4.3365134431916738E-2</v>
      </c>
      <c r="EK29" s="160">
        <f>('2-year summary'!GJ29/'2-year summary'!AH29)*100</f>
        <v>4.2607584149978693E-2</v>
      </c>
      <c r="EL29" s="160">
        <f t="shared" si="14"/>
        <v>0.56374674761491761</v>
      </c>
      <c r="EM29" s="160">
        <f t="shared" si="14"/>
        <v>0.63911376224968042</v>
      </c>
      <c r="EN29" s="564" t="e">
        <f>('2-year summary'!GM29/'2-year summary'!X29)*100</f>
        <v>#DIV/0!</v>
      </c>
      <c r="EO29" s="263">
        <f>('2-year summary'!GN29/'2-year summary'!Y29)*100</f>
        <v>5.825242718446602</v>
      </c>
      <c r="EP29" s="263">
        <f>('2-year summary'!GO29/'2-year summary'!Z29)*100</f>
        <v>3.755054881571346</v>
      </c>
      <c r="EQ29" s="263">
        <f>('2-year summary'!GP29/'2-year summary'!AA29)*100</f>
        <v>2.643171806167401</v>
      </c>
      <c r="ER29" s="263">
        <f>('2-year summary'!GQ29/'2-year summary'!AB29)*100</f>
        <v>2.3411371237458192</v>
      </c>
      <c r="ES29" s="265">
        <f>('2-year summary'!GR29/'2-year summary'!AC29)*100</f>
        <v>2.5109170305676853</v>
      </c>
      <c r="ET29" s="265">
        <f>('2-year summary'!GS29/'2-year summary'!AD29)*100</f>
        <v>2.1933751119068932</v>
      </c>
      <c r="EU29" s="265">
        <f>('2-year summary'!GT29/'2-year summary'!AE29)*100</f>
        <v>2.1285304952926727</v>
      </c>
      <c r="EV29" s="265">
        <f>('2-year summary'!GU29/'2-year summary'!AF29)*100</f>
        <v>2.0907297830374754</v>
      </c>
      <c r="EW29" s="564" t="e">
        <f>('2-year summary'!GV29/'2-year summary'!X29)*100</f>
        <v>#DIV/0!</v>
      </c>
      <c r="EX29" s="263">
        <f>('2-year summary'!GW29/'2-year summary'!Y29)*100</f>
        <v>0.26968716289104638</v>
      </c>
      <c r="EY29" s="263">
        <f>('2-year summary'!GX29/'2-year summary'!Z29)*100</f>
        <v>0.11554015020219525</v>
      </c>
      <c r="EZ29" s="263">
        <f>('2-year summary'!GY29/'2-year summary'!AA29)*100</f>
        <v>0</v>
      </c>
      <c r="FA29" s="263">
        <f>('2-year summary'!GZ29/'2-year summary'!AB29)*100</f>
        <v>0</v>
      </c>
      <c r="FB29" s="265">
        <f>('2-year summary'!HA29/'2-year summary'!AC29)*100</f>
        <v>0</v>
      </c>
      <c r="FC29" s="265">
        <f>('2-year summary'!HB29/'2-year summary'!AD29)*100</f>
        <v>0</v>
      </c>
      <c r="FD29" s="265">
        <f>('2-year summary'!HC29/'2-year summary'!AE29)*100</f>
        <v>0</v>
      </c>
      <c r="FE29" s="265">
        <f>('2-year summary'!HD29/'2-year summary'!AF29)*100</f>
        <v>0</v>
      </c>
      <c r="FF29" s="564" t="e">
        <f>('2-year summary'!HN29/'2-year summary'!X29)*100</f>
        <v>#DIV/0!</v>
      </c>
      <c r="FG29" s="263">
        <f>('2-year summary'!HO29/'2-year summary'!Y29)*100</f>
        <v>14.18554476806904</v>
      </c>
      <c r="FH29" s="263">
        <f>('2-year summary'!HP29/'2-year summary'!Z29)*100</f>
        <v>9.9364529173887917</v>
      </c>
      <c r="FI29" s="263">
        <f>('2-year summary'!HQ29/'2-year summary'!AA29)*100</f>
        <v>9.9669603524229071</v>
      </c>
      <c r="FJ29" s="263">
        <f>('2-year summary'!HR29/'2-year summary'!AB29)*100</f>
        <v>17.534639273769709</v>
      </c>
      <c r="FK29" s="265">
        <f>('2-year summary'!HS29/'2-year summary'!AC29)*100</f>
        <v>18.504366812227076</v>
      </c>
      <c r="FL29" s="265">
        <f>('2-year summary'!HT29/'2-year summary'!AD29)*100</f>
        <v>21.844225604297225</v>
      </c>
      <c r="FM29" s="265">
        <f>('2-year summary'!HU29/'2-year summary'!AE29)*100</f>
        <v>21.694637740483014</v>
      </c>
      <c r="FN29" s="265">
        <f>('2-year summary'!HV29/'2-year summary'!AF29)*100</f>
        <v>22.603550295857989</v>
      </c>
      <c r="FO29" s="564" t="e">
        <f>('2-year summary'!HW29/'2-year summary'!X29)*100</f>
        <v>#DIV/0!</v>
      </c>
      <c r="FP29" s="263">
        <f>('2-year summary'!HX29/'2-year summary'!Y29)*100</f>
        <v>2.1035598705501619</v>
      </c>
      <c r="FQ29" s="263">
        <f>('2-year summary'!HY29/'2-year summary'!Z29)*100</f>
        <v>1.2709416522241479</v>
      </c>
      <c r="FR29" s="263">
        <f>('2-year summary'!HZ29/'2-year summary'!AA29)*100</f>
        <v>0.60572687224669608</v>
      </c>
      <c r="FS29" s="263">
        <f>('2-year summary'!IA29/'2-year summary'!AB29)*100</f>
        <v>0.81223124701385574</v>
      </c>
      <c r="FT29" s="265">
        <f>('2-year summary'!IB29/'2-year summary'!AC29)*100</f>
        <v>0.76419213973799127</v>
      </c>
      <c r="FU29" s="265">
        <f>('2-year summary'!IC29/'2-year summary'!AD29)*100</f>
        <v>1.2085944494180842</v>
      </c>
      <c r="FV29" s="265">
        <f>('2-year summary'!ID29/'2-year summary'!AE29)*100</f>
        <v>0.73679901760130984</v>
      </c>
      <c r="FW29" s="265">
        <f>('2-year summary'!IE29/'2-year summary'!AF29)*100</f>
        <v>0.55226824457593693</v>
      </c>
      <c r="FX29" s="564" t="e">
        <f>('2-year summary'!KQ29/'2-year summary'!X29)*100</f>
        <v>#DIV/0!</v>
      </c>
      <c r="FY29" s="263">
        <f>('2-year summary'!KR29/'2-year summary'!Y29)*100</f>
        <v>17.637540453074433</v>
      </c>
      <c r="FZ29" s="263">
        <f>('2-year summary'!KS29/'2-year summary'!Z29)*100</f>
        <v>18.139803581744658</v>
      </c>
      <c r="GA29" s="263">
        <f>('2-year summary'!KT29/'2-year summary'!AA29)*100</f>
        <v>19.603524229074889</v>
      </c>
      <c r="GB29" s="263">
        <f>('2-year summary'!KU29/'2-year summary'!AB29)*100</f>
        <v>20.496894409937887</v>
      </c>
      <c r="GC29" s="265">
        <f>('2-year summary'!KV29/'2-year summary'!AC29)*100</f>
        <v>19.050218340611352</v>
      </c>
      <c r="GD29" s="265">
        <f>('2-year summary'!KW29/'2-year summary'!AD29)*100</f>
        <v>18.66606982990152</v>
      </c>
      <c r="GE29" s="265">
        <f>('2-year summary'!KX29/'2-year summary'!AE29)*100</f>
        <v>17.31477691363078</v>
      </c>
      <c r="GF29" s="265">
        <f>('2-year summary'!KY29/'2-year summary'!AF29)*100</f>
        <v>15.108481262327416</v>
      </c>
      <c r="GG29" s="564" t="e">
        <f>('2-year summary'!KZ29/'2-year summary'!X29)*100</f>
        <v>#DIV/0!</v>
      </c>
      <c r="GH29" s="263">
        <f>('2-year summary'!LA29/'2-year summary'!Y29)*100</f>
        <v>2.2653721682847898</v>
      </c>
      <c r="GI29" s="263">
        <f>('2-year summary'!LB29/'2-year summary'!Z29)*100</f>
        <v>0.86655112651646449</v>
      </c>
      <c r="GJ29" s="263">
        <f>('2-year summary'!LC29/'2-year summary'!AA29)*100</f>
        <v>0.44052863436123352</v>
      </c>
      <c r="GK29" s="263">
        <f>('2-year summary'!LD29/'2-year summary'!AB29)*100</f>
        <v>0.47778308647873868</v>
      </c>
      <c r="GL29" s="265">
        <f>('2-year summary'!LE29/'2-year summary'!AC29)*100</f>
        <v>0.60043668122270744</v>
      </c>
      <c r="GM29" s="265">
        <f>('2-year summary'!LF29/'2-year summary'!AD29)*100</f>
        <v>0.71620411817367946</v>
      </c>
      <c r="GN29" s="265">
        <f>('2-year summary'!LG29/'2-year summary'!AE29)*100</f>
        <v>0.57306590257879653</v>
      </c>
      <c r="GO29" s="265">
        <f>('2-year summary'!LH29/'2-year summary'!AF29)*100</f>
        <v>0.43392504930966469</v>
      </c>
      <c r="GP29" s="152"/>
      <c r="GQ29" s="153" t="e">
        <f t="shared" si="25"/>
        <v>#DIV/0!</v>
      </c>
      <c r="GR29" s="153">
        <f t="shared" si="26"/>
        <v>100</v>
      </c>
      <c r="GS29" s="153">
        <f t="shared" si="27"/>
        <v>100</v>
      </c>
      <c r="GT29" s="153">
        <f t="shared" si="28"/>
        <v>100</v>
      </c>
      <c r="GU29" s="153">
        <f t="shared" si="29"/>
        <v>100</v>
      </c>
      <c r="GV29" s="153">
        <f t="shared" si="30"/>
        <v>100</v>
      </c>
      <c r="GW29" s="153">
        <f t="shared" si="31"/>
        <v>100</v>
      </c>
      <c r="GX29" s="153">
        <f t="shared" si="32"/>
        <v>100</v>
      </c>
      <c r="GY29" s="153">
        <f t="shared" si="33"/>
        <v>100</v>
      </c>
      <c r="GZ29" s="569">
        <f t="shared" si="34"/>
        <v>100</v>
      </c>
      <c r="HA29" s="569">
        <f t="shared" si="34"/>
        <v>99.999999999999986</v>
      </c>
    </row>
    <row r="30" spans="1:209" x14ac:dyDescent="0.2">
      <c r="A30" s="156" t="s">
        <v>44</v>
      </c>
      <c r="B30" s="157">
        <f>('2-year summary'!B30/'2-year summary'!X30)*100</f>
        <v>57.615230460921843</v>
      </c>
      <c r="C30" s="157">
        <f>('2-year summary'!C30/'2-year summary'!Y30)*100</f>
        <v>63.007159904534603</v>
      </c>
      <c r="D30" s="157">
        <f>('2-year summary'!D30/'2-year summary'!Z30)*100</f>
        <v>66.164542294322132</v>
      </c>
      <c r="E30" s="157">
        <f>('2-year summary'!E30/'2-year summary'!AA30)*100</f>
        <v>61.941008563273073</v>
      </c>
      <c r="F30" s="157">
        <f>('2-year summary'!F30/'2-year summary'!AB30)*100</f>
        <v>57.770270270270274</v>
      </c>
      <c r="G30" s="158">
        <f>('2-year summary'!G30/'2-year summary'!AC30)*100</f>
        <v>60.481099656357387</v>
      </c>
      <c r="H30" s="158">
        <f>('2-year summary'!H30/'2-year summary'!AD30)*100</f>
        <v>48.968512486427798</v>
      </c>
      <c r="I30" s="158">
        <f>('2-year summary'!I30/'2-year summary'!AE30)*100</f>
        <v>45.490196078431374</v>
      </c>
      <c r="J30" s="158">
        <f>('2-year summary'!J30/'2-year summary'!AF30)*100</f>
        <v>44.332901554404145</v>
      </c>
      <c r="K30" s="158">
        <f>('2-year summary'!K30/'2-year summary'!AG30)*100</f>
        <v>51.881720430107528</v>
      </c>
      <c r="L30" s="158">
        <f>('2-year summary'!L30/'2-year summary'!AH30)*100</f>
        <v>47.25352112676056</v>
      </c>
      <c r="M30" s="160">
        <f>('2-year summary'!M30/'2-year summary'!X30)*100</f>
        <v>42.384769539078157</v>
      </c>
      <c r="N30" s="157">
        <f>('2-year summary'!N30/'2-year summary'!Y30)*100</f>
        <v>36.992840095465397</v>
      </c>
      <c r="O30" s="157">
        <f>('2-year summary'!O30/'2-year summary'!Z30)*100</f>
        <v>33.835457705677868</v>
      </c>
      <c r="P30" s="157">
        <f>('2-year summary'!P30/'2-year summary'!AA30)*100</f>
        <v>38.058991436726927</v>
      </c>
      <c r="Q30" s="157">
        <f>('2-year summary'!Q30/'2-year summary'!AB30)*100</f>
        <v>42.229729729729733</v>
      </c>
      <c r="R30" s="158">
        <f>('2-year summary'!R30/'2-year summary'!AC30)*100</f>
        <v>39.518900343642613</v>
      </c>
      <c r="S30" s="158">
        <f>('2-year summary'!S30/'2-year summary'!AD30)*100</f>
        <v>51.031487513572202</v>
      </c>
      <c r="T30" s="158">
        <f>('2-year summary'!T30/'2-year summary'!AE30)*100</f>
        <v>54.509803921568626</v>
      </c>
      <c r="U30" s="158">
        <f>('2-year summary'!U30/'2-year summary'!AF30)*100</f>
        <v>55.667098445595855</v>
      </c>
      <c r="V30" s="158">
        <f>('2-year summary'!V30/'2-year summary'!AG30)*100</f>
        <v>48.118279569892472</v>
      </c>
      <c r="W30" s="158">
        <f>('2-year summary'!W30/'2-year summary'!AH30)*100</f>
        <v>52.746478873239433</v>
      </c>
      <c r="X30" s="160">
        <f>('2-year summary'!AI30/'2-year summary'!X30)*100</f>
        <v>21.743486973947896</v>
      </c>
      <c r="Y30" s="157">
        <f>('2-year summary'!AJ30/'2-year summary'!Y30)*100</f>
        <v>26.252983293556088</v>
      </c>
      <c r="Z30" s="157">
        <f>('2-year summary'!AK30/'2-year summary'!Z30)*100</f>
        <v>28.50521436848204</v>
      </c>
      <c r="AA30" s="157">
        <f>('2-year summary'!AL30/'2-year summary'!AA30)*100</f>
        <v>27.117031398667933</v>
      </c>
      <c r="AB30" s="157">
        <f>('2-year summary'!AM30/'2-year summary'!AB30)*100</f>
        <v>22.635135135135133</v>
      </c>
      <c r="AC30" s="158">
        <f>('2-year summary'!AN30/'2-year summary'!AC30)*100</f>
        <v>24.398625429553263</v>
      </c>
      <c r="AD30" s="158">
        <f>('2-year summary'!AO30/'2-year summary'!AD30)*100</f>
        <v>19.109663409337678</v>
      </c>
      <c r="AE30" s="158">
        <f>('2-year summary'!AP30/'2-year summary'!AE30)*100</f>
        <v>17.941176470588236</v>
      </c>
      <c r="AF30" s="158">
        <f>('2-year summary'!AQ30/'2-year summary'!AF30)*100</f>
        <v>15.317357512953366</v>
      </c>
      <c r="AG30" s="158">
        <f>('2-year summary'!AR30/'2-year summary'!AG30)*100</f>
        <v>18.317972350230416</v>
      </c>
      <c r="AH30" s="158">
        <f>('2-year summary'!AS30/'2-year summary'!AH30)*100</f>
        <v>16.02112676056338</v>
      </c>
      <c r="AI30" s="160">
        <f>('2-year summary'!AT30/'2-year summary'!X30)*100</f>
        <v>20.641282565130261</v>
      </c>
      <c r="AJ30" s="157">
        <f>('2-year summary'!AU30/'2-year summary'!Y30)*100</f>
        <v>22.315035799522672</v>
      </c>
      <c r="AK30" s="157">
        <f>('2-year summary'!AV30/'2-year summary'!Z30)*100</f>
        <v>18.192352259559673</v>
      </c>
      <c r="AL30" s="157">
        <f>('2-year summary'!AW30/'2-year summary'!AA30)*100</f>
        <v>20.266412940057087</v>
      </c>
      <c r="AM30" s="157">
        <f>('2-year summary'!AX30/'2-year summary'!AB30)*100</f>
        <v>16.689189189189189</v>
      </c>
      <c r="AN30" s="158">
        <f>('2-year summary'!AY30/'2-year summary'!AC30)*100</f>
        <v>17.457044673539517</v>
      </c>
      <c r="AO30" s="158">
        <f>('2-year summary'!AZ30/'2-year summary'!AD30)*100</f>
        <v>23.235613463626493</v>
      </c>
      <c r="AP30" s="158">
        <f>('2-year summary'!BA30/'2-year summary'!AE30)*100</f>
        <v>26.911764705882351</v>
      </c>
      <c r="AQ30" s="158">
        <f>('2-year summary'!BB30/'2-year summary'!AF30)*100</f>
        <v>33.80829015544041</v>
      </c>
      <c r="AR30" s="158">
        <f>('2-year summary'!BC30/'2-year summary'!AG30)*100</f>
        <v>21.082949308755762</v>
      </c>
      <c r="AS30" s="158">
        <f>('2-year summary'!BD30/'2-year summary'!AH30)*100</f>
        <v>26.79577464788732</v>
      </c>
      <c r="AT30" s="550">
        <f t="shared" si="1"/>
        <v>39.400921658986178</v>
      </c>
      <c r="AU30" s="550">
        <f t="shared" si="1"/>
        <v>42.816901408450704</v>
      </c>
      <c r="AV30" s="160" t="s">
        <v>73</v>
      </c>
      <c r="AW30" s="157" t="s">
        <v>73</v>
      </c>
      <c r="AX30" s="157" t="s">
        <v>73</v>
      </c>
      <c r="AY30" s="157" t="s">
        <v>73</v>
      </c>
      <c r="AZ30" s="157" t="s">
        <v>73</v>
      </c>
      <c r="BA30" s="158" t="s">
        <v>73</v>
      </c>
      <c r="BB30" s="158" t="s">
        <v>73</v>
      </c>
      <c r="BC30" s="158" t="s">
        <v>73</v>
      </c>
      <c r="BD30" s="158" t="s">
        <v>73</v>
      </c>
      <c r="BE30" s="158" t="s">
        <v>73</v>
      </c>
      <c r="BF30" s="158" t="s">
        <v>73</v>
      </c>
      <c r="BG30" s="160">
        <f>('2-year summary'!CW30/'2-year summary'!X30)*100</f>
        <v>0</v>
      </c>
      <c r="BH30" s="157">
        <f>('2-year summary'!CX30/'2-year summary'!Y30)*100</f>
        <v>0</v>
      </c>
      <c r="BI30" s="157">
        <f>('2-year summary'!CY30/'2-year summary'!Z30)*100</f>
        <v>0.92699884125144838</v>
      </c>
      <c r="BJ30" s="157">
        <f>('2-year summary'!CZ30/'2-year summary'!AA30)*100</f>
        <v>0</v>
      </c>
      <c r="BK30" s="157">
        <f>('2-year summary'!DA30/'2-year summary'!AB30)*100</f>
        <v>0</v>
      </c>
      <c r="BL30" s="158">
        <f>('2-year summary'!DB30/'2-year summary'!AC30)*100</f>
        <v>0</v>
      </c>
      <c r="BM30" s="158">
        <f>('2-year summary'!DC30/'2-year summary'!AD30)*100</f>
        <v>0</v>
      </c>
      <c r="BN30" s="158">
        <f>('2-year summary'!DD30/'2-year summary'!AE30)*100</f>
        <v>0</v>
      </c>
      <c r="BO30" s="158">
        <f>('2-year summary'!DE30/'2-year summary'!AF30)*100</f>
        <v>0</v>
      </c>
      <c r="BP30" s="158">
        <f>('2-year summary'!DF30/'2-year summary'!AG30)*100</f>
        <v>0</v>
      </c>
      <c r="BQ30" s="158">
        <f>('2-year summary'!DG30/'2-year summary'!AH30)*100</f>
        <v>0</v>
      </c>
      <c r="BR30" s="550">
        <f t="shared" si="2"/>
        <v>0</v>
      </c>
      <c r="BS30" s="550">
        <f t="shared" si="2"/>
        <v>0</v>
      </c>
      <c r="BT30" s="160">
        <f>('2-year summary'!DS30/'2-year summary'!AG30)*100</f>
        <v>0.72964669738863286</v>
      </c>
      <c r="BU30" s="160">
        <f>('2-year summary'!DT30/'2-year summary'!AH30)*100</f>
        <v>0.70422535211267612</v>
      </c>
      <c r="BV30" s="550">
        <f>('2-year summary'!DU30/'2-year summary'!AG30)*100</f>
        <v>0.1152073732718894</v>
      </c>
      <c r="BW30" s="550">
        <f>('2-year summary'!DV30/'2-year summary'!AH30)*100</f>
        <v>0.17605633802816903</v>
      </c>
      <c r="BX30" s="160">
        <f t="shared" si="3"/>
        <v>0.84485407066052232</v>
      </c>
      <c r="BY30" s="160">
        <f t="shared" si="3"/>
        <v>0.88028169014084512</v>
      </c>
      <c r="BZ30" s="160">
        <f>('2-year summary'!DY30/'2-year summary'!AG30)*100</f>
        <v>5.1843317972350231</v>
      </c>
      <c r="CA30" s="160">
        <f>('2-year summary'!DZ30/'2-year summary'!AH30)*100</f>
        <v>5.704225352112676</v>
      </c>
      <c r="CB30" s="160">
        <f>('2-year summary'!EA30/'2-year summary'!AG30)*100</f>
        <v>15.476190476190476</v>
      </c>
      <c r="CC30" s="160">
        <f>('2-year summary'!EB30/'2-year summary'!AH30)*100</f>
        <v>20.070422535211268</v>
      </c>
      <c r="CD30" s="160">
        <f t="shared" si="4"/>
        <v>20.660522273425499</v>
      </c>
      <c r="CE30" s="160">
        <f t="shared" si="4"/>
        <v>25.774647887323944</v>
      </c>
      <c r="CF30" s="160">
        <f>('2-year summary'!EE30/'2-year summary'!AG30)*100</f>
        <v>5.5299539170506913</v>
      </c>
      <c r="CG30" s="160">
        <f>('2-year summary'!EF30/'2-year summary'!AH30)*100</f>
        <v>5.176056338028169</v>
      </c>
      <c r="CH30" s="160">
        <f>('2-year summary'!EG30/'2-year summary'!AG30)*100</f>
        <v>0.1152073732718894</v>
      </c>
      <c r="CI30" s="160">
        <f>('2-year summary'!EH30/'2-year summary'!AH30)*100</f>
        <v>3.5211267605633804E-2</v>
      </c>
      <c r="CJ30" s="160">
        <f t="shared" si="5"/>
        <v>5.645161290322581</v>
      </c>
      <c r="CK30" s="160">
        <f t="shared" si="5"/>
        <v>5.211267605633803</v>
      </c>
      <c r="CL30" s="160">
        <f>('2-year summary'!EK30/'2-year summary'!AG30)*100</f>
        <v>2.3425499231950848</v>
      </c>
      <c r="CM30" s="160">
        <f>('2-year summary'!EL30/'2-year summary'!AH30)*100</f>
        <v>2.640845070422535</v>
      </c>
      <c r="CN30" s="160">
        <f>('2-year summary'!EM30/'2-year summary'!AG30)*100</f>
        <v>0.19201228878648233</v>
      </c>
      <c r="CO30" s="160">
        <f>('2-year summary'!EN30/'2-year summary'!AH30)*100</f>
        <v>0.17605633802816903</v>
      </c>
      <c r="CP30" s="160">
        <f t="shared" si="6"/>
        <v>2.5345622119815672</v>
      </c>
      <c r="CQ30" s="160">
        <f t="shared" si="6"/>
        <v>2.816901408450704</v>
      </c>
      <c r="CR30" s="160">
        <f>('2-year summary'!EQ30/'2-year summary'!AG30)*100</f>
        <v>1.9585253456221197</v>
      </c>
      <c r="CS30" s="160">
        <f>('2-year summary'!ER30/'2-year summary'!AH30)*100</f>
        <v>1.7605633802816902</v>
      </c>
      <c r="CT30" s="160">
        <f>('2-year summary'!ES30/'2-year summary'!AG30)*100</f>
        <v>0.49923195084485406</v>
      </c>
      <c r="CU30" s="160">
        <f>('2-year summary'!ET30/'2-year summary'!AH30)*100</f>
        <v>0.70422535211267612</v>
      </c>
      <c r="CV30" s="160">
        <f t="shared" si="7"/>
        <v>2.4577572964669736</v>
      </c>
      <c r="CW30" s="160">
        <f t="shared" si="7"/>
        <v>2.4647887323943665</v>
      </c>
      <c r="CX30" s="160">
        <f>('2-year summary'!EW30/'2-year summary'!AG30)*100</f>
        <v>4.3778801843317972</v>
      </c>
      <c r="CY30" s="160">
        <f>('2-year summary'!EX30/'2-year summary'!AH30)*100</f>
        <v>3.8028169014084505</v>
      </c>
      <c r="CZ30" s="160">
        <f>('2-year summary'!EY30/'2-year summary'!AG30)*100</f>
        <v>1.574500768049155</v>
      </c>
      <c r="DA30" s="160">
        <f>('2-year summary'!EZ30/'2-year summary'!AH30)*100</f>
        <v>1.7605633802816902</v>
      </c>
      <c r="DB30" s="160">
        <f t="shared" si="8"/>
        <v>5.9523809523809526</v>
      </c>
      <c r="DC30" s="160">
        <f t="shared" si="8"/>
        <v>5.563380281690141</v>
      </c>
      <c r="DD30" s="160">
        <f>('2-year summary'!FC30/'2-year summary'!AG30)*100</f>
        <v>0.15360983102918588</v>
      </c>
      <c r="DE30" s="160">
        <f>('2-year summary'!FD30/'2-year summary'!AH30)*100</f>
        <v>0.14084507042253522</v>
      </c>
      <c r="DF30" s="160">
        <f>('2-year summary'!FE30/'2-year summary'!AG30)*100</f>
        <v>3.840245775729647E-2</v>
      </c>
      <c r="DG30" s="160">
        <f>('2-year summary'!FF30/'2-year summary'!AH30)*100</f>
        <v>0</v>
      </c>
      <c r="DH30" s="160">
        <f t="shared" si="9"/>
        <v>0.19201228878648235</v>
      </c>
      <c r="DI30" s="160">
        <f t="shared" si="9"/>
        <v>0.14084507042253522</v>
      </c>
      <c r="DJ30" s="160">
        <f>('2-year summary'!FI30/'2-year summary'!AG30)*100</f>
        <v>4.5314900153609834</v>
      </c>
      <c r="DK30" s="160">
        <f>('2-year summary'!FJ30/'2-year summary'!AH30)*100</f>
        <v>3.943661971830986</v>
      </c>
      <c r="DL30" s="160">
        <f>('2-year summary'!FK30/'2-year summary'!AG30)*100</f>
        <v>1.574500768049155</v>
      </c>
      <c r="DM30" s="160">
        <f>('2-year summary'!FL30/'2-year summary'!AH30)*100</f>
        <v>1.0915492957746478</v>
      </c>
      <c r="DN30" s="160">
        <f t="shared" si="10"/>
        <v>6.1059907834101388</v>
      </c>
      <c r="DO30" s="160">
        <f t="shared" si="10"/>
        <v>5.035211267605634</v>
      </c>
      <c r="DP30" s="160">
        <f>('2-year summary'!FO30/'2-year summary'!AG30)*100</f>
        <v>3.840245775729647E-2</v>
      </c>
      <c r="DQ30" s="160">
        <f>('2-year summary'!FP30/'2-year summary'!AH30)*100</f>
        <v>3.5211267605633804E-2</v>
      </c>
      <c r="DR30" s="160">
        <f>('2-year summary'!FQ30/'2-year summary'!AG30)*100</f>
        <v>0.34562211981566821</v>
      </c>
      <c r="DS30" s="160">
        <f>('2-year summary'!FR30/'2-year summary'!AH30)*100</f>
        <v>0.38732394366197181</v>
      </c>
      <c r="DT30" s="160">
        <f t="shared" si="11"/>
        <v>0.38402457757296465</v>
      </c>
      <c r="DU30" s="160">
        <f t="shared" si="11"/>
        <v>0.42253521126760563</v>
      </c>
      <c r="DV30" s="160">
        <f>('2-year summary'!FU30/'2-year summary'!AG30)*100</f>
        <v>7.4500768049155148</v>
      </c>
      <c r="DW30" s="160">
        <f>('2-year summary'!FV30/'2-year summary'!AH30)*100</f>
        <v>6.091549295774648</v>
      </c>
      <c r="DX30" s="160">
        <f>('2-year summary'!FW30/'2-year summary'!AG30)*100</f>
        <v>6.5284178187403992</v>
      </c>
      <c r="DY30" s="160">
        <f>('2-year summary'!FX30/'2-year summary'!AH30)*100</f>
        <v>0.91549295774647887</v>
      </c>
      <c r="DZ30" s="160">
        <f t="shared" si="12"/>
        <v>13.978494623655914</v>
      </c>
      <c r="EA30" s="160">
        <f t="shared" si="12"/>
        <v>7.007042253521127</v>
      </c>
      <c r="EB30" s="160">
        <f>('2-year summary'!GA30/'2-year summary'!AG30)*100</f>
        <v>1.228878648233487</v>
      </c>
      <c r="EC30" s="160">
        <f>('2-year summary'!GB30/'2-year summary'!AH30)*100</f>
        <v>1.1619718309859155</v>
      </c>
      <c r="ED30" s="160">
        <f>('2-year summary'!GC30/'2-year summary'!AG30)*100</f>
        <v>0.42242703533026116</v>
      </c>
      <c r="EE30" s="160">
        <f>('2-year summary'!GD30/'2-year summary'!AH30)*100</f>
        <v>0.59859154929577463</v>
      </c>
      <c r="EF30" s="160">
        <f t="shared" si="13"/>
        <v>1.6513056835637481</v>
      </c>
      <c r="EG30" s="160">
        <f t="shared" si="13"/>
        <v>1.76056338028169</v>
      </c>
      <c r="EH30" s="160">
        <f>('2-year summary'!GG30/'2-year summary'!AG30)*100</f>
        <v>3.840245775729647E-2</v>
      </c>
      <c r="EI30" s="160">
        <f>('2-year summary'!GH30/'2-year summary'!AH30)*100</f>
        <v>7.0422535211267609E-2</v>
      </c>
      <c r="EJ30" s="160">
        <f>('2-year summary'!GI30/'2-year summary'!AG30)*100</f>
        <v>0.15360983102918588</v>
      </c>
      <c r="EK30" s="160">
        <f>('2-year summary'!GJ30/'2-year summary'!AH30)*100</f>
        <v>3.5211267605633804E-2</v>
      </c>
      <c r="EL30" s="160">
        <f t="shared" si="14"/>
        <v>0.19201228878648235</v>
      </c>
      <c r="EM30" s="160">
        <f t="shared" si="14"/>
        <v>0.10563380281690141</v>
      </c>
      <c r="EN30" s="564">
        <f>('2-year summary'!GM30/'2-year summary'!X30)*100</f>
        <v>4.3086172344689384</v>
      </c>
      <c r="EO30" s="263">
        <f>('2-year summary'!GN30/'2-year summary'!Y30)*100</f>
        <v>5.4892601431980905</v>
      </c>
      <c r="EP30" s="263">
        <f>('2-year summary'!GO30/'2-year summary'!Z30)*100</f>
        <v>5.2143684820393981</v>
      </c>
      <c r="EQ30" s="263">
        <f>('2-year summary'!GP30/'2-year summary'!AA30)*100</f>
        <v>4.471931493815414</v>
      </c>
      <c r="ER30" s="263">
        <f>('2-year summary'!GQ30/'2-year summary'!AB30)*100</f>
        <v>3.9864864864864868</v>
      </c>
      <c r="ES30" s="265">
        <f>('2-year summary'!GR30/'2-year summary'!AC30)*100</f>
        <v>4.1924398625429546</v>
      </c>
      <c r="ET30" s="265">
        <f>('2-year summary'!GS30/'2-year summary'!AD30)*100</f>
        <v>3.4744842562432141</v>
      </c>
      <c r="EU30" s="265">
        <f>('2-year summary'!GT30/'2-year summary'!AE30)*100</f>
        <v>3.3333333333333335</v>
      </c>
      <c r="EV30" s="265">
        <f>('2-year summary'!GU30/'2-year summary'!AF30)*100</f>
        <v>4.2746113989637307</v>
      </c>
      <c r="EW30" s="564">
        <f>('2-year summary'!GV30/'2-year summary'!X30)*100</f>
        <v>0.1002004008016032</v>
      </c>
      <c r="EX30" s="263">
        <f>('2-year summary'!GW30/'2-year summary'!Y30)*100</f>
        <v>0.35799522673031026</v>
      </c>
      <c r="EY30" s="263">
        <f>('2-year summary'!GX30/'2-year summary'!Z30)*100</f>
        <v>0</v>
      </c>
      <c r="EZ30" s="263">
        <f>('2-year summary'!GY30/'2-year summary'!AA30)*100</f>
        <v>0.19029495718363465</v>
      </c>
      <c r="FA30" s="263">
        <f>('2-year summary'!GZ30/'2-year summary'!AB30)*100</f>
        <v>0</v>
      </c>
      <c r="FB30" s="265">
        <f>('2-year summary'!HA30/'2-year summary'!AC30)*100</f>
        <v>0</v>
      </c>
      <c r="FC30" s="265">
        <f>('2-year summary'!HB30/'2-year summary'!AD30)*100</f>
        <v>0</v>
      </c>
      <c r="FD30" s="265">
        <f>('2-year summary'!HC30/'2-year summary'!AE30)*100</f>
        <v>0</v>
      </c>
      <c r="FE30" s="265">
        <f>('2-year summary'!HD30/'2-year summary'!AF30)*100</f>
        <v>0</v>
      </c>
      <c r="FF30" s="564">
        <f>('2-year summary'!HN30/'2-year summary'!X30)*100</f>
        <v>8.3166332665330653</v>
      </c>
      <c r="FG30" s="263">
        <f>('2-year summary'!HO30/'2-year summary'!Y30)*100</f>
        <v>10.262529832935559</v>
      </c>
      <c r="FH30" s="263">
        <f>('2-year summary'!HP30/'2-year summary'!Z30)*100</f>
        <v>12.050984936268829</v>
      </c>
      <c r="FI30" s="263">
        <f>('2-year summary'!HQ30/'2-year summary'!AA30)*100</f>
        <v>10.941960038058991</v>
      </c>
      <c r="FJ30" s="263">
        <f>('2-year summary'!HR30/'2-year summary'!AB30)*100</f>
        <v>14.797297297297296</v>
      </c>
      <c r="FK30" s="265">
        <f>('2-year summary'!HS30/'2-year summary'!AC30)*100</f>
        <v>15.395189003436426</v>
      </c>
      <c r="FL30" s="265">
        <f>('2-year summary'!HT30/'2-year summary'!AD30)*100</f>
        <v>12.106406080347448</v>
      </c>
      <c r="FM30" s="265">
        <f>('2-year summary'!HU30/'2-year summary'!AE30)*100</f>
        <v>11.274509803921569</v>
      </c>
      <c r="FN30" s="265">
        <f>('2-year summary'!HV30/'2-year summary'!AF30)*100</f>
        <v>12.759067357512954</v>
      </c>
      <c r="FO30" s="564">
        <f>('2-year summary'!HW30/'2-year summary'!X30)*100</f>
        <v>4.8096192384769543</v>
      </c>
      <c r="FP30" s="263">
        <f>('2-year summary'!HX30/'2-year summary'!Y30)*100</f>
        <v>4.5346062052505962</v>
      </c>
      <c r="FQ30" s="263">
        <f>('2-year summary'!HY30/'2-year summary'!Z30)*100</f>
        <v>5.3302433371958289</v>
      </c>
      <c r="FR30" s="263">
        <f>('2-year summary'!HZ30/'2-year summary'!AA30)*100</f>
        <v>8.6584205518553752</v>
      </c>
      <c r="FS30" s="263">
        <f>('2-year summary'!IA30/'2-year summary'!AB30)*100</f>
        <v>12.432432432432433</v>
      </c>
      <c r="FT30" s="265">
        <f>('2-year summary'!IB30/'2-year summary'!AC30)*100</f>
        <v>8.7972508591065299</v>
      </c>
      <c r="FU30" s="265">
        <f>('2-year summary'!IC30/'2-year summary'!AD30)*100</f>
        <v>12.866449511400651</v>
      </c>
      <c r="FV30" s="265">
        <f>('2-year summary'!ID30/'2-year summary'!AE30)*100</f>
        <v>11.911764705882351</v>
      </c>
      <c r="FW30" s="265">
        <f>('2-year summary'!IE30/'2-year summary'!AF30)*100</f>
        <v>14.928756476683938</v>
      </c>
      <c r="FX30" s="564">
        <f>('2-year summary'!KQ30/'2-year summary'!X30)*100</f>
        <v>23.246492985971944</v>
      </c>
      <c r="FY30" s="263">
        <f>('2-year summary'!KR30/'2-year summary'!Y30)*100</f>
        <v>21.002386634844868</v>
      </c>
      <c r="FZ30" s="263">
        <f>('2-year summary'!KS30/'2-year summary'!Z30)*100</f>
        <v>20.393974507531865</v>
      </c>
      <c r="GA30" s="263">
        <f>('2-year summary'!KT30/'2-year summary'!AA30)*100</f>
        <v>19.410085632730734</v>
      </c>
      <c r="GB30" s="263">
        <f>('2-year summary'!KU30/'2-year summary'!AB30)*100</f>
        <v>16.351351351351351</v>
      </c>
      <c r="GC30" s="265">
        <f>('2-year summary'!KV30/'2-year summary'!AC30)*100</f>
        <v>16.494845360824741</v>
      </c>
      <c r="GD30" s="265">
        <f>('2-year summary'!KW30/'2-year summary'!AD30)*100</f>
        <v>14.277958740499457</v>
      </c>
      <c r="GE30" s="265">
        <f>('2-year summary'!KX30/'2-year summary'!AE30)*100</f>
        <v>12.941176470588237</v>
      </c>
      <c r="GF30" s="265">
        <f>('2-year summary'!KY30/'2-year summary'!AF30)*100</f>
        <v>11.981865284974093</v>
      </c>
      <c r="GG30" s="564">
        <f>('2-year summary'!KZ30/'2-year summary'!X30)*100</f>
        <v>16.83366733466934</v>
      </c>
      <c r="GH30" s="263">
        <f>('2-year summary'!LA30/'2-year summary'!Y30)*100</f>
        <v>9.785202863961814</v>
      </c>
      <c r="GI30" s="263">
        <f>('2-year summary'!LB30/'2-year summary'!Z30)*100</f>
        <v>9.3858632676709153</v>
      </c>
      <c r="GJ30" s="263">
        <f>('2-year summary'!LC30/'2-year summary'!AA30)*100</f>
        <v>8.943862987630828</v>
      </c>
      <c r="GK30" s="263">
        <f>('2-year summary'!LD30/'2-year summary'!AB30)*100</f>
        <v>13.108108108108107</v>
      </c>
      <c r="GL30" s="265">
        <f>('2-year summary'!LE30/'2-year summary'!AC30)*100</f>
        <v>13.264604810996564</v>
      </c>
      <c r="GM30" s="265">
        <f>('2-year summary'!LF30/'2-year summary'!AD30)*100</f>
        <v>14.92942453854506</v>
      </c>
      <c r="GN30" s="265">
        <f>('2-year summary'!LG30/'2-year summary'!AE30)*100</f>
        <v>15.686274509803921</v>
      </c>
      <c r="GO30" s="265">
        <f>('2-year summary'!LH30/'2-year summary'!AF30)*100</f>
        <v>6.9300518134715023</v>
      </c>
      <c r="GP30" s="152"/>
      <c r="GQ30" s="153">
        <f t="shared" si="25"/>
        <v>100.00000000000001</v>
      </c>
      <c r="GR30" s="153">
        <f t="shared" si="26"/>
        <v>99.999999999999986</v>
      </c>
      <c r="GS30" s="153">
        <f t="shared" si="27"/>
        <v>100</v>
      </c>
      <c r="GT30" s="153">
        <f t="shared" si="28"/>
        <v>100</v>
      </c>
      <c r="GU30" s="153">
        <f t="shared" si="29"/>
        <v>100</v>
      </c>
      <c r="GV30" s="153">
        <f t="shared" si="30"/>
        <v>100</v>
      </c>
      <c r="GW30" s="153">
        <f t="shared" si="31"/>
        <v>100</v>
      </c>
      <c r="GX30" s="153">
        <f t="shared" si="32"/>
        <v>100</v>
      </c>
      <c r="GY30" s="153">
        <f t="shared" si="33"/>
        <v>99.999999999999986</v>
      </c>
      <c r="GZ30" s="569">
        <f t="shared" si="34"/>
        <v>100</v>
      </c>
      <c r="HA30" s="569">
        <f t="shared" si="34"/>
        <v>99.999999999999986</v>
      </c>
    </row>
    <row r="31" spans="1:209" x14ac:dyDescent="0.2">
      <c r="A31" s="156" t="s">
        <v>54</v>
      </c>
      <c r="B31" s="157">
        <f>('2-year summary'!B31/'2-year summary'!X31)*100</f>
        <v>71.038251366120221</v>
      </c>
      <c r="C31" s="157">
        <f>('2-year summary'!C31/'2-year summary'!Y31)*100</f>
        <v>58.620689655172406</v>
      </c>
      <c r="D31" s="157">
        <f>('2-year summary'!D31/'2-year summary'!Z31)*100</f>
        <v>60.257913247362247</v>
      </c>
      <c r="E31" s="157">
        <f>('2-year summary'!E31/'2-year summary'!AA31)*100</f>
        <v>61.038961038961034</v>
      </c>
      <c r="F31" s="157">
        <f>('2-year summary'!F31/'2-year summary'!AB31)*100</f>
        <v>65.955383123181377</v>
      </c>
      <c r="G31" s="158">
        <f>('2-year summary'!G31/'2-year summary'!AC31)*100</f>
        <v>65.017361111111114</v>
      </c>
      <c r="H31" s="158">
        <f>('2-year summary'!H31/'2-year summary'!AD31)*100</f>
        <v>58.468468468468473</v>
      </c>
      <c r="I31" s="158">
        <f>('2-year summary'!I31/'2-year summary'!AE31)*100</f>
        <v>55.979643765903312</v>
      </c>
      <c r="J31" s="158">
        <f>('2-year summary'!J31/'2-year summary'!AF31)*100</f>
        <v>56.764295676429569</v>
      </c>
      <c r="K31" s="158">
        <f>('2-year summary'!K31/'2-year summary'!AG31)*100</f>
        <v>58.43520782396088</v>
      </c>
      <c r="L31" s="158">
        <f>('2-year summary'!L31/'2-year summary'!AH31)*100</f>
        <v>57.43464052287581</v>
      </c>
      <c r="M31" s="160">
        <f>('2-year summary'!M31/'2-year summary'!X31)*100</f>
        <v>28.961748633879779</v>
      </c>
      <c r="N31" s="157">
        <f>('2-year summary'!N31/'2-year summary'!Y31)*100</f>
        <v>41.379310344827587</v>
      </c>
      <c r="O31" s="157">
        <f>('2-year summary'!O31/'2-year summary'!Z31)*100</f>
        <v>39.742086752637753</v>
      </c>
      <c r="P31" s="157">
        <f>('2-year summary'!P31/'2-year summary'!AA31)*100</f>
        <v>38.961038961038966</v>
      </c>
      <c r="Q31" s="157">
        <f>('2-year summary'!Q31/'2-year summary'!AB31)*100</f>
        <v>34.044616876818623</v>
      </c>
      <c r="R31" s="158">
        <f>('2-year summary'!R31/'2-year summary'!AC31)*100</f>
        <v>34.982638888888893</v>
      </c>
      <c r="S31" s="158">
        <f>('2-year summary'!S31/'2-year summary'!AD31)*100</f>
        <v>41.531531531531527</v>
      </c>
      <c r="T31" s="158">
        <f>('2-year summary'!T31/'2-year summary'!AE31)*100</f>
        <v>44.020356234096688</v>
      </c>
      <c r="U31" s="158">
        <f>('2-year summary'!U31/'2-year summary'!AF31)*100</f>
        <v>43.235704323570431</v>
      </c>
      <c r="V31" s="158">
        <f>('2-year summary'!V31/'2-year summary'!AG31)*100</f>
        <v>41.56479217603912</v>
      </c>
      <c r="W31" s="158">
        <f>('2-year summary'!W31/'2-year summary'!AH31)*100</f>
        <v>42.565359477124183</v>
      </c>
      <c r="X31" s="160">
        <f>('2-year summary'!AI31/'2-year summary'!X31)*100</f>
        <v>34.42622950819672</v>
      </c>
      <c r="Y31" s="157">
        <f>('2-year summary'!AJ31/'2-year summary'!Y31)*100</f>
        <v>22.003284072249592</v>
      </c>
      <c r="Z31" s="157">
        <f>('2-year summary'!AK31/'2-year summary'!Z31)*100</f>
        <v>29.308323563892145</v>
      </c>
      <c r="AA31" s="157">
        <f>('2-year summary'!AL31/'2-year summary'!AA31)*100</f>
        <v>24.242424242424242</v>
      </c>
      <c r="AB31" s="157">
        <f>('2-year summary'!AM31/'2-year summary'!AB31)*100</f>
        <v>21.62948593598448</v>
      </c>
      <c r="AC31" s="158">
        <f>('2-year summary'!AN31/'2-year summary'!AC31)*100</f>
        <v>20.833333333333336</v>
      </c>
      <c r="AD31" s="158">
        <f>('2-year summary'!AO31/'2-year summary'!AD31)*100</f>
        <v>20.45045045045045</v>
      </c>
      <c r="AE31" s="158">
        <f>('2-year summary'!AP31/'2-year summary'!AE31)*100</f>
        <v>19.253604749787957</v>
      </c>
      <c r="AF31" s="158">
        <f>('2-year summary'!AQ31/'2-year summary'!AF31)*100</f>
        <v>17.99163179916318</v>
      </c>
      <c r="AG31" s="158">
        <f>('2-year summary'!AR31/'2-year summary'!AG31)*100</f>
        <v>18.418907905460472</v>
      </c>
      <c r="AH31" s="158">
        <f>('2-year summary'!AS31/'2-year summary'!AH31)*100</f>
        <v>18.137254901960784</v>
      </c>
      <c r="AI31" s="160">
        <f>('2-year summary'!AT31/'2-year summary'!X31)*100</f>
        <v>19.125683060109289</v>
      </c>
      <c r="AJ31" s="157">
        <f>('2-year summary'!AU31/'2-year summary'!Y31)*100</f>
        <v>33.333333333333329</v>
      </c>
      <c r="AK31" s="157">
        <f>('2-year summary'!AV31/'2-year summary'!Z31)*100</f>
        <v>32.356389214536932</v>
      </c>
      <c r="AL31" s="157">
        <f>('2-year summary'!AW31/'2-year summary'!AA31)*100</f>
        <v>28.246753246753247</v>
      </c>
      <c r="AM31" s="157">
        <f>('2-year summary'!AX31/'2-year summary'!AB31)*100</f>
        <v>26.091173617846753</v>
      </c>
      <c r="AN31" s="158">
        <f>('2-year summary'!AY31/'2-year summary'!AC31)*100</f>
        <v>27.864583333333332</v>
      </c>
      <c r="AO31" s="158">
        <f>('2-year summary'!AZ31/'2-year summary'!AD31)*100</f>
        <v>33.513513513513516</v>
      </c>
      <c r="AP31" s="158">
        <f>('2-year summary'!BA31/'2-year summary'!AE31)*100</f>
        <v>35.029686174724347</v>
      </c>
      <c r="AQ31" s="158">
        <f>('2-year summary'!BB31/'2-year summary'!AF31)*100</f>
        <v>32.635983263598327</v>
      </c>
      <c r="AR31" s="158">
        <f>('2-year summary'!BC31/'2-year summary'!AG31)*100</f>
        <v>33.659331703341486</v>
      </c>
      <c r="AS31" s="158">
        <f>('2-year summary'!BD31/'2-year summary'!AH31)*100</f>
        <v>32.352941176470587</v>
      </c>
      <c r="AT31" s="550">
        <f t="shared" si="1"/>
        <v>52.078239608801958</v>
      </c>
      <c r="AU31" s="550">
        <f t="shared" si="1"/>
        <v>50.490196078431367</v>
      </c>
      <c r="AV31" s="160" t="s">
        <v>73</v>
      </c>
      <c r="AW31" s="157" t="s">
        <v>73</v>
      </c>
      <c r="AX31" s="157" t="s">
        <v>73</v>
      </c>
      <c r="AY31" s="157" t="s">
        <v>73</v>
      </c>
      <c r="AZ31" s="157" t="s">
        <v>73</v>
      </c>
      <c r="BA31" s="158" t="s">
        <v>73</v>
      </c>
      <c r="BB31" s="158" t="s">
        <v>73</v>
      </c>
      <c r="BC31" s="158" t="s">
        <v>73</v>
      </c>
      <c r="BD31" s="158" t="s">
        <v>73</v>
      </c>
      <c r="BE31" s="158" t="s">
        <v>73</v>
      </c>
      <c r="BF31" s="158" t="s">
        <v>73</v>
      </c>
      <c r="BG31" s="160">
        <f>('2-year summary'!CW31/'2-year summary'!X31)*100</f>
        <v>0.27322404371584702</v>
      </c>
      <c r="BH31" s="157">
        <f>('2-year summary'!CX31/'2-year summary'!Y31)*100</f>
        <v>0</v>
      </c>
      <c r="BI31" s="157">
        <f>('2-year summary'!CY31/'2-year summary'!Z31)*100</f>
        <v>1.0550996483001172</v>
      </c>
      <c r="BJ31" s="157">
        <f>('2-year summary'!CZ31/'2-year summary'!AA31)*100</f>
        <v>4.220779220779221</v>
      </c>
      <c r="BK31" s="157">
        <f>('2-year summary'!DA31/'2-year summary'!AB31)*100</f>
        <v>0</v>
      </c>
      <c r="BL31" s="158">
        <f>('2-year summary'!DB31/'2-year summary'!AC31)*100</f>
        <v>0</v>
      </c>
      <c r="BM31" s="158">
        <f>('2-year summary'!DC31/'2-year summary'!AD31)*100</f>
        <v>0</v>
      </c>
      <c r="BN31" s="158">
        <f>('2-year summary'!DD31/'2-year summary'!AE31)*100</f>
        <v>0</v>
      </c>
      <c r="BO31" s="158">
        <f>('2-year summary'!DE31/'2-year summary'!AF31)*100</f>
        <v>0</v>
      </c>
      <c r="BP31" s="158">
        <f>('2-year summary'!DF31/'2-year summary'!AG31)*100</f>
        <v>0</v>
      </c>
      <c r="BQ31" s="158">
        <f>('2-year summary'!DG31/'2-year summary'!AH31)*100</f>
        <v>0</v>
      </c>
      <c r="BR31" s="550">
        <f t="shared" si="2"/>
        <v>0</v>
      </c>
      <c r="BS31" s="550">
        <f t="shared" si="2"/>
        <v>0</v>
      </c>
      <c r="BT31" s="160">
        <f>('2-year summary'!DS31/'2-year summary'!AG31)*100</f>
        <v>1.7114914425427872</v>
      </c>
      <c r="BU31" s="160">
        <f>('2-year summary'!DT31/'2-year summary'!AH31)*100</f>
        <v>1.6339869281045754</v>
      </c>
      <c r="BV31" s="550">
        <f>('2-year summary'!DU31/'2-year summary'!AG31)*100</f>
        <v>0.24449877750611246</v>
      </c>
      <c r="BW31" s="550">
        <f>('2-year summary'!DV31/'2-year summary'!AH31)*100</f>
        <v>0.16339869281045752</v>
      </c>
      <c r="BX31" s="160">
        <f t="shared" si="3"/>
        <v>1.9559902200488997</v>
      </c>
      <c r="BY31" s="160">
        <f t="shared" si="3"/>
        <v>1.797385620915033</v>
      </c>
      <c r="BZ31" s="160">
        <f>('2-year summary'!DY31/'2-year summary'!AG31)*100</f>
        <v>6.6014669926650367</v>
      </c>
      <c r="CA31" s="160">
        <f>('2-year summary'!DZ31/'2-year summary'!AH31)*100</f>
        <v>6.3725490196078427</v>
      </c>
      <c r="CB31" s="160">
        <f>('2-year summary'!EA31/'2-year summary'!AG31)*100</f>
        <v>1.3854930725346373</v>
      </c>
      <c r="CC31" s="160">
        <f>('2-year summary'!EB31/'2-year summary'!AH31)*100</f>
        <v>1.715686274509804</v>
      </c>
      <c r="CD31" s="160">
        <f t="shared" si="4"/>
        <v>7.9869600651996739</v>
      </c>
      <c r="CE31" s="160">
        <f t="shared" si="4"/>
        <v>8.0882352941176467</v>
      </c>
      <c r="CF31" s="160">
        <f>('2-year summary'!EE31/'2-year summary'!AG31)*100</f>
        <v>8.8834555827220871</v>
      </c>
      <c r="CG31" s="160">
        <f>('2-year summary'!EF31/'2-year summary'!AH31)*100</f>
        <v>9.3137254901960791</v>
      </c>
      <c r="CH31" s="160">
        <f>('2-year summary'!EG31/'2-year summary'!AG31)*100</f>
        <v>0.16299918500407498</v>
      </c>
      <c r="CI31" s="160">
        <f>('2-year summary'!EH31/'2-year summary'!AH31)*100</f>
        <v>0.73529411764705876</v>
      </c>
      <c r="CJ31" s="160">
        <f t="shared" si="5"/>
        <v>9.0464547677261624</v>
      </c>
      <c r="CK31" s="160">
        <f t="shared" si="5"/>
        <v>10.049019607843137</v>
      </c>
      <c r="CL31" s="160">
        <f>('2-year summary'!EK31/'2-year summary'!AG31)*100</f>
        <v>3.1784841075794623</v>
      </c>
      <c r="CM31" s="160">
        <f>('2-year summary'!EL31/'2-year summary'!AH31)*100</f>
        <v>4.0849673202614376</v>
      </c>
      <c r="CN31" s="160">
        <f>('2-year summary'!EM31/'2-year summary'!AG31)*100</f>
        <v>0.24449877750611246</v>
      </c>
      <c r="CO31" s="160">
        <f>('2-year summary'!EN31/'2-year summary'!AH31)*100</f>
        <v>8.1699346405228759E-2</v>
      </c>
      <c r="CP31" s="160">
        <f t="shared" si="6"/>
        <v>3.4229828850855748</v>
      </c>
      <c r="CQ31" s="160">
        <f t="shared" si="6"/>
        <v>4.1666666666666661</v>
      </c>
      <c r="CR31" s="160">
        <f>('2-year summary'!EQ31/'2-year summary'!AG31)*100</f>
        <v>2.4449877750611249</v>
      </c>
      <c r="CS31" s="160">
        <f>('2-year summary'!ER31/'2-year summary'!AH31)*100</f>
        <v>2.6960784313725492</v>
      </c>
      <c r="CT31" s="160">
        <f>('2-year summary'!ES31/'2-year summary'!AG31)*100</f>
        <v>8.1499592502037491E-2</v>
      </c>
      <c r="CU31" s="160">
        <f>('2-year summary'!ET31/'2-year summary'!AH31)*100</f>
        <v>0.24509803921568626</v>
      </c>
      <c r="CV31" s="160">
        <f t="shared" si="7"/>
        <v>2.5264873675631625</v>
      </c>
      <c r="CW31" s="160">
        <f t="shared" si="7"/>
        <v>2.9411764705882355</v>
      </c>
      <c r="CX31" s="160">
        <f>('2-year summary'!EW31/'2-year summary'!AG31)*100</f>
        <v>4.1564792176039118</v>
      </c>
      <c r="CY31" s="160">
        <f>('2-year summary'!EX31/'2-year summary'!AH31)*100</f>
        <v>2.8594771241830066</v>
      </c>
      <c r="CZ31" s="160">
        <f>('2-year summary'!EY31/'2-year summary'!AG31)*100</f>
        <v>0.81499592502037488</v>
      </c>
      <c r="DA31" s="160">
        <f>('2-year summary'!EZ31/'2-year summary'!AH31)*100</f>
        <v>1.1437908496732025</v>
      </c>
      <c r="DB31" s="160">
        <f t="shared" si="8"/>
        <v>4.9714751426242865</v>
      </c>
      <c r="DC31" s="160">
        <f t="shared" si="8"/>
        <v>4.0032679738562091</v>
      </c>
      <c r="DD31" s="160">
        <f>('2-year summary'!FC31/'2-year summary'!AG31)*100</f>
        <v>0</v>
      </c>
      <c r="DE31" s="160">
        <f>('2-year summary'!FD31/'2-year summary'!AH31)*100</f>
        <v>0.16339869281045752</v>
      </c>
      <c r="DF31" s="160">
        <f>('2-year summary'!FE31/'2-year summary'!AG31)*100</f>
        <v>0</v>
      </c>
      <c r="DG31" s="160">
        <f>('2-year summary'!FF31/'2-year summary'!AH31)*100</f>
        <v>0</v>
      </c>
      <c r="DH31" s="160">
        <f t="shared" si="9"/>
        <v>0</v>
      </c>
      <c r="DI31" s="160">
        <f t="shared" si="9"/>
        <v>0.16339869281045752</v>
      </c>
      <c r="DJ31" s="160">
        <f>('2-year summary'!FI31/'2-year summary'!AG31)*100</f>
        <v>3.9119804400977993</v>
      </c>
      <c r="DK31" s="160">
        <f>('2-year summary'!FJ31/'2-year summary'!AH31)*100</f>
        <v>4.0032679738562091</v>
      </c>
      <c r="DL31" s="160">
        <f>('2-year summary'!FK31/'2-year summary'!AG31)*100</f>
        <v>2.7709861450692745</v>
      </c>
      <c r="DM31" s="160">
        <f>('2-year summary'!FL31/'2-year summary'!AH31)*100</f>
        <v>2.8594771241830066</v>
      </c>
      <c r="DN31" s="160">
        <f t="shared" si="10"/>
        <v>6.6829665851670743</v>
      </c>
      <c r="DO31" s="160">
        <f t="shared" si="10"/>
        <v>6.8627450980392162</v>
      </c>
      <c r="DP31" s="160">
        <f>('2-year summary'!FO31/'2-year summary'!AG31)*100</f>
        <v>0.24449877750611246</v>
      </c>
      <c r="DQ31" s="160">
        <f>('2-year summary'!FP31/'2-year summary'!AH31)*100</f>
        <v>0.24509803921568626</v>
      </c>
      <c r="DR31" s="160">
        <f>('2-year summary'!FQ31/'2-year summary'!AG31)*100</f>
        <v>0.24449877750611246</v>
      </c>
      <c r="DS31" s="160">
        <f>('2-year summary'!FR31/'2-year summary'!AH31)*100</f>
        <v>0.40849673202614384</v>
      </c>
      <c r="DT31" s="160">
        <f t="shared" si="11"/>
        <v>0.48899755501222492</v>
      </c>
      <c r="DU31" s="160">
        <f t="shared" si="11"/>
        <v>0.65359477124183007</v>
      </c>
      <c r="DV31" s="160">
        <f>('2-year summary'!FU31/'2-year summary'!AG31)*100</f>
        <v>7.1719641401792984</v>
      </c>
      <c r="DW31" s="160">
        <f>('2-year summary'!FV31/'2-year summary'!AH31)*100</f>
        <v>6.3725490196078427</v>
      </c>
      <c r="DX31" s="160">
        <f>('2-year summary'!FW31/'2-year summary'!AG31)*100</f>
        <v>1.5484922575387123</v>
      </c>
      <c r="DY31" s="160">
        <f>('2-year summary'!FX31/'2-year summary'!AH31)*100</f>
        <v>2.8594771241830066</v>
      </c>
      <c r="DZ31" s="160">
        <f t="shared" si="12"/>
        <v>8.7204563977180101</v>
      </c>
      <c r="EA31" s="160">
        <f t="shared" si="12"/>
        <v>9.2320261437908488</v>
      </c>
      <c r="EB31" s="160">
        <f>('2-year summary'!GA31/'2-year summary'!AG31)*100</f>
        <v>1.7114914425427872</v>
      </c>
      <c r="EC31" s="160">
        <f>('2-year summary'!GB31/'2-year summary'!AH31)*100</f>
        <v>1.4705882352941175</v>
      </c>
      <c r="ED31" s="160">
        <f>('2-year summary'!GC31/'2-year summary'!AG31)*100</f>
        <v>0.40749796251018744</v>
      </c>
      <c r="EE31" s="160">
        <f>('2-year summary'!GD31/'2-year summary'!AH31)*100</f>
        <v>0</v>
      </c>
      <c r="EF31" s="160">
        <f t="shared" si="13"/>
        <v>2.1189894050529747</v>
      </c>
      <c r="EG31" s="160">
        <f t="shared" si="13"/>
        <v>1.4705882352941175</v>
      </c>
      <c r="EH31" s="160">
        <f>('2-year summary'!GG31/'2-year summary'!AG31)*100</f>
        <v>0</v>
      </c>
      <c r="EI31" s="160">
        <f>('2-year summary'!GH31/'2-year summary'!AH31)*100</f>
        <v>8.1699346405228759E-2</v>
      </c>
      <c r="EJ31" s="160">
        <f>('2-year summary'!GI31/'2-year summary'!AG31)*100</f>
        <v>0</v>
      </c>
      <c r="EK31" s="160">
        <f>('2-year summary'!GJ31/'2-year summary'!AH31)*100</f>
        <v>0</v>
      </c>
      <c r="EL31" s="160">
        <f t="shared" si="14"/>
        <v>0</v>
      </c>
      <c r="EM31" s="160">
        <f t="shared" si="14"/>
        <v>8.1699346405228759E-2</v>
      </c>
      <c r="EN31" s="564">
        <f>('2-year summary'!GM31/'2-year summary'!X31)*100</f>
        <v>9.8360655737704921</v>
      </c>
      <c r="EO31" s="263">
        <f>('2-year summary'!GN31/'2-year summary'!Y31)*100</f>
        <v>10.83743842364532</v>
      </c>
      <c r="EP31" s="263">
        <f>('2-year summary'!GO31/'2-year summary'!Z31)*100</f>
        <v>8.4407971864009372</v>
      </c>
      <c r="EQ31" s="263">
        <f>('2-year summary'!GP31/'2-year summary'!AA31)*100</f>
        <v>6.0606060606060606</v>
      </c>
      <c r="ER31" s="263">
        <f>('2-year summary'!GQ31/'2-year summary'!AB31)*100</f>
        <v>9.6993210475266718</v>
      </c>
      <c r="ES31" s="265">
        <f>('2-year summary'!GR31/'2-year summary'!AC31)*100</f>
        <v>8.3333333333333321</v>
      </c>
      <c r="ET31" s="265">
        <f>('2-year summary'!GS31/'2-year summary'!AD31)*100</f>
        <v>7.6576576576576567</v>
      </c>
      <c r="EU31" s="265">
        <f>('2-year summary'!GT31/'2-year summary'!AE31)*100</f>
        <v>7.8032230703986434</v>
      </c>
      <c r="EV31" s="265">
        <f>('2-year summary'!GU31/'2-year summary'!AF31)*100</f>
        <v>5.9972105997210594</v>
      </c>
      <c r="EW31" s="564">
        <f>('2-year summary'!GV31/'2-year summary'!X31)*100</f>
        <v>0.81967213114754101</v>
      </c>
      <c r="EX31" s="263">
        <f>('2-year summary'!GW31/'2-year summary'!Y31)*100</f>
        <v>0.32840722495894908</v>
      </c>
      <c r="EY31" s="263">
        <f>('2-year summary'!GX31/'2-year summary'!Z31)*100</f>
        <v>0.11723329425556857</v>
      </c>
      <c r="EZ31" s="263">
        <f>('2-year summary'!GY31/'2-year summary'!AA31)*100</f>
        <v>0.10822510822510822</v>
      </c>
      <c r="FA31" s="263">
        <f>('2-year summary'!GZ31/'2-year summary'!AB31)*100</f>
        <v>0.38797284190106696</v>
      </c>
      <c r="FB31" s="265">
        <f>('2-year summary'!HA31/'2-year summary'!AC31)*100</f>
        <v>8.6805555555555552E-2</v>
      </c>
      <c r="FC31" s="265">
        <f>('2-year summary'!HB31/'2-year summary'!AD31)*100</f>
        <v>9.0090090090090086E-2</v>
      </c>
      <c r="FD31" s="265">
        <f>('2-year summary'!HC31/'2-year summary'!AE31)*100</f>
        <v>8.4817642069550461E-2</v>
      </c>
      <c r="FE31" s="265">
        <f>('2-year summary'!HD31/'2-year summary'!AF31)*100</f>
        <v>6.9735006973500699E-2</v>
      </c>
      <c r="FF31" s="564">
        <f>('2-year summary'!HN31/'2-year summary'!X31)*100</f>
        <v>8.7431693989071047</v>
      </c>
      <c r="FG31" s="263">
        <f>('2-year summary'!HO31/'2-year summary'!Y31)*100</f>
        <v>9.8522167487684733</v>
      </c>
      <c r="FH31" s="263">
        <f>('2-year summary'!HP31/'2-year summary'!Z31)*100</f>
        <v>8.6752637749120751</v>
      </c>
      <c r="FI31" s="263">
        <f>('2-year summary'!HQ31/'2-year summary'!AA31)*100</f>
        <v>17.0995670995671</v>
      </c>
      <c r="FJ31" s="263">
        <f>('2-year summary'!HR31/'2-year summary'!AB31)*100</f>
        <v>18.234723569350145</v>
      </c>
      <c r="FK31" s="265">
        <f>('2-year summary'!HS31/'2-year summary'!AC31)*100</f>
        <v>20.833333333333336</v>
      </c>
      <c r="FL31" s="265">
        <f>('2-year summary'!HT31/'2-year summary'!AD31)*100</f>
        <v>18.468468468468469</v>
      </c>
      <c r="FM31" s="265">
        <f>('2-year summary'!HU31/'2-year summary'!AE31)*100</f>
        <v>17.472434266327397</v>
      </c>
      <c r="FN31" s="265">
        <f>('2-year summary'!HV31/'2-year summary'!AF31)*100</f>
        <v>19.874476987447697</v>
      </c>
      <c r="FO31" s="564">
        <f>('2-year summary'!HW31/'2-year summary'!X31)*100</f>
        <v>3.278688524590164</v>
      </c>
      <c r="FP31" s="263">
        <f>('2-year summary'!HX31/'2-year summary'!Y31)*100</f>
        <v>1.3136288998357963</v>
      </c>
      <c r="FQ31" s="263">
        <f>('2-year summary'!HY31/'2-year summary'!Z31)*100</f>
        <v>2.5791324736225087</v>
      </c>
      <c r="FR31" s="263">
        <f>('2-year summary'!HZ31/'2-year summary'!AA31)*100</f>
        <v>2.7056277056277054</v>
      </c>
      <c r="FS31" s="263">
        <f>('2-year summary'!IA31/'2-year summary'!AB31)*100</f>
        <v>3.7827352085354025</v>
      </c>
      <c r="FT31" s="265">
        <f>('2-year summary'!IB31/'2-year summary'!AC31)*100</f>
        <v>3.90625</v>
      </c>
      <c r="FU31" s="265">
        <f>('2-year summary'!IC31/'2-year summary'!AD31)*100</f>
        <v>4.5945945945945947</v>
      </c>
      <c r="FV31" s="265">
        <f>('2-year summary'!ID31/'2-year summary'!AE31)*100</f>
        <v>3.3078880407124678</v>
      </c>
      <c r="FW31" s="265">
        <f>('2-year summary'!IE31/'2-year summary'!AF31)*100</f>
        <v>5.3695955369595536</v>
      </c>
      <c r="FX31" s="564">
        <f>('2-year summary'!KQ31/'2-year summary'!X31)*100</f>
        <v>18.032786885245901</v>
      </c>
      <c r="FY31" s="263">
        <f>('2-year summary'!KR31/'2-year summary'!Y31)*100</f>
        <v>15.927750410509031</v>
      </c>
      <c r="FZ31" s="263">
        <f>('2-year summary'!KS31/'2-year summary'!Z31)*100</f>
        <v>13.833528722157093</v>
      </c>
      <c r="GA31" s="263">
        <f>('2-year summary'!KT31/'2-year summary'!AA31)*100</f>
        <v>13.636363636363635</v>
      </c>
      <c r="GB31" s="263">
        <f>('2-year summary'!KU31/'2-year summary'!AB31)*100</f>
        <v>16.391852570320079</v>
      </c>
      <c r="GC31" s="265">
        <f>('2-year summary'!KV31/'2-year summary'!AC31)*100</f>
        <v>15.017361111111111</v>
      </c>
      <c r="GD31" s="265">
        <f>('2-year summary'!KW31/'2-year summary'!AD31)*100</f>
        <v>11.891891891891893</v>
      </c>
      <c r="GE31" s="265">
        <f>('2-year summary'!KX31/'2-year summary'!AE31)*100</f>
        <v>11.450381679389313</v>
      </c>
      <c r="GF31" s="265">
        <f>('2-year summary'!KY31/'2-year summary'!AF31)*100</f>
        <v>12.900976290097629</v>
      </c>
      <c r="GG31" s="564">
        <f>('2-year summary'!KZ31/'2-year summary'!X31)*100</f>
        <v>5.4644808743169397</v>
      </c>
      <c r="GH31" s="263">
        <f>('2-year summary'!LA31/'2-year summary'!Y31)*100</f>
        <v>6.403940886699508</v>
      </c>
      <c r="GI31" s="263">
        <f>('2-year summary'!LB31/'2-year summary'!Z31)*100</f>
        <v>3.6342321219226257</v>
      </c>
      <c r="GJ31" s="263">
        <f>('2-year summary'!LC31/'2-year summary'!AA31)*100</f>
        <v>3.6796536796536801</v>
      </c>
      <c r="GK31" s="263">
        <f>('2-year summary'!LD31/'2-year summary'!AB31)*100</f>
        <v>3.7827352085354025</v>
      </c>
      <c r="GL31" s="265">
        <f>('2-year summary'!LE31/'2-year summary'!AC31)*100</f>
        <v>3.125</v>
      </c>
      <c r="GM31" s="265">
        <f>('2-year summary'!LF31/'2-year summary'!AD31)*100</f>
        <v>3.3333333333333335</v>
      </c>
      <c r="GN31" s="265">
        <f>('2-year summary'!LG31/'2-year summary'!AE31)*100</f>
        <v>5.5979643765903306</v>
      </c>
      <c r="GO31" s="265">
        <f>('2-year summary'!LH31/'2-year summary'!AF31)*100</f>
        <v>5.160390516039052</v>
      </c>
      <c r="GP31" s="152"/>
      <c r="GQ31" s="153">
        <f t="shared" si="25"/>
        <v>100</v>
      </c>
      <c r="GR31" s="153">
        <f t="shared" si="26"/>
        <v>100</v>
      </c>
      <c r="GS31" s="153">
        <f t="shared" si="27"/>
        <v>100</v>
      </c>
      <c r="GT31" s="153">
        <f t="shared" si="28"/>
        <v>100</v>
      </c>
      <c r="GU31" s="153">
        <f t="shared" si="29"/>
        <v>100</v>
      </c>
      <c r="GV31" s="153">
        <f t="shared" si="30"/>
        <v>100</v>
      </c>
      <c r="GW31" s="153">
        <f t="shared" si="31"/>
        <v>100</v>
      </c>
      <c r="GX31" s="153">
        <f t="shared" si="32"/>
        <v>100</v>
      </c>
      <c r="GY31" s="153">
        <f t="shared" si="33"/>
        <v>100</v>
      </c>
      <c r="GZ31" s="569">
        <f t="shared" si="34"/>
        <v>100</v>
      </c>
      <c r="HA31" s="569">
        <f t="shared" si="34"/>
        <v>100.00000000000001</v>
      </c>
    </row>
    <row r="32" spans="1:209" x14ac:dyDescent="0.2">
      <c r="A32" s="156" t="s">
        <v>56</v>
      </c>
      <c r="B32" s="157">
        <f>('2-year summary'!B32/'2-year summary'!X32)*100</f>
        <v>33.927893738140419</v>
      </c>
      <c r="C32" s="157">
        <f>('2-year summary'!C32/'2-year summary'!Y32)*100</f>
        <v>32.613908872901682</v>
      </c>
      <c r="D32" s="157">
        <f>('2-year summary'!D32/'2-year summary'!Z32)*100</f>
        <v>39.524517087667164</v>
      </c>
      <c r="E32" s="157">
        <f>('2-year summary'!E32/'2-year summary'!AA32)*100</f>
        <v>42.350623768877213</v>
      </c>
      <c r="F32" s="157">
        <f>('2-year summary'!F32/'2-year summary'!AB32)*100</f>
        <v>45.158708989063747</v>
      </c>
      <c r="G32" s="158">
        <f>('2-year summary'!G32/'2-year summary'!AC32)*100</f>
        <v>43.980981197320077</v>
      </c>
      <c r="H32" s="158">
        <f>('2-year summary'!H32/'2-year summary'!AD32)*100</f>
        <v>46.257359125315389</v>
      </c>
      <c r="I32" s="158">
        <f>('2-year summary'!I32/'2-year summary'!AE32)*100</f>
        <v>46.258660508083139</v>
      </c>
      <c r="J32" s="158">
        <f>('2-year summary'!J32/'2-year summary'!AF32)*100</f>
        <v>47.22705794578463</v>
      </c>
      <c r="K32" s="158">
        <f>('2-year summary'!K32/'2-year summary'!AG32)*100</f>
        <v>45.718329794762916</v>
      </c>
      <c r="L32" s="158">
        <f>('2-year summary'!L32/'2-year summary'!AH32)*100</f>
        <v>47.895889078083194</v>
      </c>
      <c r="M32" s="160">
        <f>('2-year summary'!M32/'2-year summary'!X32)*100</f>
        <v>66.072106261859588</v>
      </c>
      <c r="N32" s="157">
        <f>('2-year summary'!N32/'2-year summary'!Y32)*100</f>
        <v>67.386091127098325</v>
      </c>
      <c r="O32" s="157">
        <f>('2-year summary'!O32/'2-year summary'!Z32)*100</f>
        <v>60.475482912332836</v>
      </c>
      <c r="P32" s="157">
        <f>('2-year summary'!P32/'2-year summary'!AA32)*100</f>
        <v>57.649376231122787</v>
      </c>
      <c r="Q32" s="157">
        <f>('2-year summary'!Q32/'2-year summary'!AB32)*100</f>
        <v>54.841291010936253</v>
      </c>
      <c r="R32" s="158">
        <f>('2-year summary'!R32/'2-year summary'!AC32)*100</f>
        <v>56.019018802679923</v>
      </c>
      <c r="S32" s="158">
        <f>('2-year summary'!S32/'2-year summary'!AD32)*100</f>
        <v>53.742640874684611</v>
      </c>
      <c r="T32" s="158">
        <f>('2-year summary'!T32/'2-year summary'!AE32)*100</f>
        <v>53.741339491916861</v>
      </c>
      <c r="U32" s="158">
        <f>('2-year summary'!U32/'2-year summary'!AF32)*100</f>
        <v>52.772942054215363</v>
      </c>
      <c r="V32" s="158">
        <f>('2-year summary'!V32/'2-year summary'!AG32)*100</f>
        <v>54.281670205237084</v>
      </c>
      <c r="W32" s="158">
        <f>('2-year summary'!W32/'2-year summary'!AH32)*100</f>
        <v>52.104110921916813</v>
      </c>
      <c r="X32" s="160">
        <f>('2-year summary'!AI32/'2-year summary'!X32)*100</f>
        <v>12.523719165085389</v>
      </c>
      <c r="Y32" s="157">
        <f>('2-year summary'!AJ32/'2-year summary'!Y32)*100</f>
        <v>12.058924289140116</v>
      </c>
      <c r="Z32" s="157">
        <f>('2-year summary'!AK32/'2-year summary'!Z32)*100</f>
        <v>16.716196136701335</v>
      </c>
      <c r="AA32" s="157">
        <f>('2-year summary'!AL32/'2-year summary'!AA32)*100</f>
        <v>17.859487852921866</v>
      </c>
      <c r="AB32" s="157">
        <f>('2-year summary'!AM32/'2-year summary'!AB32)*100</f>
        <v>16.724459855961591</v>
      </c>
      <c r="AC32" s="158">
        <f>('2-year summary'!AN32/'2-year summary'!AC32)*100</f>
        <v>16.446941862978171</v>
      </c>
      <c r="AD32" s="158">
        <f>('2-year summary'!AO32/'2-year summary'!AD32)*100</f>
        <v>17.830109335576115</v>
      </c>
      <c r="AE32" s="158">
        <f>('2-year summary'!AP32/'2-year summary'!AE32)*100</f>
        <v>18.314087759815241</v>
      </c>
      <c r="AF32" s="158">
        <f>('2-year summary'!AQ32/'2-year summary'!AF32)*100</f>
        <v>19.248943048992786</v>
      </c>
      <c r="AG32" s="158">
        <f>('2-year summary'!AR32/'2-year summary'!AG32)*100</f>
        <v>17.74003302665723</v>
      </c>
      <c r="AH32" s="158">
        <f>('2-year summary'!AS32/'2-year summary'!AH32)*100</f>
        <v>18.997810751641936</v>
      </c>
      <c r="AI32" s="160">
        <f>('2-year summary'!AT32/'2-year summary'!X32)*100</f>
        <v>60.645161290322577</v>
      </c>
      <c r="AJ32" s="157">
        <f>('2-year summary'!AU32/'2-year summary'!Y32)*100</f>
        <v>64.850976361767735</v>
      </c>
      <c r="AK32" s="157">
        <f>('2-year summary'!AV32/'2-year summary'!Z32)*100</f>
        <v>41.976225854383358</v>
      </c>
      <c r="AL32" s="157">
        <f>('2-year summary'!AW32/'2-year summary'!AA32)*100</f>
        <v>48.588312541037425</v>
      </c>
      <c r="AM32" s="157">
        <f>('2-year summary'!AX32/'2-year summary'!AB32)*100</f>
        <v>44.598559615897571</v>
      </c>
      <c r="AN32" s="158">
        <f>('2-year summary'!AY32/'2-year summary'!AC32)*100</f>
        <v>43.743246163821048</v>
      </c>
      <c r="AO32" s="158">
        <f>('2-year summary'!AZ32/'2-year summary'!AD32)*100</f>
        <v>44.126717129240255</v>
      </c>
      <c r="AP32" s="158">
        <f>('2-year summary'!BA32/'2-year summary'!AE32)*100</f>
        <v>41.293302540415702</v>
      </c>
      <c r="AQ32" s="158">
        <f>('2-year summary'!BB32/'2-year summary'!AF32)*100</f>
        <v>40.711265854265108</v>
      </c>
      <c r="AR32" s="158">
        <f>('2-year summary'!BC32/'2-year summary'!AG32)*100</f>
        <v>42.179759377211603</v>
      </c>
      <c r="AS32" s="158">
        <f>('2-year summary'!BD32/'2-year summary'!AH32)*100</f>
        <v>37.60642179518365</v>
      </c>
      <c r="AT32" s="550">
        <f t="shared" si="1"/>
        <v>59.919792403868833</v>
      </c>
      <c r="AU32" s="550">
        <f t="shared" si="1"/>
        <v>56.604232546825585</v>
      </c>
      <c r="AV32" s="160" t="s">
        <v>73</v>
      </c>
      <c r="AW32" s="157" t="s">
        <v>73</v>
      </c>
      <c r="AX32" s="157" t="s">
        <v>73</v>
      </c>
      <c r="AY32" s="157" t="s">
        <v>73</v>
      </c>
      <c r="AZ32" s="157" t="s">
        <v>73</v>
      </c>
      <c r="BA32" s="158" t="s">
        <v>73</v>
      </c>
      <c r="BB32" s="158" t="s">
        <v>73</v>
      </c>
      <c r="BC32" s="158" t="s">
        <v>73</v>
      </c>
      <c r="BD32" s="158" t="s">
        <v>73</v>
      </c>
      <c r="BE32" s="158" t="s">
        <v>73</v>
      </c>
      <c r="BF32" s="158" t="s">
        <v>73</v>
      </c>
      <c r="BG32" s="160">
        <f>('2-year summary'!CW32/'2-year summary'!X32)*100</f>
        <v>0</v>
      </c>
      <c r="BH32" s="157">
        <f>('2-year summary'!CX32/'2-year summary'!Y32)*100</f>
        <v>0</v>
      </c>
      <c r="BI32" s="157">
        <f>('2-year summary'!CY32/'2-year summary'!Z32)*100</f>
        <v>0.81723625557206547</v>
      </c>
      <c r="BJ32" s="157">
        <f>('2-year summary'!CZ32/'2-year summary'!AA32)*100</f>
        <v>1.0505581089954037</v>
      </c>
      <c r="BK32" s="157">
        <f>('2-year summary'!DA32/'2-year summary'!AB32)*100</f>
        <v>3.3875700186716458</v>
      </c>
      <c r="BL32" s="158">
        <f>('2-year summary'!DB32/'2-year summary'!AC32)*100</f>
        <v>2.4637994380808297</v>
      </c>
      <c r="BM32" s="158">
        <f>('2-year summary'!DC32/'2-year summary'!AD32)*100</f>
        <v>0</v>
      </c>
      <c r="BN32" s="158">
        <f>('2-year summary'!DD32/'2-year summary'!AE32)*100</f>
        <v>0</v>
      </c>
      <c r="BO32" s="158">
        <f>('2-year summary'!DE32/'2-year summary'!AF32)*100</f>
        <v>0</v>
      </c>
      <c r="BP32" s="158">
        <f>('2-year summary'!DF32/'2-year summary'!AG32)*100</f>
        <v>0</v>
      </c>
      <c r="BQ32" s="158">
        <f>('2-year summary'!DG32/'2-year summary'!AH32)*100</f>
        <v>0</v>
      </c>
      <c r="BR32" s="550">
        <f t="shared" si="2"/>
        <v>0</v>
      </c>
      <c r="BS32" s="550">
        <f t="shared" si="2"/>
        <v>0</v>
      </c>
      <c r="BT32" s="160">
        <f>('2-year summary'!DS32/'2-year summary'!AG32)*100</f>
        <v>0.70771408351026177</v>
      </c>
      <c r="BU32" s="160">
        <f>('2-year summary'!DT32/'2-year summary'!AH32)*100</f>
        <v>0.75407443444417421</v>
      </c>
      <c r="BV32" s="550">
        <f>('2-year summary'!DU32/'2-year summary'!AG32)*100</f>
        <v>0.23590469450342064</v>
      </c>
      <c r="BW32" s="550">
        <f>('2-year summary'!DV32/'2-year summary'!AH32)*100</f>
        <v>0.29189978107516418</v>
      </c>
      <c r="BX32" s="160">
        <f t="shared" si="3"/>
        <v>0.94361877801368244</v>
      </c>
      <c r="BY32" s="160">
        <f t="shared" si="3"/>
        <v>1.0459742155193383</v>
      </c>
      <c r="BZ32" s="160">
        <f>('2-year summary'!DY32/'2-year summary'!AG32)*100</f>
        <v>1.7221042698749707</v>
      </c>
      <c r="CA32" s="160">
        <f>('2-year summary'!DZ32/'2-year summary'!AH32)*100</f>
        <v>0.92434930673801985</v>
      </c>
      <c r="CB32" s="160">
        <f>('2-year summary'!EA32/'2-year summary'!AG32)*100</f>
        <v>6.8884170794998827</v>
      </c>
      <c r="CC32" s="160">
        <f>('2-year summary'!EB32/'2-year summary'!AH32)*100</f>
        <v>7.1515446363415229</v>
      </c>
      <c r="CD32" s="160">
        <f t="shared" si="4"/>
        <v>8.6105213493748529</v>
      </c>
      <c r="CE32" s="160">
        <f t="shared" si="4"/>
        <v>8.0758939430795422</v>
      </c>
      <c r="CF32" s="160">
        <f>('2-year summary'!EE32/'2-year summary'!AG32)*100</f>
        <v>4.0811512149091769</v>
      </c>
      <c r="CG32" s="160">
        <f>('2-year summary'!EF32/'2-year summary'!AH32)*100</f>
        <v>4.4757966431525169</v>
      </c>
      <c r="CH32" s="160">
        <f>('2-year summary'!EG32/'2-year summary'!AG32)*100</f>
        <v>9.4361877801368246E-2</v>
      </c>
      <c r="CI32" s="160">
        <f>('2-year summary'!EH32/'2-year summary'!AH32)*100</f>
        <v>7.2974945268791044E-2</v>
      </c>
      <c r="CJ32" s="160">
        <f t="shared" si="5"/>
        <v>4.1755130927105455</v>
      </c>
      <c r="CK32" s="160">
        <f t="shared" si="5"/>
        <v>4.5487715884213076</v>
      </c>
      <c r="CL32" s="160">
        <f>('2-year summary'!EK32/'2-year summary'!AG32)*100</f>
        <v>2.0523708421797595</v>
      </c>
      <c r="CM32" s="160">
        <f>('2-year summary'!EL32/'2-year summary'!AH32)*100</f>
        <v>3.6000972999270249</v>
      </c>
      <c r="CN32" s="160">
        <f>('2-year summary'!EM32/'2-year summary'!AG32)*100</f>
        <v>0.35385704175513089</v>
      </c>
      <c r="CO32" s="160">
        <f>('2-year summary'!EN32/'2-year summary'!AH32)*100</f>
        <v>0.63244952566285573</v>
      </c>
      <c r="CP32" s="160">
        <f t="shared" si="6"/>
        <v>2.4062278839348905</v>
      </c>
      <c r="CQ32" s="160">
        <f t="shared" si="6"/>
        <v>4.2325468255898802</v>
      </c>
      <c r="CR32" s="160">
        <f>('2-year summary'!EQ32/'2-year summary'!AG32)*100</f>
        <v>1.3682472281198395</v>
      </c>
      <c r="CS32" s="160">
        <f>('2-year summary'!ER32/'2-year summary'!AH32)*100</f>
        <v>1.2648990513257115</v>
      </c>
      <c r="CT32" s="160">
        <f>('2-year summary'!ES32/'2-year summary'!AG32)*100</f>
        <v>1.6277423920736021</v>
      </c>
      <c r="CU32" s="160">
        <f>('2-year summary'!ET32/'2-year summary'!AH32)*100</f>
        <v>1.8486986134760397</v>
      </c>
      <c r="CV32" s="160">
        <f t="shared" si="7"/>
        <v>2.9959896201934413</v>
      </c>
      <c r="CW32" s="160">
        <f t="shared" si="7"/>
        <v>3.1135976648017509</v>
      </c>
      <c r="CX32" s="160">
        <f>('2-year summary'!EW32/'2-year summary'!AG32)*100</f>
        <v>1.840056617126681</v>
      </c>
      <c r="CY32" s="160">
        <f>('2-year summary'!EX32/'2-year summary'!AH32)*100</f>
        <v>2.602773047920214</v>
      </c>
      <c r="CZ32" s="160">
        <f>('2-year summary'!EY32/'2-year summary'!AG32)*100</f>
        <v>0.84925690021231426</v>
      </c>
      <c r="DA32" s="160">
        <f>('2-year summary'!EZ32/'2-year summary'!AH32)*100</f>
        <v>0.58379956215032835</v>
      </c>
      <c r="DB32" s="160">
        <f t="shared" si="8"/>
        <v>2.689313517338995</v>
      </c>
      <c r="DC32" s="160">
        <f t="shared" si="8"/>
        <v>3.1865726100705425</v>
      </c>
      <c r="DD32" s="160">
        <f>('2-year summary'!FC32/'2-year summary'!AG32)*100</f>
        <v>0.21231422505307856</v>
      </c>
      <c r="DE32" s="160">
        <f>('2-year summary'!FD32/'2-year summary'!AH32)*100</f>
        <v>4.8649963512527365E-2</v>
      </c>
      <c r="DF32" s="160">
        <f>('2-year summary'!FE32/'2-year summary'!AG32)*100</f>
        <v>0.35385704175513089</v>
      </c>
      <c r="DG32" s="160">
        <f>('2-year summary'!FF32/'2-year summary'!AH32)*100</f>
        <v>0.48649963512527367</v>
      </c>
      <c r="DH32" s="160">
        <f t="shared" si="9"/>
        <v>0.56617126680820951</v>
      </c>
      <c r="DI32" s="160">
        <f t="shared" si="9"/>
        <v>0.53514959863780098</v>
      </c>
      <c r="DJ32" s="160">
        <f>('2-year summary'!FI32/'2-year summary'!AG32)*100</f>
        <v>3.9631988676574665</v>
      </c>
      <c r="DK32" s="160">
        <f>('2-year summary'!FJ32/'2-year summary'!AH32)*100</f>
        <v>3.7217222087083432</v>
      </c>
      <c r="DL32" s="160">
        <f>('2-year summary'!FK32/'2-year summary'!AG32)*100</f>
        <v>0.66053314460957768</v>
      </c>
      <c r="DM32" s="160">
        <f>('2-year summary'!FL32/'2-year summary'!AH32)*100</f>
        <v>0.70542447093164684</v>
      </c>
      <c r="DN32" s="160">
        <f t="shared" si="10"/>
        <v>4.6237320122670447</v>
      </c>
      <c r="DO32" s="160">
        <f t="shared" si="10"/>
        <v>4.4271466796399901</v>
      </c>
      <c r="DP32" s="160">
        <f>('2-year summary'!FO32/'2-year summary'!AG32)*100</f>
        <v>0</v>
      </c>
      <c r="DQ32" s="160">
        <f>('2-year summary'!FP32/'2-year summary'!AH32)*100</f>
        <v>0</v>
      </c>
      <c r="DR32" s="160">
        <f>('2-year summary'!FQ32/'2-year summary'!AG32)*100</f>
        <v>0</v>
      </c>
      <c r="DS32" s="160">
        <f>('2-year summary'!FR32/'2-year summary'!AH32)*100</f>
        <v>0</v>
      </c>
      <c r="DT32" s="160">
        <f t="shared" si="11"/>
        <v>0</v>
      </c>
      <c r="DU32" s="160">
        <f t="shared" si="11"/>
        <v>0</v>
      </c>
      <c r="DV32" s="160">
        <f>('2-year summary'!FU32/'2-year summary'!AG32)*100</f>
        <v>10.309035149799481</v>
      </c>
      <c r="DW32" s="160">
        <f>('2-year summary'!FV32/'2-year summary'!AH32)*100</f>
        <v>9.7543176842617374</v>
      </c>
      <c r="DX32" s="160">
        <f>('2-year summary'!FW32/'2-year summary'!AG32)*100</f>
        <v>0.9200283085633405</v>
      </c>
      <c r="DY32" s="160">
        <f>('2-year summary'!FX32/'2-year summary'!AH32)*100</f>
        <v>2.5784480661639502</v>
      </c>
      <c r="DZ32" s="160">
        <f t="shared" si="12"/>
        <v>11.229063458362821</v>
      </c>
      <c r="EA32" s="160">
        <f t="shared" si="12"/>
        <v>12.332765750425688</v>
      </c>
      <c r="EB32" s="160">
        <f>('2-year summary'!GA32/'2-year summary'!AG32)*100</f>
        <v>1.6749233309742866</v>
      </c>
      <c r="EC32" s="160">
        <f>('2-year summary'!GB32/'2-year summary'!AH32)*100</f>
        <v>1.6540987594259304</v>
      </c>
      <c r="ED32" s="160">
        <f>('2-year summary'!GC32/'2-year summary'!AG32)*100</f>
        <v>9.4361877801368246E-2</v>
      </c>
      <c r="EE32" s="160">
        <f>('2-year summary'!GD32/'2-year summary'!AH32)*100</f>
        <v>2.4324981756263683E-2</v>
      </c>
      <c r="EF32" s="160">
        <f t="shared" si="13"/>
        <v>1.7692852087756548</v>
      </c>
      <c r="EG32" s="160">
        <f t="shared" si="13"/>
        <v>1.6784237411821941</v>
      </c>
      <c r="EH32" s="160">
        <f>('2-year summary'!GG32/'2-year summary'!AG32)*100</f>
        <v>4.7180938900684123E-2</v>
      </c>
      <c r="EI32" s="160">
        <f>('2-year summary'!GH32/'2-year summary'!AH32)*100</f>
        <v>9.729992702505473E-2</v>
      </c>
      <c r="EJ32" s="160">
        <f>('2-year summary'!GI32/'2-year summary'!AG32)*100</f>
        <v>2.3590469450342062E-2</v>
      </c>
      <c r="EK32" s="160">
        <f>('2-year summary'!GJ32/'2-year summary'!AH32)*100</f>
        <v>0.12162490878131842</v>
      </c>
      <c r="EL32" s="160">
        <f t="shared" si="14"/>
        <v>7.0771408351026188E-2</v>
      </c>
      <c r="EM32" s="160">
        <f t="shared" si="14"/>
        <v>0.21892483580637315</v>
      </c>
      <c r="EN32" s="564">
        <f>('2-year summary'!GM32/'2-year summary'!X32)*100</f>
        <v>3.4914611005692597</v>
      </c>
      <c r="EO32" s="263">
        <f>('2-year summary'!GN32/'2-year summary'!Y32)*100</f>
        <v>3.8711887632750943</v>
      </c>
      <c r="EP32" s="263">
        <f>('2-year summary'!GO32/'2-year summary'!Z32)*100</f>
        <v>4.0861812778603266</v>
      </c>
      <c r="EQ32" s="263">
        <f>('2-year summary'!GP32/'2-year summary'!AA32)*100</f>
        <v>3.3158240315167431</v>
      </c>
      <c r="ER32" s="263">
        <f>('2-year summary'!GQ32/'2-year summary'!AB32)*100</f>
        <v>3.3342224593224863</v>
      </c>
      <c r="ES32" s="265">
        <f>('2-year summary'!GR32/'2-year summary'!AC32)*100</f>
        <v>3.8037605359844391</v>
      </c>
      <c r="ET32" s="265">
        <f>('2-year summary'!GS32/'2-year summary'!AD32)*100</f>
        <v>3.5884496776002242</v>
      </c>
      <c r="EU32" s="265">
        <f>('2-year summary'!GT32/'2-year summary'!AE32)*100</f>
        <v>4.2956120092378747</v>
      </c>
      <c r="EV32" s="265">
        <f>('2-year summary'!GU32/'2-year summary'!AF32)*100</f>
        <v>3.7801541904998759</v>
      </c>
      <c r="EW32" s="564">
        <f>('2-year summary'!GV32/'2-year summary'!X32)*100</f>
        <v>0</v>
      </c>
      <c r="EX32" s="263">
        <f>('2-year summary'!GW32/'2-year summary'!Y32)*100</f>
        <v>0.17129153819801302</v>
      </c>
      <c r="EY32" s="263">
        <f>('2-year summary'!GX32/'2-year summary'!Z32)*100</f>
        <v>15.490341753343239</v>
      </c>
      <c r="EZ32" s="263">
        <f>('2-year summary'!GY32/'2-year summary'!AA32)*100</f>
        <v>0.13131976362442546</v>
      </c>
      <c r="FA32" s="263">
        <f>('2-year summary'!GZ32/'2-year summary'!AB32)*100</f>
        <v>0</v>
      </c>
      <c r="FB32" s="265">
        <f>('2-year summary'!HA32/'2-year summary'!AC32)*100</f>
        <v>0.28095958504430518</v>
      </c>
      <c r="FC32" s="265">
        <f>('2-year summary'!HB32/'2-year summary'!AD32)*100</f>
        <v>0.25231286795626579</v>
      </c>
      <c r="FD32" s="265">
        <f>('2-year summary'!HC32/'2-year summary'!AE32)*100</f>
        <v>0.23094688221709006</v>
      </c>
      <c r="FE32" s="265">
        <f>('2-year summary'!HD32/'2-year summary'!AF32)*100</f>
        <v>4.9738870927629943E-2</v>
      </c>
      <c r="FF32" s="564">
        <f>('2-year summary'!HN32/'2-year summary'!X32)*100</f>
        <v>6.1100569259962052</v>
      </c>
      <c r="FG32" s="263">
        <f>('2-year summary'!HO32/'2-year summary'!Y32)*100</f>
        <v>4.7619047619047619</v>
      </c>
      <c r="FH32" s="263">
        <f>('2-year summary'!HP32/'2-year summary'!Z32)*100</f>
        <v>4.8662704309063898</v>
      </c>
      <c r="FI32" s="263">
        <f>('2-year summary'!HQ32/'2-year summary'!AA32)*100</f>
        <v>6.336178594878529</v>
      </c>
      <c r="FJ32" s="263">
        <f>('2-year summary'!HR32/'2-year summary'!AB32)*100</f>
        <v>9.1224326487063223</v>
      </c>
      <c r="FK32" s="265">
        <f>('2-year summary'!HS32/'2-year summary'!AC32)*100</f>
        <v>8.6665225848281811</v>
      </c>
      <c r="FL32" s="265">
        <f>('2-year summary'!HT32/'2-year summary'!AD32)*100</f>
        <v>7.9058031959629949</v>
      </c>
      <c r="FM32" s="265">
        <f>('2-year summary'!HU32/'2-year summary'!AE32)*100</f>
        <v>9.3071593533487302</v>
      </c>
      <c r="FN32" s="265">
        <f>('2-year summary'!HV32/'2-year summary'!AF32)*100</f>
        <v>10.146729669236509</v>
      </c>
      <c r="FO32" s="564">
        <f>('2-year summary'!HW32/'2-year summary'!X32)*100</f>
        <v>3.870967741935484</v>
      </c>
      <c r="FP32" s="263">
        <f>('2-year summary'!HX32/'2-year summary'!Y32)*100</f>
        <v>0.3083247687564234</v>
      </c>
      <c r="FQ32" s="263">
        <f>('2-year summary'!HY32/'2-year summary'!Z32)*100</f>
        <v>0.29717682020802377</v>
      </c>
      <c r="FR32" s="263">
        <f>('2-year summary'!HZ32/'2-year summary'!AA32)*100</f>
        <v>7.0584372948128689</v>
      </c>
      <c r="FS32" s="263">
        <f>('2-year summary'!IA32/'2-year summary'!AB32)*100</f>
        <v>6.1349693251533743</v>
      </c>
      <c r="FT32" s="265">
        <f>('2-year summary'!IB32/'2-year summary'!AC32)*100</f>
        <v>8.731359412146098</v>
      </c>
      <c r="FU32" s="265">
        <f>('2-year summary'!IC32/'2-year summary'!AD32)*100</f>
        <v>8.7188113260442943</v>
      </c>
      <c r="FV32" s="265">
        <f>('2-year summary'!ID32/'2-year summary'!AE32)*100</f>
        <v>10.138568129330254</v>
      </c>
      <c r="FW32" s="265">
        <f>('2-year summary'!IE32/'2-year summary'!AF32)*100</f>
        <v>11.539418055210145</v>
      </c>
      <c r="FX32" s="564">
        <f>('2-year summary'!KQ32/'2-year summary'!X32)*100</f>
        <v>11.802656546489564</v>
      </c>
      <c r="FY32" s="263">
        <f>('2-year summary'!KR32/'2-year summary'!Y32)*100</f>
        <v>11.921891058581705</v>
      </c>
      <c r="FZ32" s="263">
        <f>('2-year summary'!KS32/'2-year summary'!Z32)*100</f>
        <v>13.855869242199109</v>
      </c>
      <c r="GA32" s="263">
        <f>('2-year summary'!KT32/'2-year summary'!AA32)*100</f>
        <v>14.839133289560078</v>
      </c>
      <c r="GB32" s="263">
        <f>('2-year summary'!KU32/'2-year summary'!AB32)*100</f>
        <v>15.977594025073353</v>
      </c>
      <c r="GC32" s="265">
        <f>('2-year summary'!KV32/'2-year summary'!AC32)*100</f>
        <v>15.063756213529283</v>
      </c>
      <c r="GD32" s="265">
        <f>('2-year summary'!KW32/'2-year summary'!AD32)*100</f>
        <v>16.932996916176059</v>
      </c>
      <c r="GE32" s="265">
        <f>('2-year summary'!KX32/'2-year summary'!AE32)*100</f>
        <v>14.341801385681293</v>
      </c>
      <c r="GF32" s="265">
        <f>('2-year summary'!KY32/'2-year summary'!AF32)*100</f>
        <v>14.051231037055459</v>
      </c>
      <c r="GG32" s="564">
        <f>('2-year summary'!KZ32/'2-year summary'!X32)*100</f>
        <v>1.555977229601518</v>
      </c>
      <c r="GH32" s="263">
        <f>('2-year summary'!LA32/'2-year summary'!Y32)*100</f>
        <v>2.0554984583761562</v>
      </c>
      <c r="GI32" s="263">
        <f>('2-year summary'!LB32/'2-year summary'!Z32)*100</f>
        <v>1.8945022288261515</v>
      </c>
      <c r="GJ32" s="263">
        <f>('2-year summary'!LC32/'2-year summary'!AA32)*100</f>
        <v>0.8207485226526593</v>
      </c>
      <c r="GK32" s="263">
        <f>('2-year summary'!LD32/'2-year summary'!AB32)*100</f>
        <v>0.72019205121365704</v>
      </c>
      <c r="GL32" s="265">
        <f>('2-year summary'!LE32/'2-year summary'!AC32)*100</f>
        <v>0.79965420358763772</v>
      </c>
      <c r="GM32" s="265">
        <f>('2-year summary'!LF32/'2-year summary'!AD32)*100</f>
        <v>0.64479955144379031</v>
      </c>
      <c r="GN32" s="265">
        <f>('2-year summary'!LG32/'2-year summary'!AE32)*100</f>
        <v>2.0785219399538106</v>
      </c>
      <c r="GO32" s="265">
        <f>('2-year summary'!LH32/'2-year summary'!AF32)*100</f>
        <v>0.47251927381248449</v>
      </c>
      <c r="GP32" s="152"/>
      <c r="GQ32" s="153">
        <f t="shared" si="25"/>
        <v>100</v>
      </c>
      <c r="GR32" s="153">
        <f t="shared" si="26"/>
        <v>100</v>
      </c>
      <c r="GS32" s="153">
        <f t="shared" si="27"/>
        <v>100</v>
      </c>
      <c r="GT32" s="153">
        <f t="shared" si="28"/>
        <v>100</v>
      </c>
      <c r="GU32" s="153">
        <f t="shared" si="29"/>
        <v>100</v>
      </c>
      <c r="GV32" s="153">
        <f t="shared" si="30"/>
        <v>100</v>
      </c>
      <c r="GW32" s="153">
        <f t="shared" si="31"/>
        <v>100</v>
      </c>
      <c r="GX32" s="153">
        <f t="shared" si="32"/>
        <v>100</v>
      </c>
      <c r="GY32" s="153">
        <f t="shared" si="33"/>
        <v>99.999999999999986</v>
      </c>
      <c r="GZ32" s="569">
        <f t="shared" si="34"/>
        <v>99.999999999999986</v>
      </c>
      <c r="HA32" s="569">
        <f t="shared" si="34"/>
        <v>100</v>
      </c>
    </row>
    <row r="33" spans="1:209" x14ac:dyDescent="0.2">
      <c r="A33" s="156" t="s">
        <v>59</v>
      </c>
      <c r="B33" s="157">
        <f>('2-year summary'!B33/'2-year summary'!X33)*100</f>
        <v>63.448952879581157</v>
      </c>
      <c r="C33" s="157">
        <f>('2-year summary'!C33/'2-year summary'!Y33)*100</f>
        <v>56.416597966474299</v>
      </c>
      <c r="D33" s="157">
        <f>('2-year summary'!D33/'2-year summary'!Z33)*100</f>
        <v>59.471480900052335</v>
      </c>
      <c r="E33" s="157">
        <f>('2-year summary'!E33/'2-year summary'!AA33)*100</f>
        <v>56.813304721030043</v>
      </c>
      <c r="F33" s="157">
        <f>('2-year summary'!F33/'2-year summary'!AB33)*100</f>
        <v>60.757287705956905</v>
      </c>
      <c r="G33" s="158">
        <f>('2-year summary'!G33/'2-year summary'!AC33)*100</f>
        <v>54.223090883707947</v>
      </c>
      <c r="H33" s="158">
        <f>('2-year summary'!H33/'2-year summary'!AD33)*100</f>
        <v>54.57293035479632</v>
      </c>
      <c r="I33" s="158">
        <f>('2-year summary'!I33/'2-year summary'!AE33)*100</f>
        <v>53.35083770942736</v>
      </c>
      <c r="J33" s="158">
        <f>('2-year summary'!J33/'2-year summary'!AF33)*100</f>
        <v>53.117956423741553</v>
      </c>
      <c r="K33" s="158">
        <f>('2-year summary'!K33/'2-year summary'!AG33)*100</f>
        <v>45.026600032242463</v>
      </c>
      <c r="L33" s="158">
        <f>('2-year summary'!L33/'2-year summary'!AH33)*100</f>
        <v>55.665123767357613</v>
      </c>
      <c r="M33" s="160">
        <f>('2-year summary'!M33/'2-year summary'!X33)*100</f>
        <v>36.551047120418851</v>
      </c>
      <c r="N33" s="157">
        <f>('2-year summary'!N33/'2-year summary'!Y33)*100</f>
        <v>43.583402033525694</v>
      </c>
      <c r="O33" s="157">
        <f>('2-year summary'!O33/'2-year summary'!Z33)*100</f>
        <v>40.528519099947673</v>
      </c>
      <c r="P33" s="157">
        <f>('2-year summary'!P33/'2-year summary'!AA33)*100</f>
        <v>43.186695278969957</v>
      </c>
      <c r="Q33" s="157">
        <f>('2-year summary'!Q33/'2-year summary'!AB33)*100</f>
        <v>39.242712294043095</v>
      </c>
      <c r="R33" s="158">
        <f>('2-year summary'!R33/'2-year summary'!AC33)*100</f>
        <v>45.77690911629206</v>
      </c>
      <c r="S33" s="158">
        <f>('2-year summary'!S33/'2-year summary'!AD33)*100</f>
        <v>45.42706964520368</v>
      </c>
      <c r="T33" s="158">
        <f>('2-year summary'!T33/'2-year summary'!AE33)*100</f>
        <v>46.64916229057264</v>
      </c>
      <c r="U33" s="158">
        <f>('2-year summary'!U33/'2-year summary'!AF33)*100</f>
        <v>46.882043576258454</v>
      </c>
      <c r="V33" s="158">
        <f>('2-year summary'!V33/'2-year summary'!AG33)*100</f>
        <v>54.973399967757544</v>
      </c>
      <c r="W33" s="158">
        <f>('2-year summary'!W33/'2-year summary'!AH33)*100</f>
        <v>44.334876232642387</v>
      </c>
      <c r="X33" s="160">
        <f>('2-year summary'!AI33/'2-year summary'!X33)*100</f>
        <v>23.789267015706805</v>
      </c>
      <c r="Y33" s="157">
        <f>('2-year summary'!AJ33/'2-year summary'!Y33)*100</f>
        <v>20.884858477603739</v>
      </c>
      <c r="Z33" s="157">
        <f>('2-year summary'!AK33/'2-year summary'!Z33)*100</f>
        <v>20.591313448456305</v>
      </c>
      <c r="AA33" s="157">
        <f>('2-year summary'!AL33/'2-year summary'!AA33)*100</f>
        <v>18.276108726752504</v>
      </c>
      <c r="AB33" s="157">
        <f>('2-year summary'!AM33/'2-year summary'!AB33)*100</f>
        <v>17.015209125475288</v>
      </c>
      <c r="AC33" s="158">
        <f>('2-year summary'!AN33/'2-year summary'!AC33)*100</f>
        <v>14.895993298897109</v>
      </c>
      <c r="AD33" s="158">
        <f>('2-year summary'!AO33/'2-year summary'!AD33)*100</f>
        <v>15.09855453350854</v>
      </c>
      <c r="AE33" s="158">
        <f>('2-year summary'!AP33/'2-year summary'!AE33)*100</f>
        <v>16.091522880720181</v>
      </c>
      <c r="AF33" s="158">
        <f>('2-year summary'!AQ33/'2-year summary'!AF33)*100</f>
        <v>15.915351865765089</v>
      </c>
      <c r="AG33" s="158">
        <f>('2-year summary'!AR33/'2-year summary'!AG33)*100</f>
        <v>14.251168789295502</v>
      </c>
      <c r="AH33" s="158">
        <f>('2-year summary'!AS33/'2-year summary'!AH33)*100</f>
        <v>17.609176896759912</v>
      </c>
      <c r="AI33" s="160">
        <f>('2-year summary'!AT33/'2-year summary'!X33)*100</f>
        <v>31.806282722513089</v>
      </c>
      <c r="AJ33" s="157">
        <f>('2-year summary'!AU33/'2-year summary'!Y33)*100</f>
        <v>36.026380873866451</v>
      </c>
      <c r="AK33" s="157">
        <f>('2-year summary'!AV33/'2-year summary'!Z33)*100</f>
        <v>28.205128205128204</v>
      </c>
      <c r="AL33" s="157">
        <f>('2-year summary'!AW33/'2-year summary'!AA33)*100</f>
        <v>31.044349070100139</v>
      </c>
      <c r="AM33" s="157">
        <f>('2-year summary'!AX33/'2-year summary'!AB33)*100</f>
        <v>33.095690747782001</v>
      </c>
      <c r="AN33" s="158">
        <f>('2-year summary'!AY33/'2-year summary'!AC33)*100</f>
        <v>36.870026525198938</v>
      </c>
      <c r="AO33" s="158">
        <f>('2-year summary'!AZ33/'2-year summary'!AD33)*100</f>
        <v>35.860709592641257</v>
      </c>
      <c r="AP33" s="158">
        <f>('2-year summary'!BA33/'2-year summary'!AE33)*100</f>
        <v>37.834458614653663</v>
      </c>
      <c r="AQ33" s="158">
        <f>('2-year summary'!BB33/'2-year summary'!AF33)*100</f>
        <v>38.930628600050085</v>
      </c>
      <c r="AR33" s="158">
        <f>('2-year summary'!BC33/'2-year summary'!AG33)*100</f>
        <v>48.782847009511528</v>
      </c>
      <c r="AS33" s="158">
        <f>('2-year summary'!BD33/'2-year summary'!AH33)*100</f>
        <v>35.922720869390218</v>
      </c>
      <c r="AT33" s="550">
        <f t="shared" si="1"/>
        <v>63.034015798807033</v>
      </c>
      <c r="AU33" s="550">
        <f t="shared" si="1"/>
        <v>53.531897766150131</v>
      </c>
      <c r="AV33" s="160" t="s">
        <v>73</v>
      </c>
      <c r="AW33" s="157" t="s">
        <v>73</v>
      </c>
      <c r="AX33" s="157" t="s">
        <v>73</v>
      </c>
      <c r="AY33" s="157" t="s">
        <v>73</v>
      </c>
      <c r="AZ33" s="157" t="s">
        <v>73</v>
      </c>
      <c r="BA33" s="158" t="s">
        <v>73</v>
      </c>
      <c r="BB33" s="158" t="s">
        <v>73</v>
      </c>
      <c r="BC33" s="158" t="s">
        <v>73</v>
      </c>
      <c r="BD33" s="158" t="s">
        <v>73</v>
      </c>
      <c r="BE33" s="158" t="s">
        <v>73</v>
      </c>
      <c r="BF33" s="158" t="s">
        <v>73</v>
      </c>
      <c r="BG33" s="160">
        <f>('2-year summary'!CW33/'2-year summary'!X33)*100</f>
        <v>0.29450261780104714</v>
      </c>
      <c r="BH33" s="157">
        <f>('2-year summary'!CX33/'2-year summary'!Y33)*100</f>
        <v>0.41220115416323161</v>
      </c>
      <c r="BI33" s="157">
        <f>('2-year summary'!CY33/'2-year summary'!Z33)*100</f>
        <v>6.3579277864992152</v>
      </c>
      <c r="BJ33" s="157">
        <f>('2-year summary'!CZ33/'2-year summary'!AA33)*100</f>
        <v>5.4184549356223171</v>
      </c>
      <c r="BK33" s="157">
        <f>('2-year summary'!DA33/'2-year summary'!AB33)*100</f>
        <v>3.1685678073510769E-2</v>
      </c>
      <c r="BL33" s="158">
        <f>('2-year summary'!DB33/'2-year summary'!AC33)*100</f>
        <v>6.9803155102610634E-2</v>
      </c>
      <c r="BM33" s="158">
        <f>('2-year summary'!DC33/'2-year summary'!AD33)*100</f>
        <v>0</v>
      </c>
      <c r="BN33" s="158">
        <f>('2-year summary'!DD33/'2-year summary'!AE33)*100</f>
        <v>0</v>
      </c>
      <c r="BO33" s="158">
        <f>('2-year summary'!DE33/'2-year summary'!AF33)*100</f>
        <v>0</v>
      </c>
      <c r="BP33" s="158">
        <f>('2-year summary'!DF33/'2-year summary'!AG33)*100</f>
        <v>9.6727389972593905E-2</v>
      </c>
      <c r="BQ33" s="158">
        <f>('2-year summary'!DG33/'2-year summary'!AH33)*100</f>
        <v>8.0499094385188166E-2</v>
      </c>
      <c r="BR33" s="550">
        <f t="shared" si="2"/>
        <v>9.6727389972593905E-2</v>
      </c>
      <c r="BS33" s="550">
        <f t="shared" si="2"/>
        <v>8.0499094385188166E-2</v>
      </c>
      <c r="BT33" s="160">
        <f>('2-year summary'!DS33/'2-year summary'!AG33)*100</f>
        <v>0.85442527809124624</v>
      </c>
      <c r="BU33" s="160">
        <f>('2-year summary'!DT33/'2-year summary'!AH33)*100</f>
        <v>0.9056148118333669</v>
      </c>
      <c r="BV33" s="550">
        <f>('2-year summary'!DU33/'2-year summary'!AG33)*100</f>
        <v>0.12896985329679186</v>
      </c>
      <c r="BW33" s="550">
        <f>('2-year summary'!DV33/'2-year summary'!AH33)*100</f>
        <v>6.0374320788891128E-2</v>
      </c>
      <c r="BX33" s="160">
        <f t="shared" si="3"/>
        <v>0.98339513138803814</v>
      </c>
      <c r="BY33" s="160">
        <f t="shared" si="3"/>
        <v>0.96598913262225805</v>
      </c>
      <c r="BZ33" s="160">
        <f>('2-year summary'!DY33/'2-year summary'!AG33)*100</f>
        <v>3.3370949540544896</v>
      </c>
      <c r="CA33" s="160">
        <f>('2-year summary'!DZ33/'2-year summary'!AH33)*100</f>
        <v>4.1859529080297841</v>
      </c>
      <c r="CB33" s="160">
        <f>('2-year summary'!EA33/'2-year summary'!AG33)*100</f>
        <v>3.3209737223923912</v>
      </c>
      <c r="CC33" s="160">
        <f>('2-year summary'!EB33/'2-year summary'!AH33)*100</f>
        <v>2.9583417186556651</v>
      </c>
      <c r="CD33" s="160">
        <f t="shared" si="4"/>
        <v>6.6580686764468808</v>
      </c>
      <c r="CE33" s="160">
        <f t="shared" si="4"/>
        <v>7.1442946266854488</v>
      </c>
      <c r="CF33" s="160">
        <f>('2-year summary'!EE33/'2-year summary'!AG33)*100</f>
        <v>5.1749153635337741</v>
      </c>
      <c r="CG33" s="160">
        <f>('2-year summary'!EF33/'2-year summary'!AH33)*100</f>
        <v>6.0978063996780039</v>
      </c>
      <c r="CH33" s="160">
        <f>('2-year summary'!EG33/'2-year summary'!AG33)*100</f>
        <v>4.8363694986296953E-2</v>
      </c>
      <c r="CI33" s="160">
        <f>('2-year summary'!EH33/'2-year summary'!AH33)*100</f>
        <v>0.44274501911853492</v>
      </c>
      <c r="CJ33" s="160">
        <f t="shared" si="5"/>
        <v>5.2232790585200712</v>
      </c>
      <c r="CK33" s="160">
        <f t="shared" si="5"/>
        <v>6.5405514187965386</v>
      </c>
      <c r="CL33" s="160">
        <f>('2-year summary'!EK33/'2-year summary'!AG33)*100</f>
        <v>2.5310333709495403</v>
      </c>
      <c r="CM33" s="160">
        <f>('2-year summary'!EL33/'2-year summary'!AH33)*100</f>
        <v>3.481585832159388</v>
      </c>
      <c r="CN33" s="160">
        <f>('2-year summary'!EM33/'2-year summary'!AG33)*100</f>
        <v>9.6727389972593905E-2</v>
      </c>
      <c r="CO33" s="160">
        <f>('2-year summary'!EN33/'2-year summary'!AH33)*100</f>
        <v>8.0499094385188166E-2</v>
      </c>
      <c r="CP33" s="160">
        <f t="shared" si="6"/>
        <v>2.6277607609221341</v>
      </c>
      <c r="CQ33" s="160">
        <f t="shared" si="6"/>
        <v>3.5620849265445762</v>
      </c>
      <c r="CR33" s="160">
        <f>('2-year summary'!EQ33/'2-year summary'!AG33)*100</f>
        <v>2.1924875060454618</v>
      </c>
      <c r="CS33" s="160">
        <f>('2-year summary'!ER33/'2-year summary'!AH33)*100</f>
        <v>2.8979673978667742</v>
      </c>
      <c r="CT33" s="160">
        <f>('2-year summary'!ES33/'2-year summary'!AG33)*100</f>
        <v>4.8363694986296953E-2</v>
      </c>
      <c r="CU33" s="160">
        <f>('2-year summary'!ET33/'2-year summary'!AH33)*100</f>
        <v>8.0499094385188166E-2</v>
      </c>
      <c r="CV33" s="160">
        <f t="shared" si="7"/>
        <v>2.2408512010317589</v>
      </c>
      <c r="CW33" s="160">
        <f t="shared" si="7"/>
        <v>2.9784664922519624</v>
      </c>
      <c r="CX33" s="160">
        <f>('2-year summary'!EW33/'2-year summary'!AG33)*100</f>
        <v>1.8539416411413834</v>
      </c>
      <c r="CY33" s="160">
        <f>('2-year summary'!EX33/'2-year summary'!AH33)*100</f>
        <v>1.7709800764741397</v>
      </c>
      <c r="CZ33" s="160">
        <f>('2-year summary'!EY33/'2-year summary'!AG33)*100</f>
        <v>0.53200064484926657</v>
      </c>
      <c r="DA33" s="160">
        <f>('2-year summary'!EZ33/'2-year summary'!AH33)*100</f>
        <v>0.74461662306299059</v>
      </c>
      <c r="DB33" s="160">
        <f t="shared" si="8"/>
        <v>2.3859422859906498</v>
      </c>
      <c r="DC33" s="160">
        <f t="shared" si="8"/>
        <v>2.5155966995371304</v>
      </c>
      <c r="DD33" s="160">
        <f>('2-year summary'!FC33/'2-year summary'!AG33)*100</f>
        <v>0.12896985329679186</v>
      </c>
      <c r="DE33" s="160">
        <f>('2-year summary'!FD33/'2-year summary'!AH33)*100</f>
        <v>0.24149728315556451</v>
      </c>
      <c r="DF33" s="160">
        <f>('2-year summary'!FE33/'2-year summary'!AG33)*100</f>
        <v>0</v>
      </c>
      <c r="DG33" s="160">
        <f>('2-year summary'!FF33/'2-year summary'!AH33)*100</f>
        <v>0</v>
      </c>
      <c r="DH33" s="160">
        <f t="shared" si="9"/>
        <v>0.12896985329679186</v>
      </c>
      <c r="DI33" s="160">
        <f t="shared" si="9"/>
        <v>0.24149728315556451</v>
      </c>
      <c r="DJ33" s="160">
        <f>('2-year summary'!FI33/'2-year summary'!AG33)*100</f>
        <v>3.8529743672416572</v>
      </c>
      <c r="DK33" s="160">
        <f>('2-year summary'!FJ33/'2-year summary'!AH33)*100</f>
        <v>4.910444757496478</v>
      </c>
      <c r="DL33" s="160">
        <f>('2-year summary'!FK33/'2-year summary'!AG33)*100</f>
        <v>0.49975818152506846</v>
      </c>
      <c r="DM33" s="160">
        <f>('2-year summary'!FL33/'2-year summary'!AH33)*100</f>
        <v>2.0527269068222984</v>
      </c>
      <c r="DN33" s="160">
        <f t="shared" si="10"/>
        <v>4.3527325487667259</v>
      </c>
      <c r="DO33" s="160">
        <f t="shared" si="10"/>
        <v>6.9631716643187769</v>
      </c>
      <c r="DP33" s="160">
        <f>('2-year summary'!FO33/'2-year summary'!AG33)*100</f>
        <v>0.56424310817346446</v>
      </c>
      <c r="DQ33" s="160">
        <f>('2-year summary'!FP33/'2-year summary'!AH33)*100</f>
        <v>0.44274501911853492</v>
      </c>
      <c r="DR33" s="160">
        <f>('2-year summary'!FQ33/'2-year summary'!AG33)*100</f>
        <v>0.11284862163469288</v>
      </c>
      <c r="DS33" s="160">
        <f>('2-year summary'!FR33/'2-year summary'!AH33)*100</f>
        <v>0.34212115113704972</v>
      </c>
      <c r="DT33" s="160">
        <f t="shared" si="11"/>
        <v>0.67709172980815735</v>
      </c>
      <c r="DU33" s="160">
        <f t="shared" si="11"/>
        <v>0.78486617025558458</v>
      </c>
      <c r="DV33" s="160">
        <f>('2-year summary'!FU33/'2-year summary'!AG33)*100</f>
        <v>7.3351604062550386</v>
      </c>
      <c r="DW33" s="160">
        <f>('2-year summary'!FV33/'2-year summary'!AH33)*100</f>
        <v>9.1567719863151549</v>
      </c>
      <c r="DX33" s="160">
        <f>('2-year summary'!FW33/'2-year summary'!AG33)*100</f>
        <v>0.90278897307754302</v>
      </c>
      <c r="DY33" s="160">
        <f>('2-year summary'!FX33/'2-year summary'!AH33)*100</f>
        <v>0.96598913262225805</v>
      </c>
      <c r="DZ33" s="160">
        <f t="shared" si="12"/>
        <v>8.2379493793325818</v>
      </c>
      <c r="EA33" s="160">
        <f t="shared" si="12"/>
        <v>10.122761118937413</v>
      </c>
      <c r="EB33" s="160">
        <f>('2-year summary'!GA33/'2-year summary'!AG33)*100</f>
        <v>2.8050943092052232</v>
      </c>
      <c r="EC33" s="160">
        <f>('2-year summary'!GB33/'2-year summary'!AH33)*100</f>
        <v>3.7230831153149526</v>
      </c>
      <c r="ED33" s="160">
        <f>('2-year summary'!GC33/'2-year summary'!AG33)*100</f>
        <v>0.25793970659358373</v>
      </c>
      <c r="EE33" s="160">
        <f>('2-year summary'!GD33/'2-year summary'!AH33)*100</f>
        <v>0.54336888710002018</v>
      </c>
      <c r="EF33" s="160">
        <f t="shared" si="13"/>
        <v>3.0630340157988067</v>
      </c>
      <c r="EG33" s="160">
        <f t="shared" si="13"/>
        <v>4.2664520024149724</v>
      </c>
      <c r="EH33" s="160">
        <f>('2-year summary'!GG33/'2-year summary'!AG33)*100</f>
        <v>0.14509108495889086</v>
      </c>
      <c r="EI33" s="160">
        <f>('2-year summary'!GH33/'2-year summary'!AH33)*100</f>
        <v>0.24149728315556451</v>
      </c>
      <c r="EJ33" s="160">
        <f>('2-year summary'!GI33/'2-year summary'!AG33)*100</f>
        <v>0.14509108495889086</v>
      </c>
      <c r="EK33" s="160">
        <f>('2-year summary'!GJ33/'2-year summary'!AH33)*100</f>
        <v>6.0374320788891128E-2</v>
      </c>
      <c r="EL33" s="160">
        <f t="shared" si="14"/>
        <v>0.29018216991778173</v>
      </c>
      <c r="EM33" s="160">
        <f t="shared" si="14"/>
        <v>0.30187160394445567</v>
      </c>
      <c r="EN33" s="564">
        <f>('2-year summary'!GM33/'2-year summary'!X33)*100</f>
        <v>4.1884816753926701</v>
      </c>
      <c r="EO33" s="263">
        <f>('2-year summary'!GN33/'2-year summary'!Y33)*100</f>
        <v>3.4350096180269305</v>
      </c>
      <c r="EP33" s="263">
        <f>('2-year summary'!GO33/'2-year summary'!Z33)*100</f>
        <v>5.0758765044479324</v>
      </c>
      <c r="EQ33" s="263">
        <f>('2-year summary'!GP33/'2-year summary'!AA33)*100</f>
        <v>3.7911301859799713</v>
      </c>
      <c r="ER33" s="263">
        <f>('2-year summary'!GQ33/'2-year summary'!AB33)*100</f>
        <v>5.6242078580481625</v>
      </c>
      <c r="ES33" s="265">
        <f>('2-year summary'!GR33/'2-year summary'!AC33)*100</f>
        <v>4.034622364930895</v>
      </c>
      <c r="ET33" s="265">
        <f>('2-year summary'!GS33/'2-year summary'!AD33)*100</f>
        <v>4.3626806833114324</v>
      </c>
      <c r="EU33" s="265">
        <f>('2-year summary'!GT33/'2-year summary'!AE33)*100</f>
        <v>4.6136534133533385</v>
      </c>
      <c r="EV33" s="265">
        <f>('2-year summary'!GU33/'2-year summary'!AF33)*100</f>
        <v>4.5704983721512642</v>
      </c>
      <c r="EW33" s="564">
        <f>('2-year summary'!GV33/'2-year summary'!X33)*100</f>
        <v>0</v>
      </c>
      <c r="EX33" s="263">
        <f>('2-year summary'!GW33/'2-year summary'!Y33)*100</f>
        <v>0</v>
      </c>
      <c r="EY33" s="263">
        <f>('2-year summary'!GX33/'2-year summary'!Z33)*100</f>
        <v>2.6164311878597593E-2</v>
      </c>
      <c r="EZ33" s="263">
        <f>('2-year summary'!GY33/'2-year summary'!AA33)*100</f>
        <v>0.21459227467811159</v>
      </c>
      <c r="FA33" s="263">
        <f>('2-year summary'!GZ33/'2-year summary'!AB33)*100</f>
        <v>0.12674271229404308</v>
      </c>
      <c r="FB33" s="265">
        <f>('2-year summary'!HA33/'2-year summary'!AC33)*100</f>
        <v>0.13960631020522127</v>
      </c>
      <c r="FC33" s="265">
        <f>('2-year summary'!HB33/'2-year summary'!AD33)*100</f>
        <v>0.17082785808147175</v>
      </c>
      <c r="FD33" s="265">
        <f>('2-year summary'!HC33/'2-year summary'!AE33)*100</f>
        <v>0</v>
      </c>
      <c r="FE33" s="265">
        <f>('2-year summary'!HD33/'2-year summary'!AF33)*100</f>
        <v>3.7565740045078892E-2</v>
      </c>
      <c r="FF33" s="564">
        <f>('2-year summary'!HN33/'2-year summary'!X33)*100</f>
        <v>14.234293193717276</v>
      </c>
      <c r="FG33" s="263">
        <f>('2-year summary'!HO33/'2-year summary'!Y33)*100</f>
        <v>12.503435009618027</v>
      </c>
      <c r="FH33" s="263">
        <f>('2-year summary'!HP33/'2-year summary'!Z33)*100</f>
        <v>14.181057038199896</v>
      </c>
      <c r="FI33" s="263">
        <f>('2-year summary'!HQ33/'2-year summary'!AA33)*100</f>
        <v>16.648783977110156</v>
      </c>
      <c r="FJ33" s="263">
        <f>('2-year summary'!HR33/'2-year summary'!AB33)*100</f>
        <v>17.6489226869455</v>
      </c>
      <c r="FK33" s="265">
        <f>('2-year summary'!HS33/'2-year summary'!AC33)*100</f>
        <v>16.627111545441853</v>
      </c>
      <c r="FL33" s="265">
        <f>('2-year summary'!HT33/'2-year summary'!AD33)*100</f>
        <v>15.860709592641262</v>
      </c>
      <c r="FM33" s="265">
        <f>('2-year summary'!HU33/'2-year summary'!AE33)*100</f>
        <v>14.491122780695173</v>
      </c>
      <c r="FN33" s="265">
        <f>('2-year summary'!HV33/'2-year summary'!AF33)*100</f>
        <v>14.725770097670923</v>
      </c>
      <c r="FO33" s="564">
        <f>('2-year summary'!HW33/'2-year summary'!X33)*100</f>
        <v>2.0287958115183247</v>
      </c>
      <c r="FP33" s="263">
        <f>('2-year summary'!HX33/'2-year summary'!Y33)*100</f>
        <v>2.0335256938719426</v>
      </c>
      <c r="FQ33" s="263">
        <f>('2-year summary'!HY33/'2-year summary'!Z33)*100</f>
        <v>3.3751962323390892</v>
      </c>
      <c r="FR33" s="263">
        <f>('2-year summary'!HZ33/'2-year summary'!AA33)*100</f>
        <v>3.3798283261802577</v>
      </c>
      <c r="FS33" s="263">
        <f>('2-year summary'!IA33/'2-year summary'!AB33)*100</f>
        <v>1.9803548795944235</v>
      </c>
      <c r="FT33" s="265">
        <f>('2-year summary'!IB33/'2-year summary'!AC33)*100</f>
        <v>4.844338964121178</v>
      </c>
      <c r="FU33" s="265">
        <f>('2-year summary'!IC33/'2-year summary'!AD33)*100</f>
        <v>4.9540078843626807</v>
      </c>
      <c r="FV33" s="265">
        <f>('2-year summary'!ID33/'2-year summary'!AE33)*100</f>
        <v>4.7011752938234554</v>
      </c>
      <c r="FW33" s="265">
        <f>('2-year summary'!IE33/'2-year summary'!AF33)*100</f>
        <v>2.5419484097170049</v>
      </c>
      <c r="FX33" s="564">
        <f>('2-year summary'!KQ33/'2-year summary'!X33)*100</f>
        <v>21.236910994764401</v>
      </c>
      <c r="FY33" s="263">
        <f>('2-year summary'!KR33/'2-year summary'!Y33)*100</f>
        <v>19.593294861225612</v>
      </c>
      <c r="FZ33" s="263">
        <f>('2-year summary'!KS33/'2-year summary'!Z33)*100</f>
        <v>19.623233908948194</v>
      </c>
      <c r="GA33" s="263">
        <f>('2-year summary'!KT33/'2-year summary'!AA33)*100</f>
        <v>18.097281831187413</v>
      </c>
      <c r="GB33" s="263">
        <f>('2-year summary'!KU33/'2-year summary'!AB33)*100</f>
        <v>20.468948035487962</v>
      </c>
      <c r="GC33" s="265">
        <f>('2-year summary'!KV33/'2-year summary'!AC33)*100</f>
        <v>18.665363674438083</v>
      </c>
      <c r="GD33" s="265">
        <f>('2-year summary'!KW33/'2-year summary'!AD33)*100</f>
        <v>19.250985545335087</v>
      </c>
      <c r="GE33" s="265">
        <f>('2-year summary'!KX33/'2-year summary'!AE33)*100</f>
        <v>18.154538634658664</v>
      </c>
      <c r="GF33" s="265">
        <f>('2-year summary'!KY33/'2-year summary'!AF33)*100</f>
        <v>17.906336088154269</v>
      </c>
      <c r="GG33" s="564">
        <f>('2-year summary'!KZ33/'2-year summary'!X33)*100</f>
        <v>2.4214659685863875</v>
      </c>
      <c r="GH33" s="263">
        <f>('2-year summary'!LA33/'2-year summary'!Y33)*100</f>
        <v>5.1112943116240723</v>
      </c>
      <c r="GI33" s="263">
        <f>('2-year summary'!LB33/'2-year summary'!Z33)*100</f>
        <v>2.5641025641025639</v>
      </c>
      <c r="GJ33" s="263">
        <f>('2-year summary'!LC33/'2-year summary'!AA33)*100</f>
        <v>3.129470672389127</v>
      </c>
      <c r="GK33" s="263">
        <f>('2-year summary'!LD33/'2-year summary'!AB33)*100</f>
        <v>4.0082382762991129</v>
      </c>
      <c r="GL33" s="265">
        <f>('2-year summary'!LE33/'2-year summary'!AC33)*100</f>
        <v>3.8531341616641077</v>
      </c>
      <c r="GM33" s="265">
        <f>('2-year summary'!LF33/'2-year summary'!AD33)*100</f>
        <v>4.4415243101182655</v>
      </c>
      <c r="GN33" s="265">
        <f>('2-year summary'!LG33/'2-year summary'!AE33)*100</f>
        <v>4.1135283820955237</v>
      </c>
      <c r="GO33" s="265">
        <f>('2-year summary'!LH33/'2-year summary'!AF33)*100</f>
        <v>5.3719008264462813</v>
      </c>
      <c r="GP33" s="152"/>
      <c r="GQ33" s="153">
        <f t="shared" si="25"/>
        <v>100</v>
      </c>
      <c r="GR33" s="153">
        <f t="shared" si="26"/>
        <v>100.00000000000001</v>
      </c>
      <c r="GS33" s="153">
        <f t="shared" si="27"/>
        <v>100</v>
      </c>
      <c r="GT33" s="153">
        <f t="shared" si="28"/>
        <v>100</v>
      </c>
      <c r="GU33" s="153">
        <f t="shared" si="29"/>
        <v>100</v>
      </c>
      <c r="GV33" s="153">
        <f t="shared" si="30"/>
        <v>100</v>
      </c>
      <c r="GW33" s="153">
        <f t="shared" si="31"/>
        <v>100</v>
      </c>
      <c r="GX33" s="153">
        <f t="shared" si="32"/>
        <v>99.999999999999986</v>
      </c>
      <c r="GY33" s="153">
        <f t="shared" si="33"/>
        <v>100</v>
      </c>
      <c r="GZ33" s="569">
        <f t="shared" si="34"/>
        <v>100.00000000000001</v>
      </c>
      <c r="HA33" s="569">
        <f t="shared" si="34"/>
        <v>100</v>
      </c>
    </row>
    <row r="34" spans="1:209" x14ac:dyDescent="0.2">
      <c r="A34" s="156" t="s">
        <v>63</v>
      </c>
      <c r="B34" s="157">
        <f>('2-year summary'!B34/'2-year summary'!X34)*100</f>
        <v>45.759349270905666</v>
      </c>
      <c r="C34" s="157">
        <f>('2-year summary'!C34/'2-year summary'!Y34)*100</f>
        <v>46.27548104400838</v>
      </c>
      <c r="D34" s="157">
        <f>('2-year summary'!D34/'2-year summary'!Z34)*100</f>
        <v>47.187377499019995</v>
      </c>
      <c r="E34" s="157">
        <f>('2-year summary'!E34/'2-year summary'!AA34)*100</f>
        <v>51.390180878552968</v>
      </c>
      <c r="F34" s="157">
        <f>('2-year summary'!F34/'2-year summary'!AB34)*100</f>
        <v>43.93191909225456</v>
      </c>
      <c r="G34" s="158">
        <f>('2-year summary'!G34/'2-year summary'!AC34)*100</f>
        <v>44.682934791479639</v>
      </c>
      <c r="H34" s="158">
        <f>('2-year summary'!H34/'2-year summary'!AD34)*100</f>
        <v>44.755758862930897</v>
      </c>
      <c r="I34" s="158">
        <f>('2-year summary'!I34/'2-year summary'!AE34)*100</f>
        <v>43.735763097949885</v>
      </c>
      <c r="J34" s="158">
        <f>('2-year summary'!J34/'2-year summary'!AF34)*100</f>
        <v>41.180822728617933</v>
      </c>
      <c r="K34" s="158">
        <f>('2-year summary'!K34/'2-year summary'!AG34)*100</f>
        <v>45.862302865863995</v>
      </c>
      <c r="L34" s="158">
        <f>('2-year summary'!L34/'2-year summary'!AH34)*100</f>
        <v>48.548387096774192</v>
      </c>
      <c r="M34" s="160">
        <f>('2-year summary'!M34/'2-year summary'!X34)*100</f>
        <v>54.240650729094334</v>
      </c>
      <c r="N34" s="157">
        <f>('2-year summary'!N34/'2-year summary'!Y34)*100</f>
        <v>53.72451895599162</v>
      </c>
      <c r="O34" s="157">
        <f>('2-year summary'!O34/'2-year summary'!Z34)*100</f>
        <v>52.812622500980012</v>
      </c>
      <c r="P34" s="157">
        <f>('2-year summary'!P34/'2-year summary'!AA34)*100</f>
        <v>48.609819121447032</v>
      </c>
      <c r="Q34" s="157">
        <f>('2-year summary'!Q34/'2-year summary'!AB34)*100</f>
        <v>56.068080907745433</v>
      </c>
      <c r="R34" s="158">
        <f>('2-year summary'!R34/'2-year summary'!AC34)*100</f>
        <v>55.317065208520368</v>
      </c>
      <c r="S34" s="158">
        <f>('2-year summary'!S34/'2-year summary'!AD34)*100</f>
        <v>55.244241137069103</v>
      </c>
      <c r="T34" s="158">
        <f>('2-year summary'!T34/'2-year summary'!AE34)*100</f>
        <v>56.264236902050115</v>
      </c>
      <c r="U34" s="158">
        <f>('2-year summary'!U34/'2-year summary'!AF34)*100</f>
        <v>58.81917727138206</v>
      </c>
      <c r="V34" s="158">
        <f>('2-year summary'!V34/'2-year summary'!AG34)*100</f>
        <v>54.137697134135998</v>
      </c>
      <c r="W34" s="158">
        <f>('2-year summary'!W34/'2-year summary'!AH34)*100</f>
        <v>51.451612903225808</v>
      </c>
      <c r="X34" s="160">
        <f>('2-year summary'!AI34/'2-year summary'!X34)*100</f>
        <v>17.270112092054362</v>
      </c>
      <c r="Y34" s="157">
        <f>('2-year summary'!AJ34/'2-year summary'!Y34)*100</f>
        <v>16.850828729281769</v>
      </c>
      <c r="Z34" s="157">
        <f>('2-year summary'!AK34/'2-year summary'!Z34)*100</f>
        <v>17.502940023520189</v>
      </c>
      <c r="AA34" s="157">
        <f>('2-year summary'!AL34/'2-year summary'!AA34)*100</f>
        <v>18.811369509043928</v>
      </c>
      <c r="AB34" s="157">
        <f>('2-year summary'!AM34/'2-year summary'!AB34)*100</f>
        <v>14.791975004111166</v>
      </c>
      <c r="AC34" s="158">
        <f>('2-year summary'!AN34/'2-year summary'!AC34)*100</f>
        <v>14.975924263445686</v>
      </c>
      <c r="AD34" s="158">
        <f>('2-year summary'!AO34/'2-year summary'!AD34)*100</f>
        <v>14.866851821597779</v>
      </c>
      <c r="AE34" s="158">
        <f>('2-year summary'!AP34/'2-year summary'!AE34)*100</f>
        <v>14.500039274212554</v>
      </c>
      <c r="AF34" s="158">
        <f>('2-year summary'!AQ34/'2-year summary'!AF34)*100</f>
        <v>13.990825688073393</v>
      </c>
      <c r="AG34" s="158">
        <f>('2-year summary'!AR34/'2-year summary'!AG34)*100</f>
        <v>15.016109886382905</v>
      </c>
      <c r="AH34" s="158">
        <f>('2-year summary'!AS34/'2-year summary'!AH34)*100</f>
        <v>15.636200716845877</v>
      </c>
      <c r="AI34" s="160">
        <f>('2-year summary'!AT34/'2-year summary'!X34)*100</f>
        <v>36.66302946136296</v>
      </c>
      <c r="AJ34" s="157">
        <f>('2-year summary'!AU34/'2-year summary'!Y34)*100</f>
        <v>38.597828157744338</v>
      </c>
      <c r="AK34" s="157">
        <f>('2-year summary'!AV34/'2-year summary'!Z34)*100</f>
        <v>34.917679341434734</v>
      </c>
      <c r="AL34" s="157">
        <f>('2-year summary'!AW34/'2-year summary'!AA34)*100</f>
        <v>28.062015503875969</v>
      </c>
      <c r="AM34" s="157">
        <f>('2-year summary'!AX34/'2-year summary'!AB34)*100</f>
        <v>34.517349120210497</v>
      </c>
      <c r="AN34" s="158">
        <f>('2-year summary'!AY34/'2-year summary'!AC34)*100</f>
        <v>35.868766832612422</v>
      </c>
      <c r="AO34" s="158">
        <f>('2-year summary'!AZ34/'2-year summary'!AD34)*100</f>
        <v>35.084136578990361</v>
      </c>
      <c r="AP34" s="158">
        <f>('2-year summary'!BA34/'2-year summary'!AE34)*100</f>
        <v>37.302647081926004</v>
      </c>
      <c r="AQ34" s="158">
        <f>('2-year summary'!BB34/'2-year summary'!AF34)*100</f>
        <v>39.812074578277596</v>
      </c>
      <c r="AR34" s="158">
        <f>('2-year summary'!BC34/'2-year summary'!AG34)*100</f>
        <v>40.266237069696452</v>
      </c>
      <c r="AS34" s="158">
        <f>('2-year summary'!BD34/'2-year summary'!AH34)*100</f>
        <v>39.453405017921142</v>
      </c>
      <c r="AT34" s="550">
        <f t="shared" si="1"/>
        <v>55.282346956079358</v>
      </c>
      <c r="AU34" s="550">
        <f t="shared" si="1"/>
        <v>55.089605734767019</v>
      </c>
      <c r="AV34" s="160" t="s">
        <v>73</v>
      </c>
      <c r="AW34" s="157" t="s">
        <v>73</v>
      </c>
      <c r="AX34" s="157" t="s">
        <v>73</v>
      </c>
      <c r="AY34" s="157" t="s">
        <v>73</v>
      </c>
      <c r="AZ34" s="157" t="s">
        <v>73</v>
      </c>
      <c r="BA34" s="158" t="s">
        <v>73</v>
      </c>
      <c r="BB34" s="158" t="s">
        <v>73</v>
      </c>
      <c r="BC34" s="158" t="s">
        <v>73</v>
      </c>
      <c r="BD34" s="158" t="s">
        <v>73</v>
      </c>
      <c r="BE34" s="158" t="s">
        <v>73</v>
      </c>
      <c r="BF34" s="158" t="s">
        <v>73</v>
      </c>
      <c r="BG34" s="160">
        <f>('2-year summary'!CW34/'2-year summary'!X34)*100</f>
        <v>1.7061799424660251</v>
      </c>
      <c r="BH34" s="157">
        <f>('2-year summary'!CX34/'2-year summary'!Y34)*100</f>
        <v>1.0478186321204039</v>
      </c>
      <c r="BI34" s="157">
        <f>('2-year summary'!CY34/'2-year summary'!Z34)*100</f>
        <v>0.24500196001568014</v>
      </c>
      <c r="BJ34" s="157">
        <f>('2-year summary'!CZ34/'2-year summary'!AA34)*100</f>
        <v>0.36175710594315241</v>
      </c>
      <c r="BK34" s="157">
        <f>('2-year summary'!DA34/'2-year summary'!AB34)*100</f>
        <v>0</v>
      </c>
      <c r="BL34" s="158">
        <f>('2-year summary'!DB34/'2-year summary'!AC34)*100</f>
        <v>0</v>
      </c>
      <c r="BM34" s="158">
        <f>('2-year summary'!DC34/'2-year summary'!AD34)*100</f>
        <v>0</v>
      </c>
      <c r="BN34" s="158">
        <f>('2-year summary'!DD34/'2-year summary'!AE34)*100</f>
        <v>0</v>
      </c>
      <c r="BO34" s="158">
        <f>('2-year summary'!DE34/'2-year summary'!AF34)*100</f>
        <v>0</v>
      </c>
      <c r="BP34" s="158">
        <f>('2-year summary'!DF34/'2-year summary'!AG34)*100</f>
        <v>0</v>
      </c>
      <c r="BQ34" s="158">
        <f>('2-year summary'!DG34/'2-year summary'!AH34)*100</f>
        <v>0</v>
      </c>
      <c r="BR34" s="550">
        <f t="shared" si="2"/>
        <v>0</v>
      </c>
      <c r="BS34" s="550">
        <f t="shared" si="2"/>
        <v>0</v>
      </c>
      <c r="BT34" s="160">
        <f>('2-year summary'!DS34/'2-year summary'!AG34)*100</f>
        <v>0.61047990503645921</v>
      </c>
      <c r="BU34" s="160">
        <f>('2-year summary'!DT34/'2-year summary'!AH34)*100</f>
        <v>0.63620071684587809</v>
      </c>
      <c r="BV34" s="550">
        <f>('2-year summary'!DU34/'2-year summary'!AG34)*100</f>
        <v>0.41546549092759028</v>
      </c>
      <c r="BW34" s="550">
        <f>('2-year summary'!DV34/'2-year summary'!AH34)*100</f>
        <v>0.30465949820788535</v>
      </c>
      <c r="BX34" s="160">
        <f t="shared" si="3"/>
        <v>1.0259453959640494</v>
      </c>
      <c r="BY34" s="160">
        <f t="shared" si="3"/>
        <v>0.94086021505376349</v>
      </c>
      <c r="BZ34" s="160">
        <f>('2-year summary'!DY34/'2-year summary'!AG34)*100</f>
        <v>3.6289638799389521</v>
      </c>
      <c r="CA34" s="160">
        <f>('2-year summary'!DZ34/'2-year summary'!AH34)*100</f>
        <v>3.7007168458781359</v>
      </c>
      <c r="CB34" s="160">
        <f>('2-year summary'!EA34/'2-year summary'!AG34)*100</f>
        <v>3.620484992369001</v>
      </c>
      <c r="CC34" s="160">
        <f>('2-year summary'!EB34/'2-year summary'!AH34)*100</f>
        <v>4.2383512544802864</v>
      </c>
      <c r="CD34" s="160">
        <f t="shared" si="4"/>
        <v>7.2494488723079531</v>
      </c>
      <c r="CE34" s="160">
        <f t="shared" si="4"/>
        <v>7.9390681003584227</v>
      </c>
      <c r="CF34" s="160">
        <f>('2-year summary'!EE34/'2-year summary'!AG34)*100</f>
        <v>5.4434458199084279</v>
      </c>
      <c r="CG34" s="160">
        <f>('2-year summary'!EF34/'2-year summary'!AH34)*100</f>
        <v>5.9767025089605736</v>
      </c>
      <c r="CH34" s="160">
        <f>('2-year summary'!EG34/'2-year summary'!AG34)*100</f>
        <v>0.22892996438867219</v>
      </c>
      <c r="CI34" s="160">
        <f>('2-year summary'!EH34/'2-year summary'!AH34)*100</f>
        <v>0.31362007168458783</v>
      </c>
      <c r="CJ34" s="160">
        <f t="shared" si="5"/>
        <v>5.6723757842970999</v>
      </c>
      <c r="CK34" s="160">
        <f t="shared" si="5"/>
        <v>6.2903225806451619</v>
      </c>
      <c r="CL34" s="160">
        <f>('2-year summary'!EK34/'2-year summary'!AG34)*100</f>
        <v>2.0179752416482959</v>
      </c>
      <c r="CM34" s="160">
        <f>('2-year summary'!EL34/'2-year summary'!AH34)*100</f>
        <v>2.1415770609318994</v>
      </c>
      <c r="CN34" s="160">
        <f>('2-year summary'!EM34/'2-year summary'!AG34)*100</f>
        <v>0.20349330167881971</v>
      </c>
      <c r="CO34" s="160">
        <f>('2-year summary'!EN34/'2-year summary'!AH34)*100</f>
        <v>0.13440860215053765</v>
      </c>
      <c r="CP34" s="160">
        <f t="shared" si="6"/>
        <v>2.2214685433271155</v>
      </c>
      <c r="CQ34" s="160">
        <f t="shared" si="6"/>
        <v>2.2759856630824369</v>
      </c>
      <c r="CR34" s="160">
        <f>('2-year summary'!EQ34/'2-year summary'!AG34)*100</f>
        <v>3.2389350517212137</v>
      </c>
      <c r="CS34" s="160">
        <f>('2-year summary'!ER34/'2-year summary'!AH34)*100</f>
        <v>3.5483870967741935</v>
      </c>
      <c r="CT34" s="160">
        <f>('2-year summary'!ES34/'2-year summary'!AG34)*100</f>
        <v>0.28828217737832795</v>
      </c>
      <c r="CU34" s="160">
        <f>('2-year summary'!ET34/'2-year summary'!AH34)*100</f>
        <v>0.24193548387096775</v>
      </c>
      <c r="CV34" s="160">
        <f t="shared" si="7"/>
        <v>3.5272172290995414</v>
      </c>
      <c r="CW34" s="160">
        <f t="shared" si="7"/>
        <v>3.790322580645161</v>
      </c>
      <c r="CX34" s="160">
        <f>('2-year summary'!EW34/'2-year summary'!AG34)*100</f>
        <v>2.6199762591148041</v>
      </c>
      <c r="CY34" s="160">
        <f>('2-year summary'!EX34/'2-year summary'!AH34)*100</f>
        <v>2.5716845878136203</v>
      </c>
      <c r="CZ34" s="160">
        <f>('2-year summary'!EY34/'2-year summary'!AG34)*100</f>
        <v>2.340172969306427</v>
      </c>
      <c r="DA34" s="160">
        <f>('2-year summary'!EZ34/'2-year summary'!AH34)*100</f>
        <v>1.424731182795699</v>
      </c>
      <c r="DB34" s="160">
        <f t="shared" si="8"/>
        <v>4.9601492284212316</v>
      </c>
      <c r="DC34" s="160">
        <f t="shared" si="8"/>
        <v>3.9964157706093193</v>
      </c>
      <c r="DD34" s="160">
        <f>('2-year summary'!FC34/'2-year summary'!AG34)*100</f>
        <v>8.4788875699508236E-3</v>
      </c>
      <c r="DE34" s="160">
        <f>('2-year summary'!FD34/'2-year summary'!AH34)*100</f>
        <v>6.2724014336917558E-2</v>
      </c>
      <c r="DF34" s="160">
        <f>('2-year summary'!FE34/'2-year summary'!AG34)*100</f>
        <v>4.2394437849754114E-2</v>
      </c>
      <c r="DG34" s="160">
        <f>('2-year summary'!FF34/'2-year summary'!AH34)*100</f>
        <v>4.4802867383512544E-2</v>
      </c>
      <c r="DH34" s="160">
        <f t="shared" si="9"/>
        <v>5.0873325419704934E-2</v>
      </c>
      <c r="DI34" s="160">
        <f t="shared" si="9"/>
        <v>0.1075268817204301</v>
      </c>
      <c r="DJ34" s="160">
        <f>('2-year summary'!FI34/'2-year summary'!AG34)*100</f>
        <v>3.5187383415295912</v>
      </c>
      <c r="DK34" s="160">
        <f>('2-year summary'!FJ34/'2-year summary'!AH34)*100</f>
        <v>3.8620071684587818</v>
      </c>
      <c r="DL34" s="160">
        <f>('2-year summary'!FK34/'2-year summary'!AG34)*100</f>
        <v>1.5261997625911481</v>
      </c>
      <c r="DM34" s="160">
        <f>('2-year summary'!FL34/'2-year summary'!AH34)*100</f>
        <v>1.1200716845878136</v>
      </c>
      <c r="DN34" s="160">
        <f t="shared" si="10"/>
        <v>5.0449381041207388</v>
      </c>
      <c r="DO34" s="160">
        <f t="shared" si="10"/>
        <v>4.9820788530465956</v>
      </c>
      <c r="DP34" s="160">
        <f>('2-year summary'!FO34/'2-year summary'!AG34)*100</f>
        <v>0.19501441410886891</v>
      </c>
      <c r="DQ34" s="160">
        <f>('2-year summary'!FP34/'2-year summary'!AH34)*100</f>
        <v>0.20609318996415771</v>
      </c>
      <c r="DR34" s="160">
        <f>('2-year summary'!FQ34/'2-year summary'!AG34)*100</f>
        <v>0.22045107681872136</v>
      </c>
      <c r="DS34" s="160">
        <f>('2-year summary'!FR34/'2-year summary'!AH34)*100</f>
        <v>0.20609318996415771</v>
      </c>
      <c r="DT34" s="160">
        <f t="shared" si="11"/>
        <v>0.41546549092759028</v>
      </c>
      <c r="DU34" s="160">
        <f t="shared" si="11"/>
        <v>0.41218637992831542</v>
      </c>
      <c r="DV34" s="160">
        <f>('2-year summary'!FU34/'2-year summary'!AG34)*100</f>
        <v>8.5382397829404777</v>
      </c>
      <c r="DW34" s="160">
        <f>('2-year summary'!FV34/'2-year summary'!AH34)*100</f>
        <v>9.2293906810035846</v>
      </c>
      <c r="DX34" s="160">
        <f>('2-year summary'!FW34/'2-year summary'!AG34)*100</f>
        <v>4.5362048499236893</v>
      </c>
      <c r="DY34" s="160">
        <f>('2-year summary'!FX34/'2-year summary'!AH34)*100</f>
        <v>3.6111111111111107</v>
      </c>
      <c r="DZ34" s="160">
        <f t="shared" si="12"/>
        <v>13.074444632864168</v>
      </c>
      <c r="EA34" s="160">
        <f t="shared" si="12"/>
        <v>12.840501792114695</v>
      </c>
      <c r="EB34" s="160">
        <f>('2-year summary'!GA34/'2-year summary'!AG34)*100</f>
        <v>0.83093098185518055</v>
      </c>
      <c r="EC34" s="160">
        <f>('2-year summary'!GB34/'2-year summary'!AH34)*100</f>
        <v>0.83333333333333337</v>
      </c>
      <c r="ED34" s="160">
        <f>('2-year summary'!GC34/'2-year summary'!AG34)*100</f>
        <v>0.23740885195862302</v>
      </c>
      <c r="EE34" s="160">
        <f>('2-year summary'!GD34/'2-year summary'!AH34)*100</f>
        <v>0.16129032258064516</v>
      </c>
      <c r="EF34" s="160">
        <f t="shared" si="13"/>
        <v>1.0683398338138035</v>
      </c>
      <c r="EG34" s="160">
        <f t="shared" si="13"/>
        <v>0.9946236559139785</v>
      </c>
      <c r="EH34" s="160">
        <f>('2-year summary'!GG34/'2-year summary'!AG34)*100</f>
        <v>0.19501441410886891</v>
      </c>
      <c r="EI34" s="160">
        <f>('2-year summary'!GH34/'2-year summary'!AH34)*100</f>
        <v>0.14336917562724014</v>
      </c>
      <c r="EJ34" s="160">
        <f>('2-year summary'!GI34/'2-year summary'!AG34)*100</f>
        <v>0.21197218924877054</v>
      </c>
      <c r="EK34" s="160">
        <f>('2-year summary'!GJ34/'2-year summary'!AH34)*100</f>
        <v>0.19713261648745523</v>
      </c>
      <c r="EL34" s="160">
        <f t="shared" si="14"/>
        <v>0.40698660335763948</v>
      </c>
      <c r="EM34" s="160">
        <f t="shared" si="14"/>
        <v>0.34050179211469533</v>
      </c>
      <c r="EN34" s="564">
        <f>('2-year summary'!GM34/'2-year summary'!X34)*100</f>
        <v>4.9598254141454214</v>
      </c>
      <c r="EO34" s="263">
        <f>('2-year summary'!GN34/'2-year summary'!Y34)*100</f>
        <v>4.9152219470375309</v>
      </c>
      <c r="EP34" s="263">
        <f>('2-year summary'!GO34/'2-year summary'!Z34)*100</f>
        <v>4.8510388083104665</v>
      </c>
      <c r="EQ34" s="263">
        <f>('2-year summary'!GP34/'2-year summary'!AA34)*100</f>
        <v>5.4883720930232558</v>
      </c>
      <c r="ER34" s="263">
        <f>('2-year summary'!GQ34/'2-year summary'!AB34)*100</f>
        <v>4.3249465548429535</v>
      </c>
      <c r="ES34" s="265">
        <f>('2-year summary'!GR34/'2-year summary'!AC34)*100</f>
        <v>4.1377621806904425</v>
      </c>
      <c r="ET34" s="265">
        <f>('2-year summary'!GS34/'2-year summary'!AD34)*100</f>
        <v>4.3947067472635188</v>
      </c>
      <c r="EU34" s="265">
        <f>('2-year summary'!GT34/'2-year summary'!AE34)*100</f>
        <v>4.4458408608907396</v>
      </c>
      <c r="EV34" s="265">
        <f>('2-year summary'!GU34/'2-year summary'!AF34)*100</f>
        <v>4.2542172240307785</v>
      </c>
      <c r="EW34" s="564">
        <f>('2-year summary'!GV34/'2-year summary'!X34)*100</f>
        <v>0.10911615911119929</v>
      </c>
      <c r="EX34" s="263">
        <f>('2-year summary'!GW34/'2-year summary'!Y34)*100</f>
        <v>0.2286149742808154</v>
      </c>
      <c r="EY34" s="263">
        <f>('2-year summary'!GX34/'2-year summary'!Z34)*100</f>
        <v>0.19600156801254409</v>
      </c>
      <c r="EZ34" s="263">
        <f>('2-year summary'!GY34/'2-year summary'!AA34)*100</f>
        <v>0.31007751937984496</v>
      </c>
      <c r="FA34" s="263">
        <f>('2-year summary'!GZ34/'2-year summary'!AB34)*100</f>
        <v>0.17266896891958561</v>
      </c>
      <c r="FB34" s="265">
        <f>('2-year summary'!HA34/'2-year summary'!AC34)*100</f>
        <v>0.19587039908593815</v>
      </c>
      <c r="FC34" s="265">
        <f>('2-year summary'!HB34/'2-year summary'!AD34)*100</f>
        <v>0.12252899852965202</v>
      </c>
      <c r="FD34" s="265">
        <f>('2-year summary'!HC34/'2-year summary'!AE34)*100</f>
        <v>7.0693582593668994E-2</v>
      </c>
      <c r="FE34" s="265">
        <f>('2-year summary'!HD34/'2-year summary'!AF34)*100</f>
        <v>0.15537141166025453</v>
      </c>
      <c r="FF34" s="564">
        <f>('2-year summary'!HN34/'2-year summary'!X34)*100</f>
        <v>8.7987302846939777</v>
      </c>
      <c r="FG34" s="263">
        <f>('2-year summary'!HO34/'2-year summary'!Y34)*100</f>
        <v>9.1160220994475143</v>
      </c>
      <c r="FH34" s="263">
        <f>('2-year summary'!HP34/'2-year summary'!Z34)*100</f>
        <v>8.6926695413563309</v>
      </c>
      <c r="FI34" s="263">
        <f>('2-year summary'!HQ34/'2-year summary'!AA34)*100</f>
        <v>10.68733850129199</v>
      </c>
      <c r="FJ34" s="263">
        <f>('2-year summary'!HR34/'2-year summary'!AB34)*100</f>
        <v>9.7681302417365572</v>
      </c>
      <c r="FK34" s="265">
        <f>('2-year summary'!HS34/'2-year summary'!AC34)*100</f>
        <v>10.315841018526076</v>
      </c>
      <c r="FL34" s="265">
        <f>('2-year summary'!HT34/'2-year summary'!AD34)*100</f>
        <v>10.382290475412514</v>
      </c>
      <c r="FM34" s="265">
        <f>('2-year summary'!HU34/'2-year summary'!AE34)*100</f>
        <v>10.478359908883828</v>
      </c>
      <c r="FN34" s="265">
        <f>('2-year summary'!HV34/'2-year summary'!AF34)*100</f>
        <v>9.67741935483871</v>
      </c>
      <c r="FO34" s="564">
        <f>('2-year summary'!HW34/'2-year summary'!X34)*100</f>
        <v>4.1860926495387361</v>
      </c>
      <c r="FP34" s="263">
        <f>('2-year summary'!HX34/'2-year summary'!Y34)*100</f>
        <v>5.7344256048771189</v>
      </c>
      <c r="FQ34" s="263">
        <f>('2-year summary'!HY34/'2-year summary'!Z34)*100</f>
        <v>5.1548412387299098</v>
      </c>
      <c r="FR34" s="263">
        <f>('2-year summary'!HZ34/'2-year summary'!AA34)*100</f>
        <v>5.6744186046511631</v>
      </c>
      <c r="FS34" s="263">
        <f>('2-year summary'!IA34/'2-year summary'!AB34)*100</f>
        <v>4.6785068245354378</v>
      </c>
      <c r="FT34" s="265">
        <f>('2-year summary'!IB34/'2-year summary'!AC34)*100</f>
        <v>4.1622459805761851</v>
      </c>
      <c r="FU34" s="265">
        <f>('2-year summary'!IC34/'2-year summary'!AD34)*100</f>
        <v>3.912759353046888</v>
      </c>
      <c r="FV34" s="265">
        <f>('2-year summary'!ID34/'2-year summary'!AE34)*100</f>
        <v>4.0452438928599479</v>
      </c>
      <c r="FW34" s="265">
        <f>('2-year summary'!IE34/'2-year summary'!AF34)*100</f>
        <v>4.1136430896715002</v>
      </c>
      <c r="FX34" s="564">
        <f>('2-year summary'!KQ34/'2-year summary'!X34)*100</f>
        <v>14.730681480011903</v>
      </c>
      <c r="FY34" s="263">
        <f>('2-year summary'!KR34/'2-year summary'!Y34)*100</f>
        <v>15.39340826824157</v>
      </c>
      <c r="FZ34" s="263">
        <f>('2-year summary'!KS34/'2-year summary'!Z34)*100</f>
        <v>16.140729125833005</v>
      </c>
      <c r="GA34" s="263">
        <f>('2-year summary'!KT34/'2-year summary'!AA34)*100</f>
        <v>16.403100775193799</v>
      </c>
      <c r="GB34" s="263">
        <f>('2-year summary'!KU34/'2-year summary'!AB34)*100</f>
        <v>15.046867291563887</v>
      </c>
      <c r="GC34" s="265">
        <f>('2-year summary'!KV34/'2-year summary'!AC34)*100</f>
        <v>15.253407328817433</v>
      </c>
      <c r="GD34" s="265">
        <f>('2-year summary'!KW34/'2-year summary'!AD34)*100</f>
        <v>15.111909818657082</v>
      </c>
      <c r="GE34" s="265">
        <f>('2-year summary'!KX34/'2-year summary'!AE34)*100</f>
        <v>14.311523053962768</v>
      </c>
      <c r="GF34" s="265">
        <f>('2-year summary'!KY34/'2-year summary'!AF34)*100</f>
        <v>13.25836046167505</v>
      </c>
      <c r="GG34" s="564">
        <f>('2-year summary'!KZ34/'2-year summary'!X34)*100</f>
        <v>11.576232516615415</v>
      </c>
      <c r="GH34" s="263">
        <f>('2-year summary'!LA34/'2-year summary'!Y34)*100</f>
        <v>8.1158315869689464</v>
      </c>
      <c r="GI34" s="263">
        <f>('2-year summary'!LB34/'2-year summary'!Z34)*100</f>
        <v>12.299098392787142</v>
      </c>
      <c r="GJ34" s="263">
        <f>('2-year summary'!LC34/'2-year summary'!AA34)*100</f>
        <v>14.201550387596898</v>
      </c>
      <c r="GK34" s="263">
        <f>('2-year summary'!LD34/'2-year summary'!AB34)*100</f>
        <v>16.699555994079919</v>
      </c>
      <c r="GL34" s="265">
        <f>('2-year summary'!LE34/'2-year summary'!AC34)*100</f>
        <v>15.090181996245816</v>
      </c>
      <c r="GM34" s="265">
        <f>('2-year summary'!LF34/'2-year summary'!AD34)*100</f>
        <v>16.124816206502203</v>
      </c>
      <c r="GN34" s="265">
        <f>('2-year summary'!LG34/'2-year summary'!AE34)*100</f>
        <v>14.845652344670491</v>
      </c>
      <c r="GO34" s="265">
        <f>('2-year summary'!LH34/'2-year summary'!AF34)*100</f>
        <v>14.738088191772714</v>
      </c>
      <c r="GP34" s="152"/>
      <c r="GQ34" s="153">
        <f t="shared" si="25"/>
        <v>99.999999999999986</v>
      </c>
      <c r="GR34" s="153">
        <f t="shared" si="26"/>
        <v>100</v>
      </c>
      <c r="GS34" s="153">
        <f t="shared" si="27"/>
        <v>100</v>
      </c>
      <c r="GT34" s="153">
        <f t="shared" si="28"/>
        <v>100.00000000000001</v>
      </c>
      <c r="GU34" s="153">
        <f t="shared" si="29"/>
        <v>100.00000000000001</v>
      </c>
      <c r="GV34" s="153">
        <f t="shared" si="30"/>
        <v>100.00000000000001</v>
      </c>
      <c r="GW34" s="153">
        <f t="shared" si="31"/>
        <v>100</v>
      </c>
      <c r="GX34" s="153">
        <f t="shared" si="32"/>
        <v>100</v>
      </c>
      <c r="GY34" s="153">
        <f t="shared" si="33"/>
        <v>100</v>
      </c>
      <c r="GZ34" s="569">
        <f t="shared" si="34"/>
        <v>99.999999999999986</v>
      </c>
      <c r="HA34" s="569">
        <f t="shared" si="34"/>
        <v>99.999999999999986</v>
      </c>
    </row>
    <row r="35" spans="1:209" x14ac:dyDescent="0.2">
      <c r="A35" s="156" t="s">
        <v>67</v>
      </c>
      <c r="B35" s="157">
        <f>('2-year summary'!B35/'2-year summary'!X35)*100</f>
        <v>45.557046979865774</v>
      </c>
      <c r="C35" s="157">
        <f>('2-year summary'!C35/'2-year summary'!Y35)*100</f>
        <v>83.780560524746576</v>
      </c>
      <c r="D35" s="157">
        <f>('2-year summary'!D35/'2-year summary'!Z35)*100</f>
        <v>87.26655348047538</v>
      </c>
      <c r="E35" s="157">
        <f>('2-year summary'!E35/'2-year summary'!AA35)*100</f>
        <v>82.721158820486295</v>
      </c>
      <c r="F35" s="157">
        <f>('2-year summary'!F35/'2-year summary'!AB35)*100</f>
        <v>37.488151658767769</v>
      </c>
      <c r="G35" s="158">
        <f>('2-year summary'!G35/'2-year summary'!AC35)*100</f>
        <v>40.403587443946186</v>
      </c>
      <c r="H35" s="158">
        <f>('2-year summary'!H35/'2-year summary'!AD35)*100</f>
        <v>42.583035596136028</v>
      </c>
      <c r="I35" s="158">
        <f>('2-year summary'!I35/'2-year summary'!AE35)*100</f>
        <v>37.717791411042946</v>
      </c>
      <c r="J35" s="158">
        <f>('2-year summary'!J35/'2-year summary'!AF35)*100</f>
        <v>40.6947261663286</v>
      </c>
      <c r="K35" s="158">
        <f>('2-year summary'!K35/'2-year summary'!AG35)*100</f>
        <v>41.061206516952886</v>
      </c>
      <c r="L35" s="158">
        <f>('2-year summary'!L35/'2-year summary'!AH35)*100</f>
        <v>37.28345005528935</v>
      </c>
      <c r="M35" s="160">
        <f>('2-year summary'!M35/'2-year summary'!X35)*100</f>
        <v>54.442953020134233</v>
      </c>
      <c r="N35" s="157">
        <f>('2-year summary'!N35/'2-year summary'!Y35)*100</f>
        <v>16.219439475253427</v>
      </c>
      <c r="O35" s="157">
        <f>('2-year summary'!O35/'2-year summary'!Z35)*100</f>
        <v>12.73344651952462</v>
      </c>
      <c r="P35" s="157">
        <f>('2-year summary'!P35/'2-year summary'!AA35)*100</f>
        <v>17.278841179513709</v>
      </c>
      <c r="Q35" s="157">
        <f>('2-year summary'!Q35/'2-year summary'!AB35)*100</f>
        <v>62.511848341232223</v>
      </c>
      <c r="R35" s="158">
        <f>('2-year summary'!R35/'2-year summary'!AC35)*100</f>
        <v>59.596412556053814</v>
      </c>
      <c r="S35" s="158">
        <f>('2-year summary'!S35/'2-year summary'!AD35)*100</f>
        <v>57.416964403863972</v>
      </c>
      <c r="T35" s="158">
        <f>('2-year summary'!T35/'2-year summary'!AE35)*100</f>
        <v>62.282208588957054</v>
      </c>
      <c r="U35" s="158">
        <f>('2-year summary'!U35/'2-year summary'!AF35)*100</f>
        <v>59.3052738336714</v>
      </c>
      <c r="V35" s="158">
        <f>('2-year summary'!V35/'2-year summary'!AG35)*100</f>
        <v>58.938793483047114</v>
      </c>
      <c r="W35" s="158">
        <f>('2-year summary'!W35/'2-year summary'!AH35)*100</f>
        <v>62.71654994471065</v>
      </c>
      <c r="X35" s="160">
        <f>('2-year summary'!AI35/'2-year summary'!X35)*100</f>
        <v>16.832214765100669</v>
      </c>
      <c r="Y35" s="157">
        <f>('2-year summary'!AJ35/'2-year summary'!Y35)*100</f>
        <v>30.590339892665476</v>
      </c>
      <c r="Z35" s="157">
        <f>('2-year summary'!AK35/'2-year summary'!Z35)*100</f>
        <v>22.962648556876061</v>
      </c>
      <c r="AA35" s="157">
        <f>('2-year summary'!AL35/'2-year summary'!AA35)*100</f>
        <v>28.297982410760476</v>
      </c>
      <c r="AB35" s="157">
        <f>('2-year summary'!AM35/'2-year summary'!AB35)*100</f>
        <v>14.099526066350712</v>
      </c>
      <c r="AC35" s="158">
        <f>('2-year summary'!AN35/'2-year summary'!AC35)*100</f>
        <v>15</v>
      </c>
      <c r="AD35" s="158">
        <f>('2-year summary'!AO35/'2-year summary'!AD35)*100</f>
        <v>14.979489215297075</v>
      </c>
      <c r="AE35" s="158">
        <f>('2-year summary'!AP35/'2-year summary'!AE35)*100</f>
        <v>12.883435582822086</v>
      </c>
      <c r="AF35" s="158">
        <f>('2-year summary'!AQ35/'2-year summary'!AF35)*100</f>
        <v>13.666328600405681</v>
      </c>
      <c r="AG35" s="158">
        <f>('2-year summary'!AR35/'2-year summary'!AG35)*100</f>
        <v>13.98062527520916</v>
      </c>
      <c r="AH35" s="158">
        <f>('2-year summary'!AS35/'2-year summary'!AH35)*100</f>
        <v>12.495392554367859</v>
      </c>
      <c r="AI35" s="160">
        <f>('2-year summary'!AT35/'2-year summary'!X35)*100</f>
        <v>29.932885906040269</v>
      </c>
      <c r="AJ35" s="157">
        <f>('2-year summary'!AU35/'2-year summary'!Y35)*100</f>
        <v>7.8711985688729875</v>
      </c>
      <c r="AK35" s="157">
        <f>('2-year summary'!AV35/'2-year summary'!Z35)*100</f>
        <v>4.032258064516129</v>
      </c>
      <c r="AL35" s="157">
        <f>('2-year summary'!AW35/'2-year summary'!AA35)*100</f>
        <v>7.8116916709777549</v>
      </c>
      <c r="AM35" s="157">
        <f>('2-year summary'!AX35/'2-year summary'!AB35)*100</f>
        <v>39.312796208530806</v>
      </c>
      <c r="AN35" s="158">
        <f>('2-year summary'!AY35/'2-year summary'!AC35)*100</f>
        <v>34.304932735426007</v>
      </c>
      <c r="AO35" s="158">
        <f>('2-year summary'!AZ35/'2-year summary'!AD35)*100</f>
        <v>33.505359269551413</v>
      </c>
      <c r="AP35" s="158">
        <f>('2-year summary'!BA35/'2-year summary'!AE35)*100</f>
        <v>33.840490797546011</v>
      </c>
      <c r="AQ35" s="158">
        <f>('2-year summary'!BB35/'2-year summary'!AF35)*100</f>
        <v>32.226166328600399</v>
      </c>
      <c r="AR35" s="158">
        <f>('2-year summary'!BC35/'2-year summary'!AG35)*100</f>
        <v>30.361074416556583</v>
      </c>
      <c r="AS35" s="158">
        <f>('2-year summary'!BD35/'2-year summary'!AH35)*100</f>
        <v>32.639144858090674</v>
      </c>
      <c r="AT35" s="550">
        <f t="shared" si="1"/>
        <v>44.34169969176574</v>
      </c>
      <c r="AU35" s="550">
        <f t="shared" si="1"/>
        <v>45.134537412458535</v>
      </c>
      <c r="AV35" s="160" t="s">
        <v>73</v>
      </c>
      <c r="AW35" s="157" t="s">
        <v>73</v>
      </c>
      <c r="AX35" s="157" t="s">
        <v>73</v>
      </c>
      <c r="AY35" s="157" t="s">
        <v>73</v>
      </c>
      <c r="AZ35" s="157" t="s">
        <v>73</v>
      </c>
      <c r="BA35" s="158" t="s">
        <v>73</v>
      </c>
      <c r="BB35" s="158" t="s">
        <v>73</v>
      </c>
      <c r="BC35" s="158" t="s">
        <v>73</v>
      </c>
      <c r="BD35" s="158" t="s">
        <v>73</v>
      </c>
      <c r="BE35" s="158" t="s">
        <v>73</v>
      </c>
      <c r="BF35" s="158" t="s">
        <v>73</v>
      </c>
      <c r="BG35" s="160">
        <f>('2-year summary'!CW35/'2-year summary'!X35)*100</f>
        <v>0</v>
      </c>
      <c r="BH35" s="157">
        <f>('2-year summary'!CX35/'2-year summary'!Y35)*100</f>
        <v>0</v>
      </c>
      <c r="BI35" s="157">
        <f>('2-year summary'!CY35/'2-year summary'!Z35)*100</f>
        <v>0</v>
      </c>
      <c r="BJ35" s="157">
        <f>('2-year summary'!CZ35/'2-year summary'!AA35)*100</f>
        <v>0</v>
      </c>
      <c r="BK35" s="157">
        <f>('2-year summary'!DA35/'2-year summary'!AB35)*100</f>
        <v>0</v>
      </c>
      <c r="BL35" s="158">
        <f>('2-year summary'!DB35/'2-year summary'!AC35)*100</f>
        <v>0</v>
      </c>
      <c r="BM35" s="158">
        <f>('2-year summary'!DC35/'2-year summary'!AD35)*100</f>
        <v>0</v>
      </c>
      <c r="BN35" s="158">
        <f>('2-year summary'!DD35/'2-year summary'!AE35)*100</f>
        <v>0</v>
      </c>
      <c r="BO35" s="158">
        <f>('2-year summary'!DE35/'2-year summary'!AF35)*100</f>
        <v>0</v>
      </c>
      <c r="BP35" s="158">
        <f>('2-year summary'!DF35/'2-year summary'!AG35)*100</f>
        <v>0</v>
      </c>
      <c r="BQ35" s="158">
        <f>('2-year summary'!DG35/'2-year summary'!AH35)*100</f>
        <v>0</v>
      </c>
      <c r="BR35" s="550">
        <f t="shared" si="2"/>
        <v>0</v>
      </c>
      <c r="BS35" s="550">
        <f t="shared" si="2"/>
        <v>0</v>
      </c>
      <c r="BT35" s="160">
        <f>('2-year summary'!DS35/'2-year summary'!AG35)*100</f>
        <v>0.52840158520475566</v>
      </c>
      <c r="BU35" s="160">
        <f>('2-year summary'!DT35/'2-year summary'!AH35)*100</f>
        <v>0.47917434574272022</v>
      </c>
      <c r="BV35" s="550">
        <f>('2-year summary'!DU35/'2-year summary'!AG35)*100</f>
        <v>0.92470277410832236</v>
      </c>
      <c r="BW35" s="550">
        <f>('2-year summary'!DV35/'2-year summary'!AH35)*100</f>
        <v>0.68190195355694805</v>
      </c>
      <c r="BX35" s="160">
        <f t="shared" si="3"/>
        <v>1.4531043593130781</v>
      </c>
      <c r="BY35" s="160">
        <f t="shared" si="3"/>
        <v>1.1610762992996682</v>
      </c>
      <c r="BZ35" s="160">
        <f>('2-year summary'!DY35/'2-year summary'!AG35)*100</f>
        <v>0.85865257595772793</v>
      </c>
      <c r="CA35" s="160">
        <f>('2-year summary'!DZ35/'2-year summary'!AH35)*100</f>
        <v>0.97677847401400675</v>
      </c>
      <c r="CB35" s="160">
        <f>('2-year summary'!EA35/'2-year summary'!AG35)*100</f>
        <v>4.733597534125936</v>
      </c>
      <c r="CC35" s="160">
        <f>('2-year summary'!EB35/'2-year summary'!AH35)*100</f>
        <v>6.8743088831551793</v>
      </c>
      <c r="CD35" s="160">
        <f t="shared" si="4"/>
        <v>5.5922501100836639</v>
      </c>
      <c r="CE35" s="160">
        <f t="shared" si="4"/>
        <v>7.8510873571691864</v>
      </c>
      <c r="CF35" s="160">
        <f>('2-year summary'!EE35/'2-year summary'!AG35)*100</f>
        <v>4.4693967415235578</v>
      </c>
      <c r="CG35" s="160">
        <f>('2-year summary'!EF35/'2-year summary'!AH35)*100</f>
        <v>3.9808330261702913</v>
      </c>
      <c r="CH35" s="160">
        <f>('2-year summary'!EG35/'2-year summary'!AG35)*100</f>
        <v>2.2016732716864818E-2</v>
      </c>
      <c r="CI35" s="160">
        <f>('2-year summary'!EH35/'2-year summary'!AH35)*100</f>
        <v>9.2148912642830816E-2</v>
      </c>
      <c r="CJ35" s="160">
        <f t="shared" si="5"/>
        <v>4.4914134742404226</v>
      </c>
      <c r="CK35" s="160">
        <f t="shared" si="5"/>
        <v>4.0729819388131219</v>
      </c>
      <c r="CL35" s="160">
        <f>('2-year summary'!EK35/'2-year summary'!AG35)*100</f>
        <v>1.6512549537648615</v>
      </c>
      <c r="CM35" s="160">
        <f>('2-year summary'!EL35/'2-year summary'!AH35)*100</f>
        <v>1.6218208625138224</v>
      </c>
      <c r="CN35" s="160">
        <f>('2-year summary'!EM35/'2-year summary'!AG35)*100</f>
        <v>0.39630118890356669</v>
      </c>
      <c r="CO35" s="160">
        <f>('2-year summary'!EN35/'2-year summary'!AH35)*100</f>
        <v>0.36859565057132326</v>
      </c>
      <c r="CP35" s="160">
        <f t="shared" si="6"/>
        <v>2.0475561426684283</v>
      </c>
      <c r="CQ35" s="160">
        <f t="shared" si="6"/>
        <v>1.9904165130851457</v>
      </c>
      <c r="CR35" s="160">
        <f>('2-year summary'!EQ35/'2-year summary'!AG35)*100</f>
        <v>2.3557904007045356</v>
      </c>
      <c r="CS35" s="160">
        <f>('2-year summary'!ER35/'2-year summary'!AH35)*100</f>
        <v>2.3037228160707706</v>
      </c>
      <c r="CT35" s="160">
        <f>('2-year summary'!ES35/'2-year summary'!AG35)*100</f>
        <v>2.2457067371202113</v>
      </c>
      <c r="CU35" s="160">
        <f>('2-year summary'!ET35/'2-year summary'!AH35)*100</f>
        <v>1.3822336896424621</v>
      </c>
      <c r="CV35" s="160">
        <f t="shared" si="7"/>
        <v>4.6014971378247473</v>
      </c>
      <c r="CW35" s="160">
        <f t="shared" si="7"/>
        <v>3.6859565057132326</v>
      </c>
      <c r="CX35" s="160">
        <f>('2-year summary'!EW35/'2-year summary'!AG35)*100</f>
        <v>5.4161162483487448</v>
      </c>
      <c r="CY35" s="160">
        <f>('2-year summary'!EX35/'2-year summary'!AH35)*100</f>
        <v>5.4736454109841501</v>
      </c>
      <c r="CZ35" s="160">
        <f>('2-year summary'!EY35/'2-year summary'!AG35)*100</f>
        <v>3.3465433729634522</v>
      </c>
      <c r="DA35" s="160">
        <f>('2-year summary'!EZ35/'2-year summary'!AH35)*100</f>
        <v>4.4784371544415773</v>
      </c>
      <c r="DB35" s="160">
        <f t="shared" si="8"/>
        <v>8.7626596213121974</v>
      </c>
      <c r="DC35" s="160">
        <f t="shared" si="8"/>
        <v>9.9520825654257266</v>
      </c>
      <c r="DD35" s="160">
        <f>('2-year summary'!FC35/'2-year summary'!AG35)*100</f>
        <v>4.4033465433729636E-2</v>
      </c>
      <c r="DE35" s="160">
        <f>('2-year summary'!FD35/'2-year summary'!AH35)*100</f>
        <v>7.3719130114264647E-2</v>
      </c>
      <c r="DF35" s="160">
        <f>('2-year summary'!FE35/'2-year summary'!AG35)*100</f>
        <v>0.77058564509026861</v>
      </c>
      <c r="DG35" s="160">
        <f>('2-year summary'!FF35/'2-year summary'!AH35)*100</f>
        <v>0.33173608551419093</v>
      </c>
      <c r="DH35" s="160">
        <f t="shared" si="9"/>
        <v>0.81461911052399827</v>
      </c>
      <c r="DI35" s="160">
        <f t="shared" si="9"/>
        <v>0.40545521562845555</v>
      </c>
      <c r="DJ35" s="160">
        <f>('2-year summary'!FI35/'2-year summary'!AG35)*100</f>
        <v>3.3685601056803169</v>
      </c>
      <c r="DK35" s="160">
        <f>('2-year summary'!FJ35/'2-year summary'!AH35)*100</f>
        <v>2.8750460744563213</v>
      </c>
      <c r="DL35" s="160">
        <f>('2-year summary'!FK35/'2-year summary'!AG35)*100</f>
        <v>5.2399823866138266</v>
      </c>
      <c r="DM35" s="160">
        <f>('2-year summary'!FL35/'2-year summary'!AH35)*100</f>
        <v>5.5473645410984149</v>
      </c>
      <c r="DN35" s="160">
        <f t="shared" si="10"/>
        <v>8.6085424922941431</v>
      </c>
      <c r="DO35" s="160">
        <f t="shared" si="10"/>
        <v>8.4224106155547354</v>
      </c>
      <c r="DP35" s="160">
        <f>('2-year summary'!FO35/'2-year summary'!AG35)*100</f>
        <v>0.15411712901805372</v>
      </c>
      <c r="DQ35" s="160">
        <f>('2-year summary'!FP35/'2-year summary'!AH35)*100</f>
        <v>0.11057869517139698</v>
      </c>
      <c r="DR35" s="160">
        <f>('2-year summary'!FQ35/'2-year summary'!AG35)*100</f>
        <v>1.8053720827829152</v>
      </c>
      <c r="DS35" s="160">
        <f>('2-year summary'!FR35/'2-year summary'!AH35)*100</f>
        <v>1.7876889052709177</v>
      </c>
      <c r="DT35" s="160">
        <f t="shared" si="11"/>
        <v>1.9594892118009688</v>
      </c>
      <c r="DU35" s="160">
        <f t="shared" si="11"/>
        <v>1.8982676004423147</v>
      </c>
      <c r="DV35" s="160">
        <f>('2-year summary'!FU35/'2-year summary'!AG35)*100</f>
        <v>6.3628357551739319</v>
      </c>
      <c r="DW35" s="160">
        <f>('2-year summary'!FV35/'2-year summary'!AH35)*100</f>
        <v>5.3999262808698854</v>
      </c>
      <c r="DX35" s="160">
        <f>('2-year summary'!FW35/'2-year summary'!AG35)*100</f>
        <v>9.0048436811977108</v>
      </c>
      <c r="DY35" s="160">
        <f>('2-year summary'!FX35/'2-year summary'!AH35)*100</f>
        <v>8.3302617029119048</v>
      </c>
      <c r="DZ35" s="160">
        <f t="shared" si="12"/>
        <v>15.367679436371642</v>
      </c>
      <c r="EA35" s="160">
        <f t="shared" si="12"/>
        <v>13.730187983781789</v>
      </c>
      <c r="EB35" s="160">
        <f>('2-year summary'!GA35/'2-year summary'!AG35)*100</f>
        <v>1.8053720827829152</v>
      </c>
      <c r="EC35" s="160">
        <f>('2-year summary'!GB35/'2-year summary'!AH35)*100</f>
        <v>1.4375230372281607</v>
      </c>
      <c r="ED35" s="160">
        <f>('2-year summary'!GC35/'2-year summary'!AG35)*100</f>
        <v>8.8066930867459273E-2</v>
      </c>
      <c r="EE35" s="160">
        <f>('2-year summary'!GD35/'2-year summary'!AH35)*100</f>
        <v>0.14743826022852929</v>
      </c>
      <c r="EF35" s="160">
        <f t="shared" si="13"/>
        <v>1.8934390136503745</v>
      </c>
      <c r="EG35" s="160">
        <f t="shared" si="13"/>
        <v>1.58496129745669</v>
      </c>
      <c r="EH35" s="160">
        <f>('2-year summary'!GG35/'2-year summary'!AG35)*100</f>
        <v>6.6050198150594458E-2</v>
      </c>
      <c r="EI35" s="160">
        <f>('2-year summary'!GH35/'2-year summary'!AH35)*100</f>
        <v>5.5289347585698492E-2</v>
      </c>
      <c r="EJ35" s="160">
        <f>('2-year summary'!GI35/'2-year summary'!AG35)*100</f>
        <v>0</v>
      </c>
      <c r="EK35" s="160">
        <f>('2-year summary'!GJ35/'2-year summary'!AH35)*100</f>
        <v>5.5289347585698492E-2</v>
      </c>
      <c r="EL35" s="160">
        <f t="shared" si="14"/>
        <v>6.6050198150594458E-2</v>
      </c>
      <c r="EM35" s="160">
        <f t="shared" si="14"/>
        <v>0.11057869517139698</v>
      </c>
      <c r="EN35" s="564">
        <f>('2-year summary'!GM35/'2-year summary'!X35)*100</f>
        <v>3.7583892617449663</v>
      </c>
      <c r="EO35" s="263">
        <f>('2-year summary'!GN35/'2-year summary'!Y35)*100</f>
        <v>5.5456171735241506</v>
      </c>
      <c r="EP35" s="263">
        <f>('2-year summary'!GO35/'2-year summary'!Z35)*100</f>
        <v>6.5789473684210522</v>
      </c>
      <c r="EQ35" s="263">
        <f>('2-year summary'!GP35/'2-year summary'!AA35)*100</f>
        <v>8.2255561303673055</v>
      </c>
      <c r="ER35" s="263">
        <f>('2-year summary'!GQ35/'2-year summary'!AB35)*100</f>
        <v>2.6066350710900474</v>
      </c>
      <c r="ES35" s="265">
        <f>('2-year summary'!GR35/'2-year summary'!AC35)*100</f>
        <v>3.1614349775784758</v>
      </c>
      <c r="ET35" s="265">
        <f>('2-year summary'!GS35/'2-year summary'!AD35)*100</f>
        <v>4.763795156808257</v>
      </c>
      <c r="EU35" s="265">
        <f>('2-year summary'!GT35/'2-year summary'!AE35)*100</f>
        <v>2.8466257668711656</v>
      </c>
      <c r="EV35" s="265">
        <f>('2-year summary'!GU35/'2-year summary'!AF35)*100</f>
        <v>2.7636916835699799</v>
      </c>
      <c r="EW35" s="564">
        <f>('2-year summary'!GV35/'2-year summary'!X35)*100</f>
        <v>2.6845637583892613E-2</v>
      </c>
      <c r="EX35" s="263">
        <f>('2-year summary'!GW35/'2-year summary'!Y35)*100</f>
        <v>5.9630292188431723E-2</v>
      </c>
      <c r="EY35" s="263">
        <f>('2-year summary'!GX35/'2-year summary'!Z35)*100</f>
        <v>0</v>
      </c>
      <c r="EZ35" s="263">
        <f>('2-year summary'!GY35/'2-year summary'!AA35)*100</f>
        <v>0.87946197620279354</v>
      </c>
      <c r="FA35" s="263">
        <f>('2-year summary'!GZ35/'2-year summary'!AB35)*100</f>
        <v>0</v>
      </c>
      <c r="FB35" s="265">
        <f>('2-year summary'!HA35/'2-year summary'!AC35)*100</f>
        <v>0.11210762331838565</v>
      </c>
      <c r="FC35" s="265">
        <f>('2-year summary'!HB35/'2-year summary'!AD35)*100</f>
        <v>2.6465528648934762E-2</v>
      </c>
      <c r="FD35" s="265">
        <f>('2-year summary'!HC35/'2-year summary'!AE35)*100</f>
        <v>0</v>
      </c>
      <c r="FE35" s="265">
        <f>('2-year summary'!HD35/'2-year summary'!AF35)*100</f>
        <v>2.5354969574036511E-2</v>
      </c>
      <c r="FF35" s="564">
        <f>('2-year summary'!HN35/'2-year summary'!X35)*100</f>
        <v>13.476510067114095</v>
      </c>
      <c r="FG35" s="263">
        <f>('2-year summary'!HO35/'2-year summary'!Y35)*100</f>
        <v>28.384019081693502</v>
      </c>
      <c r="FH35" s="263">
        <f>('2-year summary'!HP35/'2-year summary'!Z35)*100</f>
        <v>41.723259762308999</v>
      </c>
      <c r="FI35" s="263">
        <f>('2-year summary'!HQ35/'2-year summary'!AA35)*100</f>
        <v>27.315054319710296</v>
      </c>
      <c r="FJ35" s="263">
        <f>('2-year summary'!HR35/'2-year summary'!AB35)*100</f>
        <v>11.895734597156398</v>
      </c>
      <c r="FK35" s="265">
        <f>('2-year summary'!HS35/'2-year summary'!AC35)*100</f>
        <v>13.363228699551568</v>
      </c>
      <c r="FL35" s="265">
        <f>('2-year summary'!HT35/'2-year summary'!AD35)*100</f>
        <v>13.39155749636099</v>
      </c>
      <c r="FM35" s="265">
        <f>('2-year summary'!HU35/'2-year summary'!AE35)*100</f>
        <v>14.478527607361963</v>
      </c>
      <c r="FN35" s="265">
        <f>('2-year summary'!HV35/'2-year summary'!AF35)*100</f>
        <v>16.125760649087219</v>
      </c>
      <c r="FO35" s="564">
        <f>('2-year summary'!HW35/'2-year summary'!X35)*100</f>
        <v>6.3892617449664426</v>
      </c>
      <c r="FP35" s="263">
        <f>('2-year summary'!HX35/'2-year summary'!Y35)*100</f>
        <v>2.2659511031604058</v>
      </c>
      <c r="FQ35" s="263">
        <f>('2-year summary'!HY35/'2-year summary'!Z35)*100</f>
        <v>2.1222410865874362</v>
      </c>
      <c r="FR35" s="263">
        <f>('2-year summary'!HZ35/'2-year summary'!AA35)*100</f>
        <v>2.7935851008794619</v>
      </c>
      <c r="FS35" s="263">
        <f>('2-year summary'!IA35/'2-year summary'!AB35)*100</f>
        <v>11.255924170616113</v>
      </c>
      <c r="FT35" s="265">
        <f>('2-year summary'!IB35/'2-year summary'!AC35)*100</f>
        <v>9.2600896860986541</v>
      </c>
      <c r="FU35" s="265">
        <f>('2-year summary'!IC35/'2-year summary'!AD35)*100</f>
        <v>13.17983326716951</v>
      </c>
      <c r="FV35" s="265">
        <f>('2-year summary'!ID35/'2-year summary'!AE35)*100</f>
        <v>16.343558282208591</v>
      </c>
      <c r="FW35" s="265">
        <f>('2-year summary'!IE35/'2-year summary'!AF35)*100</f>
        <v>17.241379310344829</v>
      </c>
      <c r="FX35" s="564">
        <f>('2-year summary'!KQ35/'2-year summary'!X35)*100</f>
        <v>11.48993288590604</v>
      </c>
      <c r="FY35" s="263">
        <f>('2-year summary'!KR35/'2-year summary'!Y35)*100</f>
        <v>19.260584376863445</v>
      </c>
      <c r="FZ35" s="263">
        <f>('2-year summary'!KS35/'2-year summary'!Z35)*100</f>
        <v>16.001697792869273</v>
      </c>
      <c r="GA35" s="263">
        <f>('2-year summary'!KT35/'2-year summary'!AA35)*100</f>
        <v>18.882565959648215</v>
      </c>
      <c r="GB35" s="263">
        <f>('2-year summary'!KU35/'2-year summary'!AB35)*100</f>
        <v>8.8862559241706158</v>
      </c>
      <c r="GC35" s="265">
        <f>('2-year summary'!KV35/'2-year summary'!AC35)*100</f>
        <v>8.8789237668161434</v>
      </c>
      <c r="GD35" s="265">
        <f>('2-year summary'!KW35/'2-year summary'!AD35)*100</f>
        <v>9.4481937276697092</v>
      </c>
      <c r="GE35" s="265">
        <f>('2-year summary'!KX35/'2-year summary'!AE35)*100</f>
        <v>7.5092024539877302</v>
      </c>
      <c r="GF35" s="265">
        <f>('2-year summary'!KY35/'2-year summary'!AF35)*100</f>
        <v>8.1389452332657193</v>
      </c>
      <c r="GG35" s="564">
        <f>('2-year summary'!KZ35/'2-year summary'!X35)*100</f>
        <v>18.093959731543624</v>
      </c>
      <c r="GH35" s="263">
        <f>('2-year summary'!LA35/'2-year summary'!Y35)*100</f>
        <v>6.0226595110316046</v>
      </c>
      <c r="GI35" s="263">
        <f>('2-year summary'!LB35/'2-year summary'!Z35)*100</f>
        <v>6.5789473684210522</v>
      </c>
      <c r="GJ35" s="263">
        <f>('2-year summary'!LC35/'2-year summary'!AA35)*100</f>
        <v>5.7941024314536991</v>
      </c>
      <c r="GK35" s="263">
        <f>('2-year summary'!LD35/'2-year summary'!AB35)*100</f>
        <v>11.943127962085308</v>
      </c>
      <c r="GL35" s="265">
        <f>('2-year summary'!LE35/'2-year summary'!AC35)*100</f>
        <v>15.919282511210762</v>
      </c>
      <c r="GM35" s="265">
        <f>('2-year summary'!LF35/'2-year summary'!AD35)*100</f>
        <v>10.705306338494111</v>
      </c>
      <c r="GN35" s="265">
        <f>('2-year summary'!LG35/'2-year summary'!AE35)*100</f>
        <v>12.098159509202453</v>
      </c>
      <c r="GO35" s="265">
        <f>('2-year summary'!LH35/'2-year summary'!AF35)*100</f>
        <v>9.812373225152129</v>
      </c>
      <c r="GP35" s="152"/>
      <c r="GQ35" s="153">
        <f t="shared" si="25"/>
        <v>100</v>
      </c>
      <c r="GR35" s="153">
        <f t="shared" si="26"/>
        <v>100</v>
      </c>
      <c r="GS35" s="153">
        <f t="shared" si="27"/>
        <v>100</v>
      </c>
      <c r="GT35" s="153">
        <f t="shared" si="28"/>
        <v>100</v>
      </c>
      <c r="GU35" s="153">
        <f t="shared" si="29"/>
        <v>100</v>
      </c>
      <c r="GV35" s="153">
        <f t="shared" si="30"/>
        <v>100</v>
      </c>
      <c r="GW35" s="153">
        <f t="shared" si="31"/>
        <v>100</v>
      </c>
      <c r="GX35" s="153">
        <f t="shared" si="32"/>
        <v>100</v>
      </c>
      <c r="GY35" s="153">
        <f t="shared" si="33"/>
        <v>100</v>
      </c>
      <c r="GZ35" s="569">
        <f t="shared" si="34"/>
        <v>100.00000000000001</v>
      </c>
      <c r="HA35" s="569">
        <f t="shared" si="34"/>
        <v>99.999999999999986</v>
      </c>
    </row>
    <row r="36" spans="1:209" x14ac:dyDescent="0.2">
      <c r="A36" s="156" t="s">
        <v>69</v>
      </c>
      <c r="B36" s="157">
        <f>('2-year summary'!B36/'2-year summary'!X36)*100</f>
        <v>58.916256157635473</v>
      </c>
      <c r="C36" s="157">
        <f>('2-year summary'!C36/'2-year summary'!Y36)*100</f>
        <v>59.896802571476904</v>
      </c>
      <c r="D36" s="157">
        <f>('2-year summary'!D36/'2-year summary'!Z36)*100</f>
        <v>52.080207338698678</v>
      </c>
      <c r="E36" s="157">
        <f>('2-year summary'!E36/'2-year summary'!AA36)*100</f>
        <v>53.979152362524182</v>
      </c>
      <c r="F36" s="157">
        <f>('2-year summary'!F36/'2-year summary'!AB36)*100</f>
        <v>55.565727825946468</v>
      </c>
      <c r="G36" s="158">
        <f>('2-year summary'!G36/'2-year summary'!AC36)*100</f>
        <v>56.008866839077434</v>
      </c>
      <c r="H36" s="158">
        <f>('2-year summary'!H36/'2-year summary'!AD36)*100</f>
        <v>57.415718609748453</v>
      </c>
      <c r="I36" s="158">
        <f>('2-year summary'!I36/'2-year summary'!AE36)*100</f>
        <v>58.017391304347818</v>
      </c>
      <c r="J36" s="158">
        <f>('2-year summary'!J36/'2-year summary'!AF36)*100</f>
        <v>56.577056161831251</v>
      </c>
      <c r="K36" s="158">
        <f>('2-year summary'!K36/'2-year summary'!AG36)*100</f>
        <v>52.921068986948413</v>
      </c>
      <c r="L36" s="158">
        <f>('2-year summary'!L36/'2-year summary'!AH36)*100</f>
        <v>59.818609338259996</v>
      </c>
      <c r="M36" s="160">
        <f>('2-year summary'!M36/'2-year summary'!X36)*100</f>
        <v>41.083743842364534</v>
      </c>
      <c r="N36" s="157">
        <f>('2-year summary'!N36/'2-year summary'!Y36)*100</f>
        <v>40.103197428523089</v>
      </c>
      <c r="O36" s="157">
        <f>('2-year summary'!O36/'2-year summary'!Z36)*100</f>
        <v>47.919792661301322</v>
      </c>
      <c r="P36" s="157">
        <f>('2-year summary'!P36/'2-year summary'!AA36)*100</f>
        <v>46.020847637475818</v>
      </c>
      <c r="Q36" s="157">
        <f>('2-year summary'!Q36/'2-year summary'!AB36)*100</f>
        <v>44.434272174053532</v>
      </c>
      <c r="R36" s="158">
        <f>('2-year summary'!R36/'2-year summary'!AC36)*100</f>
        <v>43.991133160922573</v>
      </c>
      <c r="S36" s="158">
        <f>('2-year summary'!S36/'2-year summary'!AD36)*100</f>
        <v>42.58428139025154</v>
      </c>
      <c r="T36" s="158">
        <f>('2-year summary'!T36/'2-year summary'!AE36)*100</f>
        <v>41.982608695652175</v>
      </c>
      <c r="U36" s="158">
        <f>('2-year summary'!U36/'2-year summary'!AF36)*100</f>
        <v>43.422943838168756</v>
      </c>
      <c r="V36" s="158">
        <f>('2-year summary'!V36/'2-year summary'!AG36)*100</f>
        <v>47.078931013051587</v>
      </c>
      <c r="W36" s="158">
        <f>('2-year summary'!W36/'2-year summary'!AH36)*100</f>
        <v>40.181390661740011</v>
      </c>
      <c r="X36" s="160">
        <f>('2-year summary'!AI36/'2-year summary'!X36)*100</f>
        <v>24.675324675324674</v>
      </c>
      <c r="Y36" s="157">
        <f>('2-year summary'!AJ36/'2-year summary'!Y36)*100</f>
        <v>24.555912705126037</v>
      </c>
      <c r="Z36" s="157">
        <f>('2-year summary'!AK36/'2-year summary'!Z36)*100</f>
        <v>22.854999317964808</v>
      </c>
      <c r="AA36" s="157">
        <f>('2-year summary'!AL36/'2-year summary'!AA36)*100</f>
        <v>21.072342550402599</v>
      </c>
      <c r="AB36" s="157">
        <f>('2-year summary'!AM36/'2-year summary'!AB36)*100</f>
        <v>19.667187247563142</v>
      </c>
      <c r="AC36" s="158">
        <f>('2-year summary'!AN36/'2-year summary'!AC36)*100</f>
        <v>18.435636248482609</v>
      </c>
      <c r="AD36" s="158">
        <f>('2-year summary'!AO36/'2-year summary'!AD36)*100</f>
        <v>18.761089656612047</v>
      </c>
      <c r="AE36" s="158">
        <f>('2-year summary'!AP36/'2-year summary'!AE36)*100</f>
        <v>18.991304347826087</v>
      </c>
      <c r="AF36" s="158">
        <f>('2-year summary'!AQ36/'2-year summary'!AF36)*100</f>
        <v>18.264572797444771</v>
      </c>
      <c r="AG36" s="158">
        <f>('2-year summary'!AR36/'2-year summary'!AG36)*100</f>
        <v>17.439403356121815</v>
      </c>
      <c r="AH36" s="158">
        <f>('2-year summary'!AS36/'2-year summary'!AH36)*100</f>
        <v>18.972119583473297</v>
      </c>
      <c r="AI36" s="160">
        <f>('2-year summary'!AT36/'2-year summary'!X36)*100</f>
        <v>36.40841916703986</v>
      </c>
      <c r="AJ36" s="157">
        <f>('2-year summary'!AU36/'2-year summary'!Y36)*100</f>
        <v>30.206394857046188</v>
      </c>
      <c r="AK36" s="157">
        <f>('2-year summary'!AV36/'2-year summary'!Z36)*100</f>
        <v>42.354385486291093</v>
      </c>
      <c r="AL36" s="157">
        <f>('2-year summary'!AW36/'2-year summary'!AA36)*100</f>
        <v>39.847699893889271</v>
      </c>
      <c r="AM36" s="157">
        <f>('2-year summary'!AX36/'2-year summary'!AB36)*100</f>
        <v>38.618126985836611</v>
      </c>
      <c r="AN36" s="158">
        <f>('2-year summary'!AY36/'2-year summary'!AC36)*100</f>
        <v>38.713252757692516</v>
      </c>
      <c r="AO36" s="158">
        <f>('2-year summary'!AZ36/'2-year summary'!AD36)*100</f>
        <v>38.247573322200189</v>
      </c>
      <c r="AP36" s="158">
        <f>('2-year summary'!BA36/'2-year summary'!AE36)*100</f>
        <v>37.947826086956518</v>
      </c>
      <c r="AQ36" s="158">
        <f>('2-year summary'!BB36/'2-year summary'!AF36)*100</f>
        <v>39.696566409369176</v>
      </c>
      <c r="AR36" s="158">
        <f>('2-year summary'!BC36/'2-year summary'!AG36)*100</f>
        <v>40.683654443753888</v>
      </c>
      <c r="AS36" s="158">
        <f>('2-year summary'!BD36/'2-year summary'!AH36)*100</f>
        <v>33.167618407793078</v>
      </c>
      <c r="AT36" s="550">
        <f t="shared" si="1"/>
        <v>58.123057799875703</v>
      </c>
      <c r="AU36" s="550">
        <f t="shared" si="1"/>
        <v>52.139737991266372</v>
      </c>
      <c r="AV36" s="160" t="s">
        <v>73</v>
      </c>
      <c r="AW36" s="157" t="s">
        <v>73</v>
      </c>
      <c r="AX36" s="157" t="s">
        <v>73</v>
      </c>
      <c r="AY36" s="157" t="s">
        <v>73</v>
      </c>
      <c r="AZ36" s="157" t="s">
        <v>73</v>
      </c>
      <c r="BA36" s="158" t="s">
        <v>73</v>
      </c>
      <c r="BB36" s="158" t="s">
        <v>73</v>
      </c>
      <c r="BC36" s="158" t="s">
        <v>73</v>
      </c>
      <c r="BD36" s="158" t="s">
        <v>73</v>
      </c>
      <c r="BE36" s="158" t="s">
        <v>73</v>
      </c>
      <c r="BF36" s="158" t="s">
        <v>73</v>
      </c>
      <c r="BG36" s="160">
        <f>('2-year summary'!CW36/'2-year summary'!X36)*100</f>
        <v>2.6869682042095836E-2</v>
      </c>
      <c r="BH36" s="157">
        <f>('2-year summary'!CX36/'2-year summary'!Y36)*100</f>
        <v>0.12688208424970396</v>
      </c>
      <c r="BI36" s="157">
        <f>('2-year summary'!CY36/'2-year summary'!Z36)*100</f>
        <v>6.138316737143637E-2</v>
      </c>
      <c r="BJ36" s="157">
        <f>('2-year summary'!CZ36/'2-year summary'!AA36)*100</f>
        <v>6.8659883902378135E-2</v>
      </c>
      <c r="BK36" s="157">
        <f>('2-year summary'!DA36/'2-year summary'!AB36)*100</f>
        <v>0.12386235123054554</v>
      </c>
      <c r="BL36" s="158">
        <f>('2-year summary'!DB36/'2-year summary'!AC36)*100</f>
        <v>0</v>
      </c>
      <c r="BM36" s="158">
        <f>('2-year summary'!DC36/'2-year summary'!AD36)*100</f>
        <v>0</v>
      </c>
      <c r="BN36" s="158">
        <f>('2-year summary'!DD36/'2-year summary'!AE36)*100</f>
        <v>0</v>
      </c>
      <c r="BO36" s="158">
        <f>('2-year summary'!DE36/'2-year summary'!AF36)*100</f>
        <v>0</v>
      </c>
      <c r="BP36" s="158">
        <f>('2-year summary'!DF36/'2-year summary'!AG36)*100</f>
        <v>0</v>
      </c>
      <c r="BQ36" s="158">
        <f>('2-year summary'!DG36/'2-year summary'!AH36)*100</f>
        <v>0</v>
      </c>
      <c r="BR36" s="550">
        <f t="shared" si="2"/>
        <v>0</v>
      </c>
      <c r="BS36" s="550">
        <f t="shared" si="2"/>
        <v>0</v>
      </c>
      <c r="BT36" s="160">
        <f>('2-year summary'!DS36/'2-year summary'!AG36)*100</f>
        <v>0.79552517091361097</v>
      </c>
      <c r="BU36" s="160">
        <f>('2-year summary'!DT36/'2-year summary'!AH36)*100</f>
        <v>0.86664427275780986</v>
      </c>
      <c r="BV36" s="550">
        <f>('2-year summary'!DU36/'2-year summary'!AG36)*100</f>
        <v>9.3225605966438779E-2</v>
      </c>
      <c r="BW36" s="550">
        <f>('2-year summary'!DV36/'2-year summary'!AH36)*100</f>
        <v>0.20154517971111857</v>
      </c>
      <c r="BX36" s="160">
        <f t="shared" si="3"/>
        <v>0.88875077688004978</v>
      </c>
      <c r="BY36" s="160">
        <f t="shared" si="3"/>
        <v>1.0681894524689284</v>
      </c>
      <c r="BZ36" s="160">
        <f>('2-year summary'!DY36/'2-year summary'!AG36)*100</f>
        <v>2.790553138595401</v>
      </c>
      <c r="CA36" s="160">
        <f>('2-year summary'!DZ36/'2-year summary'!AH36)*100</f>
        <v>3.5740678535438359</v>
      </c>
      <c r="CB36" s="160">
        <f>('2-year summary'!EA36/'2-year summary'!AG36)*100</f>
        <v>3.3747669359850838</v>
      </c>
      <c r="CC36" s="160">
        <f>('2-year summary'!EB36/'2-year summary'!AH36)*100</f>
        <v>3.0970775948941891</v>
      </c>
      <c r="CD36" s="160">
        <f t="shared" si="4"/>
        <v>6.1653200745804853</v>
      </c>
      <c r="CE36" s="160">
        <f t="shared" si="4"/>
        <v>6.6711454484380255</v>
      </c>
      <c r="CF36" s="160">
        <f>('2-year summary'!EE36/'2-year summary'!AG36)*100</f>
        <v>7.3834679925419522</v>
      </c>
      <c r="CG36" s="160">
        <f>('2-year summary'!EF36/'2-year summary'!AH36)*100</f>
        <v>8.7940880080618058</v>
      </c>
      <c r="CH36" s="160">
        <f>('2-year summary'!EG36/'2-year summary'!AG36)*100</f>
        <v>0.37290242386575512</v>
      </c>
      <c r="CI36" s="160">
        <f>('2-year summary'!EH36/'2-year summary'!AH36)*100</f>
        <v>0.70540812898891503</v>
      </c>
      <c r="CJ36" s="160">
        <f t="shared" si="5"/>
        <v>7.756370416407707</v>
      </c>
      <c r="CK36" s="160">
        <f t="shared" si="5"/>
        <v>9.4994961370507216</v>
      </c>
      <c r="CL36" s="160">
        <f>('2-year summary'!EK36/'2-year summary'!AG36)*100</f>
        <v>2.249844623990056</v>
      </c>
      <c r="CM36" s="160">
        <f>('2-year summary'!EL36/'2-year summary'!AH36)*100</f>
        <v>2.4588511924756467</v>
      </c>
      <c r="CN36" s="160">
        <f>('2-year summary'!EM36/'2-year summary'!AG36)*100</f>
        <v>8.7010565568676201E-2</v>
      </c>
      <c r="CO36" s="160">
        <f>('2-year summary'!EN36/'2-year summary'!AH36)*100</f>
        <v>7.3899899227410151E-2</v>
      </c>
      <c r="CP36" s="160">
        <f t="shared" si="6"/>
        <v>2.3368551895587322</v>
      </c>
      <c r="CQ36" s="160">
        <f t="shared" si="6"/>
        <v>2.5327510917030569</v>
      </c>
      <c r="CR36" s="160">
        <f>('2-year summary'!EQ36/'2-year summary'!AG36)*100</f>
        <v>2.4735860783095092</v>
      </c>
      <c r="CS36" s="160">
        <f>('2-year summary'!ER36/'2-year summary'!AH36)*100</f>
        <v>2.6872690628149143</v>
      </c>
      <c r="CT36" s="160">
        <f>('2-year summary'!ES36/'2-year summary'!AG36)*100</f>
        <v>8.7010565568676201E-2</v>
      </c>
      <c r="CU36" s="160">
        <f>('2-year summary'!ET36/'2-year summary'!AH36)*100</f>
        <v>0.19482700705408129</v>
      </c>
      <c r="CV36" s="160">
        <f t="shared" si="7"/>
        <v>2.5605966438781853</v>
      </c>
      <c r="CW36" s="160">
        <f t="shared" si="7"/>
        <v>2.8820960698689957</v>
      </c>
      <c r="CX36" s="160">
        <f>('2-year summary'!EW36/'2-year summary'!AG36)*100</f>
        <v>1.7029210689869485</v>
      </c>
      <c r="CY36" s="160">
        <f>('2-year summary'!EX36/'2-year summary'!AH36)*100</f>
        <v>2.0557608330534096</v>
      </c>
      <c r="CZ36" s="160">
        <f>('2-year summary'!EY36/'2-year summary'!AG36)*100</f>
        <v>0.44748290863890611</v>
      </c>
      <c r="DA36" s="160">
        <f>('2-year summary'!EZ36/'2-year summary'!AH36)*100</f>
        <v>0.55760833053409464</v>
      </c>
      <c r="DB36" s="160">
        <f t="shared" si="8"/>
        <v>2.1504039776258548</v>
      </c>
      <c r="DC36" s="160">
        <f t="shared" si="8"/>
        <v>2.613369163587504</v>
      </c>
      <c r="DD36" s="160">
        <f>('2-year summary'!FC36/'2-year summary'!AG36)*100</f>
        <v>0.11808576755748912</v>
      </c>
      <c r="DE36" s="160">
        <f>('2-year summary'!FD36/'2-year summary'!AH36)*100</f>
        <v>0.17467248908296942</v>
      </c>
      <c r="DF36" s="160">
        <f>('2-year summary'!FE36/'2-year summary'!AG36)*100</f>
        <v>1.8645121193287758E-2</v>
      </c>
      <c r="DG36" s="160">
        <f>('2-year summary'!FF36/'2-year summary'!AH36)*100</f>
        <v>2.6872690628149142E-2</v>
      </c>
      <c r="DH36" s="160">
        <f t="shared" si="9"/>
        <v>0.13673088875077688</v>
      </c>
      <c r="DI36" s="160">
        <f t="shared" si="9"/>
        <v>0.20154517971111857</v>
      </c>
      <c r="DJ36" s="160">
        <f>('2-year summary'!FI36/'2-year summary'!AG36)*100</f>
        <v>3.5425730267246736</v>
      </c>
      <c r="DK36" s="160">
        <f>('2-year summary'!FJ36/'2-year summary'!AH36)*100</f>
        <v>4.3332213637890495</v>
      </c>
      <c r="DL36" s="160">
        <f>('2-year summary'!FK36/'2-year summary'!AG36)*100</f>
        <v>0.48477315102548169</v>
      </c>
      <c r="DM36" s="160">
        <f>('2-year summary'!FL36/'2-year summary'!AH36)*100</f>
        <v>0.55760833053409464</v>
      </c>
      <c r="DN36" s="160">
        <f t="shared" si="10"/>
        <v>4.0273461777501556</v>
      </c>
      <c r="DO36" s="160">
        <f t="shared" si="10"/>
        <v>4.890829694323144</v>
      </c>
      <c r="DP36" s="160">
        <f>('2-year summary'!FO36/'2-year summary'!AG36)*100</f>
        <v>0.34804226227470481</v>
      </c>
      <c r="DQ36" s="160">
        <f>('2-year summary'!FP36/'2-year summary'!AH36)*100</f>
        <v>0.37621766879408797</v>
      </c>
      <c r="DR36" s="160">
        <f>('2-year summary'!FQ36/'2-year summary'!AG36)*100</f>
        <v>0.13673088875077688</v>
      </c>
      <c r="DS36" s="160">
        <f>('2-year summary'!FR36/'2-year summary'!AH36)*100</f>
        <v>4.0309035942223716E-2</v>
      </c>
      <c r="DT36" s="160">
        <f t="shared" si="11"/>
        <v>0.48477315102548169</v>
      </c>
      <c r="DU36" s="160">
        <f t="shared" si="11"/>
        <v>0.4165267047363117</v>
      </c>
      <c r="DV36" s="160">
        <f>('2-year summary'!FU36/'2-year summary'!AG36)*100</f>
        <v>11.361093847110006</v>
      </c>
      <c r="DW36" s="160">
        <f>('2-year summary'!FV36/'2-year summary'!AH36)*100</f>
        <v>12.670473631172321</v>
      </c>
      <c r="DX36" s="160">
        <f>('2-year summary'!FW36/'2-year summary'!AG36)*100</f>
        <v>1.2616532007458048</v>
      </c>
      <c r="DY36" s="160">
        <f>('2-year summary'!FX36/'2-year summary'!AH36)*100</f>
        <v>1.4981525025193148</v>
      </c>
      <c r="DZ36" s="160">
        <f t="shared" si="12"/>
        <v>12.62274704785581</v>
      </c>
      <c r="EA36" s="160">
        <f t="shared" si="12"/>
        <v>14.168626133691635</v>
      </c>
      <c r="EB36" s="160">
        <f>('2-year summary'!GA36/'2-year summary'!AG36)*100</f>
        <v>2.5978868862647611</v>
      </c>
      <c r="EC36" s="160">
        <f>('2-year summary'!GB36/'2-year summary'!AH36)*100</f>
        <v>2.7141417534430636</v>
      </c>
      <c r="ED36" s="160">
        <f>('2-year summary'!GC36/'2-year summary'!AG36)*100</f>
        <v>2.4860161591050343E-2</v>
      </c>
      <c r="EE36" s="160">
        <f>('2-year summary'!GD36/'2-year summary'!AH36)*100</f>
        <v>5.3745381256298283E-2</v>
      </c>
      <c r="EF36" s="160">
        <f t="shared" si="13"/>
        <v>2.6227470478558113</v>
      </c>
      <c r="EG36" s="160">
        <f t="shared" si="13"/>
        <v>2.7678871346993619</v>
      </c>
      <c r="EH36" s="160">
        <f>('2-year summary'!GG36/'2-year summary'!AG36)*100</f>
        <v>0.11808576755748912</v>
      </c>
      <c r="EI36" s="160">
        <f>('2-year summary'!GH36/'2-year summary'!AH36)*100</f>
        <v>0.14108162579778302</v>
      </c>
      <c r="EJ36" s="160">
        <f>('2-year summary'!GI36/'2-year summary'!AG36)*100</f>
        <v>6.2150403977625857E-3</v>
      </c>
      <c r="EK36" s="160">
        <f>('2-year summary'!GJ36/'2-year summary'!AH36)*100</f>
        <v>6.7181726570372854E-3</v>
      </c>
      <c r="EL36" s="160">
        <f t="shared" si="14"/>
        <v>0.12430080795525171</v>
      </c>
      <c r="EM36" s="160">
        <f t="shared" si="14"/>
        <v>0.1477997984548203</v>
      </c>
      <c r="EN36" s="564">
        <f>('2-year summary'!GM36/'2-year summary'!X36)*100</f>
        <v>6.6009852216748763</v>
      </c>
      <c r="EO36" s="263">
        <f>('2-year summary'!GN36/'2-year summary'!Y36)*100</f>
        <v>6.9023853831838942</v>
      </c>
      <c r="EP36" s="263">
        <f>('2-year summary'!GO36/'2-year summary'!Z36)*100</f>
        <v>6.6225617241849681</v>
      </c>
      <c r="EQ36" s="263">
        <f>('2-year summary'!GP36/'2-year summary'!AA36)*100</f>
        <v>6.5414143936083882</v>
      </c>
      <c r="ER36" s="263">
        <f>('2-year summary'!GQ36/'2-year summary'!AB36)*100</f>
        <v>7.9595023964672302</v>
      </c>
      <c r="ES36" s="265">
        <f>('2-year summary'!GR36/'2-year summary'!AC36)*100</f>
        <v>7.8957090832321732</v>
      </c>
      <c r="ET36" s="265">
        <f>('2-year summary'!GS36/'2-year summary'!AD36)*100</f>
        <v>8.0576140277632806</v>
      </c>
      <c r="EU36" s="265">
        <f>('2-year summary'!GT36/'2-year summary'!AE36)*100</f>
        <v>7.6637681159420294</v>
      </c>
      <c r="EV36" s="265">
        <f>('2-year summary'!GU36/'2-year summary'!AF36)*100</f>
        <v>7.4154910833111529</v>
      </c>
      <c r="EW36" s="564">
        <f>('2-year summary'!GV36/'2-year summary'!X36)*100</f>
        <v>0.41200179131213616</v>
      </c>
      <c r="EX36" s="263">
        <f>('2-year summary'!GW36/'2-year summary'!Y36)*100</f>
        <v>5.0922009812214517</v>
      </c>
      <c r="EY36" s="263">
        <f>('2-year summary'!GX36/'2-year summary'!Z36)*100</f>
        <v>0.21143090983494747</v>
      </c>
      <c r="EZ36" s="263">
        <f>('2-year summary'!GY36/'2-year summary'!AA36)*100</f>
        <v>0.36826665002184633</v>
      </c>
      <c r="FA36" s="263">
        <f>('2-year summary'!GZ36/'2-year summary'!AB36)*100</f>
        <v>0.87242177823253808</v>
      </c>
      <c r="FB36" s="265">
        <f>('2-year summary'!HA36/'2-year summary'!AC36)*100</f>
        <v>0.923629070565261</v>
      </c>
      <c r="FC36" s="265">
        <f>('2-year summary'!HB36/'2-year summary'!AD36)*100</f>
        <v>0.5323035173781443</v>
      </c>
      <c r="FD36" s="265">
        <f>('2-year summary'!HC36/'2-year summary'!AE36)*100</f>
        <v>0.52173913043478271</v>
      </c>
      <c r="FE36" s="265">
        <f>('2-year summary'!HD36/'2-year summary'!AF36)*100</f>
        <v>0.30343359063082248</v>
      </c>
      <c r="FF36" s="564">
        <f>('2-year summary'!HN36/'2-year summary'!X36)*100</f>
        <v>7.084639498432602</v>
      </c>
      <c r="FG36" s="263">
        <f>('2-year summary'!HO36/'2-year summary'!Y36)*100</f>
        <v>7.9174420571815256</v>
      </c>
      <c r="FH36" s="263">
        <f>('2-year summary'!HP36/'2-year summary'!Z36)*100</f>
        <v>4.0922111580957576</v>
      </c>
      <c r="FI36" s="263">
        <f>('2-year summary'!HQ36/'2-year summary'!AA36)*100</f>
        <v>8.8945758691717121</v>
      </c>
      <c r="FJ36" s="263">
        <f>('2-year summary'!HR36/'2-year summary'!AB36)*100</f>
        <v>11.664602294146158</v>
      </c>
      <c r="FK36" s="265">
        <f>('2-year summary'!HS36/'2-year summary'!AC36)*100</f>
        <v>13.210534649284847</v>
      </c>
      <c r="FL36" s="265">
        <f>('2-year summary'!HT36/'2-year summary'!AD36)*100</f>
        <v>14.199979125352261</v>
      </c>
      <c r="FM36" s="265">
        <f>('2-year summary'!HU36/'2-year summary'!AE36)*100</f>
        <v>14.776811594202899</v>
      </c>
      <c r="FN36" s="265">
        <f>('2-year summary'!HV36/'2-year summary'!AF36)*100</f>
        <v>15.331381421346817</v>
      </c>
      <c r="FO36" s="564">
        <f>('2-year summary'!HW36/'2-year summary'!X36)*100</f>
        <v>2.1585311240483653</v>
      </c>
      <c r="FP36" s="263">
        <f>('2-year summary'!HX36/'2-year summary'!Y36)*100</f>
        <v>2.4784300456775505</v>
      </c>
      <c r="FQ36" s="263">
        <f>('2-year summary'!HY36/'2-year summary'!Z36)*100</f>
        <v>2.605374437320966</v>
      </c>
      <c r="FR36" s="263">
        <f>('2-year summary'!HZ36/'2-year summary'!AA36)*100</f>
        <v>3.0584857374695713</v>
      </c>
      <c r="FS36" s="263">
        <f>('2-year summary'!IA36/'2-year summary'!AB36)*100</f>
        <v>1.9064031450266572</v>
      </c>
      <c r="FT36" s="265">
        <f>('2-year summary'!IB36/'2-year summary'!AC36)*100</f>
        <v>1.8736475431466721</v>
      </c>
      <c r="FU36" s="265">
        <f>('2-year summary'!IC36/'2-year summary'!AD36)*100</f>
        <v>1.7482517482517483</v>
      </c>
      <c r="FV36" s="265">
        <f>('2-year summary'!ID36/'2-year summary'!AE36)*100</f>
        <v>1.5710144927536231</v>
      </c>
      <c r="FW36" s="265">
        <f>('2-year summary'!IE36/'2-year summary'!AF36)*100</f>
        <v>1.5171679531541125</v>
      </c>
      <c r="FX36" s="564">
        <f>('2-year summary'!KQ36/'2-year summary'!X36)*100</f>
        <v>20.555306762203312</v>
      </c>
      <c r="FY36" s="263">
        <f>('2-year summary'!KR36/'2-year summary'!Y36)*100</f>
        <v>20.521062425985452</v>
      </c>
      <c r="FZ36" s="263">
        <f>('2-year summary'!KS36/'2-year summary'!Z36)*100</f>
        <v>18.510435138453143</v>
      </c>
      <c r="GA36" s="263">
        <f>('2-year summary'!KT36/'2-year summary'!AA36)*100</f>
        <v>17.470819549341492</v>
      </c>
      <c r="GB36" s="263">
        <f>('2-year summary'!KU36/'2-year summary'!AB36)*100</f>
        <v>16.27443588776994</v>
      </c>
      <c r="GC36" s="265">
        <f>('2-year summary'!KV36/'2-year summary'!AC36)*100</f>
        <v>16.466986858077796</v>
      </c>
      <c r="GD36" s="265">
        <f>('2-year summary'!KW36/'2-year summary'!AD36)*100</f>
        <v>16.397035800020877</v>
      </c>
      <c r="GE36" s="265">
        <f>('2-year summary'!KX36/'2-year summary'!AE36)*100</f>
        <v>16.585507246376814</v>
      </c>
      <c r="GF36" s="265">
        <f>('2-year summary'!KY36/'2-year summary'!AF36)*100</f>
        <v>15.565610859728507</v>
      </c>
      <c r="GG36" s="564">
        <f>('2-year summary'!KZ36/'2-year summary'!X36)*100</f>
        <v>2.0779220779220777</v>
      </c>
      <c r="GH36" s="263">
        <f>('2-year summary'!LA36/'2-year summary'!Y36)*100</f>
        <v>2.1992894603282016</v>
      </c>
      <c r="GI36" s="263">
        <f>('2-year summary'!LB36/'2-year summary'!Z36)*100</f>
        <v>2.6872186604828809</v>
      </c>
      <c r="GJ36" s="263">
        <f>('2-year summary'!LC36/'2-year summary'!AA36)*100</f>
        <v>2.6777354721927469</v>
      </c>
      <c r="GK36" s="263">
        <f>('2-year summary'!LD36/'2-year summary'!AB36)*100</f>
        <v>2.9134579137271794</v>
      </c>
      <c r="GL36" s="265">
        <f>('2-year summary'!LE36/'2-year summary'!AC36)*100</f>
        <v>2.4806037895181299</v>
      </c>
      <c r="GM36" s="265">
        <f>('2-year summary'!LF36/'2-year summary'!AD36)*100</f>
        <v>2.056152802421459</v>
      </c>
      <c r="GN36" s="265">
        <f>('2-year summary'!LG36/'2-year summary'!AE36)*100</f>
        <v>1.9420289855072466</v>
      </c>
      <c r="GO36" s="265">
        <f>('2-year summary'!LH36/'2-year summary'!AF36)*100</f>
        <v>1.9057758850146391</v>
      </c>
      <c r="GP36" s="152"/>
      <c r="GQ36" s="153">
        <f t="shared" si="25"/>
        <v>100</v>
      </c>
      <c r="GR36" s="153">
        <f t="shared" si="26"/>
        <v>100</v>
      </c>
      <c r="GS36" s="153">
        <f t="shared" si="27"/>
        <v>100.00000000000001</v>
      </c>
      <c r="GT36" s="153">
        <f t="shared" si="28"/>
        <v>100</v>
      </c>
      <c r="GU36" s="153">
        <f t="shared" si="29"/>
        <v>100</v>
      </c>
      <c r="GV36" s="153">
        <f t="shared" si="30"/>
        <v>100</v>
      </c>
      <c r="GW36" s="153">
        <f t="shared" si="31"/>
        <v>100</v>
      </c>
      <c r="GX36" s="153">
        <f t="shared" si="32"/>
        <v>100</v>
      </c>
      <c r="GY36" s="153">
        <f t="shared" si="33"/>
        <v>100</v>
      </c>
      <c r="GZ36" s="569">
        <f t="shared" si="34"/>
        <v>100.00000000000001</v>
      </c>
      <c r="HA36" s="569">
        <f t="shared" si="34"/>
        <v>100</v>
      </c>
    </row>
    <row r="37" spans="1:209" x14ac:dyDescent="0.2">
      <c r="A37" s="171" t="s">
        <v>71</v>
      </c>
      <c r="B37" s="162">
        <f>('2-year summary'!B37/'2-year summary'!X37)*100</f>
        <v>67.257844474761256</v>
      </c>
      <c r="C37" s="162">
        <f>('2-year summary'!C37/'2-year summary'!Y37)*100</f>
        <v>65.08097165991903</v>
      </c>
      <c r="D37" s="162">
        <f>('2-year summary'!D37/'2-year summary'!Z37)*100</f>
        <v>65.146256817055033</v>
      </c>
      <c r="E37" s="162">
        <f>('2-year summary'!E37/'2-year summary'!AA37)*100</f>
        <v>59.749884205650758</v>
      </c>
      <c r="F37" s="162">
        <f>('2-year summary'!F37/'2-year summary'!AB37)*100</f>
        <v>53.56037151702786</v>
      </c>
      <c r="G37" s="162">
        <f>('2-year summary'!G37/'2-year summary'!AC37)*100</f>
        <v>54.011670313639684</v>
      </c>
      <c r="H37" s="162">
        <f>('2-year summary'!H37/'2-year summary'!AD37)*100</f>
        <v>55.39299081320177</v>
      </c>
      <c r="I37" s="162">
        <f>('2-year summary'!I37/'2-year summary'!AE37)*100</f>
        <v>52.965043695380778</v>
      </c>
      <c r="J37" s="162">
        <f>('2-year summary'!J37/'2-year summary'!AF37)*100</f>
        <v>51.992861392028558</v>
      </c>
      <c r="K37" s="162">
        <f>('2-year summary'!K37/'2-year summary'!AG37)*100</f>
        <v>50.288184438040354</v>
      </c>
      <c r="L37" s="162">
        <f>('2-year summary'!L37/'2-year summary'!AH37)*100</f>
        <v>50.501002004008008</v>
      </c>
      <c r="M37" s="163">
        <f>('2-year summary'!M37/'2-year summary'!X37)*100</f>
        <v>32.742155525238751</v>
      </c>
      <c r="N37" s="162">
        <f>('2-year summary'!N37/'2-year summary'!Y37)*100</f>
        <v>34.91902834008097</v>
      </c>
      <c r="O37" s="162">
        <f>('2-year summary'!O37/'2-year summary'!Z37)*100</f>
        <v>34.853743182944967</v>
      </c>
      <c r="P37" s="162">
        <f>('2-year summary'!P37/'2-year summary'!AA37)*100</f>
        <v>40.250115794349234</v>
      </c>
      <c r="Q37" s="162">
        <f>('2-year summary'!Q37/'2-year summary'!AB37)*100</f>
        <v>46.439628482972132</v>
      </c>
      <c r="R37" s="162">
        <f>('2-year summary'!R37/'2-year summary'!AC37)*100</f>
        <v>45.988329686360316</v>
      </c>
      <c r="S37" s="162">
        <f>('2-year summary'!S37/'2-year summary'!AD37)*100</f>
        <v>44.60700918679823</v>
      </c>
      <c r="T37" s="162">
        <f>('2-year summary'!T37/'2-year summary'!AE37)*100</f>
        <v>47.034956304619222</v>
      </c>
      <c r="U37" s="162">
        <f>('2-year summary'!U37/'2-year summary'!AF37)*100</f>
        <v>48.007138607971442</v>
      </c>
      <c r="V37" s="162">
        <f>('2-year summary'!V37/'2-year summary'!AG37)*100</f>
        <v>49.711815561959654</v>
      </c>
      <c r="W37" s="162">
        <f>('2-year summary'!W37/'2-year summary'!AH37)*100</f>
        <v>49.498997995991985</v>
      </c>
      <c r="X37" s="163">
        <f>('2-year summary'!AI37/'2-year summary'!X37)*100</f>
        <v>27.216916780354705</v>
      </c>
      <c r="Y37" s="162">
        <f>('2-year summary'!AJ37/'2-year summary'!Y37)*100</f>
        <v>28.036437246963565</v>
      </c>
      <c r="Z37" s="162">
        <f>('2-year summary'!AK37/'2-year summary'!Z37)*100</f>
        <v>26.722855726326227</v>
      </c>
      <c r="AA37" s="162">
        <f>('2-year summary'!AL37/'2-year summary'!AA37)*100</f>
        <v>24.59471977767485</v>
      </c>
      <c r="AB37" s="162">
        <f>('2-year summary'!AM37/'2-year summary'!AB37)*100</f>
        <v>19.852941176470587</v>
      </c>
      <c r="AC37" s="162">
        <f>('2-year summary'!AN37/'2-year summary'!AC37)*100</f>
        <v>19.948942377826402</v>
      </c>
      <c r="AD37" s="162">
        <f>('2-year summary'!AO37/'2-year summary'!AD37)*100</f>
        <v>19.870704321197685</v>
      </c>
      <c r="AE37" s="162">
        <f>('2-year summary'!AP37/'2-year summary'!AE37)*100</f>
        <v>18.227215980024969</v>
      </c>
      <c r="AF37" s="162">
        <f>('2-year summary'!AQ37/'2-year summary'!AF37)*100</f>
        <v>18.292682926829269</v>
      </c>
      <c r="AG37" s="162">
        <f>('2-year summary'!AR37/'2-year summary'!AG37)*100</f>
        <v>18.731988472622479</v>
      </c>
      <c r="AH37" s="162">
        <f>('2-year summary'!AS37/'2-year summary'!AH37)*100</f>
        <v>18.121958202118524</v>
      </c>
      <c r="AI37" s="163">
        <f>('2-year summary'!AT37/'2-year summary'!X37)*100</f>
        <v>24.283765347885403</v>
      </c>
      <c r="AJ37" s="162">
        <f>('2-year summary'!AU37/'2-year summary'!Y37)*100</f>
        <v>22.520242914979757</v>
      </c>
      <c r="AK37" s="162">
        <f>('2-year summary'!AV37/'2-year summary'!Z37)*100</f>
        <v>23.946455131383242</v>
      </c>
      <c r="AL37" s="162">
        <f>('2-year summary'!AW37/'2-year summary'!AA37)*100</f>
        <v>24.641037517369153</v>
      </c>
      <c r="AM37" s="162">
        <f>('2-year summary'!AX37/'2-year summary'!AB37)*100</f>
        <v>29.682662538699688</v>
      </c>
      <c r="AN37" s="162">
        <f>('2-year summary'!AY37/'2-year summary'!AC37)*100</f>
        <v>29.321663019693656</v>
      </c>
      <c r="AO37" s="162">
        <f>('2-year summary'!AZ37/'2-year summary'!AD37)*100</f>
        <v>25.961211296359306</v>
      </c>
      <c r="AP37" s="162">
        <f>('2-year summary'!BA37/'2-year summary'!AE37)*100</f>
        <v>30.461922596754061</v>
      </c>
      <c r="AQ37" s="162">
        <f>('2-year summary'!BB37/'2-year summary'!AF37)*100</f>
        <v>29.595478881618085</v>
      </c>
      <c r="AR37" s="162">
        <f>('2-year summary'!BC37/'2-year summary'!AG37)*100</f>
        <v>28.126801152737752</v>
      </c>
      <c r="AS37" s="162">
        <f>('2-year summary'!BD37/'2-year summary'!AH37)*100</f>
        <v>30.403664471800745</v>
      </c>
      <c r="AT37" s="548">
        <f t="shared" si="1"/>
        <v>46.858789625360231</v>
      </c>
      <c r="AU37" s="548">
        <f t="shared" si="1"/>
        <v>48.525622673919273</v>
      </c>
      <c r="AV37" s="163" t="s">
        <v>73</v>
      </c>
      <c r="AW37" s="162" t="s">
        <v>73</v>
      </c>
      <c r="AX37" s="162" t="s">
        <v>73</v>
      </c>
      <c r="AY37" s="162" t="s">
        <v>73</v>
      </c>
      <c r="AZ37" s="162" t="s">
        <v>73</v>
      </c>
      <c r="BA37" s="162" t="s">
        <v>73</v>
      </c>
      <c r="BB37" s="162" t="s">
        <v>73</v>
      </c>
      <c r="BC37" s="162" t="s">
        <v>73</v>
      </c>
      <c r="BD37" s="162" t="s">
        <v>73</v>
      </c>
      <c r="BE37" s="162" t="s">
        <v>73</v>
      </c>
      <c r="BF37" s="162" t="s">
        <v>73</v>
      </c>
      <c r="BG37" s="163">
        <f>('2-year summary'!CW37/'2-year summary'!X37)*100</f>
        <v>0</v>
      </c>
      <c r="BH37" s="162">
        <f>('2-year summary'!CX37/'2-year summary'!Y37)*100</f>
        <v>0</v>
      </c>
      <c r="BI37" s="162">
        <f>('2-year summary'!CY37/'2-year summary'!Z37)*100</f>
        <v>0</v>
      </c>
      <c r="BJ37" s="162">
        <f>('2-year summary'!CZ37/'2-year summary'!AA37)*100</f>
        <v>0</v>
      </c>
      <c r="BK37" s="162">
        <f>('2-year summary'!DA37/'2-year summary'!AB37)*100</f>
        <v>0</v>
      </c>
      <c r="BL37" s="162">
        <f>('2-year summary'!DB37/'2-year summary'!AC37)*100</f>
        <v>0</v>
      </c>
      <c r="BM37" s="162">
        <f>('2-year summary'!DC37/'2-year summary'!AD37)*100</f>
        <v>0</v>
      </c>
      <c r="BN37" s="162">
        <f>('2-year summary'!DD37/'2-year summary'!AE37)*100</f>
        <v>0</v>
      </c>
      <c r="BO37" s="162">
        <f>('2-year summary'!DE37/'2-year summary'!AF37)*100</f>
        <v>0</v>
      </c>
      <c r="BP37" s="162">
        <f>('2-year summary'!DF37/'2-year summary'!AG37)*100</f>
        <v>0</v>
      </c>
      <c r="BQ37" s="162">
        <f>('2-year summary'!DG37/'2-year summary'!AH37)*100</f>
        <v>0</v>
      </c>
      <c r="BR37" s="548">
        <f t="shared" si="2"/>
        <v>0</v>
      </c>
      <c r="BS37" s="548">
        <f t="shared" si="2"/>
        <v>0</v>
      </c>
      <c r="BT37" s="163">
        <f>('2-year summary'!DS37/'2-year summary'!AG37)*100</f>
        <v>1.0086455331412103</v>
      </c>
      <c r="BU37" s="163">
        <f>('2-year summary'!DT37/'2-year summary'!AH37)*100</f>
        <v>0.91611795018608633</v>
      </c>
      <c r="BV37" s="548">
        <f>('2-year summary'!DU37/'2-year summary'!AG37)*100</f>
        <v>0.46109510086455335</v>
      </c>
      <c r="BW37" s="548">
        <f>('2-year summary'!DV37/'2-year summary'!AH37)*100</f>
        <v>0.48668766103635841</v>
      </c>
      <c r="BX37" s="163">
        <f t="shared" si="3"/>
        <v>1.4697406340057637</v>
      </c>
      <c r="BY37" s="163">
        <f t="shared" si="3"/>
        <v>1.4028056112224447</v>
      </c>
      <c r="BZ37" s="163">
        <f>('2-year summary'!DY37/'2-year summary'!AG37)*100</f>
        <v>2.6801152737752161</v>
      </c>
      <c r="CA37" s="163">
        <f>('2-year summary'!DZ37/'2-year summary'!AH37)*100</f>
        <v>4.0939020898940743</v>
      </c>
      <c r="CB37" s="163">
        <f>('2-year summary'!EA37/'2-year summary'!AG37)*100</f>
        <v>9.5965417867435168</v>
      </c>
      <c r="CC37" s="163">
        <f>('2-year summary'!EB37/'2-year summary'!AH37)*100</f>
        <v>7.7011165187517898</v>
      </c>
      <c r="CD37" s="163">
        <f t="shared" si="4"/>
        <v>12.276657060518733</v>
      </c>
      <c r="CE37" s="163">
        <f t="shared" si="4"/>
        <v>11.795018608645865</v>
      </c>
      <c r="CF37" s="163">
        <f>('2-year summary'!EE37/'2-year summary'!AG37)*100</f>
        <v>4.6685878962536025</v>
      </c>
      <c r="CG37" s="163">
        <f>('2-year summary'!EF37/'2-year summary'!AH37)*100</f>
        <v>6.0692814199828229</v>
      </c>
      <c r="CH37" s="163">
        <f>('2-year summary'!EG37/'2-year summary'!AG37)*100</f>
        <v>0.28818443804034583</v>
      </c>
      <c r="CI37" s="163">
        <f>('2-year summary'!EH37/'2-year summary'!AH37)*100</f>
        <v>0.14314342971657601</v>
      </c>
      <c r="CJ37" s="163">
        <f t="shared" si="5"/>
        <v>4.956772334293948</v>
      </c>
      <c r="CK37" s="163">
        <f t="shared" si="5"/>
        <v>6.2124248496993992</v>
      </c>
      <c r="CL37" s="163">
        <f>('2-year summary'!EK37/'2-year summary'!AG37)*100</f>
        <v>2.3054755043227666</v>
      </c>
      <c r="CM37" s="163">
        <f>('2-year summary'!EL37/'2-year summary'!AH37)*100</f>
        <v>1.5745777268823362</v>
      </c>
      <c r="CN37" s="163">
        <f>('2-year summary'!EM37/'2-year summary'!AG37)*100</f>
        <v>0.25936599423631124</v>
      </c>
      <c r="CO37" s="163">
        <f>('2-year summary'!EN37/'2-year summary'!AH37)*100</f>
        <v>0.31491554537646727</v>
      </c>
      <c r="CP37" s="163">
        <f t="shared" si="6"/>
        <v>2.5648414985590779</v>
      </c>
      <c r="CQ37" s="163">
        <f t="shared" si="6"/>
        <v>1.8894932722588034</v>
      </c>
      <c r="CR37" s="163">
        <f>('2-year summary'!EQ37/'2-year summary'!AG37)*100</f>
        <v>2.1325648414985592</v>
      </c>
      <c r="CS37" s="163">
        <f>('2-year summary'!ER37/'2-year summary'!AH37)*100</f>
        <v>1.975379330088749</v>
      </c>
      <c r="CT37" s="163">
        <f>('2-year summary'!ES37/'2-year summary'!AG37)*100</f>
        <v>0.28818443804034583</v>
      </c>
      <c r="CU37" s="163">
        <f>('2-year summary'!ET37/'2-year summary'!AH37)*100</f>
        <v>0.22902948754652158</v>
      </c>
      <c r="CV37" s="163">
        <f t="shared" si="7"/>
        <v>2.4207492795389052</v>
      </c>
      <c r="CW37" s="163">
        <f t="shared" si="7"/>
        <v>2.2044088176352705</v>
      </c>
      <c r="CX37" s="163">
        <f>('2-year summary'!EW37/'2-year summary'!AG37)*100</f>
        <v>2.8818443804034581</v>
      </c>
      <c r="CY37" s="163">
        <f>('2-year summary'!EX37/'2-year summary'!AH37)*100</f>
        <v>2.6052104208416833</v>
      </c>
      <c r="CZ37" s="163">
        <f>('2-year summary'!EY37/'2-year summary'!AG37)*100</f>
        <v>3.804034582132565</v>
      </c>
      <c r="DA37" s="163">
        <f>('2-year summary'!EZ37/'2-year summary'!AH37)*100</f>
        <v>3.4926996850844549</v>
      </c>
      <c r="DB37" s="163">
        <f t="shared" si="8"/>
        <v>6.6858789625360231</v>
      </c>
      <c r="DC37" s="163">
        <f t="shared" si="8"/>
        <v>6.0979101059261378</v>
      </c>
      <c r="DD37" s="163">
        <f>('2-year summary'!FC37/'2-year summary'!AG37)*100</f>
        <v>0.1729106628242075</v>
      </c>
      <c r="DE37" s="163">
        <f>('2-year summary'!FD37/'2-year summary'!AH37)*100</f>
        <v>0.20040080160320639</v>
      </c>
      <c r="DF37" s="163">
        <f>('2-year summary'!FE37/'2-year summary'!AG37)*100</f>
        <v>0.40345821325648412</v>
      </c>
      <c r="DG37" s="163">
        <f>('2-year summary'!FF37/'2-year summary'!AH37)*100</f>
        <v>0.11451474377326079</v>
      </c>
      <c r="DH37" s="163">
        <f t="shared" si="9"/>
        <v>0.57636887608069165</v>
      </c>
      <c r="DI37" s="163">
        <f t="shared" si="9"/>
        <v>0.31491554537646715</v>
      </c>
      <c r="DJ37" s="163">
        <f>('2-year summary'!FI37/'2-year summary'!AG37)*100</f>
        <v>6.6858789625360222</v>
      </c>
      <c r="DK37" s="163">
        <f>('2-year summary'!FJ37/'2-year summary'!AH37)*100</f>
        <v>6.3555682794159756</v>
      </c>
      <c r="DL37" s="163">
        <f>('2-year summary'!FK37/'2-year summary'!AG37)*100</f>
        <v>2.0461095100864557</v>
      </c>
      <c r="DM37" s="163">
        <f>('2-year summary'!FL37/'2-year summary'!AH37)*100</f>
        <v>3.0632693959347268</v>
      </c>
      <c r="DN37" s="163">
        <f t="shared" si="10"/>
        <v>8.7319884726224775</v>
      </c>
      <c r="DO37" s="163">
        <f t="shared" si="10"/>
        <v>9.4188376753507015</v>
      </c>
      <c r="DP37" s="163">
        <f>('2-year summary'!FO37/'2-year summary'!AG37)*100</f>
        <v>0.1729106628242075</v>
      </c>
      <c r="DQ37" s="163">
        <f>('2-year summary'!FP37/'2-year summary'!AH37)*100</f>
        <v>0.17177211565989123</v>
      </c>
      <c r="DR37" s="163">
        <f>('2-year summary'!FQ37/'2-year summary'!AG37)*100</f>
        <v>0.1729106628242075</v>
      </c>
      <c r="DS37" s="163">
        <f>('2-year summary'!FR37/'2-year summary'!AH37)*100</f>
        <v>0.11451474377326079</v>
      </c>
      <c r="DT37" s="163">
        <f t="shared" si="11"/>
        <v>0.345821325648415</v>
      </c>
      <c r="DU37" s="163">
        <f t="shared" si="11"/>
        <v>0.28628685943315202</v>
      </c>
      <c r="DV37" s="163">
        <f>('2-year summary'!FU37/'2-year summary'!AG37)*100</f>
        <v>7.0605187319884726</v>
      </c>
      <c r="DW37" s="163">
        <f>('2-year summary'!FV37/'2-year summary'!AH37)*100</f>
        <v>6.8995133123389634</v>
      </c>
      <c r="DX37" s="163">
        <f>('2-year summary'!FW37/'2-year summary'!AG37)*100</f>
        <v>2.9394812680115274</v>
      </c>
      <c r="DY37" s="163">
        <f>('2-year summary'!FX37/'2-year summary'!AH37)*100</f>
        <v>2.7769825365015746</v>
      </c>
      <c r="DZ37" s="163">
        <f t="shared" si="12"/>
        <v>10</v>
      </c>
      <c r="EA37" s="163">
        <f t="shared" si="12"/>
        <v>9.6764958488405384</v>
      </c>
      <c r="EB37" s="163">
        <f>('2-year summary'!GA37/'2-year summary'!AG37)*100</f>
        <v>1.5850144092219021</v>
      </c>
      <c r="EC37" s="163">
        <f>('2-year summary'!GB37/'2-year summary'!AH37)*100</f>
        <v>1.3455482393358145</v>
      </c>
      <c r="ED37" s="163">
        <f>('2-year summary'!GC37/'2-year summary'!AG37)*100</f>
        <v>0.83573487031700278</v>
      </c>
      <c r="EE37" s="163">
        <f>('2-year summary'!GD37/'2-year summary'!AH37)*100</f>
        <v>0.11451474377326079</v>
      </c>
      <c r="EF37" s="163">
        <f t="shared" si="13"/>
        <v>2.4207492795389047</v>
      </c>
      <c r="EG37" s="163">
        <f t="shared" si="13"/>
        <v>1.4600629831090752</v>
      </c>
      <c r="EH37" s="163">
        <f>('2-year summary'!GG37/'2-year summary'!AG37)*100</f>
        <v>0.20172910662824206</v>
      </c>
      <c r="EI37" s="163">
        <f>('2-year summary'!GH37/'2-year summary'!AH37)*100</f>
        <v>0.17177211565989123</v>
      </c>
      <c r="EJ37" s="163">
        <f>('2-year summary'!GI37/'2-year summary'!AG37)*100</f>
        <v>0.48991354466858789</v>
      </c>
      <c r="EK37" s="163">
        <f>('2-year summary'!GJ37/'2-year summary'!AH37)*100</f>
        <v>0.54394503292298879</v>
      </c>
      <c r="EL37" s="163">
        <f t="shared" si="14"/>
        <v>0.69164265129682989</v>
      </c>
      <c r="EM37" s="163">
        <f t="shared" si="14"/>
        <v>0.71571714858288005</v>
      </c>
      <c r="EN37" s="562">
        <f>('2-year summary'!GM37/'2-year summary'!X37)*100</f>
        <v>5.320600272851296</v>
      </c>
      <c r="EO37" s="268">
        <f>('2-year summary'!GN37/'2-year summary'!Y37)*100</f>
        <v>4.9595141700404861</v>
      </c>
      <c r="EP37" s="268">
        <f>('2-year summary'!GO37/'2-year summary'!Z37)*100</f>
        <v>4.7099652949925632</v>
      </c>
      <c r="EQ37" s="268">
        <f>('2-year summary'!GP37/'2-year summary'!AA37)*100</f>
        <v>4.3538675312644743</v>
      </c>
      <c r="ER37" s="268">
        <f>('2-year summary'!GQ37/'2-year summary'!AB37)*100</f>
        <v>4.1795665634674917</v>
      </c>
      <c r="ES37" s="268">
        <f>('2-year summary'!GR37/'2-year summary'!AC37)*100</f>
        <v>5.2516411378555796</v>
      </c>
      <c r="ET37" s="268">
        <f>('2-year summary'!GS37/'2-year summary'!AD37)*100</f>
        <v>5.3079278666212995</v>
      </c>
      <c r="EU37" s="268">
        <f>('2-year summary'!GT37/'2-year summary'!AE37)*100</f>
        <v>5.5555555555555554</v>
      </c>
      <c r="EV37" s="268">
        <f>('2-year summary'!GU37/'2-year summary'!AF37)*100</f>
        <v>4.4913741820345034</v>
      </c>
      <c r="EW37" s="562">
        <f>('2-year summary'!GV37/'2-year summary'!X37)*100</f>
        <v>0</v>
      </c>
      <c r="EX37" s="268">
        <f>('2-year summary'!GW37/'2-year summary'!Y37)*100</f>
        <v>0.708502024291498</v>
      </c>
      <c r="EY37" s="268">
        <f>('2-year summary'!GX37/'2-year summary'!Z37)*100</f>
        <v>0.6941001487357461</v>
      </c>
      <c r="EZ37" s="268">
        <f>('2-year summary'!GY37/'2-year summary'!AA37)*100</f>
        <v>1.3432144511347845</v>
      </c>
      <c r="FA37" s="268">
        <f>('2-year summary'!GZ37/'2-year summary'!AB37)*100</f>
        <v>0.11609907120743033</v>
      </c>
      <c r="FB37" s="268">
        <f>('2-year summary'!HA37/'2-year summary'!AC37)*100</f>
        <v>0.10940919037199125</v>
      </c>
      <c r="FC37" s="268">
        <f>('2-year summary'!HB37/'2-year summary'!AD37)*100</f>
        <v>0.13610071452875128</v>
      </c>
      <c r="FD37" s="268">
        <f>('2-year summary'!HC37/'2-year summary'!AE37)*100</f>
        <v>0.34332084893882647</v>
      </c>
      <c r="FE37" s="268">
        <f>('2-year summary'!HD37/'2-year summary'!AF37)*100</f>
        <v>0.17846519928613919</v>
      </c>
      <c r="FF37" s="562">
        <f>('2-year summary'!HN37/'2-year summary'!X37)*100</f>
        <v>9.4133697135061389</v>
      </c>
      <c r="FG37" s="268">
        <f>('2-year summary'!HO37/'2-year summary'!Y37)*100</f>
        <v>10.374493927125506</v>
      </c>
      <c r="FH37" s="268">
        <f>('2-year summary'!HP37/'2-year summary'!Z37)*100</f>
        <v>11.254338125929598</v>
      </c>
      <c r="FI37" s="268">
        <f>('2-year summary'!HQ37/'2-year summary'!AA37)*100</f>
        <v>10.792033348772581</v>
      </c>
      <c r="FJ37" s="268">
        <f>('2-year summary'!HR37/'2-year summary'!AB37)*100</f>
        <v>10.448916408668731</v>
      </c>
      <c r="FK37" s="268">
        <f>('2-year summary'!HS37/'2-year summary'!AC37)*100</f>
        <v>10.831509846827133</v>
      </c>
      <c r="FL37" s="268">
        <f>('2-year summary'!HT37/'2-year summary'!AD37)*100</f>
        <v>12.691391629806056</v>
      </c>
      <c r="FM37" s="268">
        <f>('2-year summary'!HU37/'2-year summary'!AE37)*100</f>
        <v>12.265917602996254</v>
      </c>
      <c r="FN37" s="268">
        <f>('2-year summary'!HV37/'2-year summary'!AF37)*100</f>
        <v>12.611540749553837</v>
      </c>
      <c r="FO37" s="562">
        <f>('2-year summary'!HW37/'2-year summary'!X37)*100</f>
        <v>1.2960436562073669</v>
      </c>
      <c r="FP37" s="268">
        <f>('2-year summary'!HX37/'2-year summary'!Y37)*100</f>
        <v>2.3785425101214575</v>
      </c>
      <c r="FQ37" s="268">
        <f>('2-year summary'!HY37/'2-year summary'!Z37)*100</f>
        <v>2.0823004462072388</v>
      </c>
      <c r="FR37" s="268">
        <f>('2-year summary'!HZ37/'2-year summary'!AA37)*100</f>
        <v>3.6591014358499305</v>
      </c>
      <c r="FS37" s="268">
        <f>('2-year summary'!IA37/'2-year summary'!AB37)*100</f>
        <v>7.4303405572755414</v>
      </c>
      <c r="FT37" s="268">
        <f>('2-year summary'!IB37/'2-year summary'!AC37)*100</f>
        <v>7.1845368344274254</v>
      </c>
      <c r="FU37" s="268">
        <f>('2-year summary'!IC37/'2-year summary'!AD37)*100</f>
        <v>9.5270500170125896</v>
      </c>
      <c r="FV37" s="268">
        <f>('2-year summary'!ID37/'2-year summary'!AE37)*100</f>
        <v>8.6142322097378283</v>
      </c>
      <c r="FW37" s="268">
        <f>('2-year summary'!IE37/'2-year summary'!AF37)*100</f>
        <v>7.6145151695419395</v>
      </c>
      <c r="FX37" s="562">
        <f>('2-year summary'!KQ37/'2-year summary'!X37)*100</f>
        <v>25.306957708049115</v>
      </c>
      <c r="FY37" s="268">
        <f>('2-year summary'!KR37/'2-year summary'!Y37)*100</f>
        <v>21.710526315789476</v>
      </c>
      <c r="FZ37" s="268">
        <f>('2-year summary'!KS37/'2-year summary'!Z37)*100</f>
        <v>22.459097669806642</v>
      </c>
      <c r="GA37" s="268">
        <f>('2-year summary'!KT37/'2-year summary'!AA37)*100</f>
        <v>20.009263547938861</v>
      </c>
      <c r="GB37" s="268">
        <f>('2-year summary'!KU37/'2-year summary'!AB37)*100</f>
        <v>19.078947368421055</v>
      </c>
      <c r="GC37" s="268">
        <f>('2-year summary'!KV37/'2-year summary'!AC37)*100</f>
        <v>17.979576951130561</v>
      </c>
      <c r="GD37" s="268">
        <f>('2-year summary'!KW37/'2-year summary'!AD37)*100</f>
        <v>17.522966995576727</v>
      </c>
      <c r="GE37" s="268">
        <f>('2-year summary'!KX37/'2-year summary'!AE37)*100</f>
        <v>16.916354556803995</v>
      </c>
      <c r="GF37" s="268">
        <f>('2-year summary'!KY37/'2-year summary'!AF37)*100</f>
        <v>16.597263533610946</v>
      </c>
      <c r="GG37" s="562">
        <f>('2-year summary'!KZ37/'2-year summary'!X37)*100</f>
        <v>7.1623465211459747</v>
      </c>
      <c r="GH37" s="268">
        <f>('2-year summary'!LA37/'2-year summary'!Y37)*100</f>
        <v>9.3117408906882595</v>
      </c>
      <c r="GI37" s="268">
        <f>('2-year summary'!LB37/'2-year summary'!Z37)*100</f>
        <v>8.1308874566187406</v>
      </c>
      <c r="GJ37" s="268">
        <f>('2-year summary'!LC37/'2-year summary'!AA37)*100</f>
        <v>10.606762389995367</v>
      </c>
      <c r="GK37" s="268">
        <f>('2-year summary'!LD37/'2-year summary'!AB37)*100</f>
        <v>9.2105263157894726</v>
      </c>
      <c r="GL37" s="268">
        <f>('2-year summary'!LE37/'2-year summary'!AC37)*100</f>
        <v>9.3727206418672502</v>
      </c>
      <c r="GM37" s="268">
        <f>('2-year summary'!LF37/'2-year summary'!AD37)*100</f>
        <v>8.9826471588975849</v>
      </c>
      <c r="GN37" s="268">
        <f>('2-year summary'!LG37/'2-year summary'!AE37)*100</f>
        <v>7.6154806491885152</v>
      </c>
      <c r="GO37" s="268">
        <f>('2-year summary'!LH37/'2-year summary'!AF37)*100</f>
        <v>10.618679357525282</v>
      </c>
      <c r="GP37" s="164"/>
      <c r="GQ37" s="165">
        <f t="shared" si="25"/>
        <v>100</v>
      </c>
      <c r="GR37" s="165">
        <f t="shared" si="26"/>
        <v>100</v>
      </c>
      <c r="GS37" s="165">
        <f t="shared" si="27"/>
        <v>100</v>
      </c>
      <c r="GT37" s="165">
        <f t="shared" si="28"/>
        <v>100</v>
      </c>
      <c r="GU37" s="165">
        <f t="shared" si="29"/>
        <v>100</v>
      </c>
      <c r="GV37" s="165">
        <f t="shared" si="30"/>
        <v>99.999999999999986</v>
      </c>
      <c r="GW37" s="165">
        <f t="shared" si="31"/>
        <v>100</v>
      </c>
      <c r="GX37" s="165">
        <f t="shared" si="32"/>
        <v>100</v>
      </c>
      <c r="GY37" s="165">
        <f t="shared" si="33"/>
        <v>100.00000000000001</v>
      </c>
      <c r="GZ37" s="567">
        <f t="shared" si="34"/>
        <v>100</v>
      </c>
      <c r="HA37" s="567">
        <f t="shared" si="34"/>
        <v>100</v>
      </c>
    </row>
    <row r="38" spans="1:209" x14ac:dyDescent="0.2">
      <c r="A38" s="156" t="s">
        <v>109</v>
      </c>
      <c r="B38" s="157">
        <f>('2-year summary'!B38/'2-year summary'!X38)*100</f>
        <v>51.222852108629866</v>
      </c>
      <c r="C38" s="157">
        <f>('2-year summary'!C38/'2-year summary'!Y38)*100</f>
        <v>46.898812384155967</v>
      </c>
      <c r="D38" s="157">
        <f>('2-year summary'!D38/'2-year summary'!Z38)*100</f>
        <v>48.410199663641194</v>
      </c>
      <c r="E38" s="157">
        <f>('2-year summary'!E38/'2-year summary'!AA38)*100</f>
        <v>47.288931889179501</v>
      </c>
      <c r="F38" s="157">
        <f>('2-year summary'!F38/'2-year summary'!AB38)*100</f>
        <v>46.989838710874579</v>
      </c>
      <c r="G38" s="158">
        <f>('2-year summary'!G38/'2-year summary'!AC38)*100</f>
        <v>46.290931116770899</v>
      </c>
      <c r="H38" s="158">
        <f>('2-year summary'!H38/'2-year summary'!AD38)*100</f>
        <v>46.793803527178405</v>
      </c>
      <c r="I38" s="158">
        <f>('2-year summary'!I38/'2-year summary'!AE38)*100</f>
        <v>45.425305653779411</v>
      </c>
      <c r="J38" s="158">
        <f>('2-year summary'!J38/'2-year summary'!AF38)*100</f>
        <v>44.465567257155264</v>
      </c>
      <c r="K38" s="158">
        <f>('2-year summary'!K38/'2-year summary'!AG38)*100</f>
        <v>39.171698473562813</v>
      </c>
      <c r="L38" s="158">
        <f>('2-year summary'!L38/'2-year summary'!AH38)*100</f>
        <v>44.97396031163219</v>
      </c>
      <c r="M38" s="160">
        <f>('2-year summary'!M38/'2-year summary'!X38)*100</f>
        <v>48.777147891370134</v>
      </c>
      <c r="N38" s="157">
        <f>('2-year summary'!N38/'2-year summary'!Y38)*100</f>
        <v>53.10118761584404</v>
      </c>
      <c r="O38" s="157">
        <f>('2-year summary'!O38/'2-year summary'!Z38)*100</f>
        <v>51.589800336358806</v>
      </c>
      <c r="P38" s="157">
        <f>('2-year summary'!P38/'2-year summary'!AA38)*100</f>
        <v>52.711068110820491</v>
      </c>
      <c r="Q38" s="157">
        <f>('2-year summary'!Q38/'2-year summary'!AB38)*100</f>
        <v>53.010161289125413</v>
      </c>
      <c r="R38" s="158">
        <f>('2-year summary'!R38/'2-year summary'!AC38)*100</f>
        <v>53.709068883229094</v>
      </c>
      <c r="S38" s="158">
        <f>('2-year summary'!S38/'2-year summary'!AD38)*100</f>
        <v>53.206196472821595</v>
      </c>
      <c r="T38" s="158">
        <f>('2-year summary'!T38/'2-year summary'!AE38)*100</f>
        <v>54.574694346220596</v>
      </c>
      <c r="U38" s="158">
        <f>('2-year summary'!U38/'2-year summary'!AF38)*100</f>
        <v>55.534432742844743</v>
      </c>
      <c r="V38" s="158">
        <f>('2-year summary'!V38/'2-year summary'!AG38)*100</f>
        <v>60.828301526437187</v>
      </c>
      <c r="W38" s="158">
        <f>('2-year summary'!W38/'2-year summary'!AH38)*100</f>
        <v>55.02603968836781</v>
      </c>
      <c r="X38" s="160">
        <f>('2-year summary'!AI38/'2-year summary'!X38)*100</f>
        <v>21.747998621059487</v>
      </c>
      <c r="Y38" s="157">
        <f>('2-year summary'!AJ38/'2-year summary'!Y38)*100</f>
        <v>19.798173954829409</v>
      </c>
      <c r="Z38" s="157">
        <f>('2-year summary'!AK38/'2-year summary'!Z38)*100</f>
        <v>20.392301510979962</v>
      </c>
      <c r="AA38" s="157">
        <f>('2-year summary'!AL38/'2-year summary'!AA38)*100</f>
        <v>19.296835925649582</v>
      </c>
      <c r="AB38" s="157">
        <f>('2-year summary'!AM38/'2-year summary'!AB38)*100</f>
        <v>17.924395258559901</v>
      </c>
      <c r="AC38" s="158">
        <f>('2-year summary'!AN38/'2-year summary'!AC38)*100</f>
        <v>17.647359318100548</v>
      </c>
      <c r="AD38" s="158">
        <f>('2-year summary'!AO38/'2-year summary'!AD38)*100</f>
        <v>17.622125291637079</v>
      </c>
      <c r="AE38" s="158">
        <f>('2-year summary'!AP38/'2-year summary'!AE38)*100</f>
        <v>17.005702057699082</v>
      </c>
      <c r="AF38" s="158">
        <f>('2-year summary'!AQ38/'2-year summary'!AF38)*100</f>
        <v>16.674012143059183</v>
      </c>
      <c r="AG38" s="158">
        <f>('2-year summary'!AR38/'2-year summary'!AG38)*100</f>
        <v>14.257275919314793</v>
      </c>
      <c r="AH38" s="158">
        <f>('2-year summary'!AS38/'2-year summary'!AH38)*100</f>
        <v>16.116752340195657</v>
      </c>
      <c r="AI38" s="160">
        <f>('2-year summary'!AT38/'2-year summary'!X38)*100</f>
        <v>33.897996705864323</v>
      </c>
      <c r="AJ38" s="157">
        <f>('2-year summary'!AU38/'2-year summary'!Y38)*100</f>
        <v>38.061199972540678</v>
      </c>
      <c r="AK38" s="157">
        <f>('2-year summary'!AV38/'2-year summary'!Z38)*100</f>
        <v>34.868025275212638</v>
      </c>
      <c r="AL38" s="157">
        <f>('2-year summary'!AW38/'2-year summary'!AA38)*100</f>
        <v>36.342989267236788</v>
      </c>
      <c r="AM38" s="157">
        <f>('2-year summary'!AX38/'2-year summary'!AB38)*100</f>
        <v>38.218026082373981</v>
      </c>
      <c r="AN38" s="158">
        <f>('2-year summary'!AY38/'2-year summary'!AC38)*100</f>
        <v>39.503316816148406</v>
      </c>
      <c r="AO38" s="158">
        <f>('2-year summary'!AZ38/'2-year summary'!AD38)*100</f>
        <v>38.725781442462356</v>
      </c>
      <c r="AP38" s="158">
        <f>('2-year summary'!BA38/'2-year summary'!AE38)*100</f>
        <v>40.504181943918894</v>
      </c>
      <c r="AQ38" s="158">
        <f>('2-year summary'!BB38/'2-year summary'!AF38)*100</f>
        <v>41.230487893120028</v>
      </c>
      <c r="AR38" s="158">
        <f>('2-year summary'!BC38/'2-year summary'!AG38)*100</f>
        <v>45.605065597132239</v>
      </c>
      <c r="AS38" s="158">
        <f>('2-year summary'!BD38/'2-year summary'!AH38)*100</f>
        <v>39.246917019067631</v>
      </c>
      <c r="AT38" s="550">
        <f t="shared" si="1"/>
        <v>59.862341516447032</v>
      </c>
      <c r="AU38" s="550">
        <f t="shared" si="1"/>
        <v>55.363669359263284</v>
      </c>
      <c r="AV38" s="160" t="s">
        <v>73</v>
      </c>
      <c r="AW38" s="157" t="s">
        <v>73</v>
      </c>
      <c r="AX38" s="157" t="s">
        <v>73</v>
      </c>
      <c r="AY38" s="157" t="s">
        <v>73</v>
      </c>
      <c r="AZ38" s="157" t="s">
        <v>73</v>
      </c>
      <c r="BA38" s="158" t="s">
        <v>73</v>
      </c>
      <c r="BB38" s="158" t="s">
        <v>73</v>
      </c>
      <c r="BC38" s="158" t="s">
        <v>73</v>
      </c>
      <c r="BD38" s="158" t="s">
        <v>73</v>
      </c>
      <c r="BE38" s="158" t="s">
        <v>73</v>
      </c>
      <c r="BF38" s="158" t="s">
        <v>73</v>
      </c>
      <c r="BG38" s="160">
        <f>('2-year summary'!CW38/'2-year summary'!X38)*100</f>
        <v>0.65499674416823073</v>
      </c>
      <c r="BH38" s="157">
        <f>('2-year summary'!CX38/'2-year summary'!Y38)*100</f>
        <v>0.21710029518775312</v>
      </c>
      <c r="BI38" s="157">
        <f>('2-year summary'!CY38/'2-year summary'!Z38)*100</f>
        <v>0.34777568468337922</v>
      </c>
      <c r="BJ38" s="157">
        <f>('2-year summary'!CZ38/'2-year summary'!AA38)*100</f>
        <v>0.93798939022490435</v>
      </c>
      <c r="BK38" s="157">
        <f>('2-year summary'!DA38/'2-year summary'!AB38)*100</f>
        <v>0.23974407505548256</v>
      </c>
      <c r="BL38" s="158">
        <f>('2-year summary'!DB38/'2-year summary'!AC38)*100</f>
        <v>0.12333155755351057</v>
      </c>
      <c r="BM38" s="158">
        <f>('2-year summary'!DC38/'2-year summary'!AD38)*100</f>
        <v>4.3473850478936921E-3</v>
      </c>
      <c r="BN38" s="158">
        <f>('2-year summary'!DD38/'2-year summary'!AE38)*100</f>
        <v>0</v>
      </c>
      <c r="BO38" s="158">
        <f>('2-year summary'!DE38/'2-year summary'!AF38)*100</f>
        <v>0</v>
      </c>
      <c r="BP38" s="158">
        <f>('2-year summary'!DF38/'2-year summary'!AG38)*100</f>
        <v>1.1018555247036009E-2</v>
      </c>
      <c r="BQ38" s="158">
        <f>('2-year summary'!DG38/'2-year summary'!AH38)*100</f>
        <v>1.0972964304103045E-2</v>
      </c>
      <c r="BR38" s="550">
        <f t="shared" si="2"/>
        <v>1.1018555247036009E-2</v>
      </c>
      <c r="BS38" s="550">
        <f t="shared" si="2"/>
        <v>1.0972964304103045E-2</v>
      </c>
      <c r="BT38" s="160">
        <f>('2-year summary'!DS38/'2-year summary'!AG38)*100</f>
        <v>0.44368049128064996</v>
      </c>
      <c r="BU38" s="160">
        <f>('2-year summary'!DT38/'2-year summary'!AH38)*100</f>
        <v>0.49125117115292094</v>
      </c>
      <c r="BV38" s="550">
        <f>('2-year summary'!DU38/'2-year summary'!AG38)*100</f>
        <v>0.29235899922135544</v>
      </c>
      <c r="BW38" s="550">
        <f>('2-year summary'!DV38/'2-year summary'!AH38)*100</f>
        <v>0.30808707469212393</v>
      </c>
      <c r="BX38" s="160">
        <f t="shared" si="3"/>
        <v>0.73603949050200534</v>
      </c>
      <c r="BY38" s="160">
        <f t="shared" si="3"/>
        <v>0.79933824584504487</v>
      </c>
      <c r="BZ38" s="160">
        <f>('2-year summary'!DY38/'2-year summary'!AG38)*100</f>
        <v>2.7854907664507031</v>
      </c>
      <c r="CA38" s="160">
        <f>('2-year summary'!DZ38/'2-year summary'!AH38)*100</f>
        <v>3.4860263519958137</v>
      </c>
      <c r="CB38" s="160">
        <f>('2-year summary'!EA38/'2-year summary'!AG38)*100</f>
        <v>4.4588420233005719</v>
      </c>
      <c r="CC38" s="160">
        <f>('2-year summary'!EB38/'2-year summary'!AH38)*100</f>
        <v>4.6846116836747616</v>
      </c>
      <c r="CD38" s="160">
        <f t="shared" si="4"/>
        <v>7.244332789751275</v>
      </c>
      <c r="CE38" s="160">
        <f t="shared" si="4"/>
        <v>8.1706380356705743</v>
      </c>
      <c r="CF38" s="160">
        <f>('2-year summary'!EE38/'2-year summary'!AG38)*100</f>
        <v>4.0695197379052992</v>
      </c>
      <c r="CG38" s="160">
        <f>('2-year summary'!EF38/'2-year summary'!AH38)*100</f>
        <v>4.8677757801355579</v>
      </c>
      <c r="CH38" s="160">
        <f>('2-year summary'!EG38/'2-year summary'!AG38)*100</f>
        <v>0.10430898967194088</v>
      </c>
      <c r="CI38" s="160">
        <f>('2-year summary'!EH38/'2-year summary'!AH38)*100</f>
        <v>0.11563816228170132</v>
      </c>
      <c r="CJ38" s="160">
        <f t="shared" si="5"/>
        <v>4.1738287275772397</v>
      </c>
      <c r="CK38" s="160">
        <f t="shared" si="5"/>
        <v>4.9834139424172594</v>
      </c>
      <c r="CL38" s="160">
        <f>('2-year summary'!EK38/'2-year summary'!AG38)*100</f>
        <v>2.0619389718953385</v>
      </c>
      <c r="CM38" s="160">
        <f>('2-year summary'!EL38/'2-year summary'!AH38)*100</f>
        <v>2.4123639985481926</v>
      </c>
      <c r="CN38" s="160">
        <f>('2-year summary'!EM38/'2-year summary'!AG38)*100</f>
        <v>0.53770549605535722</v>
      </c>
      <c r="CO38" s="160">
        <f>('2-year summary'!EN38/'2-year summary'!AH38)*100</f>
        <v>0.37645708304845832</v>
      </c>
      <c r="CP38" s="160">
        <f t="shared" si="6"/>
        <v>2.5996444679506956</v>
      </c>
      <c r="CQ38" s="160">
        <f t="shared" si="6"/>
        <v>2.7888210815966508</v>
      </c>
      <c r="CR38" s="160">
        <f>('2-year summary'!EQ38/'2-year summary'!AG38)*100</f>
        <v>1.9157594722846605</v>
      </c>
      <c r="CS38" s="160">
        <f>('2-year summary'!ER38/'2-year summary'!AH38)*100</f>
        <v>2.1971250833523253</v>
      </c>
      <c r="CT38" s="160">
        <f>('2-year summary'!ES38/'2-year summary'!AG38)*100</f>
        <v>0.48261271982017723</v>
      </c>
      <c r="CU38" s="160">
        <f>('2-year summary'!ET38/'2-year summary'!AH38)*100</f>
        <v>0.55962117950925527</v>
      </c>
      <c r="CV38" s="160">
        <f t="shared" si="7"/>
        <v>2.3983721921048375</v>
      </c>
      <c r="CW38" s="160">
        <f t="shared" si="7"/>
        <v>2.7567462628615806</v>
      </c>
      <c r="CX38" s="160">
        <f>('2-year summary'!EW38/'2-year summary'!AG38)*100</f>
        <v>2.4240821543479218</v>
      </c>
      <c r="CY38" s="160">
        <f>('2-year summary'!EX38/'2-year summary'!AH38)*100</f>
        <v>2.9407544334996158</v>
      </c>
      <c r="CZ38" s="160">
        <f>('2-year summary'!EY38/'2-year summary'!AG38)*100</f>
        <v>1.5359866014368195</v>
      </c>
      <c r="DA38" s="160">
        <f>('2-year summary'!EZ38/'2-year summary'!AH38)*100</f>
        <v>1.6282190878934442</v>
      </c>
      <c r="DB38" s="160">
        <f t="shared" si="8"/>
        <v>3.9600687557847412</v>
      </c>
      <c r="DC38" s="160">
        <f t="shared" si="8"/>
        <v>4.56897352139306</v>
      </c>
      <c r="DD38" s="160">
        <f>('2-year summary'!FC38/'2-year summary'!AG38)*100</f>
        <v>6.3173050083006457E-2</v>
      </c>
      <c r="DE38" s="160">
        <f>('2-year summary'!FD38/'2-year summary'!AH38)*100</f>
        <v>7.1746305065289145E-2</v>
      </c>
      <c r="DF38" s="160">
        <f>('2-year summary'!FE38/'2-year summary'!AG38)*100</f>
        <v>5.2154494835970441E-2</v>
      </c>
      <c r="DG38" s="160">
        <f>('2-year summary'!FF38/'2-year summary'!AH38)*100</f>
        <v>6.6681860001856968E-2</v>
      </c>
      <c r="DH38" s="160">
        <f t="shared" si="9"/>
        <v>0.1153275449189769</v>
      </c>
      <c r="DI38" s="160">
        <f t="shared" si="9"/>
        <v>0.13842816506714611</v>
      </c>
      <c r="DJ38" s="160">
        <f>('2-year summary'!FI38/'2-year summary'!AG38)*100</f>
        <v>3.4965548650594265</v>
      </c>
      <c r="DK38" s="160">
        <f>('2-year summary'!FJ38/'2-year summary'!AH38)*100</f>
        <v>3.9992234517569405</v>
      </c>
      <c r="DL38" s="160">
        <f>('2-year summary'!FK38/'2-year summary'!AG38)*100</f>
        <v>2.0487167055988955</v>
      </c>
      <c r="DM38" s="160">
        <f>('2-year summary'!FL38/'2-year summary'!AH38)*100</f>
        <v>2.3473702869008131</v>
      </c>
      <c r="DN38" s="160">
        <f t="shared" si="10"/>
        <v>5.545271570658322</v>
      </c>
      <c r="DO38" s="160">
        <f t="shared" si="10"/>
        <v>6.346593738657754</v>
      </c>
      <c r="DP38" s="160">
        <f>('2-year summary'!FO38/'2-year summary'!AG38)*100</f>
        <v>0.28648243642293619</v>
      </c>
      <c r="DQ38" s="160">
        <f>('2-year summary'!FP38/'2-year summary'!AH38)*100</f>
        <v>0.30386670380593045</v>
      </c>
      <c r="DR38" s="160">
        <f>('2-year summary'!FQ38/'2-year summary'!AG38)*100</f>
        <v>0.35259376790515229</v>
      </c>
      <c r="DS38" s="160">
        <f>('2-year summary'!FR38/'2-year summary'!AH38)*100</f>
        <v>0.25491040152608613</v>
      </c>
      <c r="DT38" s="160">
        <f t="shared" si="11"/>
        <v>0.63907620432808843</v>
      </c>
      <c r="DU38" s="160">
        <f t="shared" si="11"/>
        <v>0.55877710533201652</v>
      </c>
      <c r="DV38" s="160">
        <f>('2-year summary'!FU38/'2-year summary'!AG38)*100</f>
        <v>6.572935490031881</v>
      </c>
      <c r="DW38" s="160">
        <f>('2-year summary'!FV38/'2-year summary'!AH38)*100</f>
        <v>7.2185223637453264</v>
      </c>
      <c r="DX38" s="160">
        <f>('2-year summary'!FW38/'2-year summary'!AG38)*100</f>
        <v>5.0795539688836007</v>
      </c>
      <c r="DY38" s="160">
        <f>('2-year summary'!FX38/'2-year summary'!AH38)*100</f>
        <v>5.2383243439433453</v>
      </c>
      <c r="DZ38" s="160">
        <f t="shared" si="12"/>
        <v>11.652489458915483</v>
      </c>
      <c r="EA38" s="160">
        <f t="shared" si="12"/>
        <v>12.456846707688673</v>
      </c>
      <c r="EB38" s="160">
        <f>('2-year summary'!GA38/'2-year summary'!AG38)*100</f>
        <v>0.68608870671544209</v>
      </c>
      <c r="EC38" s="160">
        <f>('2-year summary'!GB38/'2-year summary'!AH38)*100</f>
        <v>0.74784972103348435</v>
      </c>
      <c r="ED38" s="160">
        <f>('2-year summary'!GC38/'2-year summary'!AG38)*100</f>
        <v>0.18951915024901933</v>
      </c>
      <c r="EE38" s="160">
        <f>('2-year summary'!GD38/'2-year summary'!AH38)*100</f>
        <v>0.10382112380035959</v>
      </c>
      <c r="EF38" s="160">
        <f t="shared" si="13"/>
        <v>0.87560785696446142</v>
      </c>
      <c r="EG38" s="160">
        <f t="shared" si="13"/>
        <v>0.85167084483384392</v>
      </c>
      <c r="EH38" s="160">
        <f>('2-year summary'!GG38/'2-year summary'!AG38)*100</f>
        <v>0.10871641177075528</v>
      </c>
      <c r="EI38" s="160">
        <f>('2-year summary'!GH38/'2-year summary'!AH38)*100</f>
        <v>0.12070260734513349</v>
      </c>
      <c r="EJ38" s="160">
        <f>('2-year summary'!GI38/'2-year summary'!AG38)*100</f>
        <v>7.7864457079054455E-2</v>
      </c>
      <c r="EK38" s="160">
        <f>('2-year summary'!GJ38/'2-year summary'!AH38)*100</f>
        <v>8.4407417723869574E-2</v>
      </c>
      <c r="EL38" s="160">
        <f t="shared" si="14"/>
        <v>0.18658086884980973</v>
      </c>
      <c r="EM38" s="160">
        <f t="shared" si="14"/>
        <v>0.20511002506900305</v>
      </c>
      <c r="EN38" s="564">
        <f>('2-year summary'!GM38/'2-year summary'!X38)*100</f>
        <v>4.621365917186961</v>
      </c>
      <c r="EO38" s="263">
        <f>('2-year summary'!GN38/'2-year summary'!Y38)*100</f>
        <v>4.1875471957163448</v>
      </c>
      <c r="EP38" s="263">
        <f>('2-year summary'!GO38/'2-year summary'!Z38)*100</f>
        <v>4.9777590423873574</v>
      </c>
      <c r="EQ38" s="263">
        <f>('2-year summary'!GP38/'2-year summary'!AA38)*100</f>
        <v>4.8785287341242833</v>
      </c>
      <c r="ER38" s="263">
        <f>('2-year summary'!GQ38/'2-year summary'!AB38)*100</f>
        <v>4.7013590445864599</v>
      </c>
      <c r="ES38" s="265">
        <f>('2-year summary'!GR38/'2-year summary'!AC38)*100</f>
        <v>4.7362237190667669</v>
      </c>
      <c r="ET38" s="265">
        <f>('2-year summary'!GS38/'2-year summary'!AD38)*100</f>
        <v>4.824872838987349</v>
      </c>
      <c r="EU38" s="265">
        <f>('2-year summary'!GT38/'2-year summary'!AE38)*100</f>
        <v>4.7045238064170984</v>
      </c>
      <c r="EV38" s="265">
        <f>('2-year summary'!GU38/'2-year summary'!AF38)*100</f>
        <v>4.580288249649719</v>
      </c>
      <c r="EW38" s="564">
        <f>('2-year summary'!GV38/'2-year summary'!X38)*100</f>
        <v>0.20396828436817713</v>
      </c>
      <c r="EX38" s="263">
        <f>('2-year summary'!GW38/'2-year summary'!Y38)*100</f>
        <v>0.19135717718130019</v>
      </c>
      <c r="EY38" s="263">
        <f>('2-year summary'!GX38/'2-year summary'!Z38)*100</f>
        <v>0.21340780651025543</v>
      </c>
      <c r="EZ38" s="263">
        <f>('2-year summary'!GY38/'2-year summary'!AA38)*100</f>
        <v>0.9224108951075326</v>
      </c>
      <c r="FA38" s="263">
        <f>('2-year summary'!GZ38/'2-year summary'!AB38)*100</f>
        <v>0.2122811314732756</v>
      </c>
      <c r="FB38" s="265">
        <f>('2-year summary'!HA38/'2-year summary'!AC38)*100</f>
        <v>0.19776835560355835</v>
      </c>
      <c r="FC38" s="265">
        <f>('2-year summary'!HB38/'2-year summary'!AD38)*100</f>
        <v>0.18186560783688613</v>
      </c>
      <c r="FD38" s="265">
        <f>('2-year summary'!HC38/'2-year summary'!AE38)*100</f>
        <v>0.16375474627800468</v>
      </c>
      <c r="FE38" s="265">
        <f>('2-year summary'!HD38/'2-year summary'!AF38)*100</f>
        <v>0.13682320205761048</v>
      </c>
      <c r="FF38" s="564">
        <f>('2-year summary'!HN38/'2-year summary'!X38)*100</f>
        <v>9.5788485846707783</v>
      </c>
      <c r="FG38" s="263">
        <f>('2-year summary'!HO38/'2-year summary'!Y38)*100</f>
        <v>8.787842383469485</v>
      </c>
      <c r="FH38" s="263">
        <f>('2-year summary'!HP38/'2-year summary'!Z38)*100</f>
        <v>8.9113128092986091</v>
      </c>
      <c r="FI38" s="263">
        <f>('2-year summary'!HQ38/'2-year summary'!AA38)*100</f>
        <v>9.6808048342530117</v>
      </c>
      <c r="FJ38" s="263">
        <f>('2-year summary'!HR38/'2-year summary'!AB38)*100</f>
        <v>11.397863828334335</v>
      </c>
      <c r="FK38" s="265">
        <f>('2-year summary'!HS38/'2-year summary'!AC38)*100</f>
        <v>11.191061746053755</v>
      </c>
      <c r="FL38" s="265">
        <f>('2-year summary'!HT38/'2-year summary'!AD38)*100</f>
        <v>11.821989073572245</v>
      </c>
      <c r="FM38" s="265">
        <f>('2-year summary'!HU38/'2-year summary'!AE38)*100</f>
        <v>11.704876107464868</v>
      </c>
      <c r="FN38" s="265">
        <f>('2-year summary'!HV38/'2-year summary'!AF38)*100</f>
        <v>11.854283289808645</v>
      </c>
      <c r="FO38" s="564">
        <f>('2-year summary'!HW38/'2-year summary'!X38)*100</f>
        <v>4.0764928946259626</v>
      </c>
      <c r="FP38" s="263">
        <f>('2-year summary'!HX38/'2-year summary'!Y38)*100</f>
        <v>4.7230040502505659</v>
      </c>
      <c r="FQ38" s="263">
        <f>('2-year summary'!HY38/'2-year summary'!Z38)*100</f>
        <v>5.100270931309911</v>
      </c>
      <c r="FR38" s="263">
        <f>('2-year summary'!HZ38/'2-year summary'!AA38)*100</f>
        <v>4.9219845362937944</v>
      </c>
      <c r="FS38" s="263">
        <f>('2-year summary'!IA38/'2-year summary'!AB38)*100</f>
        <v>5.7983923044378631</v>
      </c>
      <c r="FT38" s="265">
        <f>('2-year summary'!IB38/'2-year summary'!AC38)*100</f>
        <v>5.2572813054171021</v>
      </c>
      <c r="FU38" s="265">
        <f>('2-year summary'!IC38/'2-year summary'!AD38)*100</f>
        <v>5.963887721535496</v>
      </c>
      <c r="FV38" s="265">
        <f>('2-year summary'!ID38/'2-year summary'!AE38)*100</f>
        <v>5.5715758295384861</v>
      </c>
      <c r="FW38" s="265">
        <f>('2-year summary'!IE38/'2-year summary'!AF38)*100</f>
        <v>5.9537827010741937</v>
      </c>
      <c r="FX38" s="564">
        <f>('2-year summary'!KQ38/'2-year summary'!X38)*100</f>
        <v>15.274638985712643</v>
      </c>
      <c r="FY38" s="263">
        <f>('2-year summary'!KR38/'2-year summary'!Y38)*100</f>
        <v>14.125248850140729</v>
      </c>
      <c r="FZ38" s="263">
        <f>('2-year summary'!KS38/'2-year summary'!Z38)*100</f>
        <v>14.128826300975264</v>
      </c>
      <c r="GA38" s="263">
        <f>('2-year summary'!KT38/'2-year summary'!AA38)*100</f>
        <v>13.432762395152627</v>
      </c>
      <c r="GB38" s="263">
        <f>('2-year summary'!KU38/'2-year summary'!AB38)*100</f>
        <v>12.966220579393886</v>
      </c>
      <c r="GC38" s="265">
        <f>('2-year summary'!KV38/'2-year summary'!AC38)*100</f>
        <v>12.716286333549833</v>
      </c>
      <c r="GD38" s="265">
        <f>('2-year summary'!KW38/'2-year summary'!AD38)*100</f>
        <v>12.524816322981728</v>
      </c>
      <c r="GE38" s="265">
        <f>('2-year summary'!KX38/'2-year summary'!AE38)*100</f>
        <v>12.010203682198359</v>
      </c>
      <c r="GF38" s="265">
        <f>('2-year summary'!KY38/'2-year summary'!AF38)*100</f>
        <v>11.356983574637715</v>
      </c>
      <c r="GG38" s="564">
        <f>('2-year summary'!KZ38/'2-year summary'!X38)*100</f>
        <v>9.943693262343432</v>
      </c>
      <c r="GH38" s="263">
        <f>('2-year summary'!LA38/'2-year summary'!Y38)*100</f>
        <v>9.9085261206837369</v>
      </c>
      <c r="GI38" s="263">
        <f>('2-year summary'!LB38/'2-year summary'!Z38)*100</f>
        <v>11.06032063864262</v>
      </c>
      <c r="GJ38" s="263">
        <f>('2-year summary'!LC38/'2-year summary'!AA38)*100</f>
        <v>9.5856940219574795</v>
      </c>
      <c r="GK38" s="263">
        <f>('2-year summary'!LD38/'2-year summary'!AB38)*100</f>
        <v>8.5417176957848095</v>
      </c>
      <c r="GL38" s="265">
        <f>('2-year summary'!LE38/'2-year summary'!AC38)*100</f>
        <v>8.6273708485065193</v>
      </c>
      <c r="GM38" s="265">
        <f>('2-year summary'!LF38/'2-year summary'!AD38)*100</f>
        <v>8.3303143159389617</v>
      </c>
      <c r="GN38" s="265">
        <f>('2-year summary'!LG38/'2-year summary'!AE38)*100</f>
        <v>8.3351818264852096</v>
      </c>
      <c r="GO38" s="265">
        <f>('2-year summary'!LH38/'2-year summary'!AF38)*100</f>
        <v>8.2133389465929039</v>
      </c>
      <c r="GP38" s="152"/>
      <c r="GQ38" s="153">
        <f t="shared" si="25"/>
        <v>100</v>
      </c>
      <c r="GR38" s="153">
        <f t="shared" si="26"/>
        <v>100.00000000000001</v>
      </c>
      <c r="GS38" s="153">
        <f t="shared" si="27"/>
        <v>100</v>
      </c>
      <c r="GT38" s="153">
        <f t="shared" si="28"/>
        <v>100</v>
      </c>
      <c r="GU38" s="153">
        <f t="shared" si="29"/>
        <v>99.999999999999986</v>
      </c>
      <c r="GV38" s="153">
        <f t="shared" si="30"/>
        <v>100</v>
      </c>
      <c r="GW38" s="153">
        <f t="shared" si="31"/>
        <v>99.999999999999986</v>
      </c>
      <c r="GX38" s="153">
        <f t="shared" si="32"/>
        <v>100</v>
      </c>
      <c r="GY38" s="153">
        <f t="shared" si="33"/>
        <v>100.00000000000001</v>
      </c>
      <c r="GZ38" s="569">
        <f t="shared" si="34"/>
        <v>100</v>
      </c>
      <c r="HA38" s="569">
        <f t="shared" si="34"/>
        <v>99.999999999999986</v>
      </c>
    </row>
    <row r="39" spans="1:209" x14ac:dyDescent="0.2">
      <c r="A39" s="151"/>
      <c r="B39" s="157"/>
      <c r="C39" s="157"/>
      <c r="D39" s="157"/>
      <c r="E39" s="157"/>
      <c r="F39" s="157"/>
      <c r="G39" s="158"/>
      <c r="H39" s="158"/>
      <c r="I39" s="158"/>
      <c r="J39" s="158"/>
      <c r="K39" s="158"/>
      <c r="L39" s="158"/>
      <c r="M39" s="160"/>
      <c r="N39" s="157"/>
      <c r="O39" s="157"/>
      <c r="P39" s="157"/>
      <c r="Q39" s="157"/>
      <c r="R39" s="158"/>
      <c r="S39" s="158"/>
      <c r="T39" s="158"/>
      <c r="U39" s="158"/>
      <c r="V39" s="158"/>
      <c r="W39" s="158"/>
      <c r="X39" s="160"/>
      <c r="Y39" s="157"/>
      <c r="Z39" s="157"/>
      <c r="AA39" s="157"/>
      <c r="AB39" s="157"/>
      <c r="AC39" s="158"/>
      <c r="AD39" s="158"/>
      <c r="AE39" s="158"/>
      <c r="AF39" s="158"/>
      <c r="AG39" s="158"/>
      <c r="AH39" s="158"/>
      <c r="AI39" s="160"/>
      <c r="AJ39" s="157"/>
      <c r="AK39" s="157"/>
      <c r="AL39" s="157"/>
      <c r="AM39" s="157"/>
      <c r="AN39" s="158"/>
      <c r="AO39" s="158"/>
      <c r="AP39" s="158"/>
      <c r="AQ39" s="158"/>
      <c r="AR39" s="158"/>
      <c r="AS39" s="158"/>
      <c r="AT39" s="550"/>
      <c r="AU39" s="550"/>
      <c r="AV39" s="160"/>
      <c r="AW39" s="157"/>
      <c r="AX39" s="157"/>
      <c r="AY39" s="157"/>
      <c r="AZ39" s="157"/>
      <c r="BA39" s="158"/>
      <c r="BB39" s="158"/>
      <c r="BC39" s="158"/>
      <c r="BD39" s="158"/>
      <c r="BE39" s="158"/>
      <c r="BF39" s="158"/>
      <c r="BG39" s="160"/>
      <c r="BH39" s="157"/>
      <c r="BI39" s="157"/>
      <c r="BJ39" s="157"/>
      <c r="BK39" s="157"/>
      <c r="BL39" s="158"/>
      <c r="BM39" s="158"/>
      <c r="BN39" s="158"/>
      <c r="BO39" s="158"/>
      <c r="BP39" s="158"/>
      <c r="BQ39" s="158"/>
      <c r="BR39" s="550"/>
      <c r="BS39" s="550"/>
      <c r="BT39" s="160"/>
      <c r="BU39" s="160"/>
      <c r="BV39" s="550"/>
      <c r="BW39" s="55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564"/>
      <c r="EO39" s="263"/>
      <c r="EP39" s="263"/>
      <c r="EQ39" s="263"/>
      <c r="ER39" s="263"/>
      <c r="ES39" s="265"/>
      <c r="ET39" s="265"/>
      <c r="EU39" s="265"/>
      <c r="EV39" s="265"/>
      <c r="EW39" s="564"/>
      <c r="EX39" s="263"/>
      <c r="EY39" s="263"/>
      <c r="EZ39" s="263"/>
      <c r="FA39" s="263"/>
      <c r="FB39" s="265"/>
      <c r="FC39" s="265"/>
      <c r="FD39" s="265"/>
      <c r="FE39" s="265"/>
      <c r="FF39" s="564"/>
      <c r="FG39" s="263"/>
      <c r="FH39" s="263"/>
      <c r="FI39" s="263"/>
      <c r="FJ39" s="263"/>
      <c r="FK39" s="265"/>
      <c r="FL39" s="265"/>
      <c r="FM39" s="265"/>
      <c r="FN39" s="265"/>
      <c r="FO39" s="564"/>
      <c r="FP39" s="263"/>
      <c r="FQ39" s="263"/>
      <c r="FR39" s="263"/>
      <c r="FS39" s="263"/>
      <c r="FT39" s="265"/>
      <c r="FU39" s="265"/>
      <c r="FV39" s="265"/>
      <c r="FW39" s="265"/>
      <c r="FX39" s="564"/>
      <c r="FY39" s="263"/>
      <c r="FZ39" s="263"/>
      <c r="GA39" s="263"/>
      <c r="GB39" s="263"/>
      <c r="GC39" s="265"/>
      <c r="GD39" s="265"/>
      <c r="GE39" s="265"/>
      <c r="GF39" s="265"/>
      <c r="GG39" s="564"/>
      <c r="GH39" s="263"/>
      <c r="GI39" s="263"/>
      <c r="GJ39" s="263"/>
      <c r="GK39" s="263"/>
      <c r="GL39" s="265"/>
      <c r="GM39" s="265"/>
      <c r="GN39" s="265"/>
      <c r="GO39" s="265"/>
      <c r="GP39" s="152"/>
      <c r="GQ39" s="153"/>
      <c r="GR39" s="153"/>
      <c r="GS39" s="153"/>
      <c r="GT39" s="153"/>
      <c r="GU39" s="153"/>
      <c r="GV39" s="153"/>
      <c r="GW39" s="153"/>
      <c r="GX39" s="153"/>
      <c r="GY39" s="153"/>
      <c r="GZ39" s="569"/>
      <c r="HA39" s="569"/>
    </row>
    <row r="40" spans="1:209" x14ac:dyDescent="0.2">
      <c r="A40" s="156" t="s">
        <v>45</v>
      </c>
      <c r="B40" s="157">
        <f>('2-year summary'!B40/'2-year summary'!X40)*100</f>
        <v>39.12049252418646</v>
      </c>
      <c r="C40" s="157">
        <f>('2-year summary'!C40/'2-year summary'!Y40)*100</f>
        <v>39.187455006416478</v>
      </c>
      <c r="D40" s="157">
        <f>('2-year summary'!D40/'2-year summary'!Z40)*100</f>
        <v>41.014227541751161</v>
      </c>
      <c r="E40" s="157">
        <f>('2-year summary'!E40/'2-year summary'!AA40)*100</f>
        <v>39.121713368719909</v>
      </c>
      <c r="F40" s="157">
        <f>('2-year summary'!F40/'2-year summary'!AB40)*100</f>
        <v>44.095916617191108</v>
      </c>
      <c r="G40" s="158">
        <f>('2-year summary'!G40/'2-year summary'!AC40)*100</f>
        <v>43.740224191866531</v>
      </c>
      <c r="H40" s="158">
        <f>('2-year summary'!H40/'2-year summary'!AD40)*100</f>
        <v>44.816784677129903</v>
      </c>
      <c r="I40" s="158">
        <f>('2-year summary'!I40/'2-year summary'!AE40)*100</f>
        <v>43.441050162945814</v>
      </c>
      <c r="J40" s="158">
        <f>('2-year summary'!J40/'2-year summary'!AF40)*100</f>
        <v>42.839558064128738</v>
      </c>
      <c r="K40" s="158">
        <f>('2-year summary'!K40/'2-year summary'!AG40)*100</f>
        <v>34.020252965049849</v>
      </c>
      <c r="L40" s="158">
        <f>('2-year summary'!L40/'2-year summary'!AH40)*100</f>
        <v>45.512352757218807</v>
      </c>
      <c r="M40" s="160">
        <f>('2-year summary'!M40/'2-year summary'!X40)*100</f>
        <v>60.87950747581354</v>
      </c>
      <c r="N40" s="157">
        <f>('2-year summary'!N40/'2-year summary'!Y40)*100</f>
        <v>60.812544993583529</v>
      </c>
      <c r="O40" s="157">
        <f>('2-year summary'!O40/'2-year summary'!Z40)*100</f>
        <v>58.985772458248839</v>
      </c>
      <c r="P40" s="157">
        <f>('2-year summary'!P40/'2-year summary'!AA40)*100</f>
        <v>60.878286631280091</v>
      </c>
      <c r="Q40" s="157">
        <f>('2-year summary'!Q40/'2-year summary'!AB40)*100</f>
        <v>55.904083382808892</v>
      </c>
      <c r="R40" s="158">
        <f>('2-year summary'!R40/'2-year summary'!AC40)*100</f>
        <v>56.259775808133469</v>
      </c>
      <c r="S40" s="158">
        <f>('2-year summary'!S40/'2-year summary'!AD40)*100</f>
        <v>55.183215322870105</v>
      </c>
      <c r="T40" s="158">
        <f>('2-year summary'!T40/'2-year summary'!AE40)*100</f>
        <v>56.558949837054186</v>
      </c>
      <c r="U40" s="158">
        <f>('2-year summary'!U40/'2-year summary'!AF40)*100</f>
        <v>57.160441935871262</v>
      </c>
      <c r="V40" s="158">
        <f>('2-year summary'!V40/'2-year summary'!AG40)*100</f>
        <v>65.979747034950151</v>
      </c>
      <c r="W40" s="158">
        <f>('2-year summary'!W40/'2-year summary'!AH40)*100</f>
        <v>54.487647242781193</v>
      </c>
      <c r="X40" s="160">
        <f>('2-year summary'!AI40/'2-year summary'!X40)*100</f>
        <v>15.78891820580475</v>
      </c>
      <c r="Y40" s="157">
        <f>('2-year summary'!AJ40/'2-year summary'!Y40)*100</f>
        <v>15.07089423769132</v>
      </c>
      <c r="Z40" s="157">
        <f>('2-year summary'!AK40/'2-year summary'!Z40)*100</f>
        <v>15.31562721532552</v>
      </c>
      <c r="AA40" s="157">
        <f>('2-year summary'!AL40/'2-year summary'!AA40)*100</f>
        <v>13.967411430687571</v>
      </c>
      <c r="AB40" s="157">
        <f>('2-year summary'!AM40/'2-year summary'!AB40)*100</f>
        <v>14.911933504848603</v>
      </c>
      <c r="AC40" s="158">
        <f>('2-year summary'!AN40/'2-year summary'!AC40)*100</f>
        <v>14.712591240875913</v>
      </c>
      <c r="AD40" s="158">
        <f>('2-year summary'!AO40/'2-year summary'!AD40)*100</f>
        <v>15.329396025712141</v>
      </c>
      <c r="AE40" s="158">
        <f>('2-year summary'!AP40/'2-year summary'!AE40)*100</f>
        <v>14.375780464776291</v>
      </c>
      <c r="AF40" s="158">
        <f>('2-year summary'!AQ40/'2-year summary'!AF40)*100</f>
        <v>14.110724150354271</v>
      </c>
      <c r="AG40" s="158">
        <f>('2-year summary'!AR40/'2-year summary'!AG40)*100</f>
        <v>11.036683872493006</v>
      </c>
      <c r="AH40" s="158">
        <f>('2-year summary'!AS40/'2-year summary'!AH40)*100</f>
        <v>14.661732513290943</v>
      </c>
      <c r="AI40" s="160">
        <f>('2-year summary'!AT40/'2-year summary'!X40)*100</f>
        <v>41.403693931398415</v>
      </c>
      <c r="AJ40" s="157">
        <f>('2-year summary'!AU40/'2-year summary'!Y40)*100</f>
        <v>42.035744467745467</v>
      </c>
      <c r="AK40" s="157">
        <f>('2-year summary'!AV40/'2-year summary'!Z40)*100</f>
        <v>39.032593105494833</v>
      </c>
      <c r="AL40" s="157">
        <f>('2-year summary'!AW40/'2-year summary'!AA40)*100</f>
        <v>42.241698555733862</v>
      </c>
      <c r="AM40" s="157">
        <f>('2-year summary'!AX40/'2-year summary'!AB40)*100</f>
        <v>42.68091562767993</v>
      </c>
      <c r="AN40" s="158">
        <f>('2-year summary'!AY40/'2-year summary'!AC40)*100</f>
        <v>41.416840458811258</v>
      </c>
      <c r="AO40" s="158">
        <f>('2-year summary'!AZ40/'2-year summary'!AD40)*100</f>
        <v>39.472052729467812</v>
      </c>
      <c r="AP40" s="158">
        <f>('2-year summary'!BA40/'2-year summary'!AE40)*100</f>
        <v>41.111077269819994</v>
      </c>
      <c r="AQ40" s="158">
        <f>('2-year summary'!BB40/'2-year summary'!AF40)*100</f>
        <v>42.296145070253395</v>
      </c>
      <c r="AR40" s="158">
        <f>('2-year summary'!BC40/'2-year summary'!AG40)*100</f>
        <v>53.185704716497895</v>
      </c>
      <c r="AS40" s="158">
        <f>('2-year summary'!BD40/'2-year summary'!AH40)*100</f>
        <v>38.627123944542895</v>
      </c>
      <c r="AT40" s="550">
        <f t="shared" si="1"/>
        <v>64.222388588990896</v>
      </c>
      <c r="AU40" s="550">
        <f t="shared" si="1"/>
        <v>53.288856457833838</v>
      </c>
      <c r="AV40" s="160" t="s">
        <v>73</v>
      </c>
      <c r="AW40" s="157" t="s">
        <v>73</v>
      </c>
      <c r="AX40" s="157" t="s">
        <v>73</v>
      </c>
      <c r="AY40" s="157" t="s">
        <v>73</v>
      </c>
      <c r="AZ40" s="157" t="s">
        <v>73</v>
      </c>
      <c r="BA40" s="158" t="s">
        <v>73</v>
      </c>
      <c r="BB40" s="158" t="s">
        <v>73</v>
      </c>
      <c r="BC40" s="158" t="s">
        <v>73</v>
      </c>
      <c r="BD40" s="158" t="s">
        <v>73</v>
      </c>
      <c r="BE40" s="158" t="s">
        <v>73</v>
      </c>
      <c r="BF40" s="158" t="s">
        <v>73</v>
      </c>
      <c r="BG40" s="160">
        <f>('2-year summary'!CW40/'2-year summary'!X40)*100</f>
        <v>0.93227792436235712</v>
      </c>
      <c r="BH40" s="157">
        <f>('2-year summary'!CX40/'2-year summary'!Y40)*100</f>
        <v>1.5649942095214246E-2</v>
      </c>
      <c r="BI40" s="157">
        <f>('2-year summary'!CY40/'2-year summary'!Z40)*100</f>
        <v>0</v>
      </c>
      <c r="BJ40" s="157">
        <f>('2-year summary'!CZ40/'2-year summary'!AA40)*100</f>
        <v>0</v>
      </c>
      <c r="BK40" s="157">
        <f>('2-year summary'!DA40/'2-year summary'!AB40)*100</f>
        <v>0</v>
      </c>
      <c r="BL40" s="158">
        <f>('2-year summary'!DB40/'2-year summary'!AC40)*100</f>
        <v>0</v>
      </c>
      <c r="BM40" s="158">
        <f>('2-year summary'!DC40/'2-year summary'!AD40)*100</f>
        <v>0</v>
      </c>
      <c r="BN40" s="158">
        <f>('2-year summary'!DD40/'2-year summary'!AE40)*100</f>
        <v>0</v>
      </c>
      <c r="BO40" s="158">
        <f>('2-year summary'!DE40/'2-year summary'!AF40)*100</f>
        <v>0</v>
      </c>
      <c r="BP40" s="158">
        <f>('2-year summary'!DF40/'2-year summary'!AG40)*100</f>
        <v>0</v>
      </c>
      <c r="BQ40" s="158">
        <f>('2-year summary'!DG40/'2-year summary'!AH40)*100</f>
        <v>0</v>
      </c>
      <c r="BR40" s="550">
        <f t="shared" si="2"/>
        <v>0</v>
      </c>
      <c r="BS40" s="550">
        <f t="shared" si="2"/>
        <v>0</v>
      </c>
      <c r="BT40" s="160">
        <f>('2-year summary'!DS40/'2-year summary'!AG40)*100</f>
        <v>0.41372788525946647</v>
      </c>
      <c r="BU40" s="160">
        <f>('2-year summary'!DT40/'2-year summary'!AH40)*100</f>
        <v>0.54727405399770668</v>
      </c>
      <c r="BV40" s="550">
        <f>('2-year summary'!DU40/'2-year summary'!AG40)*100</f>
        <v>0.23247566886008117</v>
      </c>
      <c r="BW40" s="550">
        <f>('2-year summary'!DV40/'2-year summary'!AH40)*100</f>
        <v>0.31794016470342962</v>
      </c>
      <c r="BX40" s="160">
        <f t="shared" si="3"/>
        <v>0.64620355411954766</v>
      </c>
      <c r="BY40" s="160">
        <f t="shared" si="3"/>
        <v>0.86521421870113624</v>
      </c>
      <c r="BZ40" s="160">
        <f>('2-year summary'!DY40/'2-year summary'!AG40)*100</f>
        <v>1.7967611016982545</v>
      </c>
      <c r="CA40" s="160">
        <f>('2-year summary'!DZ40/'2-year summary'!AH40)*100</f>
        <v>3.1324924424059208</v>
      </c>
      <c r="CB40" s="160">
        <f>('2-year summary'!EA40/'2-year summary'!AG40)*100</f>
        <v>3.5698806099531106</v>
      </c>
      <c r="CC40" s="160">
        <f>('2-year summary'!EB40/'2-year summary'!AH40)*100</f>
        <v>4.4980715104763886</v>
      </c>
      <c r="CD40" s="160">
        <f t="shared" si="4"/>
        <v>5.3666417116513649</v>
      </c>
      <c r="CE40" s="160">
        <f t="shared" si="4"/>
        <v>7.6305639528823095</v>
      </c>
      <c r="CF40" s="160">
        <f>('2-year summary'!EE40/'2-year summary'!AG40)*100</f>
        <v>3.1167500689546475</v>
      </c>
      <c r="CG40" s="160">
        <f>('2-year summary'!EF40/'2-year summary'!AH40)*100</f>
        <v>4.2895861565725006</v>
      </c>
      <c r="CH40" s="160">
        <f>('2-year summary'!EG40/'2-year summary'!AG40)*100</f>
        <v>7.4865045904093944E-2</v>
      </c>
      <c r="CI40" s="160">
        <f>('2-year summary'!EH40/'2-year summary'!AH40)*100</f>
        <v>9.9030543104346933E-2</v>
      </c>
      <c r="CJ40" s="160">
        <f t="shared" si="5"/>
        <v>3.1916151148587413</v>
      </c>
      <c r="CK40" s="160">
        <f t="shared" si="5"/>
        <v>4.3886166996768479</v>
      </c>
      <c r="CL40" s="160">
        <f>('2-year summary'!EK40/'2-year summary'!AG40)*100</f>
        <v>1.7928208361243547</v>
      </c>
      <c r="CM40" s="160">
        <f>('2-year summary'!EL40/'2-year summary'!AH40)*100</f>
        <v>2.5383091837798393</v>
      </c>
      <c r="CN40" s="160">
        <f>('2-year summary'!EM40/'2-year summary'!AG40)*100</f>
        <v>0.28369912132077701</v>
      </c>
      <c r="CO40" s="160">
        <f>('2-year summary'!EN40/'2-year summary'!AH40)*100</f>
        <v>0.33357656624622117</v>
      </c>
      <c r="CP40" s="160">
        <f t="shared" si="6"/>
        <v>2.0765199574451318</v>
      </c>
      <c r="CQ40" s="160">
        <f t="shared" si="6"/>
        <v>2.8718857500260606</v>
      </c>
      <c r="CR40" s="160">
        <f>('2-year summary'!EQ40/'2-year summary'!AG40)*100</f>
        <v>1.9701327869498404</v>
      </c>
      <c r="CS40" s="160">
        <f>('2-year summary'!ER40/'2-year summary'!AH40)*100</f>
        <v>2.5904305222558115</v>
      </c>
      <c r="CT40" s="160">
        <f>('2-year summary'!ES40/'2-year summary'!AG40)*100</f>
        <v>0.3743252295204697</v>
      </c>
      <c r="CU40" s="160">
        <f>('2-year summary'!ET40/'2-year summary'!AH40)*100</f>
        <v>0.43260710935056812</v>
      </c>
      <c r="CV40" s="160">
        <f t="shared" si="7"/>
        <v>2.3444580164703099</v>
      </c>
      <c r="CW40" s="160">
        <f t="shared" si="7"/>
        <v>3.0230376316063796</v>
      </c>
      <c r="CX40" s="160">
        <f>('2-year summary'!EW40/'2-year summary'!AG40)*100</f>
        <v>3.7550730919263962</v>
      </c>
      <c r="CY40" s="160">
        <f>('2-year summary'!EX40/'2-year summary'!AH40)*100</f>
        <v>4.8420723444178044</v>
      </c>
      <c r="CZ40" s="160">
        <f>('2-year summary'!EY40/'2-year summary'!AG40)*100</f>
        <v>2.5454115607391938</v>
      </c>
      <c r="DA40" s="160">
        <f>('2-year summary'!EZ40/'2-year summary'!AH40)*100</f>
        <v>2.9292192223496301</v>
      </c>
      <c r="DB40" s="160">
        <f t="shared" si="8"/>
        <v>6.30048465266559</v>
      </c>
      <c r="DC40" s="160">
        <f t="shared" si="8"/>
        <v>7.7712915667674345</v>
      </c>
      <c r="DD40" s="160">
        <f>('2-year summary'!FC40/'2-year summary'!AG40)*100</f>
        <v>0.1024469049213917</v>
      </c>
      <c r="DE40" s="160">
        <f>('2-year summary'!FD40/'2-year summary'!AH40)*100</f>
        <v>0.11466694464713853</v>
      </c>
      <c r="DF40" s="160">
        <f>('2-year summary'!FE40/'2-year summary'!AG40)*100</f>
        <v>3.5462390165097127E-2</v>
      </c>
      <c r="DG40" s="160">
        <f>('2-year summary'!FF40/'2-year summary'!AH40)*100</f>
        <v>4.6909204628374862E-2</v>
      </c>
      <c r="DH40" s="160">
        <f t="shared" si="9"/>
        <v>0.13790929508648883</v>
      </c>
      <c r="DI40" s="160">
        <f t="shared" si="9"/>
        <v>0.16157614927551339</v>
      </c>
      <c r="DJ40" s="160">
        <f>('2-year summary'!FI40/'2-year summary'!AG40)*100</f>
        <v>3.6920288427440009</v>
      </c>
      <c r="DK40" s="160">
        <f>('2-year summary'!FJ40/'2-year summary'!AH40)*100</f>
        <v>4.8212238090274164</v>
      </c>
      <c r="DL40" s="160">
        <f>('2-year summary'!FK40/'2-year summary'!AG40)*100</f>
        <v>1.9819535836715394</v>
      </c>
      <c r="DM40" s="160">
        <f>('2-year summary'!FL40/'2-year summary'!AH40)*100</f>
        <v>2.7311581361409361</v>
      </c>
      <c r="DN40" s="160">
        <f t="shared" si="10"/>
        <v>5.6739824264155398</v>
      </c>
      <c r="DO40" s="160">
        <f t="shared" si="10"/>
        <v>7.5523819451683529</v>
      </c>
      <c r="DP40" s="160">
        <f>('2-year summary'!FO40/'2-year summary'!AG40)*100</f>
        <v>0.53981638362425632</v>
      </c>
      <c r="DQ40" s="160">
        <f>('2-year summary'!FP40/'2-year summary'!AH40)*100</f>
        <v>0.63588032940685923</v>
      </c>
      <c r="DR40" s="160">
        <f>('2-year summary'!FQ40/'2-year summary'!AG40)*100</f>
        <v>0.85109736396233104</v>
      </c>
      <c r="DS40" s="160">
        <f>('2-year summary'!FR40/'2-year summary'!AH40)*100</f>
        <v>0.67236526634003968</v>
      </c>
      <c r="DT40" s="160">
        <f t="shared" si="11"/>
        <v>1.3909137475865874</v>
      </c>
      <c r="DU40" s="160">
        <f t="shared" si="11"/>
        <v>1.3082455957468988</v>
      </c>
      <c r="DV40" s="160">
        <f>('2-year summary'!FU40/'2-year summary'!AG40)*100</f>
        <v>5.6266992395287447</v>
      </c>
      <c r="DW40" s="160">
        <f>('2-year summary'!FV40/'2-year summary'!AH40)*100</f>
        <v>7.1614719065985613</v>
      </c>
      <c r="DX40" s="160">
        <f>('2-year summary'!FW40/'2-year summary'!AG40)*100</f>
        <v>2.7700066984514757</v>
      </c>
      <c r="DY40" s="160">
        <f>('2-year summary'!FX40/'2-year summary'!AH40)*100</f>
        <v>3.763160637965183</v>
      </c>
      <c r="DZ40" s="160">
        <f t="shared" si="12"/>
        <v>8.3967059379802205</v>
      </c>
      <c r="EA40" s="160">
        <f t="shared" si="12"/>
        <v>10.924632544563744</v>
      </c>
      <c r="EB40" s="160">
        <f>('2-year summary'!GA40/'2-year summary'!AG40)*100</f>
        <v>0.14973009180818789</v>
      </c>
      <c r="EC40" s="160">
        <f>('2-year summary'!GB40/'2-year summary'!AH40)*100</f>
        <v>0.14593974773272178</v>
      </c>
      <c r="ED40" s="160">
        <f>('2-year summary'!GC40/'2-year summary'!AG40)*100</f>
        <v>7.0924780330194254E-2</v>
      </c>
      <c r="EE40" s="160">
        <f>('2-year summary'!GD40/'2-year summary'!AH40)*100</f>
        <v>0</v>
      </c>
      <c r="EF40" s="160">
        <f t="shared" si="13"/>
        <v>0.22065487213838214</v>
      </c>
      <c r="EG40" s="160">
        <f t="shared" si="13"/>
        <v>0.14593974773272178</v>
      </c>
      <c r="EH40" s="160">
        <f>('2-year summary'!GG40/'2-year summary'!AG40)*100</f>
        <v>2.7581859017297764E-2</v>
      </c>
      <c r="EI40" s="160">
        <f>('2-year summary'!GH40/'2-year summary'!AH40)*100</f>
        <v>3.1272803085583237E-2</v>
      </c>
      <c r="EJ40" s="160">
        <f>('2-year summary'!GI40/'2-year summary'!AG40)*100</f>
        <v>3.9402655738996805E-3</v>
      </c>
      <c r="EK40" s="160">
        <f>('2-year summary'!GJ40/'2-year summary'!AH40)*100</f>
        <v>3.6484936933180445E-2</v>
      </c>
      <c r="EL40" s="160">
        <f t="shared" si="14"/>
        <v>3.1522124591197444E-2</v>
      </c>
      <c r="EM40" s="160">
        <f t="shared" si="14"/>
        <v>6.7757740018763682E-2</v>
      </c>
      <c r="EN40" s="564">
        <f>('2-year summary'!GM40/'2-year summary'!X40)*100</f>
        <v>3.7748460861917326</v>
      </c>
      <c r="EO40" s="263">
        <f>('2-year summary'!GN40/'2-year summary'!Y40)*100</f>
        <v>3.8592757206798334</v>
      </c>
      <c r="EP40" s="263">
        <f>('2-year summary'!GO40/'2-year summary'!Z40)*100</f>
        <v>6.043820169147831</v>
      </c>
      <c r="EQ40" s="263">
        <f>('2-year summary'!GP40/'2-year summary'!AA40)*100</f>
        <v>6.27700283915566</v>
      </c>
      <c r="ER40" s="263">
        <f>('2-year summary'!GQ40/'2-year summary'!AB40)*100</f>
        <v>6.184444884227192</v>
      </c>
      <c r="ES40" s="265">
        <f>('2-year summary'!GR40/'2-year summary'!AC40)*100</f>
        <v>5.8817778936392076</v>
      </c>
      <c r="ET40" s="265">
        <f>('2-year summary'!GS40/'2-year summary'!AD40)*100</f>
        <v>5.8504910757986099</v>
      </c>
      <c r="EU40" s="265">
        <f>('2-year summary'!GT40/'2-year summary'!AE40)*100</f>
        <v>5.4548777144945628</v>
      </c>
      <c r="EV40" s="265">
        <f>('2-year summary'!GU40/'2-year summary'!AF40)*100</f>
        <v>5.3920979944758018</v>
      </c>
      <c r="EW40" s="564">
        <f>('2-year summary'!GV40/'2-year summary'!X40)*100</f>
        <v>0.30606860158311344</v>
      </c>
      <c r="EX40" s="263">
        <f>('2-year summary'!GW40/'2-year summary'!Y40)*100</f>
        <v>0.29108892297098499</v>
      </c>
      <c r="EY40" s="263">
        <f>('2-year summary'!GX40/'2-year summary'!Z40)*100</f>
        <v>0.29675058113655473</v>
      </c>
      <c r="EZ40" s="263">
        <f>('2-year summary'!GY40/'2-year summary'!AA40)*100</f>
        <v>2.7990371559066785</v>
      </c>
      <c r="FA40" s="263">
        <f>('2-year summary'!GZ40/'2-year summary'!AB40)*100</f>
        <v>0.44857840226927898</v>
      </c>
      <c r="FB40" s="265">
        <f>('2-year summary'!HA40/'2-year summary'!AC40)*100</f>
        <v>0.4594629822732012</v>
      </c>
      <c r="FC40" s="265">
        <f>('2-year summary'!HB40/'2-year summary'!AD40)*100</f>
        <v>0.43071099944529645</v>
      </c>
      <c r="FD40" s="265">
        <f>('2-year summary'!HC40/'2-year summary'!AE40)*100</f>
        <v>0.32589163341759814</v>
      </c>
      <c r="FE40" s="265">
        <f>('2-year summary'!HD40/'2-year summary'!AF40)*100</f>
        <v>0.22817341179296266</v>
      </c>
      <c r="FF40" s="564">
        <f>('2-year summary'!HN40/'2-year summary'!X40)*100</f>
        <v>6.6948109058927008</v>
      </c>
      <c r="FG40" s="263">
        <f>('2-year summary'!HO40/'2-year summary'!Y40)*100</f>
        <v>6.8358947071895839</v>
      </c>
      <c r="FH40" s="263">
        <f>('2-year summary'!HP40/'2-year summary'!Z40)*100</f>
        <v>6.5779712151936298</v>
      </c>
      <c r="FI40" s="263">
        <f>('2-year summary'!HQ40/'2-year summary'!AA40)*100</f>
        <v>6.6751018392791019</v>
      </c>
      <c r="FJ40" s="263">
        <f>('2-year summary'!HR40/'2-year summary'!AB40)*100</f>
        <v>9.2849132528530909</v>
      </c>
      <c r="FK40" s="265">
        <f>('2-year summary'!HS40/'2-year summary'!AC40)*100</f>
        <v>9.8149113660062568</v>
      </c>
      <c r="FL40" s="265">
        <f>('2-year summary'!HT40/'2-year summary'!AD40)*100</f>
        <v>10.271804744346918</v>
      </c>
      <c r="FM40" s="265">
        <f>('2-year summary'!HU40/'2-year summary'!AE40)*100</f>
        <v>10.614320957573172</v>
      </c>
      <c r="FN40" s="265">
        <f>('2-year summary'!HV40/'2-year summary'!AF40)*100</f>
        <v>10.652095592650413</v>
      </c>
      <c r="FO40" s="564">
        <f>('2-year summary'!HW40/'2-year summary'!X40)*100</f>
        <v>4.0492524186455583</v>
      </c>
      <c r="FP40" s="263">
        <f>('2-year summary'!HX40/'2-year summary'!Y40)*100</f>
        <v>4.5353532191930892</v>
      </c>
      <c r="FQ40" s="263">
        <f>('2-year summary'!HY40/'2-year summary'!Z40)*100</f>
        <v>4.3605849283677074</v>
      </c>
      <c r="FR40" s="263">
        <f>('2-year summary'!HZ40/'2-year summary'!AA40)*100</f>
        <v>2.0861622021972597</v>
      </c>
      <c r="FS40" s="263">
        <f>('2-year summary'!IA40/'2-year summary'!AB40)*100</f>
        <v>3.964641467115245</v>
      </c>
      <c r="FT40" s="265">
        <f>('2-year summary'!IB40/'2-year summary'!AC40)*100</f>
        <v>4.6760948905109494</v>
      </c>
      <c r="FU40" s="265">
        <f>('2-year summary'!IC40/'2-year summary'!AD40)*100</f>
        <v>6.0788984239892976</v>
      </c>
      <c r="FV40" s="265">
        <f>('2-year summary'!ID40/'2-year summary'!AE40)*100</f>
        <v>5.9513294551213711</v>
      </c>
      <c r="FW40" s="265">
        <f>('2-year summary'!IE40/'2-year summary'!AF40)*100</f>
        <v>6.0375885673111567</v>
      </c>
      <c r="FX40" s="564">
        <f>('2-year summary'!KQ40/'2-year summary'!X40)*100</f>
        <v>12.861917326297274</v>
      </c>
      <c r="FY40" s="263">
        <f>('2-year summary'!KR40/'2-year summary'!Y40)*100</f>
        <v>13.421390340855737</v>
      </c>
      <c r="FZ40" s="263">
        <f>('2-year summary'!KS40/'2-year summary'!Z40)*100</f>
        <v>13.076808942084178</v>
      </c>
      <c r="GA40" s="263">
        <f>('2-year summary'!KT40/'2-year summary'!AA40)*100</f>
        <v>12.202197259597581</v>
      </c>
      <c r="GB40" s="263">
        <f>('2-year summary'!KU40/'2-year summary'!AB40)*100</f>
        <v>13.714624975262222</v>
      </c>
      <c r="GC40" s="265">
        <f>('2-year summary'!KV40/'2-year summary'!AC40)*100</f>
        <v>13.330943691345151</v>
      </c>
      <c r="GD40" s="265">
        <f>('2-year summary'!KW40/'2-year summary'!AD40)*100</f>
        <v>13.365092831272229</v>
      </c>
      <c r="GE40" s="265">
        <f>('2-year summary'!KX40/'2-year summary'!AE40)*100</f>
        <v>12.996071026101788</v>
      </c>
      <c r="GF40" s="265">
        <f>('2-year summary'!KY40/'2-year summary'!AF40)*100</f>
        <v>12.684640326648253</v>
      </c>
      <c r="GG40" s="564">
        <f>('2-year summary'!KZ40/'2-year summary'!X40)*100</f>
        <v>14.188214599824098</v>
      </c>
      <c r="GH40" s="263">
        <f>('2-year summary'!LA40/'2-year summary'!Y40)*100</f>
        <v>13.934708441578767</v>
      </c>
      <c r="GI40" s="263">
        <f>('2-year summary'!LB40/'2-year summary'!Z40)*100</f>
        <v>15.295843843249749</v>
      </c>
      <c r="GJ40" s="263">
        <f>('2-year summary'!LC40/'2-year summary'!AA40)*100</f>
        <v>13.751388717442293</v>
      </c>
      <c r="GK40" s="263">
        <f>('2-year summary'!LD40/'2-year summary'!AB40)*100</f>
        <v>8.8099478857444424</v>
      </c>
      <c r="GL40" s="265">
        <f>('2-year summary'!LE40/'2-year summary'!AC40)*100</f>
        <v>9.7073774765380616</v>
      </c>
      <c r="GM40" s="265">
        <f>('2-year summary'!LF40/'2-year summary'!AD40)*100</f>
        <v>9.2015531699676973</v>
      </c>
      <c r="GN40" s="265">
        <f>('2-year summary'!LG40/'2-year summary'!AE40)*100</f>
        <v>9.1706514786952145</v>
      </c>
      <c r="GO40" s="265">
        <f>('2-year summary'!LH40/'2-year summary'!AF40)*100</f>
        <v>8.5985348865137503</v>
      </c>
      <c r="GP40" s="152"/>
      <c r="GQ40" s="153">
        <f t="shared" ref="GQ40:GQ52" si="35">SUM(GG40,FX40,FO40,FF40,EW40,EN40,BG40,AV40,AI40,X40)</f>
        <v>100</v>
      </c>
      <c r="GR40" s="153">
        <f t="shared" ref="GR40:GR52" si="36">SUM(GH40,FY40,FP40,FG40,EX40,EO40,BH40,AW40,AJ40,Y40)</f>
        <v>99.999999999999986</v>
      </c>
      <c r="GS40" s="153">
        <f t="shared" ref="GS40:GS52" si="37">SUM(GI40,FZ40,FQ40,FH40,EY40,EP40,BI40,AX40,AK40,Z40)</f>
        <v>100</v>
      </c>
      <c r="GT40" s="153">
        <f t="shared" ref="GT40:GT52" si="38">SUM(GJ40,GA40,FR40,FI40,EZ40,EQ40,BJ40,AY40,AL40,AA40)</f>
        <v>100.00000000000001</v>
      </c>
      <c r="GU40" s="153">
        <f t="shared" ref="GU40:GU52" si="39">SUM(GK40,GB40,FS40,FJ40,FA40,ER40,BK40,AZ40,AM40,AB40)</f>
        <v>100</v>
      </c>
      <c r="GV40" s="153">
        <f t="shared" ref="GV40:GV52" si="40">SUM(GL40,GC40,FT40,FK40,FB40,ES40,BL40,BA40,AN40,AC40)</f>
        <v>100</v>
      </c>
      <c r="GW40" s="153">
        <f t="shared" ref="GW40:GW52" si="41">SUM(GM40,GD40,FU40,FL40,FC40,ET40,BM40,BB40,AO40,AD40)</f>
        <v>100</v>
      </c>
      <c r="GX40" s="153">
        <f t="shared" ref="GX40:GX52" si="42">SUM(GN40,GE40,FV40,FM40,FD40,EU40,BN40,BC40,AP40,AE40)</f>
        <v>100</v>
      </c>
      <c r="GY40" s="153">
        <f t="shared" ref="GY40:GY52" si="43">SUM(GO40,GF40,FW40,FN40,FE40,EV40,BO40,BD40,AQ40,AF40)</f>
        <v>100.00000000000001</v>
      </c>
      <c r="GZ40" s="569">
        <f t="shared" ref="GZ40:HA52" si="44">SUM(EJ40,EH40,ED40,EB40,DX40,DV40,DR40,DP40,DL40,DJ40,DF40,DD40,CZ40,CX40,CT40,CR40,CN40,CL40,CH40,CF40,CB40,BZ40,BV40,BT40,BP40,BE40,AR40,AG40)</f>
        <v>100</v>
      </c>
      <c r="HA40" s="569">
        <f t="shared" si="44"/>
        <v>99.999999999999986</v>
      </c>
    </row>
    <row r="41" spans="1:209" x14ac:dyDescent="0.2">
      <c r="A41" s="156" t="s">
        <v>46</v>
      </c>
      <c r="B41" s="157">
        <f>('2-year summary'!B41/'2-year summary'!X41)*100</f>
        <v>69.891472868217051</v>
      </c>
      <c r="C41" s="157">
        <f>('2-year summary'!C41/'2-year summary'!Y41)*100</f>
        <v>45.490407028868567</v>
      </c>
      <c r="D41" s="157">
        <f>('2-year summary'!D41/'2-year summary'!Z41)*100</f>
        <v>55.844155844155843</v>
      </c>
      <c r="E41" s="157">
        <f>('2-year summary'!E41/'2-year summary'!AA41)*100</f>
        <v>48.779542812863227</v>
      </c>
      <c r="F41" s="157">
        <f>('2-year summary'!F41/'2-year summary'!AB41)*100</f>
        <v>42.960769800148043</v>
      </c>
      <c r="G41" s="158">
        <f>('2-year summary'!G41/'2-year summary'!AC41)*100</f>
        <v>37.88474132285527</v>
      </c>
      <c r="H41" s="158">
        <f>('2-year summary'!H41/'2-year summary'!AD41)*100</f>
        <v>46.357989836250709</v>
      </c>
      <c r="I41" s="158">
        <f>('2-year summary'!I41/'2-year summary'!AE41)*100</f>
        <v>38.191959587455273</v>
      </c>
      <c r="J41" s="158">
        <f>('2-year summary'!J41/'2-year summary'!AF41)*100</f>
        <v>37.62991414369634</v>
      </c>
      <c r="K41" s="158">
        <f>('2-year summary'!K41/'2-year summary'!AG41)*100</f>
        <v>40.139517345399703</v>
      </c>
      <c r="L41" s="158">
        <f>('2-year summary'!L41/'2-year summary'!AH41)*100</f>
        <v>37.345650782036039</v>
      </c>
      <c r="M41" s="160">
        <f>('2-year summary'!M41/'2-year summary'!X41)*100</f>
        <v>30.108527131782946</v>
      </c>
      <c r="N41" s="157">
        <f>('2-year summary'!N41/'2-year summary'!Y41)*100</f>
        <v>54.50959297113144</v>
      </c>
      <c r="O41" s="157">
        <f>('2-year summary'!O41/'2-year summary'!Z41)*100</f>
        <v>44.155844155844157</v>
      </c>
      <c r="P41" s="157">
        <f>('2-year summary'!P41/'2-year summary'!AA41)*100</f>
        <v>51.220457187136773</v>
      </c>
      <c r="Q41" s="157">
        <f>('2-year summary'!Q41/'2-year summary'!AB41)*100</f>
        <v>57.039230199851964</v>
      </c>
      <c r="R41" s="158">
        <f>('2-year summary'!R41/'2-year summary'!AC41)*100</f>
        <v>62.115258677144723</v>
      </c>
      <c r="S41" s="158">
        <f>('2-year summary'!S41/'2-year summary'!AD41)*100</f>
        <v>53.642010163749298</v>
      </c>
      <c r="T41" s="158">
        <f>('2-year summary'!T41/'2-year summary'!AE41)*100</f>
        <v>61.808040412544727</v>
      </c>
      <c r="U41" s="158">
        <f>('2-year summary'!U41/'2-year summary'!AF41)*100</f>
        <v>62.37008585630366</v>
      </c>
      <c r="V41" s="158">
        <f>('2-year summary'!V41/'2-year summary'!AG41)*100</f>
        <v>59.860482654600297</v>
      </c>
      <c r="W41" s="158">
        <f>('2-year summary'!W41/'2-year summary'!AH41)*100</f>
        <v>62.654349217963968</v>
      </c>
      <c r="X41" s="160">
        <f>('2-year summary'!AI41/'2-year summary'!X41)*100</f>
        <v>26.325581395348834</v>
      </c>
      <c r="Y41" s="157">
        <f>('2-year summary'!AJ41/'2-year summary'!Y41)*100</f>
        <v>18.845257306795769</v>
      </c>
      <c r="Z41" s="157">
        <f>('2-year summary'!AK41/'2-year summary'!Z41)*100</f>
        <v>22.875370243791295</v>
      </c>
      <c r="AA41" s="157">
        <f>('2-year summary'!AL41/'2-year summary'!AA41)*100</f>
        <v>18.868655559860521</v>
      </c>
      <c r="AB41" s="157">
        <f>('2-year summary'!AM41/'2-year summary'!AB41)*100</f>
        <v>16.002960769800147</v>
      </c>
      <c r="AC41" s="158">
        <f>('2-year summary'!AN41/'2-year summary'!AC41)*100</f>
        <v>16.715782580222658</v>
      </c>
      <c r="AD41" s="158">
        <f>('2-year summary'!AO41/'2-year summary'!AD41)*100</f>
        <v>15.697346132128743</v>
      </c>
      <c r="AE41" s="158">
        <f>('2-year summary'!AP41/'2-year summary'!AE41)*100</f>
        <v>15.870343085666175</v>
      </c>
      <c r="AF41" s="158">
        <f>('2-year summary'!AQ41/'2-year summary'!AF41)*100</f>
        <v>16.843651152281971</v>
      </c>
      <c r="AG41" s="158">
        <f>('2-year summary'!AR41/'2-year summary'!AG41)*100</f>
        <v>14.5079185520362</v>
      </c>
      <c r="AH41" s="158">
        <f>('2-year summary'!AS41/'2-year summary'!AH41)*100</f>
        <v>13.610171041800054</v>
      </c>
      <c r="AI41" s="160">
        <f>('2-year summary'!AT41/'2-year summary'!X41)*100</f>
        <v>10.356589147286822</v>
      </c>
      <c r="AJ41" s="157">
        <f>('2-year summary'!AU41/'2-year summary'!Y41)*100</f>
        <v>42.442173211403983</v>
      </c>
      <c r="AK41" s="157">
        <f>('2-year summary'!AV41/'2-year summary'!Z41)*100</f>
        <v>32.558669400774662</v>
      </c>
      <c r="AL41" s="157">
        <f>('2-year summary'!AW41/'2-year summary'!AA41)*100</f>
        <v>37.989151491669901</v>
      </c>
      <c r="AM41" s="157">
        <f>('2-year summary'!AX41/'2-year summary'!AB41)*100</f>
        <v>46.321243523316063</v>
      </c>
      <c r="AN41" s="158">
        <f>('2-year summary'!AY41/'2-year summary'!AC41)*100</f>
        <v>51.850032743942378</v>
      </c>
      <c r="AO41" s="158">
        <f>('2-year summary'!AZ41/'2-year summary'!AD41)*100</f>
        <v>33.822699040090342</v>
      </c>
      <c r="AP41" s="158">
        <f>('2-year summary'!BA41/'2-year summary'!AE41)*100</f>
        <v>49.347505788255106</v>
      </c>
      <c r="AQ41" s="158">
        <f>('2-year summary'!BB41/'2-year summary'!AF41)*100</f>
        <v>49.164030727519204</v>
      </c>
      <c r="AR41" s="158">
        <f>('2-year summary'!BC41/'2-year summary'!AG41)*100</f>
        <v>44.202488687782804</v>
      </c>
      <c r="AS41" s="158">
        <f>('2-year summary'!BD41/'2-year summary'!AH41)*100</f>
        <v>45.614195554742523</v>
      </c>
      <c r="AT41" s="550">
        <f t="shared" si="1"/>
        <v>58.710407239819006</v>
      </c>
      <c r="AU41" s="550">
        <f t="shared" si="1"/>
        <v>59.224366596542581</v>
      </c>
      <c r="AV41" s="160" t="s">
        <v>73</v>
      </c>
      <c r="AW41" s="157" t="s">
        <v>73</v>
      </c>
      <c r="AX41" s="157" t="s">
        <v>73</v>
      </c>
      <c r="AY41" s="157" t="s">
        <v>73</v>
      </c>
      <c r="AZ41" s="157" t="s">
        <v>73</v>
      </c>
      <c r="BA41" s="158" t="s">
        <v>73</v>
      </c>
      <c r="BB41" s="158" t="s">
        <v>73</v>
      </c>
      <c r="BC41" s="158" t="s">
        <v>73</v>
      </c>
      <c r="BD41" s="158" t="s">
        <v>73</v>
      </c>
      <c r="BE41" s="158" t="s">
        <v>73</v>
      </c>
      <c r="BF41" s="158" t="s">
        <v>73</v>
      </c>
      <c r="BG41" s="160">
        <f>('2-year summary'!CW41/'2-year summary'!X41)*100</f>
        <v>6.2015503875968998E-2</v>
      </c>
      <c r="BH41" s="157">
        <f>('2-year summary'!CX41/'2-year summary'!Y41)*100</f>
        <v>0</v>
      </c>
      <c r="BI41" s="157">
        <f>('2-year summary'!CY41/'2-year summary'!Z41)*100</f>
        <v>2.1417179311916152</v>
      </c>
      <c r="BJ41" s="157">
        <f>('2-year summary'!CZ41/'2-year summary'!AA41)*100</f>
        <v>0.91049980627663696</v>
      </c>
      <c r="BK41" s="157">
        <f>('2-year summary'!DA41/'2-year summary'!AB41)*100</f>
        <v>0</v>
      </c>
      <c r="BL41" s="158">
        <f>('2-year summary'!DB41/'2-year summary'!AC41)*100</f>
        <v>0</v>
      </c>
      <c r="BM41" s="158">
        <f>('2-year summary'!DC41/'2-year summary'!AD41)*100</f>
        <v>0</v>
      </c>
      <c r="BN41" s="158">
        <f>('2-year summary'!DD41/'2-year summary'!AE41)*100</f>
        <v>0</v>
      </c>
      <c r="BO41" s="158">
        <f>('2-year summary'!DE41/'2-year summary'!AF41)*100</f>
        <v>0</v>
      </c>
      <c r="BP41" s="158">
        <f>('2-year summary'!DF41/'2-year summary'!AG41)*100</f>
        <v>0</v>
      </c>
      <c r="BQ41" s="158">
        <f>('2-year summary'!DG41/'2-year summary'!AH41)*100</f>
        <v>0</v>
      </c>
      <c r="BR41" s="550">
        <f t="shared" si="2"/>
        <v>0</v>
      </c>
      <c r="BS41" s="550">
        <f t="shared" si="2"/>
        <v>0</v>
      </c>
      <c r="BT41" s="160">
        <f>('2-year summary'!DS41/'2-year summary'!AG41)*100</f>
        <v>0.32051282051282048</v>
      </c>
      <c r="BU41" s="160">
        <f>('2-year summary'!DT41/'2-year summary'!AH41)*100</f>
        <v>0.2652519893899204</v>
      </c>
      <c r="BV41" s="550">
        <f>('2-year summary'!DU41/'2-year summary'!AG41)*100</f>
        <v>7.5414781297134248E-2</v>
      </c>
      <c r="BW41" s="550">
        <f>('2-year summary'!DV41/'2-year summary'!AH41)*100</f>
        <v>2.7439860971371081E-2</v>
      </c>
      <c r="BX41" s="160">
        <f t="shared" si="3"/>
        <v>0.39592760180995473</v>
      </c>
      <c r="BY41" s="160">
        <f t="shared" si="3"/>
        <v>0.29269185036129147</v>
      </c>
      <c r="BZ41" s="160">
        <f>('2-year summary'!DY41/'2-year summary'!AG41)*100</f>
        <v>0.42420814479638008</v>
      </c>
      <c r="CA41" s="160">
        <f>('2-year summary'!DZ41/'2-year summary'!AH41)*100</f>
        <v>0.21951888777096865</v>
      </c>
      <c r="CB41" s="160">
        <f>('2-year summary'!EA41/'2-year summary'!AG41)*100</f>
        <v>1.1500754147812973</v>
      </c>
      <c r="CC41" s="160">
        <f>('2-year summary'!EB41/'2-year summary'!AH41)*100</f>
        <v>1.0610079575596816</v>
      </c>
      <c r="CD41" s="160">
        <f t="shared" si="4"/>
        <v>1.5742835595776774</v>
      </c>
      <c r="CE41" s="160">
        <f t="shared" si="4"/>
        <v>1.2805268453306502</v>
      </c>
      <c r="CF41" s="160">
        <f>('2-year summary'!EE41/'2-year summary'!AG41)*100</f>
        <v>4.3740573152337854</v>
      </c>
      <c r="CG41" s="160">
        <f>('2-year summary'!EF41/'2-year summary'!AH41)*100</f>
        <v>3.9239001189060643</v>
      </c>
      <c r="CH41" s="160">
        <f>('2-year summary'!EG41/'2-year summary'!AG41)*100</f>
        <v>0.12254901960784313</v>
      </c>
      <c r="CI41" s="160">
        <f>('2-year summary'!EH41/'2-year summary'!AH41)*100</f>
        <v>6.4026342266532518E-2</v>
      </c>
      <c r="CJ41" s="160">
        <f t="shared" si="5"/>
        <v>4.4966063348416281</v>
      </c>
      <c r="CK41" s="160">
        <f t="shared" si="5"/>
        <v>3.9879264611725969</v>
      </c>
      <c r="CL41" s="160">
        <f>('2-year summary'!EK41/'2-year summary'!AG41)*100</f>
        <v>2.9600301659125186</v>
      </c>
      <c r="CM41" s="160">
        <f>('2-year summary'!EL41/'2-year summary'!AH41)*100</f>
        <v>2.8720387816701729</v>
      </c>
      <c r="CN41" s="160">
        <f>('2-year summary'!EM41/'2-year summary'!AG41)*100</f>
        <v>0.29223227752639519</v>
      </c>
      <c r="CO41" s="160">
        <f>('2-year summary'!EN41/'2-year summary'!AH41)*100</f>
        <v>1.0884478185310529</v>
      </c>
      <c r="CP41" s="160">
        <f t="shared" si="6"/>
        <v>3.2522624434389136</v>
      </c>
      <c r="CQ41" s="160">
        <f t="shared" si="6"/>
        <v>3.960486600201226</v>
      </c>
      <c r="CR41" s="160">
        <f>('2-year summary'!EQ41/'2-year summary'!AG41)*100</f>
        <v>1.6591251885369533</v>
      </c>
      <c r="CS41" s="160">
        <f>('2-year summary'!ER41/'2-year summary'!AH41)*100</f>
        <v>1.582365316015732</v>
      </c>
      <c r="CT41" s="160">
        <f>('2-year summary'!ES41/'2-year summary'!AG41)*100</f>
        <v>0.70701357466063353</v>
      </c>
      <c r="CU41" s="160">
        <f>('2-year summary'!ET41/'2-year summary'!AH41)*100</f>
        <v>1.2165005030641178</v>
      </c>
      <c r="CV41" s="160">
        <f t="shared" si="7"/>
        <v>2.3661387631975868</v>
      </c>
      <c r="CW41" s="160">
        <f t="shared" si="7"/>
        <v>2.7988658190798499</v>
      </c>
      <c r="CX41" s="160">
        <f>('2-year summary'!EW41/'2-year summary'!AG41)*100</f>
        <v>4.1101055806938156</v>
      </c>
      <c r="CY41" s="160">
        <f>('2-year summary'!EX41/'2-year summary'!AH41)*100</f>
        <v>4.4086709960669532</v>
      </c>
      <c r="CZ41" s="160">
        <f>('2-year summary'!EY41/'2-year summary'!AG41)*100</f>
        <v>0.27337858220211159</v>
      </c>
      <c r="DA41" s="160">
        <f>('2-year summary'!EZ41/'2-year summary'!AH41)*100</f>
        <v>0.37501143327540476</v>
      </c>
      <c r="DB41" s="160">
        <f t="shared" si="8"/>
        <v>4.3834841628959271</v>
      </c>
      <c r="DC41" s="160">
        <f t="shared" si="8"/>
        <v>4.7836824293423579</v>
      </c>
      <c r="DD41" s="160">
        <f>('2-year summary'!FC41/'2-year summary'!AG41)*100</f>
        <v>9.426847662141781E-3</v>
      </c>
      <c r="DE41" s="160">
        <f>('2-year summary'!FD41/'2-year summary'!AH41)*100</f>
        <v>9.1466203237903585E-3</v>
      </c>
      <c r="DF41" s="160">
        <f>('2-year summary'!FE41/'2-year summary'!AG41)*100</f>
        <v>0</v>
      </c>
      <c r="DG41" s="160">
        <f>('2-year summary'!FF41/'2-year summary'!AH41)*100</f>
        <v>0</v>
      </c>
      <c r="DH41" s="160">
        <f t="shared" si="9"/>
        <v>9.426847662141781E-3</v>
      </c>
      <c r="DI41" s="160">
        <f t="shared" si="9"/>
        <v>9.1466203237903585E-3</v>
      </c>
      <c r="DJ41" s="160">
        <f>('2-year summary'!FI41/'2-year summary'!AG41)*100</f>
        <v>2.7243589743589745</v>
      </c>
      <c r="DK41" s="160">
        <f>('2-year summary'!FJ41/'2-year summary'!AH41)*100</f>
        <v>2.5336138296899295</v>
      </c>
      <c r="DL41" s="160">
        <f>('2-year summary'!FK41/'2-year summary'!AG41)*100</f>
        <v>1.8382352941176472</v>
      </c>
      <c r="DM41" s="160">
        <f>('2-year summary'!FL41/'2-year summary'!AH41)*100</f>
        <v>1.8659105460532333</v>
      </c>
      <c r="DN41" s="160">
        <f t="shared" si="10"/>
        <v>4.5625942684766212</v>
      </c>
      <c r="DO41" s="160">
        <f t="shared" si="10"/>
        <v>4.3995243757431624</v>
      </c>
      <c r="DP41" s="160">
        <f>('2-year summary'!FO41/'2-year summary'!AG41)*100</f>
        <v>0</v>
      </c>
      <c r="DQ41" s="160">
        <f>('2-year summary'!FP41/'2-year summary'!AH41)*100</f>
        <v>0</v>
      </c>
      <c r="DR41" s="160">
        <f>('2-year summary'!FQ41/'2-year summary'!AG41)*100</f>
        <v>0</v>
      </c>
      <c r="DS41" s="160">
        <f>('2-year summary'!FR41/'2-year summary'!AH41)*100</f>
        <v>6.4026342266532518E-2</v>
      </c>
      <c r="DT41" s="160">
        <f t="shared" si="11"/>
        <v>0</v>
      </c>
      <c r="DU41" s="160">
        <f t="shared" si="11"/>
        <v>6.4026342266532518E-2</v>
      </c>
      <c r="DV41" s="160">
        <f>('2-year summary'!FU41/'2-year summary'!AG41)*100</f>
        <v>8.7198340874811464</v>
      </c>
      <c r="DW41" s="160">
        <f>('2-year summary'!FV41/'2-year summary'!AH41)*100</f>
        <v>7.5734016280984182</v>
      </c>
      <c r="DX41" s="160">
        <f>('2-year summary'!FW41/'2-year summary'!AG41)*100</f>
        <v>11.161387631975868</v>
      </c>
      <c r="DY41" s="160">
        <f>('2-year summary'!FX41/'2-year summary'!AH41)*100</f>
        <v>11.241196377938351</v>
      </c>
      <c r="DZ41" s="160">
        <f t="shared" si="12"/>
        <v>19.881221719457017</v>
      </c>
      <c r="EA41" s="160">
        <f t="shared" si="12"/>
        <v>18.814598006036768</v>
      </c>
      <c r="EB41" s="160">
        <f>('2-year summary'!GA41/'2-year summary'!AG41)*100</f>
        <v>0.32051282051282048</v>
      </c>
      <c r="EC41" s="160">
        <f>('2-year summary'!GB41/'2-year summary'!AH41)*100</f>
        <v>0.3384249519802433</v>
      </c>
      <c r="ED41" s="160">
        <f>('2-year summary'!GC41/'2-year summary'!AG41)*100</f>
        <v>0</v>
      </c>
      <c r="EE41" s="160">
        <f>('2-year summary'!GD41/'2-year summary'!AH41)*100</f>
        <v>0</v>
      </c>
      <c r="EF41" s="160">
        <f t="shared" si="13"/>
        <v>0.32051282051282048</v>
      </c>
      <c r="EG41" s="160">
        <f t="shared" si="13"/>
        <v>0.3384249519802433</v>
      </c>
      <c r="EH41" s="160">
        <f>('2-year summary'!GG41/'2-year summary'!AG41)*100</f>
        <v>9.426847662141781E-3</v>
      </c>
      <c r="EI41" s="160">
        <f>('2-year summary'!GH41/'2-year summary'!AH41)*100</f>
        <v>9.1466203237903585E-3</v>
      </c>
      <c r="EJ41" s="160">
        <f>('2-year summary'!GI41/'2-year summary'!AG41)*100</f>
        <v>3.7707390648567124E-2</v>
      </c>
      <c r="EK41" s="160">
        <f>('2-year summary'!GJ41/'2-year summary'!AH41)*100</f>
        <v>3.6586481295161434E-2</v>
      </c>
      <c r="EL41" s="160">
        <f t="shared" si="14"/>
        <v>4.7134238310708905E-2</v>
      </c>
      <c r="EM41" s="160">
        <f t="shared" si="14"/>
        <v>4.5733101618951791E-2</v>
      </c>
      <c r="EN41" s="564">
        <f>('2-year summary'!GM41/'2-year summary'!X41)*100</f>
        <v>2.1085271317829455</v>
      </c>
      <c r="EO41" s="263">
        <f>('2-year summary'!GN41/'2-year summary'!Y41)*100</f>
        <v>0.51999282768513533</v>
      </c>
      <c r="EP41" s="263">
        <f>('2-year summary'!GO41/'2-year summary'!Z41)*100</f>
        <v>2.2328548644338118</v>
      </c>
      <c r="EQ41" s="263">
        <f>('2-year summary'!GP41/'2-year summary'!AA41)*100</f>
        <v>2.4990313831848123</v>
      </c>
      <c r="ER41" s="263">
        <f>('2-year summary'!GQ41/'2-year summary'!AB41)*100</f>
        <v>2.0873427091043673</v>
      </c>
      <c r="ES41" s="265">
        <f>('2-year summary'!GR41/'2-year summary'!AC41)*100</f>
        <v>2.161100196463654</v>
      </c>
      <c r="ET41" s="265">
        <f>('2-year summary'!GS41/'2-year summary'!AD41)*100</f>
        <v>0.95990965556182939</v>
      </c>
      <c r="EU41" s="265">
        <f>('2-year summary'!GT41/'2-year summary'!AE41)*100</f>
        <v>2.3153020416754369</v>
      </c>
      <c r="EV41" s="265">
        <f>('2-year summary'!GU41/'2-year summary'!AF41)*100</f>
        <v>2.7112516945323089</v>
      </c>
      <c r="EW41" s="564">
        <f>('2-year summary'!GV41/'2-year summary'!X41)*100</f>
        <v>0</v>
      </c>
      <c r="EX41" s="263">
        <f>('2-year summary'!GW41/'2-year summary'!Y41)*100</f>
        <v>0</v>
      </c>
      <c r="EY41" s="263">
        <f>('2-year summary'!GX41/'2-year summary'!Z41)*100</f>
        <v>0</v>
      </c>
      <c r="EZ41" s="263">
        <f>('2-year summary'!GY41/'2-year summary'!AA41)*100</f>
        <v>0</v>
      </c>
      <c r="FA41" s="263">
        <f>('2-year summary'!GZ41/'2-year summary'!AB41)*100</f>
        <v>1.4803849000740192E-2</v>
      </c>
      <c r="FB41" s="265">
        <f>('2-year summary'!HA41/'2-year summary'!AC41)*100</f>
        <v>0</v>
      </c>
      <c r="FC41" s="265">
        <f>('2-year summary'!HB41/'2-year summary'!AD41)*100</f>
        <v>0</v>
      </c>
      <c r="FD41" s="265">
        <f>('2-year summary'!HC41/'2-year summary'!AE41)*100</f>
        <v>3.157230056830141E-2</v>
      </c>
      <c r="FE41" s="265">
        <f>('2-year summary'!HD41/'2-year summary'!AF41)*100</f>
        <v>1.1296882060551289E-2</v>
      </c>
      <c r="FF41" s="564">
        <f>('2-year summary'!HN41/'2-year summary'!X41)*100</f>
        <v>18.356589147286822</v>
      </c>
      <c r="FG41" s="263">
        <f>('2-year summary'!HO41/'2-year summary'!Y41)*100</f>
        <v>11.439842209072978</v>
      </c>
      <c r="FH41" s="263">
        <f>('2-year summary'!HP41/'2-year summary'!Z41)*100</f>
        <v>13.055365686944635</v>
      </c>
      <c r="FI41" s="263">
        <f>('2-year summary'!HQ41/'2-year summary'!AA41)*100</f>
        <v>12.417667570709028</v>
      </c>
      <c r="FJ41" s="263">
        <f>('2-year summary'!HR41/'2-year summary'!AB41)*100</f>
        <v>11.680236861584012</v>
      </c>
      <c r="FK41" s="265">
        <f>('2-year summary'!HS41/'2-year summary'!AC41)*100</f>
        <v>8.1532416502946958</v>
      </c>
      <c r="FL41" s="265">
        <f>('2-year summary'!HT41/'2-year summary'!AD41)*100</f>
        <v>15.245623941276115</v>
      </c>
      <c r="FM41" s="265">
        <f>('2-year summary'!HU41/'2-year summary'!AE41)*100</f>
        <v>9.1138707640496737</v>
      </c>
      <c r="FN41" s="265">
        <f>('2-year summary'!HV41/'2-year summary'!AF41)*100</f>
        <v>8.9584274740171708</v>
      </c>
      <c r="FO41" s="564">
        <f>('2-year summary'!HW41/'2-year summary'!X41)*100</f>
        <v>2.1085271317829455</v>
      </c>
      <c r="FP41" s="263">
        <f>('2-year summary'!HX41/'2-year summary'!Y41)*100</f>
        <v>2.3489331181638873</v>
      </c>
      <c r="FQ41" s="263">
        <f>('2-year summary'!HY41/'2-year summary'!Z41)*100</f>
        <v>3.7138300296195035</v>
      </c>
      <c r="FR41" s="263">
        <f>('2-year summary'!HZ41/'2-year summary'!AA41)*100</f>
        <v>4.4556373498643937</v>
      </c>
      <c r="FS41" s="263">
        <f>('2-year summary'!IA41/'2-year summary'!AB41)*100</f>
        <v>2.9607698001480385</v>
      </c>
      <c r="FT41" s="265">
        <f>('2-year summary'!IB41/'2-year summary'!AC41)*100</f>
        <v>1.882776686313032</v>
      </c>
      <c r="FU41" s="265">
        <f>('2-year summary'!IC41/'2-year summary'!AD41)*100</f>
        <v>6.0982495765104465</v>
      </c>
      <c r="FV41" s="265">
        <f>('2-year summary'!ID41/'2-year summary'!AE41)*100</f>
        <v>2.1784887392127974</v>
      </c>
      <c r="FW41" s="265">
        <f>('2-year summary'!IE41/'2-year summary'!AF41)*100</f>
        <v>1.8752824220515139</v>
      </c>
      <c r="FX41" s="564">
        <f>('2-year summary'!KQ41/'2-year summary'!X41)*100</f>
        <v>23.100775193798452</v>
      </c>
      <c r="FY41" s="263">
        <f>('2-year summary'!KR41/'2-year summary'!Y41)*100</f>
        <v>14.685314685314685</v>
      </c>
      <c r="FZ41" s="263">
        <f>('2-year summary'!KS41/'2-year summary'!Z41)*100</f>
        <v>17.680565048986104</v>
      </c>
      <c r="GA41" s="263">
        <f>('2-year summary'!KT41/'2-year summary'!AA41)*100</f>
        <v>14.994188299108874</v>
      </c>
      <c r="GB41" s="263">
        <f>('2-year summary'!KU41/'2-year summary'!AB41)*100</f>
        <v>13.190229459659511</v>
      </c>
      <c r="GC41" s="265">
        <f>('2-year summary'!KV41/'2-year summary'!AC41)*100</f>
        <v>10.854616895874264</v>
      </c>
      <c r="GD41" s="265">
        <f>('2-year summary'!KW41/'2-year summary'!AD41)*100</f>
        <v>14.455110107284019</v>
      </c>
      <c r="GE41" s="265">
        <f>('2-year summary'!KX41/'2-year summary'!AE41)*100</f>
        <v>10.892443696063985</v>
      </c>
      <c r="GF41" s="265">
        <f>('2-year summary'!KY41/'2-year summary'!AF41)*100</f>
        <v>9.1165838228648894</v>
      </c>
      <c r="GG41" s="564">
        <f>('2-year summary'!KZ41/'2-year summary'!X41)*100</f>
        <v>17.581395348837209</v>
      </c>
      <c r="GH41" s="263">
        <f>('2-year summary'!LA41/'2-year summary'!Y41)*100</f>
        <v>9.7184866415635653</v>
      </c>
      <c r="GI41" s="263">
        <f>('2-year summary'!LB41/'2-year summary'!Z41)*100</f>
        <v>5.741626794258373</v>
      </c>
      <c r="GJ41" s="263">
        <f>('2-year summary'!LC41/'2-year summary'!AA41)*100</f>
        <v>7.8651685393258424</v>
      </c>
      <c r="GK41" s="263">
        <f>('2-year summary'!LD41/'2-year summary'!AB41)*100</f>
        <v>7.742413027387121</v>
      </c>
      <c r="GL41" s="265">
        <f>('2-year summary'!LE41/'2-year summary'!AC41)*100</f>
        <v>8.3824492468893261</v>
      </c>
      <c r="GM41" s="265">
        <f>('2-year summary'!LF41/'2-year summary'!AD41)*100</f>
        <v>13.721061547148503</v>
      </c>
      <c r="GN41" s="265">
        <f>('2-year summary'!LG41/'2-year summary'!AE41)*100</f>
        <v>10.250473584508525</v>
      </c>
      <c r="GO41" s="265">
        <f>('2-year summary'!LH41/'2-year summary'!AF41)*100</f>
        <v>11.31947582467239</v>
      </c>
      <c r="GP41" s="152"/>
      <c r="GQ41" s="153">
        <f t="shared" si="35"/>
        <v>99.999999999999986</v>
      </c>
      <c r="GR41" s="153">
        <f t="shared" si="36"/>
        <v>100.00000000000001</v>
      </c>
      <c r="GS41" s="153">
        <f t="shared" si="37"/>
        <v>100</v>
      </c>
      <c r="GT41" s="153">
        <f t="shared" si="38"/>
        <v>100</v>
      </c>
      <c r="GU41" s="153">
        <f t="shared" si="39"/>
        <v>100</v>
      </c>
      <c r="GV41" s="153">
        <f t="shared" si="40"/>
        <v>100</v>
      </c>
      <c r="GW41" s="153">
        <f t="shared" si="41"/>
        <v>100</v>
      </c>
      <c r="GX41" s="153">
        <f t="shared" si="42"/>
        <v>100</v>
      </c>
      <c r="GY41" s="153">
        <f t="shared" si="43"/>
        <v>100</v>
      </c>
      <c r="GZ41" s="569">
        <f t="shared" si="44"/>
        <v>100.00000000000001</v>
      </c>
      <c r="HA41" s="569">
        <f t="shared" si="44"/>
        <v>99.999999999999986</v>
      </c>
    </row>
    <row r="42" spans="1:209" x14ac:dyDescent="0.2">
      <c r="A42" s="156" t="s">
        <v>47</v>
      </c>
      <c r="B42" s="157">
        <f>('2-year summary'!B42/'2-year summary'!X42)*100</f>
        <v>79.127222350496424</v>
      </c>
      <c r="C42" s="157">
        <f>('2-year summary'!C42/'2-year summary'!Y42)*100</f>
        <v>69.021364576154383</v>
      </c>
      <c r="D42" s="157">
        <f>('2-year summary'!D42/'2-year summary'!Z42)*100</f>
        <v>70.302722814138335</v>
      </c>
      <c r="E42" s="157">
        <f>('2-year summary'!E42/'2-year summary'!AA42)*100</f>
        <v>72.863801139306062</v>
      </c>
      <c r="F42" s="157">
        <f>('2-year summary'!F42/'2-year summary'!AB42)*100</f>
        <v>62.676345706067657</v>
      </c>
      <c r="G42" s="158">
        <f>('2-year summary'!G42/'2-year summary'!AC42)*100</f>
        <v>57.545907819530584</v>
      </c>
      <c r="H42" s="158">
        <f>('2-year summary'!H42/'2-year summary'!AD42)*100</f>
        <v>58.582177286621203</v>
      </c>
      <c r="I42" s="158">
        <f>('2-year summary'!I42/'2-year summary'!AE42)*100</f>
        <v>58.33918128654971</v>
      </c>
      <c r="J42" s="158">
        <f>('2-year summary'!J42/'2-year summary'!AF42)*100</f>
        <v>55.747063343945548</v>
      </c>
      <c r="K42" s="158">
        <f>('2-year summary'!K42/'2-year summary'!AG42)*100</f>
        <v>56.061636075232272</v>
      </c>
      <c r="L42" s="158">
        <f>('2-year summary'!L42/'2-year summary'!AH42)*100</f>
        <v>47.047188471319586</v>
      </c>
      <c r="M42" s="160">
        <f>('2-year summary'!M42/'2-year summary'!X42)*100</f>
        <v>20.872777649503579</v>
      </c>
      <c r="N42" s="157">
        <f>('2-year summary'!N42/'2-year summary'!Y42)*100</f>
        <v>30.978635423845624</v>
      </c>
      <c r="O42" s="157">
        <f>('2-year summary'!O42/'2-year summary'!Z42)*100</f>
        <v>29.697277185861658</v>
      </c>
      <c r="P42" s="157">
        <f>('2-year summary'!P42/'2-year summary'!AA42)*100</f>
        <v>27.136198860693938</v>
      </c>
      <c r="Q42" s="157">
        <f>('2-year summary'!Q42/'2-year summary'!AB42)*100</f>
        <v>37.323654293932343</v>
      </c>
      <c r="R42" s="158">
        <f>('2-year summary'!R42/'2-year summary'!AC42)*100</f>
        <v>42.454092180469416</v>
      </c>
      <c r="S42" s="158">
        <f>('2-year summary'!S42/'2-year summary'!AD42)*100</f>
        <v>41.417822713378797</v>
      </c>
      <c r="T42" s="158">
        <f>('2-year summary'!T42/'2-year summary'!AE42)*100</f>
        <v>41.66081871345029</v>
      </c>
      <c r="U42" s="158">
        <f>('2-year summary'!U42/'2-year summary'!AF42)*100</f>
        <v>44.252936656054452</v>
      </c>
      <c r="V42" s="158">
        <f>('2-year summary'!V42/'2-year summary'!AG42)*100</f>
        <v>43.938363924767728</v>
      </c>
      <c r="W42" s="158">
        <f>('2-year summary'!W42/'2-year summary'!AH42)*100</f>
        <v>52.952811528680421</v>
      </c>
      <c r="X42" s="160">
        <f>('2-year summary'!AI42/'2-year summary'!X42)*100</f>
        <v>32.57908104363888</v>
      </c>
      <c r="Y42" s="157">
        <f>('2-year summary'!AJ42/'2-year summary'!Y42)*100</f>
        <v>27.20537560303239</v>
      </c>
      <c r="Z42" s="157">
        <f>('2-year summary'!AK42/'2-year summary'!Z42)*100</f>
        <v>27.32961271774057</v>
      </c>
      <c r="AA42" s="157">
        <f>('2-year summary'!AL42/'2-year summary'!AA42)*100</f>
        <v>27.688589677196617</v>
      </c>
      <c r="AB42" s="157">
        <f>('2-year summary'!AM42/'2-year summary'!AB42)*100</f>
        <v>23.380358854951378</v>
      </c>
      <c r="AC42" s="158">
        <f>('2-year summary'!AN42/'2-year summary'!AC42)*100</f>
        <v>21.427702784871702</v>
      </c>
      <c r="AD42" s="158">
        <f>('2-year summary'!AO42/'2-year summary'!AD42)*100</f>
        <v>21.443686809311075</v>
      </c>
      <c r="AE42" s="158">
        <f>('2-year summary'!AP42/'2-year summary'!AE42)*100</f>
        <v>21.146198830409357</v>
      </c>
      <c r="AF42" s="158">
        <f>('2-year summary'!AQ42/'2-year summary'!AF42)*100</f>
        <v>20.122955318915359</v>
      </c>
      <c r="AG42" s="158">
        <f>('2-year summary'!AR42/'2-year summary'!AG42)*100</f>
        <v>20.303648311806029</v>
      </c>
      <c r="AH42" s="158">
        <f>('2-year summary'!AS42/'2-year summary'!AH42)*100</f>
        <v>16.66195723839126</v>
      </c>
      <c r="AI42" s="160">
        <f>('2-year summary'!AT42/'2-year summary'!X42)*100</f>
        <v>11.313784345416762</v>
      </c>
      <c r="AJ42" s="157">
        <f>('2-year summary'!AU42/'2-year summary'!Y42)*100</f>
        <v>21.847002067539627</v>
      </c>
      <c r="AK42" s="157">
        <f>('2-year summary'!AV42/'2-year summary'!Z42)*100</f>
        <v>17.89277862337223</v>
      </c>
      <c r="AL42" s="157">
        <f>('2-year summary'!AW42/'2-year summary'!AA42)*100</f>
        <v>15.881235974451924</v>
      </c>
      <c r="AM42" s="157">
        <f>('2-year summary'!AX42/'2-year summary'!AB42)*100</f>
        <v>20.284892480482124</v>
      </c>
      <c r="AN42" s="158">
        <f>('2-year summary'!AY42/'2-year summary'!AC42)*100</f>
        <v>25.598929830961936</v>
      </c>
      <c r="AO42" s="158">
        <f>('2-year summary'!AZ42/'2-year summary'!AD42)*100</f>
        <v>26.592993181283799</v>
      </c>
      <c r="AP42" s="158">
        <f>('2-year summary'!BA42/'2-year summary'!AE42)*100</f>
        <v>28.888888888888886</v>
      </c>
      <c r="AQ42" s="158">
        <f>('2-year summary'!BB42/'2-year summary'!AF42)*100</f>
        <v>31.057196179602592</v>
      </c>
      <c r="AR42" s="158">
        <f>('2-year summary'!BC42/'2-year summary'!AG42)*100</f>
        <v>27.985497394062996</v>
      </c>
      <c r="AS42" s="158">
        <f>('2-year summary'!BD42/'2-year summary'!AH42)*100</f>
        <v>38.833945559009138</v>
      </c>
      <c r="AT42" s="550">
        <f t="shared" si="1"/>
        <v>48.289145705869025</v>
      </c>
      <c r="AU42" s="550">
        <f t="shared" si="1"/>
        <v>55.495902797400397</v>
      </c>
      <c r="AV42" s="160" t="s">
        <v>73</v>
      </c>
      <c r="AW42" s="157" t="s">
        <v>73</v>
      </c>
      <c r="AX42" s="157" t="s">
        <v>73</v>
      </c>
      <c r="AY42" s="157" t="s">
        <v>73</v>
      </c>
      <c r="AZ42" s="157" t="s">
        <v>73</v>
      </c>
      <c r="BA42" s="158" t="s">
        <v>73</v>
      </c>
      <c r="BB42" s="158" t="s">
        <v>73</v>
      </c>
      <c r="BC42" s="158" t="s">
        <v>73</v>
      </c>
      <c r="BD42" s="158" t="s">
        <v>73</v>
      </c>
      <c r="BE42" s="158" t="s">
        <v>73</v>
      </c>
      <c r="BF42" s="158" t="s">
        <v>73</v>
      </c>
      <c r="BG42" s="160">
        <f>('2-year summary'!CW42/'2-year summary'!X42)*100</f>
        <v>0.1847148464557839</v>
      </c>
      <c r="BH42" s="157">
        <f>('2-year summary'!CX42/'2-year summary'!Y42)*100</f>
        <v>0.15506547208821503</v>
      </c>
      <c r="BI42" s="157">
        <f>('2-year summary'!CY42/'2-year summary'!Z42)*100</f>
        <v>0.45662100456621002</v>
      </c>
      <c r="BJ42" s="157">
        <f>('2-year summary'!CZ42/'2-year summary'!AA42)*100</f>
        <v>0.31071983428275507</v>
      </c>
      <c r="BK42" s="157">
        <f>('2-year summary'!DA42/'2-year summary'!AB42)*100</f>
        <v>0.30132858512532529</v>
      </c>
      <c r="BL42" s="158">
        <f>('2-year summary'!DB42/'2-year summary'!AC42)*100</f>
        <v>0.12161011796181442</v>
      </c>
      <c r="BM42" s="158">
        <f>('2-year summary'!DC42/'2-year summary'!AD42)*100</f>
        <v>0</v>
      </c>
      <c r="BN42" s="158">
        <f>('2-year summary'!DD42/'2-year summary'!AE42)*100</f>
        <v>0</v>
      </c>
      <c r="BO42" s="158">
        <f>('2-year summary'!DE42/'2-year summary'!AF42)*100</f>
        <v>0</v>
      </c>
      <c r="BP42" s="158">
        <f>('2-year summary'!DF42/'2-year summary'!AG42)*100</f>
        <v>6.7980965329707682E-2</v>
      </c>
      <c r="BQ42" s="158">
        <f>('2-year summary'!DG42/'2-year summary'!AH42)*100</f>
        <v>5.6513139304888389E-2</v>
      </c>
      <c r="BR42" s="550">
        <f t="shared" si="2"/>
        <v>6.7980965329707682E-2</v>
      </c>
      <c r="BS42" s="550">
        <f t="shared" si="2"/>
        <v>5.6513139304888389E-2</v>
      </c>
      <c r="BT42" s="160">
        <f>('2-year summary'!DS42/'2-year summary'!AG42)*100</f>
        <v>0.40788579197824609</v>
      </c>
      <c r="BU42" s="160">
        <f>('2-year summary'!DT42/'2-year summary'!AH42)*100</f>
        <v>0.38617311858340397</v>
      </c>
      <c r="BV42" s="550">
        <f>('2-year summary'!DU42/'2-year summary'!AG42)*100</f>
        <v>0.2379333786539769</v>
      </c>
      <c r="BW42" s="550">
        <f>('2-year summary'!DV42/'2-year summary'!AH42)*100</f>
        <v>0.17895827446547988</v>
      </c>
      <c r="BX42" s="160">
        <f t="shared" si="3"/>
        <v>0.64581917063222294</v>
      </c>
      <c r="BY42" s="160">
        <f t="shared" si="3"/>
        <v>0.56513139304888382</v>
      </c>
      <c r="BZ42" s="160">
        <f>('2-year summary'!DY42/'2-year summary'!AG42)*100</f>
        <v>5.6990709268071607</v>
      </c>
      <c r="CA42" s="160">
        <f>('2-year summary'!DZ42/'2-year summary'!AH42)*100</f>
        <v>4.8507111236695861</v>
      </c>
      <c r="CB42" s="160">
        <f>('2-year summary'!EA42/'2-year summary'!AG42)*100</f>
        <v>3.9768864717878993</v>
      </c>
      <c r="CC42" s="160">
        <f>('2-year summary'!EB42/'2-year summary'!AH42)*100</f>
        <v>4.9260619760761042</v>
      </c>
      <c r="CD42" s="160">
        <f t="shared" si="4"/>
        <v>9.6759573985950595</v>
      </c>
      <c r="CE42" s="160">
        <f t="shared" si="4"/>
        <v>9.7767730997456894</v>
      </c>
      <c r="CF42" s="160">
        <f>('2-year summary'!EE42/'2-year summary'!AG42)*100</f>
        <v>5.7443915703602997</v>
      </c>
      <c r="CG42" s="160">
        <f>('2-year summary'!EF42/'2-year summary'!AH42)*100</f>
        <v>4.8507111236695861</v>
      </c>
      <c r="CH42" s="160">
        <f>('2-year summary'!EG42/'2-year summary'!AG42)*100</f>
        <v>6.7980965329707682E-2</v>
      </c>
      <c r="CI42" s="160">
        <f>('2-year summary'!EH42/'2-year summary'!AH42)*100</f>
        <v>1.8837713101629461E-2</v>
      </c>
      <c r="CJ42" s="160">
        <f t="shared" si="5"/>
        <v>5.8123725356900078</v>
      </c>
      <c r="CK42" s="160">
        <f t="shared" si="5"/>
        <v>4.8695488367712159</v>
      </c>
      <c r="CL42" s="160">
        <f>('2-year summary'!EK42/'2-year summary'!AG42)*100</f>
        <v>2.8212100611828688</v>
      </c>
      <c r="CM42" s="160">
        <f>('2-year summary'!EL42/'2-year summary'!AH42)*100</f>
        <v>2.4677404163134598</v>
      </c>
      <c r="CN42" s="160">
        <f>('2-year summary'!EM42/'2-year summary'!AG42)*100</f>
        <v>0.26059370043054608</v>
      </c>
      <c r="CO42" s="160">
        <f>('2-year summary'!EN42/'2-year summary'!AH42)*100</f>
        <v>0.16953941791466515</v>
      </c>
      <c r="CP42" s="160">
        <f t="shared" si="6"/>
        <v>3.0818037616134148</v>
      </c>
      <c r="CQ42" s="160">
        <f t="shared" si="6"/>
        <v>2.6372798342281247</v>
      </c>
      <c r="CR42" s="160">
        <f>('2-year summary'!EQ42/'2-year summary'!AG42)*100</f>
        <v>2.4813052345343305</v>
      </c>
      <c r="CS42" s="160">
        <f>('2-year summary'!ER42/'2-year summary'!AH42)*100</f>
        <v>1.9685410191202786</v>
      </c>
      <c r="CT42" s="160">
        <f>('2-year summary'!ES42/'2-year summary'!AG42)*100</f>
        <v>0.18128257421255381</v>
      </c>
      <c r="CU42" s="160">
        <f>('2-year summary'!ET42/'2-year summary'!AH42)*100</f>
        <v>0.12244513516059151</v>
      </c>
      <c r="CV42" s="160">
        <f t="shared" si="7"/>
        <v>2.6625878087468844</v>
      </c>
      <c r="CW42" s="160">
        <f t="shared" si="7"/>
        <v>2.0909861542808699</v>
      </c>
      <c r="CX42" s="160">
        <f>('2-year summary'!EW42/'2-year summary'!AG42)*100</f>
        <v>3.5916610015862225</v>
      </c>
      <c r="CY42" s="160">
        <f>('2-year summary'!EX42/'2-year summary'!AH42)*100</f>
        <v>3.3907883582933036</v>
      </c>
      <c r="CZ42" s="160">
        <f>('2-year summary'!EY42/'2-year summary'!AG42)*100</f>
        <v>1.4615907545887152</v>
      </c>
      <c r="DA42" s="160">
        <f>('2-year summary'!EZ42/'2-year summary'!AH42)*100</f>
        <v>1.2903833474616182</v>
      </c>
      <c r="DB42" s="160">
        <f t="shared" si="8"/>
        <v>5.0532517561749373</v>
      </c>
      <c r="DC42" s="160">
        <f t="shared" si="8"/>
        <v>4.681171705754922</v>
      </c>
      <c r="DD42" s="160">
        <f>('2-year summary'!FC42/'2-year summary'!AG42)*100</f>
        <v>0.11330160888284614</v>
      </c>
      <c r="DE42" s="160">
        <f>('2-year summary'!FD42/'2-year summary'!AH42)*100</f>
        <v>9.4188565508147304E-2</v>
      </c>
      <c r="DF42" s="160">
        <f>('2-year summary'!FE42/'2-year summary'!AG42)*100</f>
        <v>0.10197144799456152</v>
      </c>
      <c r="DG42" s="160">
        <f>('2-year summary'!FF42/'2-year summary'!AH42)*100</f>
        <v>7.5350852406517843E-2</v>
      </c>
      <c r="DH42" s="160">
        <f t="shared" si="9"/>
        <v>0.21527305687740766</v>
      </c>
      <c r="DI42" s="160">
        <f t="shared" si="9"/>
        <v>0.16953941791466515</v>
      </c>
      <c r="DJ42" s="160">
        <f>('2-year summary'!FI42/'2-year summary'!AG42)*100</f>
        <v>4.6227056424201223</v>
      </c>
      <c r="DK42" s="160">
        <f>('2-year summary'!FJ42/'2-year summary'!AH42)*100</f>
        <v>3.8805688989356693</v>
      </c>
      <c r="DL42" s="160">
        <f>('2-year summary'!FK42/'2-year summary'!AG42)*100</f>
        <v>3.7276229322456382</v>
      </c>
      <c r="DM42" s="160">
        <f>('2-year summary'!FL42/'2-year summary'!AH42)*100</f>
        <v>3.1835735141753791</v>
      </c>
      <c r="DN42" s="160">
        <f t="shared" si="10"/>
        <v>8.3503285746657596</v>
      </c>
      <c r="DO42" s="160">
        <f t="shared" si="10"/>
        <v>7.064142413111048</v>
      </c>
      <c r="DP42" s="160">
        <f>('2-year summary'!FO42/'2-year summary'!AG42)*100</f>
        <v>0.4758667573079538</v>
      </c>
      <c r="DQ42" s="160">
        <f>('2-year summary'!FP42/'2-year summary'!AH42)*100</f>
        <v>0.41442968823584819</v>
      </c>
      <c r="DR42" s="160">
        <f>('2-year summary'!FQ42/'2-year summary'!AG42)*100</f>
        <v>0.30591434398368456</v>
      </c>
      <c r="DS42" s="160">
        <f>('2-year summary'!FR42/'2-year summary'!AH42)*100</f>
        <v>0.28256569652444191</v>
      </c>
      <c r="DT42" s="160">
        <f t="shared" si="11"/>
        <v>0.78178110129163836</v>
      </c>
      <c r="DU42" s="160">
        <f t="shared" si="11"/>
        <v>0.6969953847602901</v>
      </c>
      <c r="DV42" s="160">
        <f>('2-year summary'!FU42/'2-year summary'!AG42)*100</f>
        <v>8.5882619533197371</v>
      </c>
      <c r="DW42" s="160">
        <f>('2-year summary'!FV42/'2-year summary'!AH42)*100</f>
        <v>7.092398982763493</v>
      </c>
      <c r="DX42" s="160">
        <f>('2-year summary'!FW42/'2-year summary'!AG42)*100</f>
        <v>5.0872422388397922</v>
      </c>
      <c r="DY42" s="160">
        <f>('2-year summary'!FX42/'2-year summary'!AH42)*100</f>
        <v>3.2871809362343414</v>
      </c>
      <c r="DZ42" s="160">
        <f t="shared" si="12"/>
        <v>13.675504192159529</v>
      </c>
      <c r="EA42" s="160">
        <f t="shared" si="12"/>
        <v>10.379579918997834</v>
      </c>
      <c r="EB42" s="160">
        <f>('2-year summary'!GA42/'2-year summary'!AG42)*100</f>
        <v>0.92907319283933831</v>
      </c>
      <c r="EC42" s="160">
        <f>('2-year summary'!GB42/'2-year summary'!AH42)*100</f>
        <v>0.75350852406517843</v>
      </c>
      <c r="ED42" s="160">
        <f>('2-year summary'!GC42/'2-year summary'!AG42)*100</f>
        <v>0.11330160888284614</v>
      </c>
      <c r="EE42" s="160">
        <f>('2-year summary'!GD42/'2-year summary'!AH42)*100</f>
        <v>0.15070170481303569</v>
      </c>
      <c r="EF42" s="160">
        <f t="shared" si="13"/>
        <v>1.0423748017221846</v>
      </c>
      <c r="EG42" s="160">
        <f t="shared" si="13"/>
        <v>0.90421022887821412</v>
      </c>
      <c r="EH42" s="160">
        <f>('2-year summary'!GG42/'2-year summary'!AG42)*100</f>
        <v>0.28325402220711532</v>
      </c>
      <c r="EI42" s="160">
        <f>('2-year summary'!GH42/'2-year summary'!AH42)*100</f>
        <v>0.23547141377036826</v>
      </c>
      <c r="EJ42" s="160">
        <f>('2-year summary'!GI42/'2-year summary'!AG42)*100</f>
        <v>0.36256514842510762</v>
      </c>
      <c r="EK42" s="160">
        <f>('2-year summary'!GJ42/'2-year summary'!AH42)*100</f>
        <v>0.37675426203258922</v>
      </c>
      <c r="EL42" s="160">
        <f t="shared" si="14"/>
        <v>0.64581917063222294</v>
      </c>
      <c r="EM42" s="160">
        <f t="shared" si="14"/>
        <v>0.6122256758029575</v>
      </c>
      <c r="EN42" s="564">
        <f>('2-year summary'!GM42/'2-year summary'!X42)*100</f>
        <v>6.0725005772338951</v>
      </c>
      <c r="EO42" s="263">
        <f>('2-year summary'!GN42/'2-year summary'!Y42)*100</f>
        <v>5.9958649207443138</v>
      </c>
      <c r="EP42" s="263">
        <f>('2-year summary'!GO42/'2-year summary'!Z42)*100</f>
        <v>6.3757821748689327</v>
      </c>
      <c r="EQ42" s="263">
        <f>('2-year summary'!GP42/'2-year summary'!AA42)*100</f>
        <v>5.9036768513723459</v>
      </c>
      <c r="ER42" s="263">
        <f>('2-year summary'!GQ42/'2-year summary'!AB42)*100</f>
        <v>3.8350910834132312</v>
      </c>
      <c r="ES42" s="265">
        <f>('2-year summary'!GR42/'2-year summary'!AC42)*100</f>
        <v>3.3929222911346222</v>
      </c>
      <c r="ET42" s="265">
        <f>('2-year summary'!GS42/'2-year summary'!AD42)*100</f>
        <v>3.7032682812132616</v>
      </c>
      <c r="EU42" s="265">
        <f>('2-year summary'!GT42/'2-year summary'!AE42)*100</f>
        <v>3.9064327485380113</v>
      </c>
      <c r="EV42" s="265">
        <f>('2-year summary'!GU42/'2-year summary'!AF42)*100</f>
        <v>2.9311669777143483</v>
      </c>
      <c r="EW42" s="564">
        <f>('2-year summary'!GV42/'2-year summary'!X42)*100</f>
        <v>0.30016162549064884</v>
      </c>
      <c r="EX42" s="263">
        <f>('2-year summary'!GW42/'2-year summary'!Y42)*100</f>
        <v>0.17229496898690558</v>
      </c>
      <c r="EY42" s="263">
        <f>('2-year summary'!GX42/'2-year summary'!Z42)*100</f>
        <v>0.20294266869609334</v>
      </c>
      <c r="EZ42" s="263">
        <f>('2-year summary'!GY42/'2-year summary'!AA42)*100</f>
        <v>3.4524426031417227E-2</v>
      </c>
      <c r="FA42" s="263">
        <f>('2-year summary'!GZ42/'2-year summary'!AB42)*100</f>
        <v>2.7393507738665935E-2</v>
      </c>
      <c r="FB42" s="265">
        <f>('2-year summary'!HA42/'2-year summary'!AC42)*100</f>
        <v>1.2161011796181443E-2</v>
      </c>
      <c r="FC42" s="265">
        <f>('2-year summary'!HB42/'2-year summary'!AD42)*100</f>
        <v>1.1756407241946862E-2</v>
      </c>
      <c r="FD42" s="265">
        <f>('2-year summary'!HC42/'2-year summary'!AE42)*100</f>
        <v>1.1695906432748539E-2</v>
      </c>
      <c r="FE42" s="265">
        <f>('2-year summary'!HD42/'2-year summary'!AF42)*100</f>
        <v>2.195630694917115E-2</v>
      </c>
      <c r="FF42" s="564">
        <f>('2-year summary'!HN42/'2-year summary'!X42)*100</f>
        <v>17.570999769106439</v>
      </c>
      <c r="FG42" s="263">
        <f>('2-year summary'!HO42/'2-year summary'!Y42)*100</f>
        <v>16.333563059958649</v>
      </c>
      <c r="FH42" s="263">
        <f>('2-year summary'!HP42/'2-year summary'!Z42)*100</f>
        <v>16.303061051919499</v>
      </c>
      <c r="FI42" s="263">
        <f>('2-year summary'!HQ42/'2-year summary'!AA42)*100</f>
        <v>19.0402209563266</v>
      </c>
      <c r="FJ42" s="263">
        <f>('2-year summary'!HR42/'2-year summary'!AB42)*100</f>
        <v>19.079578139980825</v>
      </c>
      <c r="FK42" s="265">
        <f>('2-year summary'!HS42/'2-year summary'!AC42)*100</f>
        <v>17.901009363979085</v>
      </c>
      <c r="FL42" s="265">
        <f>('2-year summary'!HT42/'2-year summary'!AD42)*100</f>
        <v>18.83376440159887</v>
      </c>
      <c r="FM42" s="265">
        <f>('2-year summary'!HU42/'2-year summary'!AE42)*100</f>
        <v>19.076023391812864</v>
      </c>
      <c r="FN42" s="265">
        <f>('2-year summary'!HV42/'2-year summary'!AF42)*100</f>
        <v>19.091008892304316</v>
      </c>
      <c r="FO42" s="564">
        <f>('2-year summary'!HW42/'2-year summary'!X42)*100</f>
        <v>3.4172246594320019</v>
      </c>
      <c r="FP42" s="263">
        <f>('2-year summary'!HX42/'2-year summary'!Y42)*100</f>
        <v>2.8945554789800139</v>
      </c>
      <c r="FQ42" s="263">
        <f>('2-year summary'!HY42/'2-year summary'!Z42)*100</f>
        <v>5.2426856079824109</v>
      </c>
      <c r="FR42" s="263">
        <f>('2-year summary'!HZ42/'2-year summary'!AA42)*100</f>
        <v>5.2477127567754192</v>
      </c>
      <c r="FS42" s="263">
        <f>('2-year summary'!IA42/'2-year summary'!AB42)*100</f>
        <v>9.1768250924530896</v>
      </c>
      <c r="FT42" s="265">
        <f>('2-year summary'!IB42/'2-year summary'!AC42)*100</f>
        <v>9.1450808707284441</v>
      </c>
      <c r="FU42" s="265">
        <f>('2-year summary'!IC42/'2-year summary'!AD42)*100</f>
        <v>6.5012932047966139</v>
      </c>
      <c r="FV42" s="265">
        <f>('2-year summary'!ID42/'2-year summary'!AE42)*100</f>
        <v>5.8596491228070171</v>
      </c>
      <c r="FW42" s="265">
        <f>('2-year summary'!IE42/'2-year summary'!AF42)*100</f>
        <v>5.8952684158524535</v>
      </c>
      <c r="FX42" s="564">
        <f>('2-year summary'!KQ42/'2-year summary'!X42)*100</f>
        <v>22.904640960517199</v>
      </c>
      <c r="FY42" s="263">
        <f>('2-year summary'!KR42/'2-year summary'!Y42)*100</f>
        <v>19.486560992419022</v>
      </c>
      <c r="FZ42" s="263">
        <f>('2-year summary'!KS42/'2-year summary'!Z42)*100</f>
        <v>20.294266869609334</v>
      </c>
      <c r="GA42" s="263">
        <f>('2-year summary'!KT42/'2-year summary'!AA42)*100</f>
        <v>20.231313654410496</v>
      </c>
      <c r="GB42" s="263">
        <f>('2-year summary'!KU42/'2-year summary'!AB42)*100</f>
        <v>16.381317627722229</v>
      </c>
      <c r="GC42" s="265">
        <f>('2-year summary'!KV42/'2-year summary'!AC42)*100</f>
        <v>14.824273379545177</v>
      </c>
      <c r="GD42" s="265">
        <f>('2-year summary'!KW42/'2-year summary'!AD42)*100</f>
        <v>14.601457794498002</v>
      </c>
      <c r="GE42" s="265">
        <f>('2-year summary'!KX42/'2-year summary'!AE42)*100</f>
        <v>14.210526315789473</v>
      </c>
      <c r="GF42" s="265">
        <f>('2-year summary'!KY42/'2-year summary'!AF42)*100</f>
        <v>13.601932155011525</v>
      </c>
      <c r="GG42" s="564">
        <f>('2-year summary'!KZ42/'2-year summary'!X42)*100</f>
        <v>5.656892172708381</v>
      </c>
      <c r="GH42" s="263">
        <f>('2-year summary'!LA42/'2-year summary'!Y42)*100</f>
        <v>5.9097174362508618</v>
      </c>
      <c r="GI42" s="263">
        <f>('2-year summary'!LB42/'2-year summary'!Z42)*100</f>
        <v>5.9022492812447149</v>
      </c>
      <c r="GJ42" s="263">
        <f>('2-year summary'!LC42/'2-year summary'!AA42)*100</f>
        <v>5.6620058691524253</v>
      </c>
      <c r="GK42" s="263">
        <f>('2-year summary'!LD42/'2-year summary'!AB42)*100</f>
        <v>7.5332146281331323</v>
      </c>
      <c r="GL42" s="265">
        <f>('2-year summary'!LE42/'2-year summary'!AC42)*100</f>
        <v>7.5763103490210382</v>
      </c>
      <c r="GM42" s="265">
        <f>('2-year summary'!LF42/'2-year summary'!AD42)*100</f>
        <v>8.3117799200564306</v>
      </c>
      <c r="GN42" s="265">
        <f>('2-year summary'!LG42/'2-year summary'!AE42)*100</f>
        <v>6.9005847953216373</v>
      </c>
      <c r="GO42" s="265">
        <f>('2-year summary'!LH42/'2-year summary'!AF42)*100</f>
        <v>7.2785157536502361</v>
      </c>
      <c r="GP42" s="152"/>
      <c r="GQ42" s="153">
        <f t="shared" si="35"/>
        <v>100</v>
      </c>
      <c r="GR42" s="153">
        <f t="shared" si="36"/>
        <v>100</v>
      </c>
      <c r="GS42" s="153">
        <f t="shared" si="37"/>
        <v>100</v>
      </c>
      <c r="GT42" s="153">
        <f t="shared" si="38"/>
        <v>100</v>
      </c>
      <c r="GU42" s="153">
        <f t="shared" si="39"/>
        <v>100</v>
      </c>
      <c r="GV42" s="153">
        <f t="shared" si="40"/>
        <v>100</v>
      </c>
      <c r="GW42" s="153">
        <f t="shared" si="41"/>
        <v>100</v>
      </c>
      <c r="GX42" s="153">
        <f t="shared" si="42"/>
        <v>100</v>
      </c>
      <c r="GY42" s="153">
        <f t="shared" si="43"/>
        <v>100</v>
      </c>
      <c r="GZ42" s="569">
        <f t="shared" si="44"/>
        <v>100</v>
      </c>
      <c r="HA42" s="569">
        <f t="shared" si="44"/>
        <v>100</v>
      </c>
    </row>
    <row r="43" spans="1:209" x14ac:dyDescent="0.2">
      <c r="A43" s="156" t="s">
        <v>48</v>
      </c>
      <c r="B43" s="157">
        <f>('2-year summary'!B43/'2-year summary'!X43)*100</f>
        <v>54.025168074469917</v>
      </c>
      <c r="C43" s="157">
        <f>('2-year summary'!C43/'2-year summary'!Y43)*100</f>
        <v>45.977169577774724</v>
      </c>
      <c r="D43" s="157">
        <f>('2-year summary'!D43/'2-year summary'!Z43)*100</f>
        <v>44.915254237288138</v>
      </c>
      <c r="E43" s="157">
        <f>('2-year summary'!E43/'2-year summary'!AA43)*100</f>
        <v>50.323945524262861</v>
      </c>
      <c r="F43" s="157">
        <f>('2-year summary'!F43/'2-year summary'!AB43)*100</f>
        <v>50.255362614913182</v>
      </c>
      <c r="G43" s="158">
        <f>('2-year summary'!G43/'2-year summary'!AC43)*100</f>
        <v>50.043946385409797</v>
      </c>
      <c r="H43" s="158">
        <f>('2-year summary'!H43/'2-year summary'!AD43)*100</f>
        <v>50.357142857142854</v>
      </c>
      <c r="I43" s="158">
        <f>('2-year summary'!I43/'2-year summary'!AE43)*100</f>
        <v>50.154305624688902</v>
      </c>
      <c r="J43" s="158">
        <f>('2-year summary'!J43/'2-year summary'!AF43)*100</f>
        <v>52.037111738604281</v>
      </c>
      <c r="K43" s="158">
        <f>('2-year summary'!K43/'2-year summary'!AG43)*100</f>
        <v>43.345666554546476</v>
      </c>
      <c r="L43" s="158">
        <f>('2-year summary'!L43/'2-year summary'!AH43)*100</f>
        <v>51.164346895074942</v>
      </c>
      <c r="M43" s="160">
        <f>('2-year summary'!M43/'2-year summary'!X43)*100</f>
        <v>45.974831925530083</v>
      </c>
      <c r="N43" s="157">
        <f>('2-year summary'!N43/'2-year summary'!Y43)*100</f>
        <v>54.022830422225276</v>
      </c>
      <c r="O43" s="157">
        <f>('2-year summary'!O43/'2-year summary'!Z43)*100</f>
        <v>55.084745762711862</v>
      </c>
      <c r="P43" s="157">
        <f>('2-year summary'!P43/'2-year summary'!AA43)*100</f>
        <v>49.676054475737139</v>
      </c>
      <c r="Q43" s="157">
        <f>('2-year summary'!Q43/'2-year summary'!AB43)*100</f>
        <v>49.744637385086818</v>
      </c>
      <c r="R43" s="158">
        <f>('2-year summary'!R43/'2-year summary'!AC43)*100</f>
        <v>49.956053614590203</v>
      </c>
      <c r="S43" s="158">
        <f>('2-year summary'!S43/'2-year summary'!AD43)*100</f>
        <v>49.642857142857146</v>
      </c>
      <c r="T43" s="158">
        <f>('2-year summary'!T43/'2-year summary'!AE43)*100</f>
        <v>49.845694375311098</v>
      </c>
      <c r="U43" s="158">
        <f>('2-year summary'!U43/'2-year summary'!AF43)*100</f>
        <v>47.962888261395726</v>
      </c>
      <c r="V43" s="158">
        <f>('2-year summary'!V43/'2-year summary'!AG43)*100</f>
        <v>56.654333445453531</v>
      </c>
      <c r="W43" s="158">
        <f>('2-year summary'!W43/'2-year summary'!AH43)*100</f>
        <v>48.835653104925051</v>
      </c>
      <c r="X43" s="160">
        <f>('2-year summary'!AI43/'2-year summary'!X43)*100</f>
        <v>22.272022065161178</v>
      </c>
      <c r="Y43" s="157">
        <f>('2-year summary'!AJ43/'2-year summary'!Y43)*100</f>
        <v>18.319350845825884</v>
      </c>
      <c r="Z43" s="157">
        <f>('2-year summary'!AK43/'2-year summary'!Z43)*100</f>
        <v>17.575534266764922</v>
      </c>
      <c r="AA43" s="157">
        <f>('2-year summary'!AL43/'2-year summary'!AA43)*100</f>
        <v>18.907840803913793</v>
      </c>
      <c r="AB43" s="157">
        <f>('2-year summary'!AM43/'2-year summary'!AB43)*100</f>
        <v>17.943479741232551</v>
      </c>
      <c r="AC43" s="158">
        <f>('2-year summary'!AN43/'2-year summary'!AC43)*100</f>
        <v>17.172050098879367</v>
      </c>
      <c r="AD43" s="158">
        <f>('2-year summary'!AO43/'2-year summary'!AD43)*100</f>
        <v>17.424242424242426</v>
      </c>
      <c r="AE43" s="158">
        <f>('2-year summary'!AP43/'2-year summary'!AE43)*100</f>
        <v>17.073170731707318</v>
      </c>
      <c r="AF43" s="158">
        <f>('2-year summary'!AQ43/'2-year summary'!AF43)*100</f>
        <v>16.317063331988706</v>
      </c>
      <c r="AG43" s="158">
        <f>('2-year summary'!AR43/'2-year summary'!AG43)*100</f>
        <v>14.127144298688194</v>
      </c>
      <c r="AH43" s="158">
        <f>('2-year summary'!AS43/'2-year summary'!AH43)*100</f>
        <v>16.822805139186293</v>
      </c>
      <c r="AI43" s="160">
        <f>('2-year summary'!AT43/'2-year summary'!X43)*100</f>
        <v>29.667298741596277</v>
      </c>
      <c r="AJ43" s="157">
        <f>('2-year summary'!AU43/'2-year summary'!Y43)*100</f>
        <v>36.336129830834821</v>
      </c>
      <c r="AK43" s="157">
        <f>('2-year summary'!AV43/'2-year summary'!Z43)*100</f>
        <v>35.458118398427906</v>
      </c>
      <c r="AL43" s="157">
        <f>('2-year summary'!AW43/'2-year summary'!AA43)*100</f>
        <v>35.224117413724713</v>
      </c>
      <c r="AM43" s="157">
        <f>('2-year summary'!AX43/'2-year summary'!AB43)*100</f>
        <v>35.194643059811597</v>
      </c>
      <c r="AN43" s="158">
        <f>('2-year summary'!AY43/'2-year summary'!AC43)*100</f>
        <v>34.201274445176885</v>
      </c>
      <c r="AO43" s="158">
        <f>('2-year summary'!AZ43/'2-year summary'!AD43)*100</f>
        <v>32.900432900432904</v>
      </c>
      <c r="AP43" s="158">
        <f>('2-year summary'!BA43/'2-year summary'!AE43)*100</f>
        <v>33.887506222000994</v>
      </c>
      <c r="AQ43" s="158">
        <f>('2-year summary'!BB43/'2-year summary'!AF43)*100</f>
        <v>37.434449374747878</v>
      </c>
      <c r="AR43" s="158">
        <f>('2-year summary'!BC43/'2-year summary'!AG43)*100</f>
        <v>38.165713645027473</v>
      </c>
      <c r="AS43" s="158">
        <f>('2-year summary'!BD43/'2-year summary'!AH43)*100</f>
        <v>29.898286937901496</v>
      </c>
      <c r="AT43" s="550">
        <f t="shared" si="1"/>
        <v>52.292857943715667</v>
      </c>
      <c r="AU43" s="550">
        <f t="shared" si="1"/>
        <v>46.721092077087789</v>
      </c>
      <c r="AV43" s="160" t="s">
        <v>73</v>
      </c>
      <c r="AW43" s="157" t="s">
        <v>73</v>
      </c>
      <c r="AX43" s="157" t="s">
        <v>73</v>
      </c>
      <c r="AY43" s="157" t="s">
        <v>73</v>
      </c>
      <c r="AZ43" s="157" t="s">
        <v>73</v>
      </c>
      <c r="BA43" s="158" t="s">
        <v>73</v>
      </c>
      <c r="BB43" s="158" t="s">
        <v>73</v>
      </c>
      <c r="BC43" s="158" t="s">
        <v>73</v>
      </c>
      <c r="BD43" s="158" t="s">
        <v>73</v>
      </c>
      <c r="BE43" s="158" t="s">
        <v>73</v>
      </c>
      <c r="BF43" s="158" t="s">
        <v>73</v>
      </c>
      <c r="BG43" s="160">
        <f>('2-year summary'!CW43/'2-year summary'!X43)*100</f>
        <v>0</v>
      </c>
      <c r="BH43" s="157">
        <f>('2-year summary'!CX43/'2-year summary'!Y43)*100</f>
        <v>0.56388392243157748</v>
      </c>
      <c r="BI43" s="157">
        <f>('2-year summary'!CY43/'2-year summary'!Z43)*100</f>
        <v>1.3387374109555392</v>
      </c>
      <c r="BJ43" s="157">
        <f>('2-year summary'!CZ43/'2-year summary'!AA43)*100</f>
        <v>9.2555864075102481E-2</v>
      </c>
      <c r="BK43" s="157">
        <f>('2-year summary'!DA43/'2-year summary'!AB43)*100</f>
        <v>1.1349449551696743E-2</v>
      </c>
      <c r="BL43" s="158">
        <f>('2-year summary'!DB43/'2-year summary'!AC43)*100</f>
        <v>8.7892770819600091E-2</v>
      </c>
      <c r="BM43" s="158">
        <f>('2-year summary'!DC43/'2-year summary'!AD43)*100</f>
        <v>0</v>
      </c>
      <c r="BN43" s="158">
        <f>('2-year summary'!DD43/'2-year summary'!AE43)*100</f>
        <v>0</v>
      </c>
      <c r="BO43" s="158">
        <f>('2-year summary'!DE43/'2-year summary'!AF43)*100</f>
        <v>0</v>
      </c>
      <c r="BP43" s="158">
        <f>('2-year summary'!DF43/'2-year summary'!AG43)*100</f>
        <v>0</v>
      </c>
      <c r="BQ43" s="158">
        <f>('2-year summary'!DG43/'2-year summary'!AH43)*100</f>
        <v>0</v>
      </c>
      <c r="BR43" s="550">
        <f t="shared" si="2"/>
        <v>0</v>
      </c>
      <c r="BS43" s="550">
        <f t="shared" si="2"/>
        <v>0</v>
      </c>
      <c r="BT43" s="160">
        <f>('2-year summary'!DS43/'2-year summary'!AG43)*100</f>
        <v>0.50454086781029261</v>
      </c>
      <c r="BU43" s="160">
        <f>('2-year summary'!DT43/'2-year summary'!AH43)*100</f>
        <v>0.49518201284796576</v>
      </c>
      <c r="BV43" s="550">
        <f>('2-year summary'!DU43/'2-year summary'!AG43)*100</f>
        <v>0.14575625070075121</v>
      </c>
      <c r="BW43" s="550">
        <f>('2-year summary'!DV43/'2-year summary'!AH43)*100</f>
        <v>0.13383297644539613</v>
      </c>
      <c r="BX43" s="160">
        <f t="shared" si="3"/>
        <v>0.65029711851104377</v>
      </c>
      <c r="BY43" s="160">
        <f t="shared" si="3"/>
        <v>0.62901498929336186</v>
      </c>
      <c r="BZ43" s="160">
        <f>('2-year summary'!DY43/'2-year summary'!AG43)*100</f>
        <v>3.0945173225697951</v>
      </c>
      <c r="CA43" s="160">
        <f>('2-year summary'!DZ43/'2-year summary'!AH43)*100</f>
        <v>3.7339400428265521</v>
      </c>
      <c r="CB43" s="160">
        <f>('2-year summary'!EA43/'2-year summary'!AG43)*100</f>
        <v>5.2023769480883502</v>
      </c>
      <c r="CC43" s="160">
        <f>('2-year summary'!EB43/'2-year summary'!AH43)*100</f>
        <v>4.4298715203426129</v>
      </c>
      <c r="CD43" s="160">
        <f t="shared" si="4"/>
        <v>8.2968942706581448</v>
      </c>
      <c r="CE43" s="160">
        <f t="shared" si="4"/>
        <v>8.1638115631691655</v>
      </c>
      <c r="CF43" s="160">
        <f>('2-year summary'!EE43/'2-year summary'!AG43)*100</f>
        <v>5.0902567552416196</v>
      </c>
      <c r="CG43" s="160">
        <f>('2-year summary'!EF43/'2-year summary'!AH43)*100</f>
        <v>6.1830835117773022</v>
      </c>
      <c r="CH43" s="160">
        <f>('2-year summary'!EG43/'2-year summary'!AG43)*100</f>
        <v>7.8484134992712187E-2</v>
      </c>
      <c r="CI43" s="160">
        <f>('2-year summary'!EH43/'2-year summary'!AH43)*100</f>
        <v>4.0149892933618841E-2</v>
      </c>
      <c r="CJ43" s="160">
        <f t="shared" si="5"/>
        <v>5.1687408902343321</v>
      </c>
      <c r="CK43" s="160">
        <f t="shared" si="5"/>
        <v>6.2232334047109212</v>
      </c>
      <c r="CL43" s="160">
        <f>('2-year summary'!EK43/'2-year summary'!AG43)*100</f>
        <v>1.0875658706132976</v>
      </c>
      <c r="CM43" s="160">
        <f>('2-year summary'!EL43/'2-year summary'!AH43)*100</f>
        <v>1.1241970021413277</v>
      </c>
      <c r="CN43" s="160">
        <f>('2-year summary'!EM43/'2-year summary'!AG43)*100</f>
        <v>1.1212019284673171E-2</v>
      </c>
      <c r="CO43" s="160">
        <f>('2-year summary'!EN43/'2-year summary'!AH43)*100</f>
        <v>0</v>
      </c>
      <c r="CP43" s="160">
        <f t="shared" si="6"/>
        <v>1.0987778898979708</v>
      </c>
      <c r="CQ43" s="160">
        <f t="shared" si="6"/>
        <v>1.1241970021413277</v>
      </c>
      <c r="CR43" s="160">
        <f>('2-year summary'!EQ43/'2-year summary'!AG43)*100</f>
        <v>2.0069514519564975</v>
      </c>
      <c r="CS43" s="160">
        <f>('2-year summary'!ER43/'2-year summary'!AH43)*100</f>
        <v>2.3153104925053536</v>
      </c>
      <c r="CT43" s="160">
        <f>('2-year summary'!ES43/'2-year summary'!AG43)*100</f>
        <v>0.30272452068617556</v>
      </c>
      <c r="CU43" s="160">
        <f>('2-year summary'!ET43/'2-year summary'!AH43)*100</f>
        <v>0.25428265524625271</v>
      </c>
      <c r="CV43" s="160">
        <f t="shared" si="7"/>
        <v>2.309675972642673</v>
      </c>
      <c r="CW43" s="160">
        <f t="shared" si="7"/>
        <v>2.5695931477516063</v>
      </c>
      <c r="CX43" s="160">
        <f>('2-year summary'!EW43/'2-year summary'!AG43)*100</f>
        <v>2.8590649175916583</v>
      </c>
      <c r="CY43" s="160">
        <f>('2-year summary'!EX43/'2-year summary'!AH43)*100</f>
        <v>4.1622055674518199</v>
      </c>
      <c r="CZ43" s="160">
        <f>('2-year summary'!EY43/'2-year summary'!AG43)*100</f>
        <v>1.8051351048323803</v>
      </c>
      <c r="DA43" s="160">
        <f>('2-year summary'!EZ43/'2-year summary'!AH43)*100</f>
        <v>1.7933618843683083</v>
      </c>
      <c r="DB43" s="160">
        <f t="shared" si="8"/>
        <v>4.6642000224240387</v>
      </c>
      <c r="DC43" s="160">
        <f t="shared" si="8"/>
        <v>5.9555674518201283</v>
      </c>
      <c r="DD43" s="160">
        <f>('2-year summary'!FC43/'2-year summary'!AG43)*100</f>
        <v>0.20181634712411706</v>
      </c>
      <c r="DE43" s="160">
        <f>('2-year summary'!FD43/'2-year summary'!AH43)*100</f>
        <v>0.26766595289079226</v>
      </c>
      <c r="DF43" s="160">
        <f>('2-year summary'!FE43/'2-year summary'!AG43)*100</f>
        <v>2.2424038569346341E-2</v>
      </c>
      <c r="DG43" s="160">
        <f>('2-year summary'!FF43/'2-year summary'!AH43)*100</f>
        <v>6.6916488222698065E-2</v>
      </c>
      <c r="DH43" s="160">
        <f t="shared" si="9"/>
        <v>0.22424038569346338</v>
      </c>
      <c r="DI43" s="160">
        <f t="shared" si="9"/>
        <v>0.33458244111349034</v>
      </c>
      <c r="DJ43" s="160">
        <f>('2-year summary'!FI43/'2-year summary'!AG43)*100</f>
        <v>4.1820831931830922</v>
      </c>
      <c r="DK43" s="160">
        <f>('2-year summary'!FJ43/'2-year summary'!AH43)*100</f>
        <v>5.5005353319057813</v>
      </c>
      <c r="DL43" s="160">
        <f>('2-year summary'!FK43/'2-year summary'!AG43)*100</f>
        <v>3.0048211682924095</v>
      </c>
      <c r="DM43" s="160">
        <f>('2-year summary'!FL43/'2-year summary'!AH43)*100</f>
        <v>2.917558886509636</v>
      </c>
      <c r="DN43" s="160">
        <f t="shared" si="10"/>
        <v>7.1869043614755022</v>
      </c>
      <c r="DO43" s="160">
        <f t="shared" si="10"/>
        <v>8.4180942184154173</v>
      </c>
      <c r="DP43" s="160">
        <f>('2-year summary'!FO43/'2-year summary'!AG43)*100</f>
        <v>0.22424038569346338</v>
      </c>
      <c r="DQ43" s="160">
        <f>('2-year summary'!FP43/'2-year summary'!AH43)*100</f>
        <v>0.1873661670235546</v>
      </c>
      <c r="DR43" s="160">
        <f>('2-year summary'!FQ43/'2-year summary'!AG43)*100</f>
        <v>7.8484134992712187E-2</v>
      </c>
      <c r="DS43" s="160">
        <f>('2-year summary'!FR43/'2-year summary'!AH43)*100</f>
        <v>4.0149892933618841E-2</v>
      </c>
      <c r="DT43" s="160">
        <f t="shared" si="11"/>
        <v>0.30272452068617556</v>
      </c>
      <c r="DU43" s="160">
        <f t="shared" si="11"/>
        <v>0.22751605995717344</v>
      </c>
      <c r="DV43" s="160">
        <f>('2-year summary'!FU43/'2-year summary'!AG43)*100</f>
        <v>8.0950779235340296</v>
      </c>
      <c r="DW43" s="160">
        <f>('2-year summary'!FV43/'2-year summary'!AH43)*100</f>
        <v>8.7660599571734465</v>
      </c>
      <c r="DX43" s="160">
        <f>('2-year summary'!FW43/'2-year summary'!AG43)*100</f>
        <v>7.5344769593003695</v>
      </c>
      <c r="DY43" s="160">
        <f>('2-year summary'!FX43/'2-year summary'!AH43)*100</f>
        <v>8.6054603854389722</v>
      </c>
      <c r="DZ43" s="160">
        <f t="shared" si="12"/>
        <v>15.629554882834398</v>
      </c>
      <c r="EA43" s="160">
        <f t="shared" si="12"/>
        <v>17.371520342612421</v>
      </c>
      <c r="EB43" s="160">
        <f>('2-year summary'!GA43/'2-year summary'!AG43)*100</f>
        <v>1.7378629891243411</v>
      </c>
      <c r="EC43" s="160">
        <f>('2-year summary'!GB43/'2-year summary'!AH43)*100</f>
        <v>1.4855460385438972</v>
      </c>
      <c r="ED43" s="160">
        <f>('2-year summary'!GC43/'2-year summary'!AG43)*100</f>
        <v>7.8484134992712187E-2</v>
      </c>
      <c r="EE43" s="160">
        <f>('2-year summary'!GD43/'2-year summary'!AH43)*100</f>
        <v>0.42826552462526768</v>
      </c>
      <c r="EF43" s="160">
        <f t="shared" si="13"/>
        <v>1.8163471241170532</v>
      </c>
      <c r="EG43" s="160">
        <f t="shared" si="13"/>
        <v>1.913811563169165</v>
      </c>
      <c r="EH43" s="160">
        <f>('2-year summary'!GG43/'2-year summary'!AG43)*100</f>
        <v>0.13454423141607805</v>
      </c>
      <c r="EI43" s="160">
        <f>('2-year summary'!GH43/'2-year summary'!AH43)*100</f>
        <v>0.12044967880085652</v>
      </c>
      <c r="EJ43" s="160">
        <f>('2-year summary'!GI43/'2-year summary'!AG43)*100</f>
        <v>0.22424038569346338</v>
      </c>
      <c r="EK43" s="160">
        <f>('2-year summary'!GJ43/'2-year summary'!AH43)*100</f>
        <v>0.22751605995717344</v>
      </c>
      <c r="EL43" s="160">
        <f t="shared" si="14"/>
        <v>0.35878461710954146</v>
      </c>
      <c r="EM43" s="160">
        <f t="shared" si="14"/>
        <v>0.34796573875802994</v>
      </c>
      <c r="EN43" s="564">
        <f>('2-year summary'!GM43/'2-year summary'!X43)*100</f>
        <v>4.1027409067402179</v>
      </c>
      <c r="EO43" s="263">
        <f>('2-year summary'!GN43/'2-year summary'!Y43)*100</f>
        <v>4.1397331866318252</v>
      </c>
      <c r="EP43" s="263">
        <f>('2-year summary'!GO43/'2-year summary'!Z43)*100</f>
        <v>3.5617784328174897</v>
      </c>
      <c r="EQ43" s="263">
        <f>('2-year summary'!GP43/'2-year summary'!AA43)*100</f>
        <v>4.1517916170831679</v>
      </c>
      <c r="ER43" s="263">
        <f>('2-year summary'!GQ43/'2-year summary'!AB43)*100</f>
        <v>4.8235160594711157</v>
      </c>
      <c r="ES43" s="265">
        <f>('2-year summary'!GR43/'2-year summary'!AC43)*100</f>
        <v>5.1197539002417054</v>
      </c>
      <c r="ET43" s="265">
        <f>('2-year summary'!GS43/'2-year summary'!AD43)*100</f>
        <v>4.837662337662338</v>
      </c>
      <c r="EU43" s="265">
        <f>('2-year summary'!GT43/'2-year summary'!AE43)*100</f>
        <v>4.937779990044799</v>
      </c>
      <c r="EV43" s="265">
        <f>('2-year summary'!GU43/'2-year summary'!AF43)*100</f>
        <v>4.0540540540540544</v>
      </c>
      <c r="EW43" s="564">
        <f>('2-year summary'!GV43/'2-year summary'!X43)*100</f>
        <v>5.1715221513532146E-2</v>
      </c>
      <c r="EX43" s="263">
        <f>('2-year summary'!GW43/'2-year summary'!Y43)*100</f>
        <v>0.27506532801540368</v>
      </c>
      <c r="EY43" s="263">
        <f>('2-year summary'!GX43/'2-year summary'!Z43)*100</f>
        <v>6.1409972979611892E-2</v>
      </c>
      <c r="EZ43" s="263">
        <f>('2-year summary'!GY43/'2-year summary'!AA43)*100</f>
        <v>0.10577813037154569</v>
      </c>
      <c r="FA43" s="263">
        <f>('2-year summary'!GZ43/'2-year summary'!AB43)*100</f>
        <v>7.9446146861877204E-2</v>
      </c>
      <c r="FB43" s="265">
        <f>('2-year summary'!HA43/'2-year summary'!AC43)*100</f>
        <v>8.7892770819600091E-2</v>
      </c>
      <c r="FC43" s="265">
        <f>('2-year summary'!HB43/'2-year summary'!AD43)*100</f>
        <v>4.3290043290043288E-2</v>
      </c>
      <c r="FD43" s="265">
        <f>('2-year summary'!HC43/'2-year summary'!AE43)*100</f>
        <v>2.9865604778496768E-2</v>
      </c>
      <c r="FE43" s="265">
        <f>('2-year summary'!HD43/'2-year summary'!AF43)*100</f>
        <v>2.0169423154497781E-2</v>
      </c>
      <c r="FF43" s="564">
        <f>('2-year summary'!HN43/'2-year summary'!X43)*100</f>
        <v>10.205137045337011</v>
      </c>
      <c r="FG43" s="263">
        <f>('2-year summary'!HO43/'2-year summary'!Y43)*100</f>
        <v>9.0634025581075495</v>
      </c>
      <c r="FH43" s="263">
        <f>('2-year summary'!HP43/'2-year summary'!Z43)*100</f>
        <v>9.3465978874969302</v>
      </c>
      <c r="FI43" s="263">
        <f>('2-year summary'!HQ43/'2-year summary'!AA43)*100</f>
        <v>11.265370884569617</v>
      </c>
      <c r="FJ43" s="263">
        <f>('2-year summary'!HR43/'2-year summary'!AB43)*100</f>
        <v>12.257405515832483</v>
      </c>
      <c r="FK43" s="265">
        <f>('2-year summary'!HS43/'2-year summary'!AC43)*100</f>
        <v>12.799384750604261</v>
      </c>
      <c r="FL43" s="265">
        <f>('2-year summary'!HT43/'2-year summary'!AD43)*100</f>
        <v>13.333333333333334</v>
      </c>
      <c r="FM43" s="265">
        <f>('2-year summary'!HU43/'2-year summary'!AE43)*100</f>
        <v>13.549029367844698</v>
      </c>
      <c r="FN43" s="265">
        <f>('2-year summary'!HV43/'2-year summary'!AF43)*100</f>
        <v>17.18434852763211</v>
      </c>
      <c r="FO43" s="564">
        <f>('2-year summary'!HW43/'2-year summary'!X43)*100</f>
        <v>1.2928805378383039</v>
      </c>
      <c r="FP43" s="263">
        <f>('2-year summary'!HX43/'2-year summary'!Y43)*100</f>
        <v>3.7133819282079497</v>
      </c>
      <c r="FQ43" s="263">
        <f>('2-year summary'!HY43/'2-year summary'!Z43)*100</f>
        <v>5.0724637681159424</v>
      </c>
      <c r="FR43" s="263">
        <f>('2-year summary'!HZ43/'2-year summary'!AA43)*100</f>
        <v>6.7698003437789245</v>
      </c>
      <c r="FS43" s="263">
        <f>('2-year summary'!IA43/'2-year summary'!AB43)*100</f>
        <v>4.4149358756100332</v>
      </c>
      <c r="FT43" s="265">
        <f>('2-year summary'!IB43/'2-year summary'!AC43)*100</f>
        <v>4.9439683586025049</v>
      </c>
      <c r="FU43" s="265">
        <f>('2-year summary'!IC43/'2-year summary'!AD43)*100</f>
        <v>5.670995670995671</v>
      </c>
      <c r="FV43" s="265">
        <f>('2-year summary'!ID43/'2-year summary'!AE43)*100</f>
        <v>5.6147336983573917</v>
      </c>
      <c r="FW43" s="265">
        <f>('2-year summary'!IE43/'2-year summary'!AF43)*100</f>
        <v>6.5550625252117785</v>
      </c>
      <c r="FX43" s="564">
        <f>('2-year summary'!KQ43/'2-year summary'!X43)*100</f>
        <v>17.445268057231512</v>
      </c>
      <c r="FY43" s="263">
        <f>('2-year summary'!KR43/'2-year summary'!Y43)*100</f>
        <v>14.454682987209463</v>
      </c>
      <c r="FZ43" s="263">
        <f>('2-year summary'!KS43/'2-year summary'!Z43)*100</f>
        <v>14.431343650208795</v>
      </c>
      <c r="GA43" s="263">
        <f>('2-year summary'!KT43/'2-year summary'!AA43)*100</f>
        <v>15.998942218696286</v>
      </c>
      <c r="GB43" s="263">
        <f>('2-year summary'!KU43/'2-year summary'!AB43)*100</f>
        <v>15.23096129837703</v>
      </c>
      <c r="GC43" s="265">
        <f>('2-year summary'!KV43/'2-year summary'!AC43)*100</f>
        <v>14.952757635684467</v>
      </c>
      <c r="GD43" s="265">
        <f>('2-year summary'!KW43/'2-year summary'!AD43)*100</f>
        <v>14.761904761904763</v>
      </c>
      <c r="GE43" s="265">
        <f>('2-year summary'!KX43/'2-year summary'!AE43)*100</f>
        <v>14.594325535092088</v>
      </c>
      <c r="GF43" s="265">
        <f>('2-year summary'!KY43/'2-year summary'!AF43)*100</f>
        <v>14.481645824929407</v>
      </c>
      <c r="GG43" s="564">
        <f>('2-year summary'!KZ43/'2-year summary'!X43)*100</f>
        <v>14.962937424581968</v>
      </c>
      <c r="GH43" s="263">
        <f>('2-year summary'!LA43/'2-year summary'!Y43)*100</f>
        <v>13.134369412735525</v>
      </c>
      <c r="GI43" s="263">
        <f>('2-year summary'!LB43/'2-year summary'!Z43)*100</f>
        <v>13.154016212232866</v>
      </c>
      <c r="GJ43" s="263">
        <f>('2-year summary'!LC43/'2-year summary'!AA43)*100</f>
        <v>7.483802723786857</v>
      </c>
      <c r="GK43" s="263">
        <f>('2-year summary'!LD43/'2-year summary'!AB43)*100</f>
        <v>10.044262853251617</v>
      </c>
      <c r="GL43" s="265">
        <f>('2-year summary'!LE43/'2-year summary'!AC43)*100</f>
        <v>10.63502526917161</v>
      </c>
      <c r="GM43" s="265">
        <f>('2-year summary'!LF43/'2-year summary'!AD43)*100</f>
        <v>11.028138528138529</v>
      </c>
      <c r="GN43" s="265">
        <f>('2-year summary'!LG43/'2-year summary'!AE43)*100</f>
        <v>10.313588850174217</v>
      </c>
      <c r="GO43" s="265">
        <f>('2-year summary'!LH43/'2-year summary'!AF43)*100</f>
        <v>3.9532069382815651</v>
      </c>
      <c r="GP43" s="152"/>
      <c r="GQ43" s="153">
        <f t="shared" si="35"/>
        <v>100</v>
      </c>
      <c r="GR43" s="153">
        <f t="shared" si="36"/>
        <v>100</v>
      </c>
      <c r="GS43" s="153">
        <f t="shared" si="37"/>
        <v>100</v>
      </c>
      <c r="GT43" s="153">
        <f t="shared" si="38"/>
        <v>100</v>
      </c>
      <c r="GU43" s="153">
        <f t="shared" si="39"/>
        <v>100</v>
      </c>
      <c r="GV43" s="153">
        <f t="shared" si="40"/>
        <v>100</v>
      </c>
      <c r="GW43" s="153">
        <f t="shared" si="41"/>
        <v>100.00000000000001</v>
      </c>
      <c r="GX43" s="153">
        <f t="shared" si="42"/>
        <v>100</v>
      </c>
      <c r="GY43" s="153">
        <f t="shared" si="43"/>
        <v>100</v>
      </c>
      <c r="GZ43" s="569">
        <f t="shared" si="44"/>
        <v>100</v>
      </c>
      <c r="HA43" s="569">
        <f t="shared" si="44"/>
        <v>100</v>
      </c>
    </row>
    <row r="44" spans="1:209" x14ac:dyDescent="0.2">
      <c r="A44" s="156" t="s">
        <v>51</v>
      </c>
      <c r="B44" s="157">
        <f>('2-year summary'!B44/'2-year summary'!X44)*100</f>
        <v>52.284745762711857</v>
      </c>
      <c r="C44" s="157">
        <f>('2-year summary'!C44/'2-year summary'!Y44)*100</f>
        <v>47.331392527899077</v>
      </c>
      <c r="D44" s="157">
        <f>('2-year summary'!D44/'2-year summary'!Z44)*100</f>
        <v>48.150494046110971</v>
      </c>
      <c r="E44" s="157">
        <f>('2-year summary'!E44/'2-year summary'!AA44)*100</f>
        <v>47.06094916887497</v>
      </c>
      <c r="F44" s="157">
        <f>('2-year summary'!F44/'2-year summary'!AB44)*100</f>
        <v>43.561315844264001</v>
      </c>
      <c r="G44" s="158">
        <f>('2-year summary'!G44/'2-year summary'!AC44)*100</f>
        <v>41.574701835997423</v>
      </c>
      <c r="H44" s="158">
        <f>('2-year summary'!H44/'2-year summary'!AD44)*100</f>
        <v>40.655489248839629</v>
      </c>
      <c r="I44" s="158">
        <f>('2-year summary'!I44/'2-year summary'!AE44)*100</f>
        <v>38.47135439584617</v>
      </c>
      <c r="J44" s="158">
        <f>('2-year summary'!J44/'2-year summary'!AF44)*100</f>
        <v>36.570992495866363</v>
      </c>
      <c r="K44" s="158">
        <f>('2-year summary'!K44/'2-year summary'!AG44)*100</f>
        <v>36.141613025369182</v>
      </c>
      <c r="L44" s="158">
        <f>('2-year summary'!L44/'2-year summary'!AH44)*100</f>
        <v>40.845821556183672</v>
      </c>
      <c r="M44" s="160">
        <f>('2-year summary'!M44/'2-year summary'!X44)*100</f>
        <v>47.715254237288136</v>
      </c>
      <c r="N44" s="157">
        <f>('2-year summary'!N44/'2-year summary'!Y44)*100</f>
        <v>52.668607472100923</v>
      </c>
      <c r="O44" s="157">
        <f>('2-year summary'!O44/'2-year summary'!Z44)*100</f>
        <v>51.849505953889029</v>
      </c>
      <c r="P44" s="157">
        <f>('2-year summary'!P44/'2-year summary'!AA44)*100</f>
        <v>52.939050831125037</v>
      </c>
      <c r="Q44" s="157">
        <f>('2-year summary'!Q44/'2-year summary'!AB44)*100</f>
        <v>56.438684155735999</v>
      </c>
      <c r="R44" s="158">
        <f>('2-year summary'!R44/'2-year summary'!AC44)*100</f>
        <v>58.425298164002569</v>
      </c>
      <c r="S44" s="158">
        <f>('2-year summary'!S44/'2-year summary'!AD44)*100</f>
        <v>59.344510751160364</v>
      </c>
      <c r="T44" s="158">
        <f>('2-year summary'!T44/'2-year summary'!AE44)*100</f>
        <v>61.52864560415383</v>
      </c>
      <c r="U44" s="158">
        <f>('2-year summary'!U44/'2-year summary'!AF44)*100</f>
        <v>63.429007504133629</v>
      </c>
      <c r="V44" s="158">
        <f>('2-year summary'!V44/'2-year summary'!AG44)*100</f>
        <v>63.858386974630818</v>
      </c>
      <c r="W44" s="158">
        <f>('2-year summary'!W44/'2-year summary'!AH44)*100</f>
        <v>59.154178443816328</v>
      </c>
      <c r="X44" s="160">
        <f>('2-year summary'!AI44/'2-year summary'!X44)*100</f>
        <v>21.27457627118644</v>
      </c>
      <c r="Y44" s="157">
        <f>('2-year summary'!AJ44/'2-year summary'!Y44)*100</f>
        <v>18.571081999029598</v>
      </c>
      <c r="Z44" s="157">
        <f>('2-year summary'!AK44/'2-year summary'!Z44)*100</f>
        <v>18.887762857866736</v>
      </c>
      <c r="AA44" s="157">
        <f>('2-year summary'!AL44/'2-year summary'!AA44)*100</f>
        <v>17.796916405685376</v>
      </c>
      <c r="AB44" s="157">
        <f>('2-year summary'!AM44/'2-year summary'!AB44)*100</f>
        <v>15.531959192171559</v>
      </c>
      <c r="AC44" s="158">
        <f>('2-year summary'!AN44/'2-year summary'!AC44)*100</f>
        <v>14.975008660365219</v>
      </c>
      <c r="AD44" s="158">
        <f>('2-year summary'!AO44/'2-year summary'!AD44)*100</f>
        <v>14.137539073600456</v>
      </c>
      <c r="AE44" s="158">
        <f>('2-year summary'!AP44/'2-year summary'!AE44)*100</f>
        <v>13.284343923259703</v>
      </c>
      <c r="AF44" s="158">
        <f>('2-year summary'!AQ44/'2-year summary'!AF44)*100</f>
        <v>12.557764870479501</v>
      </c>
      <c r="AG44" s="158">
        <f>('2-year summary'!AR44/'2-year summary'!AG44)*100</f>
        <v>12.140287769784171</v>
      </c>
      <c r="AH44" s="158">
        <f>('2-year summary'!AS44/'2-year summary'!AH44)*100</f>
        <v>13.321956162338008</v>
      </c>
      <c r="AI44" s="160">
        <f>('2-year summary'!AT44/'2-year summary'!X44)*100</f>
        <v>33.227118644067801</v>
      </c>
      <c r="AJ44" s="157">
        <f>('2-year summary'!AU44/'2-year summary'!Y44)*100</f>
        <v>39.768316351285783</v>
      </c>
      <c r="AK44" s="157">
        <f>('2-year summary'!AV44/'2-year summary'!Z44)*100</f>
        <v>37.737522168735751</v>
      </c>
      <c r="AL44" s="157">
        <f>('2-year summary'!AW44/'2-year summary'!AA44)*100</f>
        <v>37.5813057094676</v>
      </c>
      <c r="AM44" s="157">
        <f>('2-year summary'!AX44/'2-year summary'!AB44)*100</f>
        <v>41.510514261919631</v>
      </c>
      <c r="AN44" s="158">
        <f>('2-year summary'!AY44/'2-year summary'!AC44)*100</f>
        <v>45.756421042213098</v>
      </c>
      <c r="AO44" s="158">
        <f>('2-year summary'!AZ44/'2-year summary'!AD44)*100</f>
        <v>46.263142938334752</v>
      </c>
      <c r="AP44" s="158">
        <f>('2-year summary'!BA44/'2-year summary'!AE44)*100</f>
        <v>47.883481474962593</v>
      </c>
      <c r="AQ44" s="158">
        <f>('2-year summary'!BB44/'2-year summary'!AF44)*100</f>
        <v>49.209310213253069</v>
      </c>
      <c r="AR44" s="158">
        <f>('2-year summary'!BC44/'2-year summary'!AG44)*100</f>
        <v>51.505111700113595</v>
      </c>
      <c r="AS44" s="158">
        <f>('2-year summary'!BD44/'2-year summary'!AH44)*100</f>
        <v>46.370860220788224</v>
      </c>
      <c r="AT44" s="550">
        <f t="shared" si="1"/>
        <v>63.645399469897768</v>
      </c>
      <c r="AU44" s="550">
        <f t="shared" si="1"/>
        <v>59.692816383126228</v>
      </c>
      <c r="AV44" s="160" t="s">
        <v>73</v>
      </c>
      <c r="AW44" s="157" t="s">
        <v>73</v>
      </c>
      <c r="AX44" s="157" t="s">
        <v>73</v>
      </c>
      <c r="AY44" s="157" t="s">
        <v>73</v>
      </c>
      <c r="AZ44" s="157" t="s">
        <v>73</v>
      </c>
      <c r="BA44" s="158" t="s">
        <v>73</v>
      </c>
      <c r="BB44" s="158" t="s">
        <v>73</v>
      </c>
      <c r="BC44" s="158" t="s">
        <v>73</v>
      </c>
      <c r="BD44" s="158" t="s">
        <v>73</v>
      </c>
      <c r="BE44" s="158" t="s">
        <v>73</v>
      </c>
      <c r="BF44" s="158" t="s">
        <v>73</v>
      </c>
      <c r="BG44" s="160">
        <f>('2-year summary'!CW44/'2-year summary'!X44)*100</f>
        <v>0.42033898305084744</v>
      </c>
      <c r="BH44" s="157">
        <f>('2-year summary'!CX44/'2-year summary'!Y44)*100</f>
        <v>2.4260067928190198E-2</v>
      </c>
      <c r="BI44" s="157">
        <f>('2-year summary'!CY44/'2-year summary'!Z44)*100</f>
        <v>1.2667848999239929E-2</v>
      </c>
      <c r="BJ44" s="157">
        <f>('2-year summary'!CZ44/'2-year summary'!AA44)*100</f>
        <v>0.61430980486629727</v>
      </c>
      <c r="BK44" s="157">
        <f>('2-year summary'!DA44/'2-year summary'!AB44)*100</f>
        <v>0</v>
      </c>
      <c r="BL44" s="158">
        <f>('2-year summary'!DB44/'2-year summary'!AC44)*100</f>
        <v>0</v>
      </c>
      <c r="BM44" s="158">
        <f>('2-year summary'!DC44/'2-year summary'!AD44)*100</f>
        <v>0</v>
      </c>
      <c r="BN44" s="158">
        <f>('2-year summary'!DD44/'2-year summary'!AE44)*100</f>
        <v>0</v>
      </c>
      <c r="BO44" s="158">
        <f>('2-year summary'!DE44/'2-year summary'!AF44)*100</f>
        <v>0</v>
      </c>
      <c r="BP44" s="158">
        <f>('2-year summary'!DF44/'2-year summary'!AG44)*100</f>
        <v>0</v>
      </c>
      <c r="BQ44" s="158">
        <f>('2-year summary'!DG44/'2-year summary'!AH44)*100</f>
        <v>1.0666097808116901E-2</v>
      </c>
      <c r="BR44" s="550">
        <f t="shared" si="2"/>
        <v>0</v>
      </c>
      <c r="BS44" s="550">
        <f t="shared" si="2"/>
        <v>1.0666097808116901E-2</v>
      </c>
      <c r="BT44" s="160">
        <f>('2-year summary'!DS44/'2-year summary'!AG44)*100</f>
        <v>0.44964028776978415</v>
      </c>
      <c r="BU44" s="160">
        <f>('2-year summary'!DT44/'2-year summary'!AH44)*100</f>
        <v>0.50130659698149438</v>
      </c>
      <c r="BV44" s="550">
        <f>('2-year summary'!DU44/'2-year summary'!AG44)*100</f>
        <v>0.73362362741385834</v>
      </c>
      <c r="BW44" s="550">
        <f>('2-year summary'!DV44/'2-year summary'!AH44)*100</f>
        <v>0.60263452615860491</v>
      </c>
      <c r="BX44" s="160">
        <f t="shared" si="3"/>
        <v>1.1832639151836424</v>
      </c>
      <c r="BY44" s="160">
        <f t="shared" si="3"/>
        <v>1.1039411231400993</v>
      </c>
      <c r="BZ44" s="160">
        <f>('2-year summary'!DY44/'2-year summary'!AG44)*100</f>
        <v>2.4895872775463839</v>
      </c>
      <c r="CA44" s="160">
        <f>('2-year summary'!DZ44/'2-year summary'!AH44)*100</f>
        <v>3.1678310490107191</v>
      </c>
      <c r="CB44" s="160">
        <f>('2-year summary'!EA44/'2-year summary'!AG44)*100</f>
        <v>2.2529344945096552</v>
      </c>
      <c r="CC44" s="160">
        <f>('2-year summary'!EB44/'2-year summary'!AH44)*100</f>
        <v>2.8638472614793877</v>
      </c>
      <c r="CD44" s="160">
        <f t="shared" si="4"/>
        <v>4.7425217720560386</v>
      </c>
      <c r="CE44" s="160">
        <f t="shared" si="4"/>
        <v>6.0316783104901068</v>
      </c>
      <c r="CF44" s="160">
        <f>('2-year summary'!EE44/'2-year summary'!AG44)*100</f>
        <v>4.6478606588413474</v>
      </c>
      <c r="CG44" s="160">
        <f>('2-year summary'!EF44/'2-year summary'!AH44)*100</f>
        <v>5.8236894032318274</v>
      </c>
      <c r="CH44" s="160">
        <f>('2-year summary'!EG44/'2-year summary'!AG44)*100</f>
        <v>0.13725861416130253</v>
      </c>
      <c r="CI44" s="160">
        <f>('2-year summary'!EH44/'2-year summary'!AH44)*100</f>
        <v>0.21332195616233801</v>
      </c>
      <c r="CJ44" s="160">
        <f t="shared" si="5"/>
        <v>4.7851192730026497</v>
      </c>
      <c r="CK44" s="160">
        <f t="shared" si="5"/>
        <v>6.0370113593941657</v>
      </c>
      <c r="CL44" s="160">
        <f>('2-year summary'!EK44/'2-year summary'!AG44)*100</f>
        <v>1.7796289284361986</v>
      </c>
      <c r="CM44" s="160">
        <f>('2-year summary'!EL44/'2-year summary'!AH44)*100</f>
        <v>1.9732280945016265</v>
      </c>
      <c r="CN44" s="160">
        <f>('2-year summary'!EM44/'2-year summary'!AG44)*100</f>
        <v>0.40230973116243851</v>
      </c>
      <c r="CO44" s="160">
        <f>('2-year summary'!EN44/'2-year summary'!AH44)*100</f>
        <v>0.3093168364353901</v>
      </c>
      <c r="CP44" s="160">
        <f t="shared" si="6"/>
        <v>2.1819386595986372</v>
      </c>
      <c r="CQ44" s="160">
        <f t="shared" si="6"/>
        <v>2.2825449309370165</v>
      </c>
      <c r="CR44" s="160">
        <f>('2-year summary'!EQ44/'2-year summary'!AG44)*100</f>
        <v>1.6755017039000379</v>
      </c>
      <c r="CS44" s="160">
        <f>('2-year summary'!ER44/'2-year summary'!AH44)*100</f>
        <v>1.9305637032691589</v>
      </c>
      <c r="CT44" s="160">
        <f>('2-year summary'!ES44/'2-year summary'!AG44)*100</f>
        <v>0.90401363120030298</v>
      </c>
      <c r="CU44" s="160">
        <f>('2-year summary'!ET44/'2-year summary'!AH44)*100</f>
        <v>1.0612767319076317</v>
      </c>
      <c r="CV44" s="160">
        <f t="shared" si="7"/>
        <v>2.579515335100341</v>
      </c>
      <c r="CW44" s="160">
        <f t="shared" si="7"/>
        <v>2.9918404351767904</v>
      </c>
      <c r="CX44" s="160">
        <f>('2-year summary'!EW44/'2-year summary'!AG44)*100</f>
        <v>1.6755017039000379</v>
      </c>
      <c r="CY44" s="160">
        <f>('2-year summary'!EX44/'2-year summary'!AH44)*100</f>
        <v>1.75457308943523</v>
      </c>
      <c r="CZ44" s="160">
        <f>('2-year summary'!EY44/'2-year summary'!AG44)*100</f>
        <v>1.5287769784172662</v>
      </c>
      <c r="DA44" s="160">
        <f>('2-year summary'!EZ44/'2-year summary'!AH44)*100</f>
        <v>1.6532451602581197</v>
      </c>
      <c r="DB44" s="160">
        <f t="shared" si="8"/>
        <v>3.2042786823173044</v>
      </c>
      <c r="DC44" s="160">
        <f t="shared" si="8"/>
        <v>3.4078182496933498</v>
      </c>
      <c r="DD44" s="160">
        <f>('2-year summary'!FC44/'2-year summary'!AG44)*100</f>
        <v>2.8398333964407423E-2</v>
      </c>
      <c r="DE44" s="160">
        <f>('2-year summary'!FD44/'2-year summary'!AH44)*100</f>
        <v>3.1998293424350698E-2</v>
      </c>
      <c r="DF44" s="160">
        <f>('2-year summary'!FE44/'2-year summary'!AG44)*100</f>
        <v>3.7864445285876562E-2</v>
      </c>
      <c r="DG44" s="160">
        <f>('2-year summary'!FF44/'2-year summary'!AH44)*100</f>
        <v>6.9329635752759855E-2</v>
      </c>
      <c r="DH44" s="160">
        <f t="shared" si="9"/>
        <v>6.6262779250283982E-2</v>
      </c>
      <c r="DI44" s="160">
        <f t="shared" si="9"/>
        <v>0.10132792917711056</v>
      </c>
      <c r="DJ44" s="160">
        <f>('2-year summary'!FI44/'2-year summary'!AG44)*100</f>
        <v>3.4882620219613782</v>
      </c>
      <c r="DK44" s="160">
        <f>('2-year summary'!FJ44/'2-year summary'!AH44)*100</f>
        <v>3.8237960642099091</v>
      </c>
      <c r="DL44" s="160">
        <f>('2-year summary'!FK44/'2-year summary'!AG44)*100</f>
        <v>2.0541461567588035</v>
      </c>
      <c r="DM44" s="160">
        <f>('2-year summary'!FL44/'2-year summary'!AH44)*100</f>
        <v>2.2772118820329581</v>
      </c>
      <c r="DN44" s="160">
        <f t="shared" si="10"/>
        <v>5.5424081787201818</v>
      </c>
      <c r="DO44" s="160">
        <f t="shared" si="10"/>
        <v>6.1010079462428672</v>
      </c>
      <c r="DP44" s="160">
        <f>('2-year summary'!FO44/'2-year summary'!AG44)*100</f>
        <v>3.7864445285876562E-2</v>
      </c>
      <c r="DQ44" s="160">
        <f>('2-year summary'!FP44/'2-year summary'!AH44)*100</f>
        <v>3.7331342328409151E-2</v>
      </c>
      <c r="DR44" s="160">
        <f>('2-year summary'!FQ44/'2-year summary'!AG44)*100</f>
        <v>3.3131389625141991E-2</v>
      </c>
      <c r="DS44" s="160">
        <f>('2-year summary'!FR44/'2-year summary'!AH44)*100</f>
        <v>3.7331342328409151E-2</v>
      </c>
      <c r="DT44" s="160">
        <f t="shared" si="11"/>
        <v>7.0995834911018546E-2</v>
      </c>
      <c r="DU44" s="160">
        <f t="shared" si="11"/>
        <v>7.4662684656818301E-2</v>
      </c>
      <c r="DV44" s="160">
        <f>('2-year summary'!FU44/'2-year summary'!AG44)*100</f>
        <v>6.9717909882620219</v>
      </c>
      <c r="DW44" s="160">
        <f>('2-year summary'!FV44/'2-year summary'!AH44)*100</f>
        <v>7.5622633459548823</v>
      </c>
      <c r="DX44" s="160">
        <f>('2-year summary'!FW44/'2-year summary'!AG44)*100</f>
        <v>4.0514956455887923</v>
      </c>
      <c r="DY44" s="160">
        <f>('2-year summary'!FX44/'2-year summary'!AH44)*100</f>
        <v>3.5304783744866937</v>
      </c>
      <c r="DZ44" s="160">
        <f t="shared" si="12"/>
        <v>11.023286633850814</v>
      </c>
      <c r="EA44" s="160">
        <f t="shared" si="12"/>
        <v>11.092741720441577</v>
      </c>
      <c r="EB44" s="160">
        <f>('2-year summary'!GA44/'2-year summary'!AG44)*100</f>
        <v>0.57743279060961761</v>
      </c>
      <c r="EC44" s="160">
        <f>('2-year summary'!GB44/'2-year summary'!AH44)*100</f>
        <v>0.68796330862354005</v>
      </c>
      <c r="ED44" s="160">
        <f>('2-year summary'!GC44/'2-year summary'!AG44)*100</f>
        <v>0.14199166982203712</v>
      </c>
      <c r="EE44" s="160">
        <f>('2-year summary'!GD44/'2-year summary'!AH44)*100</f>
        <v>0.10132792917711055</v>
      </c>
      <c r="EF44" s="160">
        <f t="shared" si="13"/>
        <v>0.71942446043165476</v>
      </c>
      <c r="EG44" s="160">
        <f t="shared" si="13"/>
        <v>0.78929123780065058</v>
      </c>
      <c r="EH44" s="160">
        <f>('2-year summary'!GG44/'2-year summary'!AG44)*100</f>
        <v>0.17985611510791369</v>
      </c>
      <c r="EI44" s="160">
        <f>('2-year summary'!GH44/'2-year summary'!AH44)*100</f>
        <v>0.22932110287451338</v>
      </c>
      <c r="EJ44" s="160">
        <f>('2-year summary'!GI44/'2-year summary'!AG44)*100</f>
        <v>7.5728890571753124E-2</v>
      </c>
      <c r="EK44" s="160">
        <f>('2-year summary'!GJ44/'2-year summary'!AH44)*100</f>
        <v>5.3330489040584503E-2</v>
      </c>
      <c r="EL44" s="160">
        <f t="shared" si="14"/>
        <v>0.2555850056796668</v>
      </c>
      <c r="EM44" s="160">
        <f t="shared" si="14"/>
        <v>0.28265159191509787</v>
      </c>
      <c r="EN44" s="564">
        <f>('2-year summary'!GM44/'2-year summary'!X44)*100</f>
        <v>5.8915254237288135</v>
      </c>
      <c r="EO44" s="263">
        <f>('2-year summary'!GN44/'2-year summary'!Y44)*100</f>
        <v>5.0218340611353707</v>
      </c>
      <c r="EP44" s="263">
        <f>('2-year summary'!GO44/'2-year summary'!Z44)*100</f>
        <v>5.1874841651887511</v>
      </c>
      <c r="EQ44" s="263">
        <f>('2-year summary'!GP44/'2-year summary'!AA44)*100</f>
        <v>4.7759576005781739</v>
      </c>
      <c r="ER44" s="263">
        <f>('2-year summary'!GQ44/'2-year summary'!AB44)*100</f>
        <v>5.9129710597543204</v>
      </c>
      <c r="ES44" s="265">
        <f>('2-year summary'!GR44/'2-year summary'!AC44)*100</f>
        <v>5.9187410303360224</v>
      </c>
      <c r="ET44" s="265">
        <f>('2-year summary'!GS44/'2-year summary'!AD44)*100</f>
        <v>5.977076821066591</v>
      </c>
      <c r="EU44" s="265">
        <f>('2-year summary'!GT44/'2-year summary'!AE44)*100</f>
        <v>5.6807181202147321</v>
      </c>
      <c r="EV44" s="265">
        <f>('2-year summary'!GU44/'2-year summary'!AF44)*100</f>
        <v>5.4775935896892358</v>
      </c>
      <c r="EW44" s="564">
        <f>('2-year summary'!GV44/'2-year summary'!X44)*100</f>
        <v>6.1016949152542369E-2</v>
      </c>
      <c r="EX44" s="263">
        <f>('2-year summary'!GW44/'2-year summary'!Y44)*100</f>
        <v>8.4910237748665698E-2</v>
      </c>
      <c r="EY44" s="263">
        <f>('2-year summary'!GX44/'2-year summary'!Z44)*100</f>
        <v>0.15201418799087915</v>
      </c>
      <c r="EZ44" s="263">
        <f>('2-year summary'!GY44/'2-year summary'!AA44)*100</f>
        <v>0.34329077330763674</v>
      </c>
      <c r="FA44" s="263">
        <f>('2-year summary'!GZ44/'2-year summary'!AB44)*100</f>
        <v>0.33833021028523841</v>
      </c>
      <c r="FB44" s="265">
        <f>('2-year summary'!HA44/'2-year summary'!AC44)*100</f>
        <v>0.34641460879893105</v>
      </c>
      <c r="FC44" s="265">
        <f>('2-year summary'!HB44/'2-year summary'!AD44)*100</f>
        <v>0.322061191626409</v>
      </c>
      <c r="FD44" s="265">
        <f>('2-year summary'!HC44/'2-year summary'!AE44)*100</f>
        <v>0.33881897386253629</v>
      </c>
      <c r="FE44" s="265">
        <f>('2-year summary'!HD44/'2-year summary'!AF44)*100</f>
        <v>0.32645101115020986</v>
      </c>
      <c r="FF44" s="564">
        <f>('2-year summary'!HN44/'2-year summary'!X44)*100</f>
        <v>8.8474576271186454</v>
      </c>
      <c r="FG44" s="263">
        <f>('2-year summary'!HO44/'2-year summary'!Y44)*100</f>
        <v>8.9095099466278498</v>
      </c>
      <c r="FH44" s="263">
        <f>('2-year summary'!HP44/'2-year summary'!Z44)*100</f>
        <v>9.9442614644033434</v>
      </c>
      <c r="FI44" s="263">
        <f>('2-year summary'!HQ44/'2-year summary'!AA44)*100</f>
        <v>10.370994940978077</v>
      </c>
      <c r="FJ44" s="263">
        <f>('2-year summary'!HR44/'2-year summary'!AB44)*100</f>
        <v>9.3795544451384547</v>
      </c>
      <c r="FK44" s="265">
        <f>('2-year summary'!HS44/'2-year summary'!AC44)*100</f>
        <v>8.0813579452664914</v>
      </c>
      <c r="FL44" s="265">
        <f>('2-year summary'!HT44/'2-year summary'!AD44)*100</f>
        <v>8.4446338922042248</v>
      </c>
      <c r="FM44" s="265">
        <f>('2-year summary'!HU44/'2-year summary'!AE44)*100</f>
        <v>8.4000704039426211</v>
      </c>
      <c r="FN44" s="265">
        <f>('2-year summary'!HV44/'2-year summary'!AF44)*100</f>
        <v>8.3944545724339683</v>
      </c>
      <c r="FO44" s="564">
        <f>('2-year summary'!HW44/'2-year summary'!X44)*100</f>
        <v>6.6169491525423734</v>
      </c>
      <c r="FP44" s="263">
        <f>('2-year summary'!HX44/'2-year summary'!Y44)*100</f>
        <v>8.5092188258127113</v>
      </c>
      <c r="FQ44" s="263">
        <f>('2-year summary'!HY44/'2-year summary'!Z44)*100</f>
        <v>6.3149227261211038</v>
      </c>
      <c r="FR44" s="263">
        <f>('2-year summary'!HZ44/'2-year summary'!AA44)*100</f>
        <v>5.9082148879787999</v>
      </c>
      <c r="FS44" s="263">
        <f>('2-year summary'!IA44/'2-year summary'!AB44)*100</f>
        <v>5.100978555069748</v>
      </c>
      <c r="FT44" s="265">
        <f>('2-year summary'!IB44/'2-year summary'!AC44)*100</f>
        <v>4.5627752758944924</v>
      </c>
      <c r="FU44" s="265">
        <f>('2-year summary'!IC44/'2-year summary'!AD44)*100</f>
        <v>4.9493227242587849</v>
      </c>
      <c r="FV44" s="265">
        <f>('2-year summary'!ID44/'2-year summary'!AE44)*100</f>
        <v>5.4563055531109743</v>
      </c>
      <c r="FW44" s="265">
        <f>('2-year summary'!IE44/'2-year summary'!AF44)*100</f>
        <v>6.0117861533895791</v>
      </c>
      <c r="FX44" s="564">
        <f>('2-year summary'!KQ44/'2-year summary'!X44)*100</f>
        <v>16.271186440677965</v>
      </c>
      <c r="FY44" s="263">
        <f>('2-year summary'!KR44/'2-year summary'!Y44)*100</f>
        <v>14.82896652110626</v>
      </c>
      <c r="FZ44" s="263">
        <f>('2-year summary'!KS44/'2-year summary'!Z44)*100</f>
        <v>14.13098555865214</v>
      </c>
      <c r="GA44" s="263">
        <f>('2-year summary'!KT44/'2-year summary'!AA44)*100</f>
        <v>14.117080221633341</v>
      </c>
      <c r="GB44" s="263">
        <f>('2-year summary'!KU44/'2-year summary'!AB44)*100</f>
        <v>12.736831147199668</v>
      </c>
      <c r="GC44" s="265">
        <f>('2-year summary'!KV44/'2-year summary'!AC44)*100</f>
        <v>12.599594200029692</v>
      </c>
      <c r="GD44" s="265">
        <f>('2-year summary'!KW44/'2-year summary'!AD44)*100</f>
        <v>12.096239461968363</v>
      </c>
      <c r="GE44" s="265">
        <f>('2-year summary'!KX44/'2-year summary'!AE44)*100</f>
        <v>11.106221948429113</v>
      </c>
      <c r="GF44" s="265">
        <f>('2-year summary'!KY44/'2-year summary'!AF44)*100</f>
        <v>10.141179463263663</v>
      </c>
      <c r="GG44" s="564">
        <f>('2-year summary'!KZ44/'2-year summary'!X44)*100</f>
        <v>7.3898305084745761</v>
      </c>
      <c r="GH44" s="263">
        <f>('2-year summary'!LA44/'2-year summary'!Y44)*100</f>
        <v>4.2819019893255694</v>
      </c>
      <c r="GI44" s="263">
        <f>('2-year summary'!LB44/'2-year summary'!Z44)*100</f>
        <v>7.6323790220420573</v>
      </c>
      <c r="GJ44" s="263">
        <f>('2-year summary'!LC44/'2-year summary'!AA44)*100</f>
        <v>8.4919296555046966</v>
      </c>
      <c r="GK44" s="263">
        <f>('2-year summary'!LD44/'2-year summary'!AB44)*100</f>
        <v>9.4888611284613784</v>
      </c>
      <c r="GL44" s="265">
        <f>('2-year summary'!LE44/'2-year summary'!AC44)*100</f>
        <v>7.7596872370960561</v>
      </c>
      <c r="GM44" s="265">
        <f>('2-year summary'!LF44/'2-year summary'!AD44)*100</f>
        <v>7.8099838969404187</v>
      </c>
      <c r="GN44" s="265">
        <f>('2-year summary'!LG44/'2-year summary'!AE44)*100</f>
        <v>7.8500396022177243</v>
      </c>
      <c r="GO44" s="265">
        <f>('2-year summary'!LH44/'2-year summary'!AF44)*100</f>
        <v>7.8814601263407811</v>
      </c>
      <c r="GP44" s="152"/>
      <c r="GQ44" s="153">
        <f t="shared" si="35"/>
        <v>100</v>
      </c>
      <c r="GR44" s="153">
        <f t="shared" si="36"/>
        <v>100</v>
      </c>
      <c r="GS44" s="153">
        <f t="shared" si="37"/>
        <v>100</v>
      </c>
      <c r="GT44" s="153">
        <f t="shared" si="38"/>
        <v>100</v>
      </c>
      <c r="GU44" s="153">
        <f t="shared" si="39"/>
        <v>99.999999999999986</v>
      </c>
      <c r="GV44" s="153">
        <f t="shared" si="40"/>
        <v>100</v>
      </c>
      <c r="GW44" s="153">
        <f t="shared" si="41"/>
        <v>99.999999999999986</v>
      </c>
      <c r="GX44" s="153">
        <f t="shared" si="42"/>
        <v>99.999999999999986</v>
      </c>
      <c r="GY44" s="153">
        <f t="shared" si="43"/>
        <v>100</v>
      </c>
      <c r="GZ44" s="569">
        <f t="shared" si="44"/>
        <v>99.999999999999986</v>
      </c>
      <c r="HA44" s="569">
        <f t="shared" si="44"/>
        <v>100</v>
      </c>
    </row>
    <row r="45" spans="1:209" x14ac:dyDescent="0.2">
      <c r="A45" s="156" t="s">
        <v>52</v>
      </c>
      <c r="B45" s="157">
        <f>('2-year summary'!B45/'2-year summary'!X45)*100</f>
        <v>63.190085305005638</v>
      </c>
      <c r="C45" s="157">
        <f>('2-year summary'!C45/'2-year summary'!Y45)*100</f>
        <v>65.97161888213148</v>
      </c>
      <c r="D45" s="157">
        <f>('2-year summary'!D45/'2-year summary'!Z45)*100</f>
        <v>73.225003659786267</v>
      </c>
      <c r="E45" s="157">
        <f>('2-year summary'!E45/'2-year summary'!AA45)*100</f>
        <v>67.378990731204951</v>
      </c>
      <c r="F45" s="157">
        <f>('2-year summary'!F45/'2-year summary'!AB45)*100</f>
        <v>58.689866939611058</v>
      </c>
      <c r="G45" s="158">
        <f>('2-year summary'!G45/'2-year summary'!AC45)*100</f>
        <v>60.527116066903197</v>
      </c>
      <c r="H45" s="158">
        <f>('2-year summary'!H45/'2-year summary'!AD45)*100</f>
        <v>57.780708364732483</v>
      </c>
      <c r="I45" s="158">
        <f>('2-year summary'!I45/'2-year summary'!AE45)*100</f>
        <v>60.840643979562323</v>
      </c>
      <c r="J45" s="158">
        <f>('2-year summary'!J45/'2-year summary'!AF45)*100</f>
        <v>60.878224582701058</v>
      </c>
      <c r="K45" s="158">
        <f>('2-year summary'!K45/'2-year summary'!AG45)*100</f>
        <v>49.261929282526609</v>
      </c>
      <c r="L45" s="158">
        <f>('2-year summary'!L45/'2-year summary'!AH45)*100</f>
        <v>59.249136939010363</v>
      </c>
      <c r="M45" s="160">
        <f>('2-year summary'!M45/'2-year summary'!X45)*100</f>
        <v>36.809914694994369</v>
      </c>
      <c r="N45" s="157">
        <f>('2-year summary'!N45/'2-year summary'!Y45)*100</f>
        <v>34.02838111786852</v>
      </c>
      <c r="O45" s="157">
        <f>('2-year summary'!O45/'2-year summary'!Z45)*100</f>
        <v>26.774996340213729</v>
      </c>
      <c r="P45" s="157">
        <f>('2-year summary'!P45/'2-year summary'!AA45)*100</f>
        <v>32.621009268795056</v>
      </c>
      <c r="Q45" s="157">
        <f>('2-year summary'!Q45/'2-year summary'!AB45)*100</f>
        <v>41.310133060388949</v>
      </c>
      <c r="R45" s="158">
        <f>('2-year summary'!R45/'2-year summary'!AC45)*100</f>
        <v>39.47288393309681</v>
      </c>
      <c r="S45" s="158">
        <f>('2-year summary'!S45/'2-year summary'!AD45)*100</f>
        <v>42.219291635267517</v>
      </c>
      <c r="T45" s="158">
        <f>('2-year summary'!T45/'2-year summary'!AE45)*100</f>
        <v>39.159356020437677</v>
      </c>
      <c r="U45" s="158">
        <f>('2-year summary'!U45/'2-year summary'!AF45)*100</f>
        <v>39.121775417298934</v>
      </c>
      <c r="V45" s="158">
        <f>('2-year summary'!V45/'2-year summary'!AG45)*100</f>
        <v>50.738070717473391</v>
      </c>
      <c r="W45" s="158">
        <f>('2-year summary'!W45/'2-year summary'!AH45)*100</f>
        <v>40.750863060989644</v>
      </c>
      <c r="X45" s="160">
        <f>('2-year summary'!AI45/'2-year summary'!X45)*100</f>
        <v>35.232576854981488</v>
      </c>
      <c r="Y45" s="157">
        <f>('2-year summary'!AJ45/'2-year summary'!Y45)*100</f>
        <v>36.345207066319141</v>
      </c>
      <c r="Z45" s="157">
        <f>('2-year summary'!AK45/'2-year summary'!Z45)*100</f>
        <v>39.920948616600796</v>
      </c>
      <c r="AA45" s="157">
        <f>('2-year summary'!AL45/'2-year summary'!AA45)*100</f>
        <v>35.478887744593202</v>
      </c>
      <c r="AB45" s="157">
        <f>('2-year summary'!AM45/'2-year summary'!AB45)*100</f>
        <v>25.690890481064482</v>
      </c>
      <c r="AC45" s="158">
        <f>('2-year summary'!AN45/'2-year summary'!AC45)*100</f>
        <v>26.558540293968573</v>
      </c>
      <c r="AD45" s="158">
        <f>('2-year summary'!AO45/'2-year summary'!AD45)*100</f>
        <v>24.670308967596082</v>
      </c>
      <c r="AE45" s="158">
        <f>('2-year summary'!AP45/'2-year summary'!AE45)*100</f>
        <v>26.12551817217777</v>
      </c>
      <c r="AF45" s="158">
        <f>('2-year summary'!AQ45/'2-year summary'!AF45)*100</f>
        <v>26.223444613050074</v>
      </c>
      <c r="AG45" s="158">
        <f>('2-year summary'!AR45/'2-year summary'!AG45)*100</f>
        <v>22.588396841743908</v>
      </c>
      <c r="AH45" s="158">
        <f>('2-year summary'!AS45/'2-year summary'!AH45)*100</f>
        <v>26.812428078250861</v>
      </c>
      <c r="AI45" s="160">
        <f>('2-year summary'!AT45/'2-year summary'!X45)*100</f>
        <v>27.184934814099471</v>
      </c>
      <c r="AJ45" s="157">
        <f>('2-year summary'!AU45/'2-year summary'!Y45)*100</f>
        <v>25.427164784245583</v>
      </c>
      <c r="AK45" s="157">
        <f>('2-year summary'!AV45/'2-year summary'!Z45)*100</f>
        <v>14.902649685258382</v>
      </c>
      <c r="AL45" s="157">
        <f>('2-year summary'!AW45/'2-year summary'!AA45)*100</f>
        <v>17.623583934088568</v>
      </c>
      <c r="AM45" s="157">
        <f>('2-year summary'!AX45/'2-year summary'!AB45)*100</f>
        <v>23.940634595701127</v>
      </c>
      <c r="AN45" s="158">
        <f>('2-year summary'!AY45/'2-year summary'!AC45)*100</f>
        <v>30.593005575266091</v>
      </c>
      <c r="AO45" s="158">
        <f>('2-year summary'!AZ45/'2-year summary'!AD45)*100</f>
        <v>32.535795026375283</v>
      </c>
      <c r="AP45" s="158">
        <f>('2-year summary'!BA45/'2-year summary'!AE45)*100</f>
        <v>30.878241588739996</v>
      </c>
      <c r="AQ45" s="158">
        <f>('2-year summary'!BB45/'2-year summary'!AF45)*100</f>
        <v>31.145675265553869</v>
      </c>
      <c r="AR45" s="158">
        <f>('2-year summary'!BC45/'2-year summary'!AG45)*100</f>
        <v>36.651790822748595</v>
      </c>
      <c r="AS45" s="158">
        <f>('2-year summary'!BD45/'2-year summary'!AH45)*100</f>
        <v>26.193901035673189</v>
      </c>
      <c r="AT45" s="550">
        <f t="shared" si="1"/>
        <v>59.240187664492503</v>
      </c>
      <c r="AU45" s="550">
        <f t="shared" si="1"/>
        <v>53.006329113924053</v>
      </c>
      <c r="AV45" s="160" t="s">
        <v>73</v>
      </c>
      <c r="AW45" s="157" t="s">
        <v>73</v>
      </c>
      <c r="AX45" s="157" t="s">
        <v>73</v>
      </c>
      <c r="AY45" s="157" t="s">
        <v>73</v>
      </c>
      <c r="AZ45" s="157" t="s">
        <v>73</v>
      </c>
      <c r="BA45" s="158" t="s">
        <v>73</v>
      </c>
      <c r="BB45" s="158" t="s">
        <v>73</v>
      </c>
      <c r="BC45" s="158" t="s">
        <v>73</v>
      </c>
      <c r="BD45" s="158" t="s">
        <v>73</v>
      </c>
      <c r="BE45" s="158" t="s">
        <v>73</v>
      </c>
      <c r="BF45" s="158" t="s">
        <v>73</v>
      </c>
      <c r="BG45" s="160">
        <f>('2-year summary'!CW45/'2-year summary'!X45)*100</f>
        <v>1.6095284081764045E-2</v>
      </c>
      <c r="BH45" s="157">
        <f>('2-year summary'!CX45/'2-year summary'!Y45)*100</f>
        <v>7.2400810889081957E-2</v>
      </c>
      <c r="BI45" s="157">
        <f>('2-year summary'!CY45/'2-year summary'!Z45)*100</f>
        <v>0.70267896354852877</v>
      </c>
      <c r="BJ45" s="157">
        <f>('2-year summary'!CZ45/'2-year summary'!AA45)*100</f>
        <v>3.913491246138002</v>
      </c>
      <c r="BK45" s="157">
        <f>('2-year summary'!DA45/'2-year summary'!AB45)*100</f>
        <v>0</v>
      </c>
      <c r="BL45" s="158">
        <f>('2-year summary'!DB45/'2-year summary'!AC45)*100</f>
        <v>0</v>
      </c>
      <c r="BM45" s="158">
        <f>('2-year summary'!DC45/'2-year summary'!AD45)*100</f>
        <v>0</v>
      </c>
      <c r="BN45" s="158">
        <f>('2-year summary'!DD45/'2-year summary'!AE45)*100</f>
        <v>0</v>
      </c>
      <c r="BO45" s="158">
        <f>('2-year summary'!DE45/'2-year summary'!AF45)*100</f>
        <v>0</v>
      </c>
      <c r="BP45" s="158">
        <f>('2-year summary'!DF45/'2-year summary'!AG45)*100</f>
        <v>0</v>
      </c>
      <c r="BQ45" s="158">
        <f>('2-year summary'!DG45/'2-year summary'!AH45)*100</f>
        <v>0</v>
      </c>
      <c r="BR45" s="550">
        <f t="shared" si="2"/>
        <v>0</v>
      </c>
      <c r="BS45" s="550">
        <f t="shared" si="2"/>
        <v>0</v>
      </c>
      <c r="BT45" s="160">
        <f>('2-year summary'!DS45/'2-year summary'!AG45)*100</f>
        <v>0.68657741160315822</v>
      </c>
      <c r="BU45" s="160">
        <f>('2-year summary'!DT45/'2-year summary'!AH45)*100</f>
        <v>0.77675489067894132</v>
      </c>
      <c r="BV45" s="550">
        <f>('2-year summary'!DU45/'2-year summary'!AG45)*100</f>
        <v>0.32040279208147388</v>
      </c>
      <c r="BW45" s="550">
        <f>('2-year summary'!DV45/'2-year summary'!AH45)*100</f>
        <v>0.41714614499424624</v>
      </c>
      <c r="BX45" s="160">
        <f t="shared" si="3"/>
        <v>1.006980203684632</v>
      </c>
      <c r="BY45" s="160">
        <f t="shared" si="3"/>
        <v>1.1939010356731876</v>
      </c>
      <c r="BZ45" s="160">
        <f>('2-year summary'!DY45/'2-year summary'!AG45)*100</f>
        <v>6.9573177709120042</v>
      </c>
      <c r="CA45" s="160">
        <f>('2-year summary'!DZ45/'2-year summary'!AH45)*100</f>
        <v>8.5874568469505181</v>
      </c>
      <c r="CB45" s="160">
        <f>('2-year summary'!EA45/'2-year summary'!AG45)*100</f>
        <v>6.556814280810161</v>
      </c>
      <c r="CC45" s="160">
        <f>('2-year summary'!EB45/'2-year summary'!AH45)*100</f>
        <v>6.5736478711162256</v>
      </c>
      <c r="CD45" s="160">
        <f t="shared" si="4"/>
        <v>13.514132051722164</v>
      </c>
      <c r="CE45" s="160">
        <f t="shared" si="4"/>
        <v>15.161104718066744</v>
      </c>
      <c r="CF45" s="160">
        <f>('2-year summary'!EE45/'2-year summary'!AG45)*100</f>
        <v>2.3915779837510009</v>
      </c>
      <c r="CG45" s="160">
        <f>('2-year summary'!EF45/'2-year summary'!AH45)*100</f>
        <v>2.8481012658227849</v>
      </c>
      <c r="CH45" s="160">
        <f>('2-year summary'!EG45/'2-year summary'!AG45)*100</f>
        <v>0.3661746195216844</v>
      </c>
      <c r="CI45" s="160">
        <f>('2-year summary'!EH45/'2-year summary'!AH45)*100</f>
        <v>0.40276179516685851</v>
      </c>
      <c r="CJ45" s="160">
        <f t="shared" si="5"/>
        <v>2.7577526032726851</v>
      </c>
      <c r="CK45" s="160">
        <f t="shared" si="5"/>
        <v>3.2508630609896434</v>
      </c>
      <c r="CL45" s="160">
        <f>('2-year summary'!EK45/'2-year summary'!AG45)*100</f>
        <v>2.1055040622496852</v>
      </c>
      <c r="CM45" s="160">
        <f>('2-year summary'!EL45/'2-year summary'!AH45)*100</f>
        <v>2.7474108170310703</v>
      </c>
      <c r="CN45" s="160">
        <f>('2-year summary'!EM45/'2-year summary'!AG45)*100</f>
        <v>0.43483236068200026</v>
      </c>
      <c r="CO45" s="160">
        <f>('2-year summary'!EN45/'2-year summary'!AH45)*100</f>
        <v>0.34522439585730724</v>
      </c>
      <c r="CP45" s="160">
        <f t="shared" si="6"/>
        <v>2.5403364229316856</v>
      </c>
      <c r="CQ45" s="160">
        <f t="shared" si="6"/>
        <v>3.0926352128883776</v>
      </c>
      <c r="CR45" s="160">
        <f>('2-year summary'!EQ45/'2-year summary'!AG45)*100</f>
        <v>2.4716786817713698</v>
      </c>
      <c r="CS45" s="160">
        <f>('2-year summary'!ER45/'2-year summary'!AH45)*100</f>
        <v>3.1214039125431534</v>
      </c>
      <c r="CT45" s="160">
        <f>('2-year summary'!ES45/'2-year summary'!AG45)*100</f>
        <v>0.28607392150131594</v>
      </c>
      <c r="CU45" s="160">
        <f>('2-year summary'!ET45/'2-year summary'!AH45)*100</f>
        <v>0.2589182968929804</v>
      </c>
      <c r="CV45" s="160">
        <f t="shared" si="7"/>
        <v>2.757752603272686</v>
      </c>
      <c r="CW45" s="160">
        <f t="shared" si="7"/>
        <v>3.3803222094361338</v>
      </c>
      <c r="CX45" s="160">
        <f>('2-year summary'!EW45/'2-year summary'!AG45)*100</f>
        <v>0.5378189724224739</v>
      </c>
      <c r="CY45" s="160">
        <f>('2-year summary'!EX45/'2-year summary'!AH45)*100</f>
        <v>0.69044879171461448</v>
      </c>
      <c r="CZ45" s="160">
        <f>('2-year summary'!EY45/'2-year summary'!AG45)*100</f>
        <v>0.91543654880421099</v>
      </c>
      <c r="DA45" s="160">
        <f>('2-year summary'!EZ45/'2-year summary'!AH45)*100</f>
        <v>1.0644418872266974</v>
      </c>
      <c r="DB45" s="160">
        <f t="shared" si="8"/>
        <v>1.4532555212266849</v>
      </c>
      <c r="DC45" s="160">
        <f t="shared" si="8"/>
        <v>1.7548906789413119</v>
      </c>
      <c r="DD45" s="160">
        <f>('2-year summary'!FC45/'2-year summary'!AG45)*100</f>
        <v>5.7214784300263187E-2</v>
      </c>
      <c r="DE45" s="160">
        <f>('2-year summary'!FD45/'2-year summary'!AH45)*100</f>
        <v>0.10069044879171463</v>
      </c>
      <c r="DF45" s="160">
        <f>('2-year summary'!FE45/'2-year summary'!AG45)*100</f>
        <v>0.16020139604073694</v>
      </c>
      <c r="DG45" s="160">
        <f>('2-year summary'!FF45/'2-year summary'!AH45)*100</f>
        <v>0.20138089758342925</v>
      </c>
      <c r="DH45" s="160">
        <f t="shared" si="9"/>
        <v>0.21741618034100013</v>
      </c>
      <c r="DI45" s="160">
        <f t="shared" si="9"/>
        <v>0.30207134637514388</v>
      </c>
      <c r="DJ45" s="160">
        <f>('2-year summary'!FI45/'2-year summary'!AG45)*100</f>
        <v>3.226913834534844</v>
      </c>
      <c r="DK45" s="160">
        <f>('2-year summary'!FJ45/'2-year summary'!AH45)*100</f>
        <v>4.0132336018411969</v>
      </c>
      <c r="DL45" s="160">
        <f>('2-year summary'!FK45/'2-year summary'!AG45)*100</f>
        <v>1.3845977800663691</v>
      </c>
      <c r="DM45" s="160">
        <f>('2-year summary'!FL45/'2-year summary'!AH45)*100</f>
        <v>1.5535097813578826</v>
      </c>
      <c r="DN45" s="160">
        <f t="shared" si="10"/>
        <v>4.6115116146012127</v>
      </c>
      <c r="DO45" s="160">
        <f t="shared" si="10"/>
        <v>5.5667433831990794</v>
      </c>
      <c r="DP45" s="160">
        <f>('2-year summary'!FO45/'2-year summary'!AG45)*100</f>
        <v>0.9039935919441584</v>
      </c>
      <c r="DQ45" s="160">
        <f>('2-year summary'!FP45/'2-year summary'!AH45)*100</f>
        <v>1.1075949367088607</v>
      </c>
      <c r="DR45" s="160">
        <f>('2-year summary'!FQ45/'2-year summary'!AG45)*100</f>
        <v>0.35473166266163181</v>
      </c>
      <c r="DS45" s="160">
        <f>('2-year summary'!FR45/'2-year summary'!AH45)*100</f>
        <v>0.2589182968929804</v>
      </c>
      <c r="DT45" s="160">
        <f t="shared" si="11"/>
        <v>1.2587252546057903</v>
      </c>
      <c r="DU45" s="160">
        <f t="shared" si="11"/>
        <v>1.3665132336018411</v>
      </c>
      <c r="DV45" s="160">
        <f>('2-year summary'!FU45/'2-year summary'!AG45)*100</f>
        <v>5.9617805240874242</v>
      </c>
      <c r="DW45" s="160">
        <f>('2-year summary'!FV45/'2-year summary'!AH45)*100</f>
        <v>6.8181818181818175</v>
      </c>
      <c r="DX45" s="160">
        <f>('2-year summary'!FW45/'2-year summary'!AG45)*100</f>
        <v>3.1811420070946332</v>
      </c>
      <c r="DY45" s="160">
        <f>('2-year summary'!FX45/'2-year summary'!AH45)*100</f>
        <v>3.2940161104718069</v>
      </c>
      <c r="DZ45" s="160">
        <f t="shared" si="12"/>
        <v>9.142922531182057</v>
      </c>
      <c r="EA45" s="160">
        <f t="shared" si="12"/>
        <v>10.112197928653625</v>
      </c>
      <c r="EB45" s="160">
        <f>('2-year summary'!GA45/'2-year summary'!AG45)*100</f>
        <v>1.3502689094862113</v>
      </c>
      <c r="EC45" s="160">
        <f>('2-year summary'!GB45/'2-year summary'!AH45)*100</f>
        <v>1.6254315304948217</v>
      </c>
      <c r="ED45" s="160">
        <f>('2-year summary'!GC45/'2-year summary'!AG45)*100</f>
        <v>0.10298661174047373</v>
      </c>
      <c r="EE45" s="160">
        <f>('2-year summary'!GD45/'2-year summary'!AH45)*100</f>
        <v>0.1294591484464902</v>
      </c>
      <c r="EF45" s="160">
        <f t="shared" si="13"/>
        <v>1.4532555212266849</v>
      </c>
      <c r="EG45" s="160">
        <f t="shared" si="13"/>
        <v>1.7548906789413119</v>
      </c>
      <c r="EH45" s="160">
        <f>('2-year summary'!GG45/'2-year summary'!AG45)*100</f>
        <v>2.2885913720105275E-2</v>
      </c>
      <c r="EI45" s="160">
        <f>('2-year summary'!GH45/'2-year summary'!AH45)*100</f>
        <v>0</v>
      </c>
      <c r="EJ45" s="160">
        <f>('2-year summary'!GI45/'2-year summary'!AG45)*100</f>
        <v>2.2885913720105275E-2</v>
      </c>
      <c r="EK45" s="160">
        <f>('2-year summary'!GJ45/'2-year summary'!AH45)*100</f>
        <v>5.7537399309551207E-2</v>
      </c>
      <c r="EL45" s="160">
        <f t="shared" si="14"/>
        <v>4.577182744021055E-2</v>
      </c>
      <c r="EM45" s="160">
        <f t="shared" si="14"/>
        <v>5.7537399309551207E-2</v>
      </c>
      <c r="EN45" s="564">
        <f>('2-year summary'!GM45/'2-year summary'!X45)*100</f>
        <v>4.1203927249315955</v>
      </c>
      <c r="EO45" s="263">
        <f>('2-year summary'!GN45/'2-year summary'!Y45)*100</f>
        <v>3.0118737329858094</v>
      </c>
      <c r="EP45" s="263">
        <f>('2-year summary'!GO45/'2-year summary'!Z45)*100</f>
        <v>4.6991655687307867</v>
      </c>
      <c r="EQ45" s="263">
        <f>('2-year summary'!GP45/'2-year summary'!AA45)*100</f>
        <v>3.7718846549948504</v>
      </c>
      <c r="ER45" s="263">
        <f>('2-year summary'!GQ45/'2-year summary'!AB45)*100</f>
        <v>3.3776867963152504</v>
      </c>
      <c r="ES45" s="265">
        <f>('2-year summary'!GR45/'2-year summary'!AC45)*100</f>
        <v>3.335022807906741</v>
      </c>
      <c r="ET45" s="265">
        <f>('2-year summary'!GS45/'2-year summary'!AD45)*100</f>
        <v>2.9766390354182368</v>
      </c>
      <c r="EU45" s="265">
        <f>('2-year summary'!GT45/'2-year summary'!AE45)*100</f>
        <v>3.1909765737973586</v>
      </c>
      <c r="EV45" s="265">
        <f>('2-year summary'!GU45/'2-year summary'!AF45)*100</f>
        <v>3.1487101669195749</v>
      </c>
      <c r="EW45" s="564">
        <f>('2-year summary'!GV45/'2-year summary'!X45)*100</f>
        <v>0.14485755673587639</v>
      </c>
      <c r="EX45" s="263">
        <f>('2-year summary'!GW45/'2-year summary'!Y45)*100</f>
        <v>7.2400810889081957E-2</v>
      </c>
      <c r="EY45" s="263">
        <f>('2-year summary'!GX45/'2-year summary'!Z45)*100</f>
        <v>0.14639145073927681</v>
      </c>
      <c r="EZ45" s="263">
        <f>('2-year summary'!GY45/'2-year summary'!AA45)*100</f>
        <v>9.0113285272914526E-2</v>
      </c>
      <c r="FA45" s="263">
        <f>('2-year summary'!GZ45/'2-year summary'!AB45)*100</f>
        <v>2.0470829068577275E-2</v>
      </c>
      <c r="FB45" s="265">
        <f>('2-year summary'!HA45/'2-year summary'!AC45)*100</f>
        <v>5.0684237202230108E-2</v>
      </c>
      <c r="FC45" s="265">
        <f>('2-year summary'!HB45/'2-year summary'!AD45)*100</f>
        <v>2.8259231348907309E-2</v>
      </c>
      <c r="FD45" s="265">
        <f>('2-year summary'!HC45/'2-year summary'!AE45)*100</f>
        <v>3.8561650438638774E-2</v>
      </c>
      <c r="FE45" s="265">
        <f>('2-year summary'!HD45/'2-year summary'!AF45)*100</f>
        <v>1.8968133535660091E-2</v>
      </c>
      <c r="FF45" s="564">
        <f>('2-year summary'!HN45/'2-year summary'!X45)*100</f>
        <v>7.9027844841461459</v>
      </c>
      <c r="FG45" s="263">
        <f>('2-year summary'!HO45/'2-year summary'!Y45)*100</f>
        <v>9.3831450912250212</v>
      </c>
      <c r="FH45" s="263">
        <f>('2-year summary'!HP45/'2-year summary'!Z45)*100</f>
        <v>10.437710437710438</v>
      </c>
      <c r="FI45" s="263">
        <f>('2-year summary'!HQ45/'2-year summary'!AA45)*100</f>
        <v>10.388774459320288</v>
      </c>
      <c r="FJ45" s="263">
        <f>('2-year summary'!HR45/'2-year summary'!AB45)*100</f>
        <v>15.312180143295803</v>
      </c>
      <c r="FK45" s="265">
        <f>('2-year summary'!HS45/'2-year summary'!AC45)*100</f>
        <v>15.97567156614293</v>
      </c>
      <c r="FL45" s="265">
        <f>('2-year summary'!HT45/'2-year summary'!AD45)*100</f>
        <v>15.778070836473249</v>
      </c>
      <c r="FM45" s="265">
        <f>('2-year summary'!HU45/'2-year summary'!AE45)*100</f>
        <v>17.005687843439699</v>
      </c>
      <c r="FN45" s="265">
        <f>('2-year summary'!HV45/'2-year summary'!AF45)*100</f>
        <v>17.298937784522003</v>
      </c>
      <c r="FO45" s="564">
        <f>('2-year summary'!HW45/'2-year summary'!X45)*100</f>
        <v>3.7823917592145504</v>
      </c>
      <c r="FP45" s="263">
        <f>('2-year summary'!HX45/'2-year summary'!Y45)*100</f>
        <v>3.0842745438748915</v>
      </c>
      <c r="FQ45" s="263">
        <f>('2-year summary'!HY45/'2-year summary'!Z45)*100</f>
        <v>5.4311228224271701</v>
      </c>
      <c r="FR45" s="263">
        <f>('2-year summary'!HZ45/'2-year summary'!AA45)*100</f>
        <v>5.4325437693099898</v>
      </c>
      <c r="FS45" s="263">
        <f>('2-year summary'!IA45/'2-year summary'!AB45)*100</f>
        <v>14.042988741044013</v>
      </c>
      <c r="FT45" s="265">
        <f>('2-year summary'!IB45/'2-year summary'!AC45)*100</f>
        <v>5.6158134820070957</v>
      </c>
      <c r="FU45" s="265">
        <f>('2-year summary'!IC45/'2-year summary'!AD45)*100</f>
        <v>6.4996232102486813</v>
      </c>
      <c r="FV45" s="265">
        <f>('2-year summary'!ID45/'2-year summary'!AE45)*100</f>
        <v>5.3504289983611297</v>
      </c>
      <c r="FW45" s="265">
        <f>('2-year summary'!IE45/'2-year summary'!AF45)*100</f>
        <v>5.576631259484067</v>
      </c>
      <c r="FX45" s="564">
        <f>('2-year summary'!KQ45/'2-year summary'!X45)*100</f>
        <v>15.934331240946403</v>
      </c>
      <c r="FY45" s="263">
        <f>('2-year summary'!KR45/'2-year summary'!Y45)*100</f>
        <v>17.231392991601506</v>
      </c>
      <c r="FZ45" s="263">
        <f>('2-year summary'!KS45/'2-year summary'!Z45)*100</f>
        <v>18.167179036744255</v>
      </c>
      <c r="GA45" s="263">
        <f>('2-year summary'!KT45/'2-year summary'!AA45)*100</f>
        <v>17.739443872296601</v>
      </c>
      <c r="GB45" s="263">
        <f>('2-year summary'!KU45/'2-year summary'!AB45)*100</f>
        <v>14.309109518935518</v>
      </c>
      <c r="GC45" s="265">
        <f>('2-year summary'!KV45/'2-year summary'!AC45)*100</f>
        <v>14.657881398884948</v>
      </c>
      <c r="GD45" s="265">
        <f>('2-year summary'!KW45/'2-year summary'!AD45)*100</f>
        <v>14.355689525244914</v>
      </c>
      <c r="GE45" s="265">
        <f>('2-year summary'!KX45/'2-year summary'!AE45)*100</f>
        <v>14.5184613901475</v>
      </c>
      <c r="GF45" s="265">
        <f>('2-year summary'!KY45/'2-year summary'!AF45)*100</f>
        <v>14.207132018209409</v>
      </c>
      <c r="GG45" s="564">
        <f>('2-year summary'!KZ45/'2-year summary'!X45)*100</f>
        <v>5.6816352808627073</v>
      </c>
      <c r="GH45" s="263">
        <f>('2-year summary'!LA45/'2-year summary'!Y45)*100</f>
        <v>5.3721401679698815</v>
      </c>
      <c r="GI45" s="263">
        <f>('2-year summary'!LB45/'2-year summary'!Z45)*100</f>
        <v>5.5921534182403745</v>
      </c>
      <c r="GJ45" s="263">
        <f>('2-year summary'!LC45/'2-year summary'!AA45)*100</f>
        <v>5.5612770339855819</v>
      </c>
      <c r="GK45" s="263">
        <f>('2-year summary'!LD45/'2-year summary'!AB45)*100</f>
        <v>3.3060388945752308</v>
      </c>
      <c r="GL45" s="265">
        <f>('2-year summary'!LE45/'2-year summary'!AC45)*100</f>
        <v>3.213380638621389</v>
      </c>
      <c r="GM45" s="265">
        <f>('2-year summary'!LF45/'2-year summary'!AD45)*100</f>
        <v>3.1556141672946492</v>
      </c>
      <c r="GN45" s="265">
        <f>('2-year summary'!LG45/'2-year summary'!AE45)*100</f>
        <v>2.8921237828979081</v>
      </c>
      <c r="GO45" s="265">
        <f>('2-year summary'!LH45/'2-year summary'!AF45)*100</f>
        <v>2.3805007587253417</v>
      </c>
      <c r="GP45" s="152"/>
      <c r="GQ45" s="153">
        <f t="shared" si="35"/>
        <v>100</v>
      </c>
      <c r="GR45" s="153">
        <f t="shared" si="36"/>
        <v>100</v>
      </c>
      <c r="GS45" s="153">
        <f t="shared" si="37"/>
        <v>100</v>
      </c>
      <c r="GT45" s="153">
        <f t="shared" si="38"/>
        <v>100</v>
      </c>
      <c r="GU45" s="153">
        <f t="shared" si="39"/>
        <v>100</v>
      </c>
      <c r="GV45" s="153">
        <f t="shared" si="40"/>
        <v>100</v>
      </c>
      <c r="GW45" s="153">
        <f t="shared" si="41"/>
        <v>100.00000000000001</v>
      </c>
      <c r="GX45" s="153">
        <f t="shared" si="42"/>
        <v>100</v>
      </c>
      <c r="GY45" s="153">
        <f t="shared" si="43"/>
        <v>100</v>
      </c>
      <c r="GZ45" s="569">
        <f t="shared" si="44"/>
        <v>100</v>
      </c>
      <c r="HA45" s="569">
        <f t="shared" si="44"/>
        <v>100</v>
      </c>
    </row>
    <row r="46" spans="1:209" x14ac:dyDescent="0.2">
      <c r="A46" s="156" t="s">
        <v>53</v>
      </c>
      <c r="B46" s="157">
        <f>('2-year summary'!B46/'2-year summary'!X46)*100</f>
        <v>57.84999314411079</v>
      </c>
      <c r="C46" s="157">
        <f>('2-year summary'!C46/'2-year summary'!Y46)*100</f>
        <v>45.507117437722421</v>
      </c>
      <c r="D46" s="157">
        <f>('2-year summary'!D46/'2-year summary'!Z46)*100</f>
        <v>46.734752589182968</v>
      </c>
      <c r="E46" s="157">
        <f>('2-year summary'!E46/'2-year summary'!AA46)*100</f>
        <v>47.128661762808107</v>
      </c>
      <c r="F46" s="157">
        <f>('2-year summary'!F46/'2-year summary'!AB46)*100</f>
        <v>41.670028237192412</v>
      </c>
      <c r="G46" s="158">
        <f>('2-year summary'!G46/'2-year summary'!AC46)*100</f>
        <v>40.741776162519805</v>
      </c>
      <c r="H46" s="158">
        <f>('2-year summary'!H46/'2-year summary'!AD46)*100</f>
        <v>40.771936319881526</v>
      </c>
      <c r="I46" s="158">
        <f>('2-year summary'!I46/'2-year summary'!AE46)*100</f>
        <v>40.515119549929679</v>
      </c>
      <c r="J46" s="158">
        <f>('2-year summary'!J46/'2-year summary'!AF46)*100</f>
        <v>38.781645569620252</v>
      </c>
      <c r="K46" s="158">
        <f>('2-year summary'!K46/'2-year summary'!AG46)*100</f>
        <v>36.294473036473484</v>
      </c>
      <c r="L46" s="158">
        <f>('2-year summary'!L46/'2-year summary'!AH46)*100</f>
        <v>37.490681377665126</v>
      </c>
      <c r="M46" s="160">
        <f>('2-year summary'!M46/'2-year summary'!X46)*100</f>
        <v>42.15000685588921</v>
      </c>
      <c r="N46" s="157">
        <f>('2-year summary'!N46/'2-year summary'!Y46)*100</f>
        <v>54.492882562277579</v>
      </c>
      <c r="O46" s="157">
        <f>('2-year summary'!O46/'2-year summary'!Z46)*100</f>
        <v>53.265247410817032</v>
      </c>
      <c r="P46" s="157">
        <f>('2-year summary'!P46/'2-year summary'!AA46)*100</f>
        <v>52.8713382371919</v>
      </c>
      <c r="Q46" s="157">
        <f>('2-year summary'!Q46/'2-year summary'!AB46)*100</f>
        <v>58.329971762807588</v>
      </c>
      <c r="R46" s="158">
        <f>('2-year summary'!R46/'2-year summary'!AC46)*100</f>
        <v>59.258223837480195</v>
      </c>
      <c r="S46" s="158">
        <f>('2-year summary'!S46/'2-year summary'!AD46)*100</f>
        <v>59.228063680118467</v>
      </c>
      <c r="T46" s="158">
        <f>('2-year summary'!T46/'2-year summary'!AE46)*100</f>
        <v>59.484880450070321</v>
      </c>
      <c r="U46" s="158">
        <f>('2-year summary'!U46/'2-year summary'!AF46)*100</f>
        <v>61.218354430379748</v>
      </c>
      <c r="V46" s="158">
        <f>('2-year summary'!V46/'2-year summary'!AG46)*100</f>
        <v>63.705526963526516</v>
      </c>
      <c r="W46" s="158">
        <f>('2-year summary'!W46/'2-year summary'!AH46)*100</f>
        <v>62.509318622334874</v>
      </c>
      <c r="X46" s="160">
        <f>('2-year summary'!AI46/'2-year summary'!X46)*100</f>
        <v>22.857534622240504</v>
      </c>
      <c r="Y46" s="157">
        <f>('2-year summary'!AJ46/'2-year summary'!Y46)*100</f>
        <v>19.15776986951364</v>
      </c>
      <c r="Z46" s="157">
        <f>('2-year summary'!AK46/'2-year summary'!Z46)*100</f>
        <v>18.282508630609897</v>
      </c>
      <c r="AA46" s="157">
        <f>('2-year summary'!AL46/'2-year summary'!AA46)*100</f>
        <v>18.118466898954704</v>
      </c>
      <c r="AB46" s="157">
        <f>('2-year summary'!AM46/'2-year summary'!AB46)*100</f>
        <v>14.411052843888664</v>
      </c>
      <c r="AC46" s="158">
        <f>('2-year summary'!AN46/'2-year summary'!AC46)*100</f>
        <v>14.201845121610287</v>
      </c>
      <c r="AD46" s="158">
        <f>('2-year summary'!AO46/'2-year summary'!AD46)*100</f>
        <v>14.485375786745649</v>
      </c>
      <c r="AE46" s="158">
        <f>('2-year summary'!AP46/'2-year summary'!AE46)*100</f>
        <v>14.469057665260197</v>
      </c>
      <c r="AF46" s="158">
        <f>('2-year summary'!AQ46/'2-year summary'!AF46)*100</f>
        <v>13.322784810126581</v>
      </c>
      <c r="AG46" s="158">
        <f>('2-year summary'!AR46/'2-year summary'!AG46)*100</f>
        <v>12.776907585589617</v>
      </c>
      <c r="AH46" s="158">
        <f>('2-year summary'!AS46/'2-year summary'!AH46)*100</f>
        <v>12.64350678395706</v>
      </c>
      <c r="AI46" s="160">
        <f>('2-year summary'!AT46/'2-year summary'!X46)*100</f>
        <v>25.215960510078155</v>
      </c>
      <c r="AJ46" s="157">
        <f>('2-year summary'!AU46/'2-year summary'!Y46)*100</f>
        <v>41.429418742586002</v>
      </c>
      <c r="AK46" s="157">
        <f>('2-year summary'!AV46/'2-year summary'!Z46)*100</f>
        <v>38.463751438434983</v>
      </c>
      <c r="AL46" s="157">
        <f>('2-year summary'!AW46/'2-year summary'!AA46)*100</f>
        <v>38.895341334365725</v>
      </c>
      <c r="AM46" s="157">
        <f>('2-year summary'!AX46/'2-year summary'!AB46)*100</f>
        <v>39.975796692214601</v>
      </c>
      <c r="AN46" s="158">
        <f>('2-year summary'!AY46/'2-year summary'!AC46)*100</f>
        <v>42.633491752865531</v>
      </c>
      <c r="AO46" s="158">
        <f>('2-year summary'!AZ46/'2-year summary'!AD46)*100</f>
        <v>42.3176601258793</v>
      </c>
      <c r="AP46" s="158">
        <f>('2-year summary'!BA46/'2-year summary'!AE46)*100</f>
        <v>40.189873417721515</v>
      </c>
      <c r="AQ46" s="158">
        <f>('2-year summary'!BB46/'2-year summary'!AF46)*100</f>
        <v>38.330696202531641</v>
      </c>
      <c r="AR46" s="158">
        <f>('2-year summary'!BC46/'2-year summary'!AG46)*100</f>
        <v>34.101588722309238</v>
      </c>
      <c r="AS46" s="158">
        <f>('2-year summary'!BD46/'2-year summary'!AH46)*100</f>
        <v>38.370359326077228</v>
      </c>
      <c r="AT46" s="550">
        <f t="shared" si="1"/>
        <v>46.878496307898857</v>
      </c>
      <c r="AU46" s="550">
        <f t="shared" si="1"/>
        <v>51.013866110034286</v>
      </c>
      <c r="AV46" s="160" t="s">
        <v>73</v>
      </c>
      <c r="AW46" s="157" t="s">
        <v>73</v>
      </c>
      <c r="AX46" s="157" t="s">
        <v>73</v>
      </c>
      <c r="AY46" s="157" t="s">
        <v>73</v>
      </c>
      <c r="AZ46" s="157" t="s">
        <v>73</v>
      </c>
      <c r="BA46" s="158" t="s">
        <v>73</v>
      </c>
      <c r="BB46" s="158" t="s">
        <v>73</v>
      </c>
      <c r="BC46" s="158" t="s">
        <v>73</v>
      </c>
      <c r="BD46" s="158" t="s">
        <v>73</v>
      </c>
      <c r="BE46" s="158" t="s">
        <v>73</v>
      </c>
      <c r="BF46" s="158" t="s">
        <v>73</v>
      </c>
      <c r="BG46" s="160">
        <f>('2-year summary'!CW46/'2-year summary'!X46)*100</f>
        <v>3.8804332921979983</v>
      </c>
      <c r="BH46" s="157">
        <f>('2-year summary'!CX46/'2-year summary'!Y46)*100</f>
        <v>0.90450771055753265</v>
      </c>
      <c r="BI46" s="157">
        <f>('2-year summary'!CY46/'2-year summary'!Z46)*100</f>
        <v>1.2945914844649022</v>
      </c>
      <c r="BJ46" s="157">
        <f>('2-year summary'!CZ46/'2-year summary'!AA46)*100</f>
        <v>0.34843205574912894</v>
      </c>
      <c r="BK46" s="157">
        <f>('2-year summary'!DA46/'2-year summary'!AB46)*100</f>
        <v>0</v>
      </c>
      <c r="BL46" s="158">
        <f>('2-year summary'!DB46/'2-year summary'!AC46)*100</f>
        <v>0</v>
      </c>
      <c r="BM46" s="158">
        <f>('2-year summary'!DC46/'2-year summary'!AD46)*100</f>
        <v>0</v>
      </c>
      <c r="BN46" s="158">
        <f>('2-year summary'!DD46/'2-year summary'!AE46)*100</f>
        <v>0</v>
      </c>
      <c r="BO46" s="158">
        <f>('2-year summary'!DE46/'2-year summary'!AF46)*100</f>
        <v>0</v>
      </c>
      <c r="BP46" s="158">
        <f>('2-year summary'!DF46/'2-year summary'!AG46)*100</f>
        <v>0</v>
      </c>
      <c r="BQ46" s="158">
        <f>('2-year summary'!DG46/'2-year summary'!AH46)*100</f>
        <v>0</v>
      </c>
      <c r="BR46" s="550">
        <f t="shared" si="2"/>
        <v>0</v>
      </c>
      <c r="BS46" s="550">
        <f t="shared" si="2"/>
        <v>0</v>
      </c>
      <c r="BT46" s="160">
        <f>('2-year summary'!DS46/'2-year summary'!AG46)*100</f>
        <v>0.39531587976430221</v>
      </c>
      <c r="BU46" s="160">
        <f>('2-year summary'!DT46/'2-year summary'!AH46)*100</f>
        <v>0.41747428060235575</v>
      </c>
      <c r="BV46" s="550">
        <f>('2-year summary'!DU46/'2-year summary'!AG46)*100</f>
        <v>0.20138733497426717</v>
      </c>
      <c r="BW46" s="550">
        <f>('2-year summary'!DV46/'2-year summary'!AH46)*100</f>
        <v>0.40256448486655738</v>
      </c>
      <c r="BX46" s="160">
        <f t="shared" si="3"/>
        <v>0.59670321473856935</v>
      </c>
      <c r="BY46" s="160">
        <f t="shared" si="3"/>
        <v>0.82003876546891319</v>
      </c>
      <c r="BZ46" s="160">
        <f>('2-year summary'!DY46/'2-year summary'!AG46)*100</f>
        <v>3.5802192884314166</v>
      </c>
      <c r="CA46" s="160">
        <f>('2-year summary'!DZ46/'2-year summary'!AH46)*100</f>
        <v>3.5112568957805275</v>
      </c>
      <c r="CB46" s="160">
        <f>('2-year summary'!EA46/'2-year summary'!AG46)*100</f>
        <v>11.963899455508317</v>
      </c>
      <c r="CC46" s="160">
        <f>('2-year summary'!EB46/'2-year summary'!AH46)*100</f>
        <v>8.8936931564037582</v>
      </c>
      <c r="CD46" s="160">
        <f t="shared" si="4"/>
        <v>15.544118743939734</v>
      </c>
      <c r="CE46" s="160">
        <f t="shared" si="4"/>
        <v>12.404950052184287</v>
      </c>
      <c r="CF46" s="160">
        <f>('2-year summary'!EE46/'2-year summary'!AG46)*100</f>
        <v>3.3713731632729171</v>
      </c>
      <c r="CG46" s="160">
        <f>('2-year summary'!EF46/'2-year summary'!AH46)*100</f>
        <v>3.8169077083643956</v>
      </c>
      <c r="CH46" s="160">
        <f>('2-year summary'!EG46/'2-year summary'!AG46)*100</f>
        <v>2.9835160736928473E-2</v>
      </c>
      <c r="CI46" s="160">
        <f>('2-year summary'!EH46/'2-year summary'!AH46)*100</f>
        <v>1.490979573579842E-2</v>
      </c>
      <c r="CJ46" s="160">
        <f t="shared" si="5"/>
        <v>3.4012083240098456</v>
      </c>
      <c r="CK46" s="160">
        <f t="shared" si="5"/>
        <v>3.8318175041001941</v>
      </c>
      <c r="CL46" s="160">
        <f>('2-year summary'!EK46/'2-year summary'!AG46)*100</f>
        <v>1.9392854479003505</v>
      </c>
      <c r="CM46" s="160">
        <f>('2-year summary'!EL46/'2-year summary'!AH46)*100</f>
        <v>2.0128224243327866</v>
      </c>
      <c r="CN46" s="160">
        <f>('2-year summary'!EM46/'2-year summary'!AG46)*100</f>
        <v>2.9387633325874543</v>
      </c>
      <c r="CO46" s="160">
        <f>('2-year summary'!EN46/'2-year summary'!AH46)*100</f>
        <v>0.46965856567765019</v>
      </c>
      <c r="CP46" s="160">
        <f t="shared" si="6"/>
        <v>4.8780487804878048</v>
      </c>
      <c r="CQ46" s="160">
        <f t="shared" si="6"/>
        <v>2.482480990010437</v>
      </c>
      <c r="CR46" s="160">
        <f>('2-year summary'!EQ46/'2-year summary'!AG46)*100</f>
        <v>1.7528156932945478</v>
      </c>
      <c r="CS46" s="160">
        <f>('2-year summary'!ER46/'2-year summary'!AH46)*100</f>
        <v>1.9382734456537944</v>
      </c>
      <c r="CT46" s="160">
        <f>('2-year summary'!ES46/'2-year summary'!AG46)*100</f>
        <v>0.62653837547549784</v>
      </c>
      <c r="CU46" s="160">
        <f>('2-year summary'!ET46/'2-year summary'!AH46)*100</f>
        <v>0.52184285075294468</v>
      </c>
      <c r="CV46" s="160">
        <f t="shared" si="7"/>
        <v>2.3793540687700458</v>
      </c>
      <c r="CW46" s="160">
        <f t="shared" si="7"/>
        <v>2.4601162964067393</v>
      </c>
      <c r="CX46" s="160">
        <f>('2-year summary'!EW46/'2-year summary'!AG46)*100</f>
        <v>1.4992168270306556</v>
      </c>
      <c r="CY46" s="160">
        <f>('2-year summary'!EX46/'2-year summary'!AH46)*100</f>
        <v>1.8786342627106007</v>
      </c>
      <c r="CZ46" s="160">
        <f>('2-year summary'!EY46/'2-year summary'!AG46)*100</f>
        <v>0.93980756321324688</v>
      </c>
      <c r="DA46" s="160">
        <f>('2-year summary'!EZ46/'2-year summary'!AH46)*100</f>
        <v>1.2524228418070671</v>
      </c>
      <c r="DB46" s="160">
        <f t="shared" si="8"/>
        <v>2.4390243902439024</v>
      </c>
      <c r="DC46" s="160">
        <f t="shared" si="8"/>
        <v>3.1310571045176676</v>
      </c>
      <c r="DD46" s="160">
        <f>('2-year summary'!FC46/'2-year summary'!AG46)*100</f>
        <v>4.47527411053927E-2</v>
      </c>
      <c r="DE46" s="160">
        <f>('2-year summary'!FD46/'2-year summary'!AH46)*100</f>
        <v>5.2184285075294469E-2</v>
      </c>
      <c r="DF46" s="160">
        <f>('2-year summary'!FE46/'2-year summary'!AG46)*100</f>
        <v>9.6964272395017523E-2</v>
      </c>
      <c r="DG46" s="160">
        <f>('2-year summary'!FF46/'2-year summary'!AH46)*100</f>
        <v>0.13418816162218578</v>
      </c>
      <c r="DH46" s="160">
        <f t="shared" si="9"/>
        <v>0.14171701350041022</v>
      </c>
      <c r="DI46" s="160">
        <f t="shared" si="9"/>
        <v>0.18637244669748024</v>
      </c>
      <c r="DJ46" s="160">
        <f>('2-year summary'!FI46/'2-year summary'!AG46)*100</f>
        <v>3.4235846945625417</v>
      </c>
      <c r="DK46" s="160">
        <f>('2-year summary'!FJ46/'2-year summary'!AH46)*100</f>
        <v>3.2801550618756523</v>
      </c>
      <c r="DL46" s="160">
        <f>('2-year summary'!FK46/'2-year summary'!AG46)*100</f>
        <v>2.8940105914820617</v>
      </c>
      <c r="DM46" s="160">
        <f>('2-year summary'!FL46/'2-year summary'!AH46)*100</f>
        <v>3.0788728194423736</v>
      </c>
      <c r="DN46" s="160">
        <f t="shared" si="10"/>
        <v>6.3175952860446039</v>
      </c>
      <c r="DO46" s="160">
        <f t="shared" si="10"/>
        <v>6.3590278813180259</v>
      </c>
      <c r="DP46" s="160">
        <f>('2-year summary'!FO46/'2-year summary'!AG46)*100</f>
        <v>0.16409338405310658</v>
      </c>
      <c r="DQ46" s="160">
        <f>('2-year summary'!FP46/'2-year summary'!AH46)*100</f>
        <v>0.15655285522588339</v>
      </c>
      <c r="DR46" s="160">
        <f>('2-year summary'!FQ46/'2-year summary'!AG46)*100</f>
        <v>0.73842022823897968</v>
      </c>
      <c r="DS46" s="160">
        <f>('2-year summary'!FR46/'2-year summary'!AH46)*100</f>
        <v>0.50693305501714625</v>
      </c>
      <c r="DT46" s="160">
        <f t="shared" si="11"/>
        <v>0.90251361229208626</v>
      </c>
      <c r="DU46" s="160">
        <f t="shared" si="11"/>
        <v>0.66348591024302961</v>
      </c>
      <c r="DV46" s="160">
        <f>('2-year summary'!FU46/'2-year summary'!AG46)*100</f>
        <v>6.4816886700977099</v>
      </c>
      <c r="DW46" s="160">
        <f>('2-year summary'!FV46/'2-year summary'!AH46)*100</f>
        <v>6.9106903235425676</v>
      </c>
      <c r="DX46" s="160">
        <f>('2-year summary'!FW46/'2-year summary'!AG46)*100</f>
        <v>8.1599164615499369</v>
      </c>
      <c r="DY46" s="160">
        <f>('2-year summary'!FX46/'2-year summary'!AH46)*100</f>
        <v>8.7296854033099756</v>
      </c>
      <c r="DZ46" s="160">
        <f t="shared" si="12"/>
        <v>14.641605131647648</v>
      </c>
      <c r="EA46" s="160">
        <f t="shared" si="12"/>
        <v>15.640375726852543</v>
      </c>
      <c r="EB46" s="160">
        <f>('2-year summary'!GA46/'2-year summary'!AG46)*100</f>
        <v>0.73842022823897968</v>
      </c>
      <c r="EC46" s="160">
        <f>('2-year summary'!GB46/'2-year summary'!AH46)*100</f>
        <v>0.74548978678992095</v>
      </c>
      <c r="ED46" s="160">
        <f>('2-year summary'!GC46/'2-year summary'!AG46)*100</f>
        <v>0.99947788468710375</v>
      </c>
      <c r="EE46" s="160">
        <f>('2-year summary'!GD46/'2-year summary'!AH46)*100</f>
        <v>0.11927836588638736</v>
      </c>
      <c r="EF46" s="160">
        <f t="shared" si="13"/>
        <v>1.7378981129260835</v>
      </c>
      <c r="EG46" s="160">
        <f t="shared" si="13"/>
        <v>0.86476815267630835</v>
      </c>
      <c r="EH46" s="160">
        <f>('2-year summary'!GG46/'2-year summary'!AG46)*100</f>
        <v>0.126799433131946</v>
      </c>
      <c r="EI46" s="160">
        <f>('2-year summary'!GH46/'2-year summary'!AH46)*100</f>
        <v>0.12673326375428656</v>
      </c>
      <c r="EJ46" s="160">
        <f>('2-year summary'!GI46/'2-year summary'!AG46)*100</f>
        <v>1.4917580368464236E-2</v>
      </c>
      <c r="EK46" s="160">
        <f>('2-year summary'!GJ46/'2-year summary'!AH46)*100</f>
        <v>1.490979573579842E-2</v>
      </c>
      <c r="EL46" s="160">
        <f t="shared" si="14"/>
        <v>0.14171701350041024</v>
      </c>
      <c r="EM46" s="160">
        <f t="shared" si="14"/>
        <v>0.14164305949008499</v>
      </c>
      <c r="EN46" s="564">
        <f>('2-year summary'!GM46/'2-year summary'!X46)*100</f>
        <v>3.3730974907445499</v>
      </c>
      <c r="EO46" s="263">
        <f>('2-year summary'!GN46/'2-year summary'!Y46)*100</f>
        <v>2.3873072360616843</v>
      </c>
      <c r="EP46" s="263">
        <f>('2-year summary'!GO46/'2-year summary'!Z46)*100</f>
        <v>2.6754890678941314</v>
      </c>
      <c r="EQ46" s="263">
        <f>('2-year summary'!GP46/'2-year summary'!AA46)*100</f>
        <v>2.4003097173828882</v>
      </c>
      <c r="ER46" s="263">
        <f>('2-year summary'!GQ46/'2-year summary'!AB46)*100</f>
        <v>1.8253327954820493</v>
      </c>
      <c r="ES46" s="265">
        <f>('2-year summary'!GR46/'2-year summary'!AC46)*100</f>
        <v>2.2551486347963845</v>
      </c>
      <c r="ET46" s="265">
        <f>('2-year summary'!GS46/'2-year summary'!AD46)*100</f>
        <v>2.2861902998889301</v>
      </c>
      <c r="EU46" s="265">
        <f>('2-year summary'!GT46/'2-year summary'!AE46)*100</f>
        <v>2.5668073136427565</v>
      </c>
      <c r="EV46" s="265">
        <f>('2-year summary'!GU46/'2-year summary'!AF46)*100</f>
        <v>2.4050632911392404</v>
      </c>
      <c r="EW46" s="564">
        <f>('2-year summary'!GV46/'2-year summary'!X46)*100</f>
        <v>1.371177841766077E-2</v>
      </c>
      <c r="EX46" s="263">
        <f>('2-year summary'!GW46/'2-year summary'!Y46)*100</f>
        <v>2.9655990510083038E-2</v>
      </c>
      <c r="EY46" s="263">
        <f>('2-year summary'!GX46/'2-year summary'!Z46)*100</f>
        <v>5.7537399309551207E-2</v>
      </c>
      <c r="EZ46" s="263">
        <f>('2-year summary'!GY46/'2-year summary'!AA46)*100</f>
        <v>1.2904890953671441E-2</v>
      </c>
      <c r="FA46" s="263">
        <f>('2-year summary'!GZ46/'2-year summary'!AB46)*100</f>
        <v>2.0169423154497781E-2</v>
      </c>
      <c r="FB46" s="265">
        <f>('2-year summary'!HA46/'2-year summary'!AC46)*100</f>
        <v>9.3187960115553078E-3</v>
      </c>
      <c r="FC46" s="265">
        <f>('2-year summary'!HB46/'2-year summary'!AD46)*100</f>
        <v>9.2558311736393936E-3</v>
      </c>
      <c r="FD46" s="265">
        <f>('2-year summary'!HC46/'2-year summary'!AE46)*100</f>
        <v>0</v>
      </c>
      <c r="FE46" s="265">
        <f>('2-year summary'!HD46/'2-year summary'!AF46)*100</f>
        <v>1.5822784810126583E-2</v>
      </c>
      <c r="FF46" s="564">
        <f>('2-year summary'!HN46/'2-year summary'!X46)*100</f>
        <v>13.053613053613052</v>
      </c>
      <c r="FG46" s="263">
        <f>('2-year summary'!HO46/'2-year summary'!Y46)*100</f>
        <v>9.7716488730723619</v>
      </c>
      <c r="FH46" s="263">
        <f>('2-year summary'!HP46/'2-year summary'!Z46)*100</f>
        <v>11.24856156501726</v>
      </c>
      <c r="FI46" s="263">
        <f>('2-year summary'!HQ46/'2-year summary'!AA46)*100</f>
        <v>13.537230610401343</v>
      </c>
      <c r="FJ46" s="263">
        <f>('2-year summary'!HR46/'2-year summary'!AB46)*100</f>
        <v>12.444534086325131</v>
      </c>
      <c r="FK46" s="265">
        <f>('2-year summary'!HS46/'2-year summary'!AC46)*100</f>
        <v>11.303699562016588</v>
      </c>
      <c r="FL46" s="265">
        <f>('2-year summary'!HT46/'2-year summary'!AD46)*100</f>
        <v>11.097741577193631</v>
      </c>
      <c r="FM46" s="265">
        <f>('2-year summary'!HU46/'2-year summary'!AE46)*100</f>
        <v>11.005625879043601</v>
      </c>
      <c r="FN46" s="265">
        <f>('2-year summary'!HV46/'2-year summary'!AF46)*100</f>
        <v>11.906645569620252</v>
      </c>
      <c r="FO46" s="564">
        <f>('2-year summary'!HW46/'2-year summary'!X46)*100</f>
        <v>4.7991224461812703</v>
      </c>
      <c r="FP46" s="263">
        <f>('2-year summary'!HX46/'2-year summary'!Y46)*100</f>
        <v>4.0035587188612105</v>
      </c>
      <c r="FQ46" s="263">
        <f>('2-year summary'!HY46/'2-year summary'!Z46)*100</f>
        <v>5.4372842347525898</v>
      </c>
      <c r="FR46" s="263">
        <f>('2-year summary'!HZ46/'2-year summary'!AA46)*100</f>
        <v>5.2910052910052912</v>
      </c>
      <c r="FS46" s="263">
        <f>('2-year summary'!IA46/'2-year summary'!AB46)*100</f>
        <v>4.8507462686567164</v>
      </c>
      <c r="FT46" s="265">
        <f>('2-year summary'!IB46/'2-year summary'!AC46)*100</f>
        <v>4.1655018171652225</v>
      </c>
      <c r="FU46" s="265">
        <f>('2-year summary'!IC46/'2-year summary'!AD46)*100</f>
        <v>3.4616808589411332</v>
      </c>
      <c r="FV46" s="265">
        <f>('2-year summary'!ID46/'2-year summary'!AE46)*100</f>
        <v>4.2545710267229255</v>
      </c>
      <c r="FW46" s="265">
        <f>('2-year summary'!IE46/'2-year summary'!AF46)*100</f>
        <v>5</v>
      </c>
      <c r="FX46" s="564">
        <f>('2-year summary'!KQ46/'2-year summary'!X46)*100</f>
        <v>18.565747977512682</v>
      </c>
      <c r="FY46" s="263">
        <f>('2-year summary'!KR46/'2-year summary'!Y46)*100</f>
        <v>14.190391459074734</v>
      </c>
      <c r="FZ46" s="263">
        <f>('2-year summary'!KS46/'2-year summary'!Z46)*100</f>
        <v>14.528193325661681</v>
      </c>
      <c r="GA46" s="263">
        <f>('2-year summary'!KT46/'2-year summary'!AA46)*100</f>
        <v>13.072654536069169</v>
      </c>
      <c r="GB46" s="263">
        <f>('2-year summary'!KU46/'2-year summary'!AB46)*100</f>
        <v>12.989108511496571</v>
      </c>
      <c r="GC46" s="265">
        <f>('2-year summary'!KV46/'2-year summary'!AC46)*100</f>
        <v>12.981082844096543</v>
      </c>
      <c r="GD46" s="265">
        <f>('2-year summary'!KW46/'2-year summary'!AD46)*100</f>
        <v>12.902628656053313</v>
      </c>
      <c r="GE46" s="265">
        <f>('2-year summary'!KX46/'2-year summary'!AE46)*100</f>
        <v>12.473628691983123</v>
      </c>
      <c r="GF46" s="265">
        <f>('2-year summary'!KY46/'2-year summary'!AF46)*100</f>
        <v>11.147151898734178</v>
      </c>
      <c r="GG46" s="564">
        <f>('2-year summary'!KZ46/'2-year summary'!X46)*100</f>
        <v>8.240778829014122</v>
      </c>
      <c r="GH46" s="263">
        <f>('2-year summary'!LA46/'2-year summary'!Y46)*100</f>
        <v>8.1257413997627523</v>
      </c>
      <c r="GI46" s="263">
        <f>('2-year summary'!LB46/'2-year summary'!Z46)*100</f>
        <v>8.0120828538550057</v>
      </c>
      <c r="GJ46" s="263">
        <f>('2-year summary'!LC46/'2-year summary'!AA46)*100</f>
        <v>8.3236546651180792</v>
      </c>
      <c r="GK46" s="263">
        <f>('2-year summary'!LD46/'2-year summary'!AB46)*100</f>
        <v>13.483259378781767</v>
      </c>
      <c r="GL46" s="265">
        <f>('2-year summary'!LE46/'2-year summary'!AC46)*100</f>
        <v>12.44991147143789</v>
      </c>
      <c r="GM46" s="265">
        <f>('2-year summary'!LF46/'2-year summary'!AD46)*100</f>
        <v>13.4394668641244</v>
      </c>
      <c r="GN46" s="265">
        <f>('2-year summary'!LG46/'2-year summary'!AE46)*100</f>
        <v>15.040436005625878</v>
      </c>
      <c r="GO46" s="265">
        <f>('2-year summary'!LH46/'2-year summary'!AF46)*100</f>
        <v>17.871835443037977</v>
      </c>
      <c r="GP46" s="152"/>
      <c r="GQ46" s="153">
        <f t="shared" si="35"/>
        <v>100</v>
      </c>
      <c r="GR46" s="153">
        <f t="shared" si="36"/>
        <v>100.00000000000001</v>
      </c>
      <c r="GS46" s="153">
        <f t="shared" si="37"/>
        <v>100</v>
      </c>
      <c r="GT46" s="153">
        <f t="shared" si="38"/>
        <v>100.00000000000001</v>
      </c>
      <c r="GU46" s="153">
        <f t="shared" si="39"/>
        <v>100.00000000000001</v>
      </c>
      <c r="GV46" s="153">
        <f t="shared" si="40"/>
        <v>100</v>
      </c>
      <c r="GW46" s="153">
        <f t="shared" si="41"/>
        <v>99.999999999999986</v>
      </c>
      <c r="GX46" s="153">
        <f t="shared" si="42"/>
        <v>99.999999999999986</v>
      </c>
      <c r="GY46" s="153">
        <f t="shared" si="43"/>
        <v>99.999999999999986</v>
      </c>
      <c r="GZ46" s="569">
        <f t="shared" si="44"/>
        <v>100</v>
      </c>
      <c r="HA46" s="569">
        <f t="shared" si="44"/>
        <v>100</v>
      </c>
    </row>
    <row r="47" spans="1:209" x14ac:dyDescent="0.2">
      <c r="A47" s="156" t="s">
        <v>55</v>
      </c>
      <c r="B47" s="157">
        <f>('2-year summary'!B47/'2-year summary'!X47)*100</f>
        <v>63.657497094149548</v>
      </c>
      <c r="C47" s="157">
        <f>('2-year summary'!C47/'2-year summary'!Y47)*100</f>
        <v>65.085158150851584</v>
      </c>
      <c r="D47" s="157">
        <f>('2-year summary'!D47/'2-year summary'!Z47)*100</f>
        <v>55.217262784510787</v>
      </c>
      <c r="E47" s="157">
        <f>('2-year summary'!E47/'2-year summary'!AA47)*100</f>
        <v>52.645644040619985</v>
      </c>
      <c r="F47" s="157">
        <f>('2-year summary'!F47/'2-year summary'!AB47)*100</f>
        <v>55.259107234479224</v>
      </c>
      <c r="G47" s="158">
        <f>('2-year summary'!G47/'2-year summary'!AC47)*100</f>
        <v>54.437577255871453</v>
      </c>
      <c r="H47" s="158">
        <f>('2-year summary'!H47/'2-year summary'!AD47)*100</f>
        <v>56.572295247724981</v>
      </c>
      <c r="I47" s="158">
        <f>('2-year summary'!I47/'2-year summary'!AE47)*100</f>
        <v>53.402903811252266</v>
      </c>
      <c r="J47" s="158">
        <f>('2-year summary'!J47/'2-year summary'!AF47)*100</f>
        <v>55.016181229773466</v>
      </c>
      <c r="K47" s="158">
        <f>('2-year summary'!K47/'2-year summary'!AG47)*100</f>
        <v>50.108774474256712</v>
      </c>
      <c r="L47" s="158">
        <f>('2-year summary'!L47/'2-year summary'!AH47)*100</f>
        <v>49.977231329690348</v>
      </c>
      <c r="M47" s="160">
        <f>('2-year summary'!M47/'2-year summary'!X47)*100</f>
        <v>36.342502905850445</v>
      </c>
      <c r="N47" s="157">
        <f>('2-year summary'!N47/'2-year summary'!Y47)*100</f>
        <v>34.914841849148424</v>
      </c>
      <c r="O47" s="157">
        <f>('2-year summary'!O47/'2-year summary'!Z47)*100</f>
        <v>44.782737215489213</v>
      </c>
      <c r="P47" s="157">
        <f>('2-year summary'!P47/'2-year summary'!AA47)*100</f>
        <v>47.354355959380015</v>
      </c>
      <c r="Q47" s="157">
        <f>('2-year summary'!Q47/'2-year summary'!AB47)*100</f>
        <v>44.740892765520776</v>
      </c>
      <c r="R47" s="158">
        <f>('2-year summary'!R47/'2-year summary'!AC47)*100</f>
        <v>45.562422744128554</v>
      </c>
      <c r="S47" s="158">
        <f>('2-year summary'!S47/'2-year summary'!AD47)*100</f>
        <v>43.427704752275027</v>
      </c>
      <c r="T47" s="158">
        <f>('2-year summary'!T47/'2-year summary'!AE47)*100</f>
        <v>46.597096188747734</v>
      </c>
      <c r="U47" s="158">
        <f>('2-year summary'!U47/'2-year summary'!AF47)*100</f>
        <v>44.983818770226534</v>
      </c>
      <c r="V47" s="158">
        <f>('2-year summary'!V47/'2-year summary'!AG47)*100</f>
        <v>49.891225525743295</v>
      </c>
      <c r="W47" s="158">
        <f>('2-year summary'!W47/'2-year summary'!AH47)*100</f>
        <v>50.022768670309659</v>
      </c>
      <c r="X47" s="160">
        <f>('2-year summary'!AI47/'2-year summary'!X47)*100</f>
        <v>27.741185586981793</v>
      </c>
      <c r="Y47" s="157">
        <f>('2-year summary'!AJ47/'2-year summary'!Y47)*100</f>
        <v>28.061638280616386</v>
      </c>
      <c r="Z47" s="157">
        <f>('2-year summary'!AK47/'2-year summary'!Z47)*100</f>
        <v>24.002364765001477</v>
      </c>
      <c r="AA47" s="157">
        <f>('2-year summary'!AL47/'2-year summary'!AA47)*100</f>
        <v>21.779796900053448</v>
      </c>
      <c r="AB47" s="157">
        <f>('2-year summary'!AM47/'2-year summary'!AB47)*100</f>
        <v>21.80605438686506</v>
      </c>
      <c r="AC47" s="158">
        <f>('2-year summary'!AN47/'2-year summary'!AC47)*100</f>
        <v>22.027194066749072</v>
      </c>
      <c r="AD47" s="158">
        <f>('2-year summary'!AO47/'2-year summary'!AD47)*100</f>
        <v>22.87664307381193</v>
      </c>
      <c r="AE47" s="158">
        <f>('2-year summary'!AP47/'2-year summary'!AE47)*100</f>
        <v>21.324863883847549</v>
      </c>
      <c r="AF47" s="158">
        <f>('2-year summary'!AQ47/'2-year summary'!AF47)*100</f>
        <v>21.984897518878103</v>
      </c>
      <c r="AG47" s="158">
        <f>('2-year summary'!AR47/'2-year summary'!AG47)*100</f>
        <v>20.232052211747643</v>
      </c>
      <c r="AH47" s="158">
        <f>('2-year summary'!AS47/'2-year summary'!AH47)*100</f>
        <v>19.581056466302368</v>
      </c>
      <c r="AI47" s="160">
        <f>('2-year summary'!AT47/'2-year summary'!X47)*100</f>
        <v>15.652847733436653</v>
      </c>
      <c r="AJ47" s="157">
        <f>('2-year summary'!AU47/'2-year summary'!Y47)*100</f>
        <v>12.287104622871047</v>
      </c>
      <c r="AK47" s="157">
        <f>('2-year summary'!AV47/'2-year summary'!Z47)*100</f>
        <v>18.326928761454329</v>
      </c>
      <c r="AL47" s="157">
        <f>('2-year summary'!AW47/'2-year summary'!AA47)*100</f>
        <v>24.612506680919292</v>
      </c>
      <c r="AM47" s="157">
        <f>('2-year summary'!AX47/'2-year summary'!AB47)*100</f>
        <v>30.11800923550539</v>
      </c>
      <c r="AN47" s="158">
        <f>('2-year summary'!AY47/'2-year summary'!AC47)*100</f>
        <v>34.956736711990111</v>
      </c>
      <c r="AO47" s="158">
        <f>('2-year summary'!AZ47/'2-year summary'!AD47)*100</f>
        <v>34.024266936299291</v>
      </c>
      <c r="AP47" s="158">
        <f>('2-year summary'!BA47/'2-year summary'!AE47)*100</f>
        <v>37.545372050816695</v>
      </c>
      <c r="AQ47" s="158">
        <f>('2-year summary'!BB47/'2-year summary'!AF47)*100</f>
        <v>35.814455231930957</v>
      </c>
      <c r="AR47" s="158">
        <f>('2-year summary'!BC47/'2-year summary'!AG47)*100</f>
        <v>40.00483442107808</v>
      </c>
      <c r="AS47" s="158">
        <f>('2-year summary'!BD47/'2-year summary'!AH47)*100</f>
        <v>43.989071038251367</v>
      </c>
      <c r="AT47" s="550">
        <f t="shared" si="1"/>
        <v>60.236886632825723</v>
      </c>
      <c r="AU47" s="550">
        <f t="shared" si="1"/>
        <v>63.570127504553739</v>
      </c>
      <c r="AV47" s="160" t="s">
        <v>73</v>
      </c>
      <c r="AW47" s="157" t="s">
        <v>73</v>
      </c>
      <c r="AX47" s="157" t="s">
        <v>73</v>
      </c>
      <c r="AY47" s="157" t="s">
        <v>73</v>
      </c>
      <c r="AZ47" s="157" t="s">
        <v>73</v>
      </c>
      <c r="BA47" s="158" t="s">
        <v>73</v>
      </c>
      <c r="BB47" s="158" t="s">
        <v>73</v>
      </c>
      <c r="BC47" s="158" t="s">
        <v>73</v>
      </c>
      <c r="BD47" s="158" t="s">
        <v>73</v>
      </c>
      <c r="BE47" s="158" t="s">
        <v>73</v>
      </c>
      <c r="BF47" s="158" t="s">
        <v>73</v>
      </c>
      <c r="BG47" s="160">
        <f>('2-year summary'!CW47/'2-year summary'!X47)*100</f>
        <v>1.0848508330104609</v>
      </c>
      <c r="BH47" s="157">
        <f>('2-year summary'!CX47/'2-year summary'!Y47)*100</f>
        <v>0</v>
      </c>
      <c r="BI47" s="157">
        <f>('2-year summary'!CY47/'2-year summary'!Z47)*100</f>
        <v>0</v>
      </c>
      <c r="BJ47" s="157">
        <f>('2-year summary'!CZ47/'2-year summary'!AA47)*100</f>
        <v>1.549973276322822</v>
      </c>
      <c r="BK47" s="157">
        <f>('2-year summary'!DA47/'2-year summary'!AB47)*100</f>
        <v>0</v>
      </c>
      <c r="BL47" s="158">
        <f>('2-year summary'!DB47/'2-year summary'!AC47)*100</f>
        <v>0</v>
      </c>
      <c r="BM47" s="158">
        <f>('2-year summary'!DC47/'2-year summary'!AD47)*100</f>
        <v>0</v>
      </c>
      <c r="BN47" s="158">
        <f>('2-year summary'!DD47/'2-year summary'!AE47)*100</f>
        <v>0</v>
      </c>
      <c r="BO47" s="158">
        <f>('2-year summary'!DE47/'2-year summary'!AF47)*100</f>
        <v>0</v>
      </c>
      <c r="BP47" s="158">
        <f>('2-year summary'!DF47/'2-year summary'!AG47)*100</f>
        <v>0</v>
      </c>
      <c r="BQ47" s="158">
        <f>('2-year summary'!DG47/'2-year summary'!AH47)*100</f>
        <v>0</v>
      </c>
      <c r="BR47" s="550">
        <f t="shared" si="2"/>
        <v>0</v>
      </c>
      <c r="BS47" s="550">
        <f t="shared" si="2"/>
        <v>0</v>
      </c>
      <c r="BT47" s="160">
        <f>('2-year summary'!DS47/'2-year summary'!AG47)*100</f>
        <v>0.72516316171138506</v>
      </c>
      <c r="BU47" s="160">
        <f>('2-year summary'!DT47/'2-year summary'!AH47)*100</f>
        <v>0.63752276867030966</v>
      </c>
      <c r="BV47" s="550">
        <f>('2-year summary'!DU47/'2-year summary'!AG47)*100</f>
        <v>0.33840947546531303</v>
      </c>
      <c r="BW47" s="550">
        <f>('2-year summary'!DV47/'2-year summary'!AH47)*100</f>
        <v>0.15938069216757741</v>
      </c>
      <c r="BX47" s="160">
        <f t="shared" si="3"/>
        <v>1.063572637176698</v>
      </c>
      <c r="BY47" s="160">
        <f t="shared" si="3"/>
        <v>0.7969034608378871</v>
      </c>
      <c r="BZ47" s="160">
        <f>('2-year summary'!DY47/'2-year summary'!AG47)*100</f>
        <v>3.0698573845781967</v>
      </c>
      <c r="CA47" s="160">
        <f>('2-year summary'!DZ47/'2-year summary'!AH47)*100</f>
        <v>4.1438979963570128</v>
      </c>
      <c r="CB47" s="160">
        <f>('2-year summary'!EA47/'2-year summary'!AG47)*100</f>
        <v>2.0546289581822577</v>
      </c>
      <c r="CC47" s="160">
        <f>('2-year summary'!EB47/'2-year summary'!AH47)*100</f>
        <v>1.9808743169398908</v>
      </c>
      <c r="CD47" s="160">
        <f t="shared" si="4"/>
        <v>5.1244863427604539</v>
      </c>
      <c r="CE47" s="160">
        <f t="shared" si="4"/>
        <v>6.1247723132969032</v>
      </c>
      <c r="CF47" s="160">
        <f>('2-year summary'!EE47/'2-year summary'!AG47)*100</f>
        <v>4.254290548706793</v>
      </c>
      <c r="CG47" s="160">
        <f>('2-year summary'!EF47/'2-year summary'!AH47)*100</f>
        <v>4.2349726775956285</v>
      </c>
      <c r="CH47" s="160">
        <f>('2-year summary'!EG47/'2-year summary'!AG47)*100</f>
        <v>4.8344210780759005E-2</v>
      </c>
      <c r="CI47" s="160">
        <f>('2-year summary'!EH47/'2-year summary'!AH47)*100</f>
        <v>2.2768670309653915E-2</v>
      </c>
      <c r="CJ47" s="160">
        <f t="shared" si="5"/>
        <v>4.3026347594875523</v>
      </c>
      <c r="CK47" s="160">
        <f t="shared" si="5"/>
        <v>4.2577413479052826</v>
      </c>
      <c r="CL47" s="160">
        <f>('2-year summary'!EK47/'2-year summary'!AG47)*100</f>
        <v>2.2721779066956733</v>
      </c>
      <c r="CM47" s="160">
        <f>('2-year summary'!EL47/'2-year summary'!AH47)*100</f>
        <v>2.2313296903460835</v>
      </c>
      <c r="CN47" s="160">
        <f>('2-year summary'!EM47/'2-year summary'!AG47)*100</f>
        <v>9.6688421561518009E-2</v>
      </c>
      <c r="CO47" s="160">
        <f>('2-year summary'!EN47/'2-year summary'!AH47)*100</f>
        <v>9.107468123861566E-2</v>
      </c>
      <c r="CP47" s="160">
        <f t="shared" si="6"/>
        <v>2.3688663282571913</v>
      </c>
      <c r="CQ47" s="160">
        <f t="shared" si="6"/>
        <v>2.3224043715846991</v>
      </c>
      <c r="CR47" s="160">
        <f>('2-year summary'!EQ47/'2-year summary'!AG47)*100</f>
        <v>2.3446942228668117</v>
      </c>
      <c r="CS47" s="160">
        <f>('2-year summary'!ER47/'2-year summary'!AH47)*100</f>
        <v>2.5728597449908923</v>
      </c>
      <c r="CT47" s="160">
        <f>('2-year summary'!ES47/'2-year summary'!AG47)*100</f>
        <v>0.16920473773265651</v>
      </c>
      <c r="CU47" s="160">
        <f>('2-year summary'!ET47/'2-year summary'!AH47)*100</f>
        <v>0.11384335154826959</v>
      </c>
      <c r="CV47" s="160">
        <f t="shared" si="7"/>
        <v>2.5138989605994682</v>
      </c>
      <c r="CW47" s="160">
        <f t="shared" si="7"/>
        <v>2.6867030965391621</v>
      </c>
      <c r="CX47" s="160">
        <f>('2-year summary'!EW47/'2-year summary'!AG47)*100</f>
        <v>2.4172105390379501</v>
      </c>
      <c r="CY47" s="160">
        <f>('2-year summary'!EX47/'2-year summary'!AH47)*100</f>
        <v>2.6639344262295079</v>
      </c>
      <c r="CZ47" s="160">
        <f>('2-year summary'!EY47/'2-year summary'!AG47)*100</f>
        <v>2.7314479091128838</v>
      </c>
      <c r="DA47" s="160">
        <f>('2-year summary'!EZ47/'2-year summary'!AH47)*100</f>
        <v>0.3870673952641166</v>
      </c>
      <c r="DB47" s="160">
        <f t="shared" si="8"/>
        <v>5.148658448150834</v>
      </c>
      <c r="DC47" s="160">
        <f t="shared" si="8"/>
        <v>3.0510018214936245</v>
      </c>
      <c r="DD47" s="160">
        <f>('2-year summary'!FC47/'2-year summary'!AG47)*100</f>
        <v>4.8344210780759005E-2</v>
      </c>
      <c r="DE47" s="160">
        <f>('2-year summary'!FD47/'2-year summary'!AH47)*100</f>
        <v>6.8306010928961755E-2</v>
      </c>
      <c r="DF47" s="160">
        <f>('2-year summary'!FE47/'2-year summary'!AG47)*100</f>
        <v>2.4172105390379502E-2</v>
      </c>
      <c r="DG47" s="160">
        <f>('2-year summary'!FF47/'2-year summary'!AH47)*100</f>
        <v>4.553734061930783E-2</v>
      </c>
      <c r="DH47" s="160">
        <f t="shared" si="9"/>
        <v>7.2516316171138503E-2</v>
      </c>
      <c r="DI47" s="160">
        <f t="shared" si="9"/>
        <v>0.11384335154826958</v>
      </c>
      <c r="DJ47" s="160">
        <f>('2-year summary'!FI47/'2-year summary'!AG47)*100</f>
        <v>4.3751510756586898</v>
      </c>
      <c r="DK47" s="160">
        <f>('2-year summary'!FJ47/'2-year summary'!AH47)*100</f>
        <v>4.2122040072859743</v>
      </c>
      <c r="DL47" s="160">
        <f>('2-year summary'!FK47/'2-year summary'!AG47)*100</f>
        <v>1.4261542180323905</v>
      </c>
      <c r="DM47" s="160">
        <f>('2-year summary'!FL47/'2-year summary'!AH47)*100</f>
        <v>0.75136612021857918</v>
      </c>
      <c r="DN47" s="160">
        <f t="shared" si="10"/>
        <v>5.8013052936910805</v>
      </c>
      <c r="DO47" s="160">
        <f t="shared" si="10"/>
        <v>4.9635701275045534</v>
      </c>
      <c r="DP47" s="160">
        <f>('2-year summary'!FO47/'2-year summary'!AG47)*100</f>
        <v>0.36258158085569253</v>
      </c>
      <c r="DQ47" s="160">
        <f>('2-year summary'!FP47/'2-year summary'!AH47)*100</f>
        <v>0.27322404371584702</v>
      </c>
      <c r="DR47" s="160">
        <f>('2-year summary'!FQ47/'2-year summary'!AG47)*100</f>
        <v>4.8344210780759005E-2</v>
      </c>
      <c r="DS47" s="160">
        <f>('2-year summary'!FR47/'2-year summary'!AH47)*100</f>
        <v>2.2768670309653915E-2</v>
      </c>
      <c r="DT47" s="160">
        <f t="shared" si="11"/>
        <v>0.41092579163645154</v>
      </c>
      <c r="DU47" s="160">
        <f t="shared" si="11"/>
        <v>0.29599271402550092</v>
      </c>
      <c r="DV47" s="160">
        <f>('2-year summary'!FU47/'2-year summary'!AG47)*100</f>
        <v>8.1218274111675122</v>
      </c>
      <c r="DW47" s="160">
        <f>('2-year summary'!FV47/'2-year summary'!AH47)*100</f>
        <v>7.2176684881602924</v>
      </c>
      <c r="DX47" s="160">
        <f>('2-year summary'!FW47/'2-year summary'!AG47)*100</f>
        <v>2.2238336959149141</v>
      </c>
      <c r="DY47" s="160">
        <f>('2-year summary'!FX47/'2-year summary'!AH47)*100</f>
        <v>1.9581056466302367</v>
      </c>
      <c r="DZ47" s="160">
        <f t="shared" si="12"/>
        <v>10.345661107082426</v>
      </c>
      <c r="EA47" s="160">
        <f t="shared" si="12"/>
        <v>9.1757741347905295</v>
      </c>
      <c r="EB47" s="160">
        <f>('2-year summary'!GA47/'2-year summary'!AG47)*100</f>
        <v>1.7887357988880832</v>
      </c>
      <c r="EC47" s="160">
        <f>('2-year summary'!GB47/'2-year summary'!AH47)*100</f>
        <v>2.0491803278688523</v>
      </c>
      <c r="ED47" s="160">
        <f>('2-year summary'!GC47/'2-year summary'!AG47)*100</f>
        <v>0.33840947546531303</v>
      </c>
      <c r="EE47" s="160">
        <f>('2-year summary'!GD47/'2-year summary'!AH47)*100</f>
        <v>0.50091074681238612</v>
      </c>
      <c r="EF47" s="160">
        <f t="shared" si="13"/>
        <v>2.1271452743533961</v>
      </c>
      <c r="EG47" s="160">
        <f t="shared" si="13"/>
        <v>2.5500910746812382</v>
      </c>
      <c r="EH47" s="160">
        <f>('2-year summary'!GG47/'2-year summary'!AG47)*100</f>
        <v>9.6688421561518009E-2</v>
      </c>
      <c r="EI47" s="160">
        <f>('2-year summary'!GH47/'2-year summary'!AH47)*100</f>
        <v>9.107468123861566E-2</v>
      </c>
      <c r="EJ47" s="160">
        <f>('2-year summary'!GI47/'2-year summary'!AG47)*100</f>
        <v>0.38675368624607204</v>
      </c>
      <c r="EK47" s="160">
        <f>('2-year summary'!GJ47/'2-year summary'!AH47)*100</f>
        <v>0</v>
      </c>
      <c r="EL47" s="160">
        <f t="shared" si="14"/>
        <v>0.48344210780759006</v>
      </c>
      <c r="EM47" s="160">
        <f t="shared" si="14"/>
        <v>9.107468123861566E-2</v>
      </c>
      <c r="EN47" s="564">
        <f>('2-year summary'!GM47/'2-year summary'!X47)*100</f>
        <v>5.6567222006974038</v>
      </c>
      <c r="EO47" s="263">
        <f>('2-year summary'!GN47/'2-year summary'!Y47)*100</f>
        <v>5.3527980535279802</v>
      </c>
      <c r="EP47" s="263">
        <f>('2-year summary'!GO47/'2-year summary'!Z47)*100</f>
        <v>4.640851315400532</v>
      </c>
      <c r="EQ47" s="263">
        <f>('2-year summary'!GP47/'2-year summary'!AA47)*100</f>
        <v>4.917156600748263</v>
      </c>
      <c r="ER47" s="263">
        <f>('2-year summary'!GQ47/'2-year summary'!AB47)*100</f>
        <v>5.3360697793740375</v>
      </c>
      <c r="ES47" s="265">
        <f>('2-year summary'!GR47/'2-year summary'!AC47)*100</f>
        <v>5.8096415327564896</v>
      </c>
      <c r="ET47" s="265">
        <f>('2-year summary'!GS47/'2-year summary'!AD47)*100</f>
        <v>5.9150657229524768</v>
      </c>
      <c r="EU47" s="265">
        <f>('2-year summary'!GT47/'2-year summary'!AE47)*100</f>
        <v>4.809437386569873</v>
      </c>
      <c r="EV47" s="265">
        <f>('2-year summary'!GU47/'2-year summary'!AF47)*100</f>
        <v>4.9622437971952538</v>
      </c>
      <c r="EW47" s="564">
        <f>('2-year summary'!GV47/'2-year summary'!X47)*100</f>
        <v>1.4722975590856258</v>
      </c>
      <c r="EX47" s="263">
        <f>('2-year summary'!GW47/'2-year summary'!Y47)*100</f>
        <v>0.16220600162206003</v>
      </c>
      <c r="EY47" s="263">
        <f>('2-year summary'!GX47/'2-year summary'!Z47)*100</f>
        <v>2.9559562518474729E-2</v>
      </c>
      <c r="EZ47" s="263">
        <f>('2-year summary'!GY47/'2-year summary'!AA47)*100</f>
        <v>1.0689470871191877</v>
      </c>
      <c r="FA47" s="263">
        <f>('2-year summary'!GZ47/'2-year summary'!AB47)*100</f>
        <v>2.565418163160595E-2</v>
      </c>
      <c r="FB47" s="265">
        <f>('2-year summary'!HA47/'2-year summary'!AC47)*100</f>
        <v>0.22249690976514214</v>
      </c>
      <c r="FC47" s="265">
        <f>('2-year summary'!HB47/'2-year summary'!AD47)*100</f>
        <v>0.2275025278058645</v>
      </c>
      <c r="FD47" s="265">
        <f>('2-year summary'!HC47/'2-year summary'!AE47)*100</f>
        <v>0.1588021778584392</v>
      </c>
      <c r="FE47" s="265">
        <f>('2-year summary'!HD47/'2-year summary'!AF47)*100</f>
        <v>0.15102481121898598</v>
      </c>
      <c r="FF47" s="564">
        <f>('2-year summary'!HN47/'2-year summary'!X47)*100</f>
        <v>10.887253002712127</v>
      </c>
      <c r="FG47" s="263">
        <f>('2-year summary'!HO47/'2-year summary'!Y47)*100</f>
        <v>12.611516626115165</v>
      </c>
      <c r="FH47" s="263">
        <f>('2-year summary'!HP47/'2-year summary'!Z47)*100</f>
        <v>10.138929943836832</v>
      </c>
      <c r="FI47" s="263">
        <f>('2-year summary'!HQ47/'2-year summary'!AA47)*100</f>
        <v>10.662747194013896</v>
      </c>
      <c r="FJ47" s="263">
        <f>('2-year summary'!HR47/'2-year summary'!AB47)*100</f>
        <v>12.237044638276039</v>
      </c>
      <c r="FK47" s="265">
        <f>('2-year summary'!HS47/'2-year summary'!AC47)*100</f>
        <v>11.742892459826946</v>
      </c>
      <c r="FL47" s="265">
        <f>('2-year summary'!HT47/'2-year summary'!AD47)*100</f>
        <v>12.588473205257836</v>
      </c>
      <c r="FM47" s="265">
        <f>('2-year summary'!HU47/'2-year summary'!AE47)*100</f>
        <v>12.704174228675136</v>
      </c>
      <c r="FN47" s="265">
        <f>('2-year summary'!HV47/'2-year summary'!AF47)*100</f>
        <v>13.182308522114347</v>
      </c>
      <c r="FO47" s="564">
        <f>('2-year summary'!HW47/'2-year summary'!X47)*100</f>
        <v>6.3541263076326997</v>
      </c>
      <c r="FP47" s="263">
        <f>('2-year summary'!HX47/'2-year summary'!Y47)*100</f>
        <v>8.2319545823195472</v>
      </c>
      <c r="FQ47" s="263">
        <f>('2-year summary'!HY47/'2-year summary'!Z47)*100</f>
        <v>5.9414720662134197</v>
      </c>
      <c r="FR47" s="263">
        <f>('2-year summary'!HZ47/'2-year summary'!AA47)*100</f>
        <v>11.918760021378942</v>
      </c>
      <c r="FS47" s="263">
        <f>('2-year summary'!IA47/'2-year summary'!AB47)*100</f>
        <v>10.287326834273987</v>
      </c>
      <c r="FT47" s="265">
        <f>('2-year summary'!IB47/'2-year summary'!AC47)*100</f>
        <v>4.9690976514215075</v>
      </c>
      <c r="FU47" s="265">
        <f>('2-year summary'!IC47/'2-year summary'!AD47)*100</f>
        <v>5.2578361981799802</v>
      </c>
      <c r="FV47" s="265">
        <f>('2-year summary'!ID47/'2-year summary'!AE47)*100</f>
        <v>4.8321234119782215</v>
      </c>
      <c r="FW47" s="265">
        <f>('2-year summary'!IE47/'2-year summary'!AF47)*100</f>
        <v>4.5738942826321471</v>
      </c>
      <c r="FX47" s="564">
        <f>('2-year summary'!KQ47/'2-year summary'!X47)*100</f>
        <v>19.372336303758235</v>
      </c>
      <c r="FY47" s="263">
        <f>('2-year summary'!KR47/'2-year summary'!Y47)*100</f>
        <v>19.059205190592053</v>
      </c>
      <c r="FZ47" s="263">
        <f>('2-year summary'!KS47/'2-year summary'!Z47)*100</f>
        <v>16.435116760271949</v>
      </c>
      <c r="GA47" s="263">
        <f>('2-year summary'!KT47/'2-year summary'!AA47)*100</f>
        <v>15.285943345804382</v>
      </c>
      <c r="GB47" s="263">
        <f>('2-year summary'!KU47/'2-year summary'!AB47)*100</f>
        <v>15.879938429964083</v>
      </c>
      <c r="GC47" s="265">
        <f>('2-year summary'!KV47/'2-year summary'!AC47)*100</f>
        <v>14.857849196538936</v>
      </c>
      <c r="GD47" s="265">
        <f>('2-year summary'!KW47/'2-year summary'!AD47)*100</f>
        <v>15.192113245702728</v>
      </c>
      <c r="GE47" s="265">
        <f>('2-year summary'!KX47/'2-year summary'!AE47)*100</f>
        <v>14.564428312159711</v>
      </c>
      <c r="GF47" s="265">
        <f>('2-year summary'!KY47/'2-year summary'!AF47)*100</f>
        <v>14.886731391585762</v>
      </c>
      <c r="GG47" s="564">
        <f>('2-year summary'!KZ47/'2-year summary'!X47)*100</f>
        <v>11.778380472685006</v>
      </c>
      <c r="GH47" s="263">
        <f>('2-year summary'!LA47/'2-year summary'!Y47)*100</f>
        <v>14.233576642335766</v>
      </c>
      <c r="GI47" s="263">
        <f>('2-year summary'!LB47/'2-year summary'!Z47)*100</f>
        <v>20.484776825302987</v>
      </c>
      <c r="GJ47" s="263">
        <f>('2-year summary'!LC47/'2-year summary'!AA47)*100</f>
        <v>8.2041688936397641</v>
      </c>
      <c r="GK47" s="263">
        <f>('2-year summary'!LD47/'2-year summary'!AB47)*100</f>
        <v>4.3099025141098002</v>
      </c>
      <c r="GL47" s="265">
        <f>('2-year summary'!LE47/'2-year summary'!AC47)*100</f>
        <v>5.4140914709517922</v>
      </c>
      <c r="GM47" s="265">
        <f>('2-year summary'!LF47/'2-year summary'!AD47)*100</f>
        <v>3.9180990899898891</v>
      </c>
      <c r="GN47" s="265">
        <f>('2-year summary'!LG47/'2-year summary'!AE47)*100</f>
        <v>4.0607985480943736</v>
      </c>
      <c r="GO47" s="265">
        <f>('2-year summary'!LH47/'2-year summary'!AF47)*100</f>
        <v>4.4444444444444446</v>
      </c>
      <c r="GP47" s="152"/>
      <c r="GQ47" s="153">
        <f t="shared" si="35"/>
        <v>100</v>
      </c>
      <c r="GR47" s="153">
        <f t="shared" si="36"/>
        <v>100</v>
      </c>
      <c r="GS47" s="153">
        <f t="shared" si="37"/>
        <v>100</v>
      </c>
      <c r="GT47" s="153">
        <f t="shared" si="38"/>
        <v>100</v>
      </c>
      <c r="GU47" s="153">
        <f t="shared" si="39"/>
        <v>100</v>
      </c>
      <c r="GV47" s="153">
        <f t="shared" si="40"/>
        <v>100</v>
      </c>
      <c r="GW47" s="153">
        <f t="shared" si="41"/>
        <v>100</v>
      </c>
      <c r="GX47" s="153">
        <f t="shared" si="42"/>
        <v>100</v>
      </c>
      <c r="GY47" s="153">
        <f t="shared" si="43"/>
        <v>100</v>
      </c>
      <c r="GZ47" s="569">
        <f t="shared" si="44"/>
        <v>100.00000000000001</v>
      </c>
      <c r="HA47" s="569">
        <f t="shared" si="44"/>
        <v>100.00000000000001</v>
      </c>
    </row>
    <row r="48" spans="1:209" x14ac:dyDescent="0.2">
      <c r="A48" s="156" t="s">
        <v>61</v>
      </c>
      <c r="B48" s="157">
        <f>('2-year summary'!B48/'2-year summary'!X48)*100</f>
        <v>79.728506787330318</v>
      </c>
      <c r="C48" s="157">
        <f>('2-year summary'!C48/'2-year summary'!Y48)*100</f>
        <v>78.309859154929569</v>
      </c>
      <c r="D48" s="157">
        <f>('2-year summary'!D48/'2-year summary'!Z48)*100</f>
        <v>80.131826741996235</v>
      </c>
      <c r="E48" s="157">
        <f>('2-year summary'!E48/'2-year summary'!AA48)*100</f>
        <v>76.663785652549706</v>
      </c>
      <c r="F48" s="157">
        <f>('2-year summary'!F48/'2-year summary'!AB48)*100</f>
        <v>74.225941422594147</v>
      </c>
      <c r="G48" s="158">
        <f>('2-year summary'!G48/'2-year summary'!AC48)*100</f>
        <v>64.113475177304963</v>
      </c>
      <c r="H48" s="158">
        <f>('2-year summary'!H48/'2-year summary'!AD48)*100</f>
        <v>72.590361445783131</v>
      </c>
      <c r="I48" s="158">
        <f>('2-year summary'!I48/'2-year summary'!AE48)*100</f>
        <v>72.927002126151663</v>
      </c>
      <c r="J48" s="158">
        <f>('2-year summary'!J48/'2-year summary'!AF48)*100</f>
        <v>66.787439613526573</v>
      </c>
      <c r="K48" s="158">
        <f>('2-year summary'!K48/'2-year summary'!AG48)*100</f>
        <v>74.512271869100061</v>
      </c>
      <c r="L48" s="158">
        <f>('2-year summary'!L48/'2-year summary'!AH48)*100</f>
        <v>68.56694560669456</v>
      </c>
      <c r="M48" s="160">
        <f>('2-year summary'!M48/'2-year summary'!X48)*100</f>
        <v>20.271493212669682</v>
      </c>
      <c r="N48" s="157">
        <f>('2-year summary'!N48/'2-year summary'!Y48)*100</f>
        <v>21.69014084507042</v>
      </c>
      <c r="O48" s="157">
        <f>('2-year summary'!O48/'2-year summary'!Z48)*100</f>
        <v>19.868173258003765</v>
      </c>
      <c r="P48" s="157">
        <f>('2-year summary'!P48/'2-year summary'!AA48)*100</f>
        <v>23.336214347450301</v>
      </c>
      <c r="Q48" s="157">
        <f>('2-year summary'!Q48/'2-year summary'!AB48)*100</f>
        <v>25.774058577405857</v>
      </c>
      <c r="R48" s="158">
        <f>('2-year summary'!R48/'2-year summary'!AC48)*100</f>
        <v>35.886524822695037</v>
      </c>
      <c r="S48" s="158">
        <f>('2-year summary'!S48/'2-year summary'!AD48)*100</f>
        <v>27.409638554216869</v>
      </c>
      <c r="T48" s="158">
        <f>('2-year summary'!T48/'2-year summary'!AE48)*100</f>
        <v>27.072997873848337</v>
      </c>
      <c r="U48" s="158">
        <f>('2-year summary'!U48/'2-year summary'!AF48)*100</f>
        <v>33.212560386473427</v>
      </c>
      <c r="V48" s="158">
        <f>('2-year summary'!V48/'2-year summary'!AG48)*100</f>
        <v>25.487728130899939</v>
      </c>
      <c r="W48" s="158">
        <f>('2-year summary'!W48/'2-year summary'!AH48)*100</f>
        <v>31.433054393305436</v>
      </c>
      <c r="X48" s="160">
        <f>('2-year summary'!AI48/'2-year summary'!X48)*100</f>
        <v>37.647058823529413</v>
      </c>
      <c r="Y48" s="157">
        <f>('2-year summary'!AJ48/'2-year summary'!Y48)*100</f>
        <v>32.112676056338032</v>
      </c>
      <c r="Z48" s="157">
        <f>('2-year summary'!AK48/'2-year summary'!Z48)*100</f>
        <v>31.732580037664782</v>
      </c>
      <c r="AA48" s="157">
        <f>('2-year summary'!AL48/'2-year summary'!AA48)*100</f>
        <v>30.509939498703542</v>
      </c>
      <c r="AB48" s="157">
        <f>('2-year summary'!AM48/'2-year summary'!AB48)*100</f>
        <v>28.702928870292887</v>
      </c>
      <c r="AC48" s="158">
        <f>('2-year summary'!AN48/'2-year summary'!AC48)*100</f>
        <v>24.539007092198581</v>
      </c>
      <c r="AD48" s="158">
        <f>('2-year summary'!AO48/'2-year summary'!AD48)*100</f>
        <v>27.259036144578314</v>
      </c>
      <c r="AE48" s="158">
        <f>('2-year summary'!AP48/'2-year summary'!AE48)*100</f>
        <v>25.726435152374204</v>
      </c>
      <c r="AF48" s="158">
        <f>('2-year summary'!AQ48/'2-year summary'!AF48)*100</f>
        <v>22.826086956521738</v>
      </c>
      <c r="AG48" s="158">
        <f>('2-year summary'!AR48/'2-year summary'!AG48)*100</f>
        <v>24.795468848332284</v>
      </c>
      <c r="AH48" s="158">
        <f>('2-year summary'!AS48/'2-year summary'!AH48)*100</f>
        <v>21.49581589958159</v>
      </c>
      <c r="AI48" s="160">
        <f>('2-year summary'!AT48/'2-year summary'!X48)*100</f>
        <v>14.570135746606336</v>
      </c>
      <c r="AJ48" s="157">
        <f>('2-year summary'!AU48/'2-year summary'!Y48)*100</f>
        <v>15.211267605633802</v>
      </c>
      <c r="AK48" s="157">
        <f>('2-year summary'!AV48/'2-year summary'!Z48)*100</f>
        <v>13.27683615819209</v>
      </c>
      <c r="AL48" s="157">
        <f>('2-year summary'!AW48/'2-year summary'!AA48)*100</f>
        <v>18.063958513396717</v>
      </c>
      <c r="AM48" s="157">
        <f>('2-year summary'!AX48/'2-year summary'!AB48)*100</f>
        <v>14.393305439330545</v>
      </c>
      <c r="AN48" s="158">
        <f>('2-year summary'!AY48/'2-year summary'!AC48)*100</f>
        <v>20.212765957446805</v>
      </c>
      <c r="AO48" s="158">
        <f>('2-year summary'!AZ48/'2-year summary'!AD48)*100</f>
        <v>23.64457831325301</v>
      </c>
      <c r="AP48" s="158">
        <f>('2-year summary'!BA48/'2-year summary'!AE48)*100</f>
        <v>22.608079376328842</v>
      </c>
      <c r="AQ48" s="158">
        <f>('2-year summary'!BB48/'2-year summary'!AF48)*100</f>
        <v>29.227053140096622</v>
      </c>
      <c r="AR48" s="158">
        <f>('2-year summary'!BC48/'2-year summary'!AG48)*100</f>
        <v>20.075519194461926</v>
      </c>
      <c r="AS48" s="158">
        <f>('2-year summary'!BD48/'2-year summary'!AH48)*100</f>
        <v>27.30125523012552</v>
      </c>
      <c r="AT48" s="550">
        <f t="shared" si="1"/>
        <v>44.87098804279421</v>
      </c>
      <c r="AU48" s="550">
        <f t="shared" si="1"/>
        <v>48.797071129707106</v>
      </c>
      <c r="AV48" s="160" t="s">
        <v>73</v>
      </c>
      <c r="AW48" s="157" t="s">
        <v>73</v>
      </c>
      <c r="AX48" s="157" t="s">
        <v>73</v>
      </c>
      <c r="AY48" s="157" t="s">
        <v>73</v>
      </c>
      <c r="AZ48" s="157" t="s">
        <v>73</v>
      </c>
      <c r="BA48" s="158" t="s">
        <v>73</v>
      </c>
      <c r="BB48" s="158" t="s">
        <v>73</v>
      </c>
      <c r="BC48" s="158" t="s">
        <v>73</v>
      </c>
      <c r="BD48" s="158" t="s">
        <v>73</v>
      </c>
      <c r="BE48" s="158" t="s">
        <v>73</v>
      </c>
      <c r="BF48" s="158" t="s">
        <v>73</v>
      </c>
      <c r="BG48" s="160">
        <f>('2-year summary'!CW48/'2-year summary'!X48)*100</f>
        <v>0.18099547511312217</v>
      </c>
      <c r="BH48" s="157">
        <f>('2-year summary'!CX48/'2-year summary'!Y48)*100</f>
        <v>0</v>
      </c>
      <c r="BI48" s="157">
        <f>('2-year summary'!CY48/'2-year summary'!Z48)*100</f>
        <v>1.5065913370998116</v>
      </c>
      <c r="BJ48" s="157">
        <f>('2-year summary'!CZ48/'2-year summary'!AA48)*100</f>
        <v>0.69144338807260153</v>
      </c>
      <c r="BK48" s="157">
        <f>('2-year summary'!DA48/'2-year summary'!AB48)*100</f>
        <v>0</v>
      </c>
      <c r="BL48" s="158">
        <f>('2-year summary'!DB48/'2-year summary'!AC48)*100</f>
        <v>0</v>
      </c>
      <c r="BM48" s="158">
        <f>('2-year summary'!DC48/'2-year summary'!AD48)*100</f>
        <v>0</v>
      </c>
      <c r="BN48" s="158">
        <f>('2-year summary'!DD48/'2-year summary'!AE48)*100</f>
        <v>0</v>
      </c>
      <c r="BO48" s="158">
        <f>('2-year summary'!DE48/'2-year summary'!AF48)*100</f>
        <v>0</v>
      </c>
      <c r="BP48" s="158">
        <f>('2-year summary'!DF48/'2-year summary'!AG48)*100</f>
        <v>0</v>
      </c>
      <c r="BQ48" s="158">
        <f>('2-year summary'!DG48/'2-year summary'!AH48)*100</f>
        <v>5.2301255230125521E-2</v>
      </c>
      <c r="BR48" s="550">
        <f t="shared" si="2"/>
        <v>0</v>
      </c>
      <c r="BS48" s="550">
        <f t="shared" si="2"/>
        <v>5.2301255230125521E-2</v>
      </c>
      <c r="BT48" s="160">
        <f>('2-year summary'!DS48/'2-year summary'!AG48)*100</f>
        <v>0.88105726872246704</v>
      </c>
      <c r="BU48" s="160">
        <f>('2-year summary'!DT48/'2-year summary'!AH48)*100</f>
        <v>0.67991631799163188</v>
      </c>
      <c r="BV48" s="550">
        <f>('2-year summary'!DU48/'2-year summary'!AG48)*100</f>
        <v>0.31466331025802391</v>
      </c>
      <c r="BW48" s="550">
        <f>('2-year summary'!DV48/'2-year summary'!AH48)*100</f>
        <v>0.15690376569037656</v>
      </c>
      <c r="BX48" s="160">
        <f t="shared" si="3"/>
        <v>1.195720578980491</v>
      </c>
      <c r="BY48" s="160">
        <f t="shared" si="3"/>
        <v>0.83682008368200844</v>
      </c>
      <c r="BZ48" s="160">
        <f>('2-year summary'!DY48/'2-year summary'!AG48)*100</f>
        <v>4.9716803020767779</v>
      </c>
      <c r="CA48" s="160">
        <f>('2-year summary'!DZ48/'2-year summary'!AH48)*100</f>
        <v>6.9560669456066941</v>
      </c>
      <c r="CB48" s="160">
        <f>('2-year summary'!EA48/'2-year summary'!AG48)*100</f>
        <v>0.62932662051604782</v>
      </c>
      <c r="CC48" s="160">
        <f>('2-year summary'!EB48/'2-year summary'!AH48)*100</f>
        <v>1.1506276150627615</v>
      </c>
      <c r="CD48" s="160">
        <f t="shared" si="4"/>
        <v>5.6010069225928261</v>
      </c>
      <c r="CE48" s="160">
        <f t="shared" si="4"/>
        <v>8.1066945606694549</v>
      </c>
      <c r="CF48" s="160">
        <f>('2-year summary'!EE48/'2-year summary'!AG48)*100</f>
        <v>7.9924480805538076</v>
      </c>
      <c r="CG48" s="160">
        <f>('2-year summary'!EF48/'2-year summary'!AH48)*100</f>
        <v>6.53765690376569</v>
      </c>
      <c r="CH48" s="160">
        <f>('2-year summary'!EG48/'2-year summary'!AG48)*100</f>
        <v>0</v>
      </c>
      <c r="CI48" s="160">
        <f>('2-year summary'!EH48/'2-year summary'!AH48)*100</f>
        <v>0</v>
      </c>
      <c r="CJ48" s="160">
        <f t="shared" si="5"/>
        <v>7.9924480805538076</v>
      </c>
      <c r="CK48" s="160">
        <f t="shared" si="5"/>
        <v>6.53765690376569</v>
      </c>
      <c r="CL48" s="160">
        <f>('2-year summary'!EK48/'2-year summary'!AG48)*100</f>
        <v>2.5802391441157964</v>
      </c>
      <c r="CM48" s="160">
        <f>('2-year summary'!EL48/'2-year summary'!AH48)*100</f>
        <v>2.8765690376569037</v>
      </c>
      <c r="CN48" s="160">
        <f>('2-year summary'!EM48/'2-year summary'!AG48)*100</f>
        <v>6.293266205160479E-2</v>
      </c>
      <c r="CO48" s="160">
        <f>('2-year summary'!EN48/'2-year summary'!AH48)*100</f>
        <v>0.10460251046025104</v>
      </c>
      <c r="CP48" s="160">
        <f t="shared" si="6"/>
        <v>2.643171806167401</v>
      </c>
      <c r="CQ48" s="160">
        <f t="shared" si="6"/>
        <v>2.981171548117155</v>
      </c>
      <c r="CR48" s="160">
        <f>('2-year summary'!EQ48/'2-year summary'!AG48)*100</f>
        <v>2.8319697923222154</v>
      </c>
      <c r="CS48" s="160">
        <f>('2-year summary'!ER48/'2-year summary'!AH48)*100</f>
        <v>2.2489539748953975</v>
      </c>
      <c r="CT48" s="160">
        <f>('2-year summary'!ES48/'2-year summary'!AG48)*100</f>
        <v>0.31466331025802391</v>
      </c>
      <c r="CU48" s="160">
        <f>('2-year summary'!ET48/'2-year summary'!AH48)*100</f>
        <v>0.10460251046025104</v>
      </c>
      <c r="CV48" s="160">
        <f t="shared" si="7"/>
        <v>3.1466331025802394</v>
      </c>
      <c r="CW48" s="160">
        <f t="shared" si="7"/>
        <v>2.3535564853556483</v>
      </c>
      <c r="CX48" s="160">
        <f>('2-year summary'!EW48/'2-year summary'!AG48)*100</f>
        <v>3.9647577092511015</v>
      </c>
      <c r="CY48" s="160">
        <f>('2-year summary'!EX48/'2-year summary'!AH48)*100</f>
        <v>4.2364016736401675</v>
      </c>
      <c r="CZ48" s="160">
        <f>('2-year summary'!EY48/'2-year summary'!AG48)*100</f>
        <v>0.18879798615481436</v>
      </c>
      <c r="DA48" s="160">
        <f>('2-year summary'!EZ48/'2-year summary'!AH48)*100</f>
        <v>0.73221757322175729</v>
      </c>
      <c r="DB48" s="160">
        <f t="shared" si="8"/>
        <v>4.1535556954059158</v>
      </c>
      <c r="DC48" s="160">
        <f t="shared" si="8"/>
        <v>4.968619246861925</v>
      </c>
      <c r="DD48" s="160">
        <f>('2-year summary'!FC48/'2-year summary'!AG48)*100</f>
        <v>6.293266205160479E-2</v>
      </c>
      <c r="DE48" s="160">
        <f>('2-year summary'!FD48/'2-year summary'!AH48)*100</f>
        <v>0.15690376569037656</v>
      </c>
      <c r="DF48" s="160">
        <f>('2-year summary'!FE48/'2-year summary'!AG48)*100</f>
        <v>0.12586532410320958</v>
      </c>
      <c r="DG48" s="160">
        <f>('2-year summary'!FF48/'2-year summary'!AH48)*100</f>
        <v>0</v>
      </c>
      <c r="DH48" s="160">
        <f t="shared" si="9"/>
        <v>0.18879798615481436</v>
      </c>
      <c r="DI48" s="160">
        <f t="shared" si="9"/>
        <v>0.15690376569037656</v>
      </c>
      <c r="DJ48" s="160">
        <f>('2-year summary'!FI48/'2-year summary'!AG48)*100</f>
        <v>10.320956576463185</v>
      </c>
      <c r="DK48" s="160">
        <f>('2-year summary'!FJ48/'2-year summary'!AH48)*100</f>
        <v>8.8389121338912133</v>
      </c>
      <c r="DL48" s="160">
        <f>('2-year summary'!FK48/'2-year summary'!AG48)*100</f>
        <v>1.8879798615481436</v>
      </c>
      <c r="DM48" s="160">
        <f>('2-year summary'!FL48/'2-year summary'!AH48)*100</f>
        <v>0.62761506276150625</v>
      </c>
      <c r="DN48" s="160">
        <f t="shared" si="10"/>
        <v>12.208936438011328</v>
      </c>
      <c r="DO48" s="160">
        <f t="shared" si="10"/>
        <v>9.46652719665272</v>
      </c>
      <c r="DP48" s="160">
        <f>('2-year summary'!FO48/'2-year summary'!AG48)*100</f>
        <v>0.56639395846444307</v>
      </c>
      <c r="DQ48" s="160">
        <f>('2-year summary'!FP48/'2-year summary'!AH48)*100</f>
        <v>0.52301255230125521</v>
      </c>
      <c r="DR48" s="160">
        <f>('2-year summary'!FQ48/'2-year summary'!AG48)*100</f>
        <v>0.18879798615481436</v>
      </c>
      <c r="DS48" s="160">
        <f>('2-year summary'!FR48/'2-year summary'!AH48)*100</f>
        <v>0.20920502092050208</v>
      </c>
      <c r="DT48" s="160">
        <f t="shared" si="11"/>
        <v>0.75519194461925743</v>
      </c>
      <c r="DU48" s="160">
        <f t="shared" si="11"/>
        <v>0.73221757322175729</v>
      </c>
      <c r="DV48" s="160">
        <f>('2-year summary'!FU48/'2-year summary'!AG48)*100</f>
        <v>12.397734424166142</v>
      </c>
      <c r="DW48" s="160">
        <f>('2-year summary'!FV48/'2-year summary'!AH48)*100</f>
        <v>10.564853556485355</v>
      </c>
      <c r="DX48" s="160">
        <f>('2-year summary'!FW48/'2-year summary'!AG48)*100</f>
        <v>1.3215859030837005</v>
      </c>
      <c r="DY48" s="160">
        <f>('2-year summary'!FX48/'2-year summary'!AH48)*100</f>
        <v>0.57531380753138073</v>
      </c>
      <c r="DZ48" s="160">
        <f t="shared" si="12"/>
        <v>13.719320327249843</v>
      </c>
      <c r="EA48" s="160">
        <f t="shared" si="12"/>
        <v>11.140167364016735</v>
      </c>
      <c r="EB48" s="160">
        <f>('2-year summary'!GA48/'2-year summary'!AG48)*100</f>
        <v>2.0138451856513533</v>
      </c>
      <c r="EC48" s="160">
        <f>('2-year summary'!GB48/'2-year summary'!AH48)*100</f>
        <v>2.1966527196652716</v>
      </c>
      <c r="ED48" s="160">
        <f>('2-year summary'!GC48/'2-year summary'!AG48)*100</f>
        <v>0.12586532410320958</v>
      </c>
      <c r="EE48" s="160">
        <f>('2-year summary'!GD48/'2-year summary'!AH48)*100</f>
        <v>0.10460251046025104</v>
      </c>
      <c r="EF48" s="160">
        <f t="shared" si="13"/>
        <v>2.139710509754563</v>
      </c>
      <c r="EG48" s="160">
        <f t="shared" si="13"/>
        <v>2.3012552301255225</v>
      </c>
      <c r="EH48" s="160">
        <f>('2-year summary'!GG48/'2-year summary'!AG48)*100</f>
        <v>1.1327879169288861</v>
      </c>
      <c r="EI48" s="160">
        <f>('2-year summary'!GH48/'2-year summary'!AH48)*100</f>
        <v>1.2552301255230125</v>
      </c>
      <c r="EJ48" s="160">
        <f>('2-year summary'!GI48/'2-year summary'!AG48)*100</f>
        <v>0.25173064820641916</v>
      </c>
      <c r="EK48" s="160">
        <f>('2-year summary'!GJ48/'2-year summary'!AH48)*100</f>
        <v>0.31380753138075312</v>
      </c>
      <c r="EL48" s="160">
        <f t="shared" si="14"/>
        <v>1.3845185651353054</v>
      </c>
      <c r="EM48" s="160">
        <f t="shared" si="14"/>
        <v>1.5690376569037656</v>
      </c>
      <c r="EN48" s="564">
        <f>('2-year summary'!GM48/'2-year summary'!X48)*100</f>
        <v>6.3348416289592757</v>
      </c>
      <c r="EO48" s="263">
        <f>('2-year summary'!GN48/'2-year summary'!Y48)*100</f>
        <v>6.4788732394366191</v>
      </c>
      <c r="EP48" s="263">
        <f>('2-year summary'!GO48/'2-year summary'!Z48)*100</f>
        <v>7.0621468926553677</v>
      </c>
      <c r="EQ48" s="263">
        <f>('2-year summary'!GP48/'2-year summary'!AA48)*100</f>
        <v>7.6923076923076925</v>
      </c>
      <c r="ER48" s="263">
        <f>('2-year summary'!GQ48/'2-year summary'!AB48)*100</f>
        <v>5.7740585774058575</v>
      </c>
      <c r="ES48" s="265">
        <f>('2-year summary'!GR48/'2-year summary'!AC48)*100</f>
        <v>5.8156028368794326</v>
      </c>
      <c r="ET48" s="265">
        <f>('2-year summary'!GS48/'2-year summary'!AD48)*100</f>
        <v>6.5512048192771077</v>
      </c>
      <c r="EU48" s="265">
        <f>('2-year summary'!GT48/'2-year summary'!AE48)*100</f>
        <v>6.6619418851878098</v>
      </c>
      <c r="EV48" s="265">
        <f>('2-year summary'!GU48/'2-year summary'!AF48)*100</f>
        <v>5.6159420289855069</v>
      </c>
      <c r="EW48" s="564">
        <f>('2-year summary'!GV48/'2-year summary'!X48)*100</f>
        <v>9.0497737556561084E-2</v>
      </c>
      <c r="EX48" s="263">
        <f>('2-year summary'!GW48/'2-year summary'!Y48)*100</f>
        <v>0</v>
      </c>
      <c r="EY48" s="263">
        <f>('2-year summary'!GX48/'2-year summary'!Z48)*100</f>
        <v>0</v>
      </c>
      <c r="EZ48" s="263">
        <f>('2-year summary'!GY48/'2-year summary'!AA48)*100</f>
        <v>0</v>
      </c>
      <c r="FA48" s="263">
        <f>('2-year summary'!GZ48/'2-year summary'!AB48)*100</f>
        <v>0.33472803347280333</v>
      </c>
      <c r="FB48" s="265">
        <f>('2-year summary'!HA48/'2-year summary'!AC48)*100</f>
        <v>0.14184397163120568</v>
      </c>
      <c r="FC48" s="265">
        <f>('2-year summary'!HB48/'2-year summary'!AD48)*100</f>
        <v>0</v>
      </c>
      <c r="FD48" s="265">
        <f>('2-year summary'!HC48/'2-year summary'!AE48)*100</f>
        <v>0</v>
      </c>
      <c r="FE48" s="265">
        <f>('2-year summary'!HD48/'2-year summary'!AF48)*100</f>
        <v>6.0386473429951688E-2</v>
      </c>
      <c r="FF48" s="564">
        <f>('2-year summary'!HN48/'2-year summary'!X48)*100</f>
        <v>12.579185520361991</v>
      </c>
      <c r="FG48" s="263">
        <f>('2-year summary'!HO48/'2-year summary'!Y48)*100</f>
        <v>16.338028169014084</v>
      </c>
      <c r="FH48" s="263">
        <f>('2-year summary'!HP48/'2-year summary'!Z48)*100</f>
        <v>14.312617702448211</v>
      </c>
      <c r="FI48" s="263">
        <f>('2-year summary'!HQ48/'2-year summary'!AA48)*100</f>
        <v>14.606741573033707</v>
      </c>
      <c r="FJ48" s="263">
        <f>('2-year summary'!HR48/'2-year summary'!AB48)*100</f>
        <v>19.8326359832636</v>
      </c>
      <c r="FK48" s="265">
        <f>('2-year summary'!HS48/'2-year summary'!AC48)*100</f>
        <v>16.099290780141846</v>
      </c>
      <c r="FL48" s="265">
        <f>('2-year summary'!HT48/'2-year summary'!AD48)*100</f>
        <v>20.557228915662652</v>
      </c>
      <c r="FM48" s="265">
        <f>('2-year summary'!HU48/'2-year summary'!AE48)*100</f>
        <v>22.537207654145995</v>
      </c>
      <c r="FN48" s="265">
        <f>('2-year summary'!HV48/'2-year summary'!AF48)*100</f>
        <v>22.644927536231883</v>
      </c>
      <c r="FO48" s="564">
        <f>('2-year summary'!HW48/'2-year summary'!X48)*100</f>
        <v>2.1719457013574659</v>
      </c>
      <c r="FP48" s="263">
        <f>('2-year summary'!HX48/'2-year summary'!Y48)*100</f>
        <v>3.0985915492957745</v>
      </c>
      <c r="FQ48" s="263">
        <f>('2-year summary'!HY48/'2-year summary'!Z48)*100</f>
        <v>1.7890772128060264</v>
      </c>
      <c r="FR48" s="263">
        <f>('2-year summary'!HZ48/'2-year summary'!AA48)*100</f>
        <v>1.9014693171996542</v>
      </c>
      <c r="FS48" s="263">
        <f>('2-year summary'!IA48/'2-year summary'!AB48)*100</f>
        <v>2.9288702928870292</v>
      </c>
      <c r="FT48" s="265">
        <f>('2-year summary'!IB48/'2-year summary'!AC48)*100</f>
        <v>8.8652482269503547</v>
      </c>
      <c r="FU48" s="265">
        <f>('2-year summary'!IC48/'2-year summary'!AD48)*100</f>
        <v>2.3343373493975901</v>
      </c>
      <c r="FV48" s="265">
        <f>('2-year summary'!ID48/'2-year summary'!AE48)*100</f>
        <v>2.8348688873139616</v>
      </c>
      <c r="FW48" s="265">
        <f>('2-year summary'!IE48/'2-year summary'!AF48)*100</f>
        <v>2.4154589371980677</v>
      </c>
      <c r="FX48" s="564">
        <f>('2-year summary'!KQ48/'2-year summary'!X48)*100</f>
        <v>23.167420814479637</v>
      </c>
      <c r="FY48" s="263">
        <f>('2-year summary'!KR48/'2-year summary'!Y48)*100</f>
        <v>23.380281690140844</v>
      </c>
      <c r="FZ48" s="263">
        <f>('2-year summary'!KS48/'2-year summary'!Z48)*100</f>
        <v>27.024482109227872</v>
      </c>
      <c r="GA48" s="263">
        <f>('2-year summary'!KT48/'2-year summary'!AA48)*100</f>
        <v>23.854796888504755</v>
      </c>
      <c r="GB48" s="263">
        <f>('2-year summary'!KU48/'2-year summary'!AB48)*100</f>
        <v>19.9163179916318</v>
      </c>
      <c r="GC48" s="265">
        <f>('2-year summary'!KV48/'2-year summary'!AC48)*100</f>
        <v>17.659574468085108</v>
      </c>
      <c r="GD48" s="265">
        <f>('2-year summary'!KW48/'2-year summary'!AD48)*100</f>
        <v>18.222891566265059</v>
      </c>
      <c r="GE48" s="265">
        <f>('2-year summary'!KX48/'2-year summary'!AE48)*100</f>
        <v>18.001417434443656</v>
      </c>
      <c r="GF48" s="265">
        <f>('2-year summary'!KY48/'2-year summary'!AF48)*100</f>
        <v>15.70048309178744</v>
      </c>
      <c r="GG48" s="564">
        <f>('2-year summary'!KZ48/'2-year summary'!X48)*100</f>
        <v>3.2579185520361995</v>
      </c>
      <c r="GH48" s="263">
        <f>('2-year summary'!LA48/'2-year summary'!Y48)*100</f>
        <v>3.3802816901408446</v>
      </c>
      <c r="GI48" s="263">
        <f>('2-year summary'!LB48/'2-year summary'!Z48)*100</f>
        <v>3.2956685499058378</v>
      </c>
      <c r="GJ48" s="263">
        <f>('2-year summary'!LC48/'2-year summary'!AA48)*100</f>
        <v>2.6793431287813312</v>
      </c>
      <c r="GK48" s="263">
        <f>('2-year summary'!LD48/'2-year summary'!AB48)*100</f>
        <v>8.1171548117154817</v>
      </c>
      <c r="GL48" s="265">
        <f>('2-year summary'!LE48/'2-year summary'!AC48)*100</f>
        <v>6.666666666666667</v>
      </c>
      <c r="GM48" s="265">
        <f>('2-year summary'!LF48/'2-year summary'!AD48)*100</f>
        <v>1.4307228915662651</v>
      </c>
      <c r="GN48" s="265">
        <f>('2-year summary'!LG48/'2-year summary'!AE48)*100</f>
        <v>1.630049610205528</v>
      </c>
      <c r="GO48" s="265">
        <f>('2-year summary'!LH48/'2-year summary'!AF48)*100</f>
        <v>1.5096618357487923</v>
      </c>
      <c r="GP48" s="152"/>
      <c r="GQ48" s="153">
        <f t="shared" si="35"/>
        <v>100</v>
      </c>
      <c r="GR48" s="153">
        <f t="shared" si="36"/>
        <v>100</v>
      </c>
      <c r="GS48" s="153">
        <f t="shared" si="37"/>
        <v>100</v>
      </c>
      <c r="GT48" s="153">
        <f t="shared" si="38"/>
        <v>100</v>
      </c>
      <c r="GU48" s="153">
        <f t="shared" si="39"/>
        <v>100</v>
      </c>
      <c r="GV48" s="153">
        <f t="shared" si="40"/>
        <v>100</v>
      </c>
      <c r="GW48" s="153">
        <f t="shared" si="41"/>
        <v>100</v>
      </c>
      <c r="GX48" s="153">
        <f t="shared" si="42"/>
        <v>100</v>
      </c>
      <c r="GY48" s="153">
        <f t="shared" si="43"/>
        <v>100</v>
      </c>
      <c r="GZ48" s="569">
        <f t="shared" si="44"/>
        <v>100</v>
      </c>
      <c r="HA48" s="569">
        <f t="shared" si="44"/>
        <v>99.999999999999986</v>
      </c>
    </row>
    <row r="49" spans="1:209" x14ac:dyDescent="0.2">
      <c r="A49" s="156" t="s">
        <v>62</v>
      </c>
      <c r="B49" s="157">
        <f>('2-year summary'!B49/'2-year summary'!X49)*100</f>
        <v>53.049163837545578</v>
      </c>
      <c r="C49" s="157">
        <f>('2-year summary'!C49/'2-year summary'!Y49)*100</f>
        <v>46.928035784765164</v>
      </c>
      <c r="D49" s="157">
        <f>('2-year summary'!D49/'2-year summary'!Z49)*100</f>
        <v>48.637553967018185</v>
      </c>
      <c r="E49" s="157">
        <f>('2-year summary'!E49/'2-year summary'!AA49)*100</f>
        <v>45.113562621674234</v>
      </c>
      <c r="F49" s="157">
        <f>('2-year summary'!F49/'2-year summary'!AB49)*100</f>
        <v>45.900803985958554</v>
      </c>
      <c r="G49" s="158">
        <f>('2-year summary'!G49/'2-year summary'!AC49)*100</f>
        <v>42.126235256614599</v>
      </c>
      <c r="H49" s="158">
        <f>('2-year summary'!H49/'2-year summary'!AD49)*100</f>
        <v>41.80678898255421</v>
      </c>
      <c r="I49" s="158">
        <f>('2-year summary'!I49/'2-year summary'!AE49)*100</f>
        <v>39.881418042574218</v>
      </c>
      <c r="J49" s="158">
        <f>('2-year summary'!J49/'2-year summary'!AF49)*100</f>
        <v>39.003715745471432</v>
      </c>
      <c r="K49" s="158">
        <f>('2-year summary'!K49/'2-year summary'!AG49)*100</f>
        <v>38.894550197692901</v>
      </c>
      <c r="L49" s="158">
        <f>('2-year summary'!L49/'2-year summary'!AH49)*100</f>
        <v>42.879148578630442</v>
      </c>
      <c r="M49" s="160">
        <f>('2-year summary'!M49/'2-year summary'!X49)*100</f>
        <v>46.950836162454415</v>
      </c>
      <c r="N49" s="157">
        <f>('2-year summary'!N49/'2-year summary'!Y49)*100</f>
        <v>53.071964215234836</v>
      </c>
      <c r="O49" s="157">
        <f>('2-year summary'!O49/'2-year summary'!Z49)*100</f>
        <v>51.362446032981815</v>
      </c>
      <c r="P49" s="157">
        <f>('2-year summary'!P49/'2-year summary'!AA49)*100</f>
        <v>54.886437378325759</v>
      </c>
      <c r="Q49" s="157">
        <f>('2-year summary'!Q49/'2-year summary'!AB49)*100</f>
        <v>54.099196014041439</v>
      </c>
      <c r="R49" s="158">
        <f>('2-year summary'!R49/'2-year summary'!AC49)*100</f>
        <v>57.873764743385401</v>
      </c>
      <c r="S49" s="158">
        <f>('2-year summary'!S49/'2-year summary'!AD49)*100</f>
        <v>58.19321101744579</v>
      </c>
      <c r="T49" s="158">
        <f>('2-year summary'!T49/'2-year summary'!AE49)*100</f>
        <v>60.118581957425789</v>
      </c>
      <c r="U49" s="158">
        <f>('2-year summary'!U49/'2-year summary'!AF49)*100</f>
        <v>60.996284254528568</v>
      </c>
      <c r="V49" s="158">
        <f>('2-year summary'!V49/'2-year summary'!AG49)*100</f>
        <v>61.105449802307099</v>
      </c>
      <c r="W49" s="158">
        <f>('2-year summary'!W49/'2-year summary'!AH49)*100</f>
        <v>57.120851421369558</v>
      </c>
      <c r="X49" s="160">
        <f>('2-year summary'!AI49/'2-year summary'!X49)*100</f>
        <v>20.539419087136928</v>
      </c>
      <c r="Y49" s="157">
        <f>('2-year summary'!AJ49/'2-year summary'!Y49)*100</f>
        <v>19.411919484278386</v>
      </c>
      <c r="Z49" s="157">
        <f>('2-year summary'!AK49/'2-year summary'!Z49)*100</f>
        <v>20.206667138509449</v>
      </c>
      <c r="AA49" s="157">
        <f>('2-year summary'!AL49/'2-year summary'!AA49)*100</f>
        <v>18.987670343932511</v>
      </c>
      <c r="AB49" s="157">
        <f>('2-year summary'!AM49/'2-year summary'!AB49)*100</f>
        <v>18.452043936134075</v>
      </c>
      <c r="AC49" s="158">
        <f>('2-year summary'!AN49/'2-year summary'!AC49)*100</f>
        <v>16.204441610880885</v>
      </c>
      <c r="AD49" s="158">
        <f>('2-year summary'!AO49/'2-year summary'!AD49)*100</f>
        <v>16.052833250687463</v>
      </c>
      <c r="AE49" s="158">
        <f>('2-year summary'!AP49/'2-year summary'!AE49)*100</f>
        <v>14.884506114382178</v>
      </c>
      <c r="AF49" s="158">
        <f>('2-year summary'!AQ49/'2-year summary'!AF49)*100</f>
        <v>14.665582907570831</v>
      </c>
      <c r="AG49" s="158">
        <f>('2-year summary'!AR49/'2-year summary'!AG49)*100</f>
        <v>15.05319365752252</v>
      </c>
      <c r="AH49" s="158">
        <f>('2-year summary'!AS49/'2-year summary'!AH49)*100</f>
        <v>16.258227139056157</v>
      </c>
      <c r="AI49" s="160">
        <f>('2-year summary'!AT49/'2-year summary'!X49)*100</f>
        <v>34.200930466490632</v>
      </c>
      <c r="AJ49" s="157">
        <f>('2-year summary'!AU49/'2-year summary'!Y49)*100</f>
        <v>38.021312985133534</v>
      </c>
      <c r="AK49" s="157">
        <f>('2-year summary'!AV49/'2-year summary'!Z49)*100</f>
        <v>36.110128105315312</v>
      </c>
      <c r="AL49" s="157">
        <f>('2-year summary'!AW49/'2-year summary'!AA49)*100</f>
        <v>37.975340687865021</v>
      </c>
      <c r="AM49" s="157">
        <f>('2-year summary'!AX49/'2-year summary'!AB49)*100</f>
        <v>41.807269844864678</v>
      </c>
      <c r="AN49" s="158">
        <f>('2-year summary'!AY49/'2-year summary'!AC49)*100</f>
        <v>43.130379343321643</v>
      </c>
      <c r="AO49" s="158">
        <f>('2-year summary'!AZ49/'2-year summary'!AD49)*100</f>
        <v>43.168191858630486</v>
      </c>
      <c r="AP49" s="158">
        <f>('2-year summary'!BA49/'2-year summary'!AE49)*100</f>
        <v>45.201136410425327</v>
      </c>
      <c r="AQ49" s="158">
        <f>('2-year summary'!BB49/'2-year summary'!AF49)*100</f>
        <v>45.889456572224802</v>
      </c>
      <c r="AR49" s="158">
        <f>('2-year summary'!BC49/'2-year summary'!AG49)*100</f>
        <v>44.747890596339623</v>
      </c>
      <c r="AS49" s="158">
        <f>('2-year summary'!BD49/'2-year summary'!AH49)*100</f>
        <v>40.741259394109136</v>
      </c>
      <c r="AT49" s="550">
        <f t="shared" si="1"/>
        <v>59.801084253862143</v>
      </c>
      <c r="AU49" s="550">
        <f t="shared" si="1"/>
        <v>56.999486533165296</v>
      </c>
      <c r="AV49" s="160" t="s">
        <v>73</v>
      </c>
      <c r="AW49" s="157" t="s">
        <v>73</v>
      </c>
      <c r="AX49" s="157" t="s">
        <v>73</v>
      </c>
      <c r="AY49" s="157" t="s">
        <v>73</v>
      </c>
      <c r="AZ49" s="157" t="s">
        <v>73</v>
      </c>
      <c r="BA49" s="158" t="s">
        <v>73</v>
      </c>
      <c r="BB49" s="158" t="s">
        <v>73</v>
      </c>
      <c r="BC49" s="158" t="s">
        <v>73</v>
      </c>
      <c r="BD49" s="158" t="s">
        <v>73</v>
      </c>
      <c r="BE49" s="158" t="s">
        <v>73</v>
      </c>
      <c r="BF49" s="158" t="s">
        <v>73</v>
      </c>
      <c r="BG49" s="160">
        <f>('2-year summary'!CW49/'2-year summary'!X49)*100</f>
        <v>0.2074688796680498</v>
      </c>
      <c r="BH49" s="157">
        <f>('2-year summary'!CX49/'2-year summary'!Y49)*100</f>
        <v>0.80910406525457179</v>
      </c>
      <c r="BI49" s="157">
        <f>('2-year summary'!CY49/'2-year summary'!Z49)*100</f>
        <v>5.6621133838205107E-2</v>
      </c>
      <c r="BJ49" s="157">
        <f>('2-year summary'!CZ49/'2-year summary'!AA49)*100</f>
        <v>3.4782608695652173</v>
      </c>
      <c r="BK49" s="157">
        <f>('2-year summary'!DA49/'2-year summary'!AB49)*100</f>
        <v>0.19816555316498696</v>
      </c>
      <c r="BL49" s="158">
        <f>('2-year summary'!DB49/'2-year summary'!AC49)*100</f>
        <v>0.80225268303049624</v>
      </c>
      <c r="BM49" s="158">
        <f>('2-year summary'!DC49/'2-year summary'!AD49)*100</f>
        <v>2.7047739259793535E-2</v>
      </c>
      <c r="BN49" s="158">
        <f>('2-year summary'!DD49/'2-year summary'!AE49)*100</f>
        <v>0</v>
      </c>
      <c r="BO49" s="158">
        <f>('2-year summary'!DE49/'2-year summary'!AF49)*100</f>
        <v>0</v>
      </c>
      <c r="BP49" s="158">
        <f>('2-year summary'!DF49/'2-year summary'!AG49)*100</f>
        <v>3.6685281050014271E-2</v>
      </c>
      <c r="BQ49" s="158">
        <f>('2-year summary'!DG49/'2-year summary'!AH49)*100</f>
        <v>1.8671521262194839E-2</v>
      </c>
      <c r="BR49" s="550">
        <f t="shared" si="2"/>
        <v>3.6685281050014271E-2</v>
      </c>
      <c r="BS49" s="550">
        <f t="shared" si="2"/>
        <v>1.8671521262194839E-2</v>
      </c>
      <c r="BT49" s="160">
        <f>('2-year summary'!DS49/'2-year summary'!AG49)*100</f>
        <v>0.4565279419557331</v>
      </c>
      <c r="BU49" s="160">
        <f>('2-year summary'!DT49/'2-year summary'!AH49)*100</f>
        <v>0.49012743313261453</v>
      </c>
      <c r="BV49" s="550">
        <f>('2-year summary'!DU49/'2-year summary'!AG49)*100</f>
        <v>0.21603554396119512</v>
      </c>
      <c r="BW49" s="550">
        <f>('2-year summary'!DV49/'2-year summary'!AH49)*100</f>
        <v>0.2380618960929842</v>
      </c>
      <c r="BX49" s="160">
        <f t="shared" si="3"/>
        <v>0.67256348591692827</v>
      </c>
      <c r="BY49" s="160">
        <f t="shared" si="3"/>
        <v>0.72818932922559876</v>
      </c>
      <c r="BZ49" s="160">
        <f>('2-year summary'!DY49/'2-year summary'!AG49)*100</f>
        <v>2.009538173073004</v>
      </c>
      <c r="CA49" s="160">
        <f>('2-year summary'!DZ49/'2-year summary'!AH49)*100</f>
        <v>2.5393268916584977</v>
      </c>
      <c r="CB49" s="160">
        <f>('2-year summary'!EA49/'2-year summary'!AG49)*100</f>
        <v>5.4620307341132355</v>
      </c>
      <c r="CC49" s="160">
        <f>('2-year summary'!EB49/'2-year summary'!AH49)*100</f>
        <v>5.9375437613779587</v>
      </c>
      <c r="CD49" s="160">
        <f t="shared" si="4"/>
        <v>7.4715689071862394</v>
      </c>
      <c r="CE49" s="160">
        <f t="shared" si="4"/>
        <v>8.4768706530364568</v>
      </c>
      <c r="CF49" s="160">
        <f>('2-year summary'!EE49/'2-year summary'!AG49)*100</f>
        <v>4.6957159744018266</v>
      </c>
      <c r="CG49" s="160">
        <f>('2-year summary'!EF49/'2-year summary'!AH49)*100</f>
        <v>5.5921206180273542</v>
      </c>
      <c r="CH49" s="160">
        <f>('2-year summary'!EG49/'2-year summary'!AG49)*100</f>
        <v>8.5598989116699956E-2</v>
      </c>
      <c r="CI49" s="160">
        <f>('2-year summary'!EH49/'2-year summary'!AH49)*100</f>
        <v>0.14003640946646129</v>
      </c>
      <c r="CJ49" s="160">
        <f t="shared" si="5"/>
        <v>4.7813149635185264</v>
      </c>
      <c r="CK49" s="160">
        <f t="shared" si="5"/>
        <v>5.7321570274938152</v>
      </c>
      <c r="CL49" s="160">
        <f>('2-year summary'!EK49/'2-year summary'!AG49)*100</f>
        <v>2.7391676517343986</v>
      </c>
      <c r="CM49" s="160">
        <f>('2-year summary'!EL49/'2-year summary'!AH49)*100</f>
        <v>2.9781076413200767</v>
      </c>
      <c r="CN49" s="160">
        <f>('2-year summary'!EM49/'2-year summary'!AG49)*100</f>
        <v>0.32201524477234744</v>
      </c>
      <c r="CO49" s="160">
        <f>('2-year summary'!EN49/'2-year summary'!AH49)*100</f>
        <v>0.39676982682164025</v>
      </c>
      <c r="CP49" s="160">
        <f t="shared" si="6"/>
        <v>3.0611828965067458</v>
      </c>
      <c r="CQ49" s="160">
        <f t="shared" si="6"/>
        <v>3.3748774681417171</v>
      </c>
      <c r="CR49" s="160">
        <f>('2-year summary'!EQ49/'2-year summary'!AG49)*100</f>
        <v>2.0462234541230182</v>
      </c>
      <c r="CS49" s="160">
        <f>('2-year summary'!ER49/'2-year summary'!AH49)*100</f>
        <v>2.2452504317789295</v>
      </c>
      <c r="CT49" s="160">
        <f>('2-year summary'!ES49/'2-year summary'!AG49)*100</f>
        <v>0.48506093832796637</v>
      </c>
      <c r="CU49" s="160">
        <f>('2-year summary'!ET49/'2-year summary'!AH49)*100</f>
        <v>0.52747047565700422</v>
      </c>
      <c r="CV49" s="160">
        <f t="shared" si="7"/>
        <v>2.5312843924509845</v>
      </c>
      <c r="CW49" s="160">
        <f t="shared" si="7"/>
        <v>2.7727209074359336</v>
      </c>
      <c r="CX49" s="160">
        <f>('2-year summary'!EW49/'2-year summary'!AG49)*100</f>
        <v>1.9728528920229895</v>
      </c>
      <c r="CY49" s="160">
        <f>('2-year summary'!EX49/'2-year summary'!AH49)*100</f>
        <v>2.2825934743033192</v>
      </c>
      <c r="CZ49" s="160">
        <f>('2-year summary'!EY49/'2-year summary'!AG49)*100</f>
        <v>1.6875229283006561</v>
      </c>
      <c r="DA49" s="160">
        <f>('2-year summary'!EZ49/'2-year summary'!AH49)*100</f>
        <v>2.0398636978947859</v>
      </c>
      <c r="DB49" s="160">
        <f t="shared" si="8"/>
        <v>3.6603758203236456</v>
      </c>
      <c r="DC49" s="160">
        <f t="shared" si="8"/>
        <v>4.3224571721981047</v>
      </c>
      <c r="DD49" s="160">
        <f>('2-year summary'!FC49/'2-year summary'!AG49)*100</f>
        <v>4.076142338890474E-2</v>
      </c>
      <c r="DE49" s="160">
        <f>('2-year summary'!FD49/'2-year summary'!AH49)*100</f>
        <v>2.3339401577743547E-2</v>
      </c>
      <c r="DF49" s="160">
        <f>('2-year summary'!FE49/'2-year summary'!AG49)*100</f>
        <v>4.8913708066685692E-2</v>
      </c>
      <c r="DG49" s="160">
        <f>('2-year summary'!FF49/'2-year summary'!AH49)*100</f>
        <v>4.6678803155487093E-2</v>
      </c>
      <c r="DH49" s="160">
        <f t="shared" si="9"/>
        <v>8.9675131455590432E-2</v>
      </c>
      <c r="DI49" s="160">
        <f t="shared" si="9"/>
        <v>7.0018204733230643E-2</v>
      </c>
      <c r="DJ49" s="160">
        <f>('2-year summary'!FI49/'2-year summary'!AG49)*100</f>
        <v>2.9266701993233601</v>
      </c>
      <c r="DK49" s="160">
        <f>('2-year summary'!FJ49/'2-year summary'!AH49)*100</f>
        <v>3.2535125799374502</v>
      </c>
      <c r="DL49" s="160">
        <f>('2-year summary'!FK49/'2-year summary'!AG49)*100</f>
        <v>1.5815432274895038</v>
      </c>
      <c r="DM49" s="160">
        <f>('2-year summary'!FL49/'2-year summary'!AH49)*100</f>
        <v>1.9651776128460066</v>
      </c>
      <c r="DN49" s="160">
        <f t="shared" si="10"/>
        <v>4.5082134268128637</v>
      </c>
      <c r="DO49" s="160">
        <f t="shared" si="10"/>
        <v>5.2186901927834572</v>
      </c>
      <c r="DP49" s="160">
        <f>('2-year summary'!FO49/'2-year summary'!AG49)*100</f>
        <v>0.16712183589450944</v>
      </c>
      <c r="DQ49" s="160">
        <f>('2-year summary'!FP49/'2-year summary'!AH49)*100</f>
        <v>0.1587079307286561</v>
      </c>
      <c r="DR49" s="160">
        <f>('2-year summary'!FQ49/'2-year summary'!AG49)*100</f>
        <v>0.14266498186116661</v>
      </c>
      <c r="DS49" s="160">
        <f>('2-year summary'!FR49/'2-year summary'!AH49)*100</f>
        <v>0.1026933669420716</v>
      </c>
      <c r="DT49" s="160">
        <f t="shared" si="11"/>
        <v>0.30978681775567607</v>
      </c>
      <c r="DU49" s="160">
        <f t="shared" si="11"/>
        <v>0.26140129767072773</v>
      </c>
      <c r="DV49" s="160">
        <f>('2-year summary'!FU49/'2-year summary'!AG49)*100</f>
        <v>6.0489952309134631</v>
      </c>
      <c r="DW49" s="160">
        <f>('2-year summary'!FV49/'2-year summary'!AH49)*100</f>
        <v>6.3716566307239892</v>
      </c>
      <c r="DX49" s="160">
        <f>('2-year summary'!FW49/'2-year summary'!AG49)*100</f>
        <v>6.1305180776912733</v>
      </c>
      <c r="DY49" s="160">
        <f>('2-year summary'!FX49/'2-year summary'!AH49)*100</f>
        <v>4.905942211641694</v>
      </c>
      <c r="DZ49" s="160">
        <f t="shared" si="12"/>
        <v>12.179513308604736</v>
      </c>
      <c r="EA49" s="160">
        <f t="shared" si="12"/>
        <v>11.277598842365684</v>
      </c>
      <c r="EB49" s="160">
        <f>('2-year summary'!GA49/'2-year summary'!AG49)*100</f>
        <v>0.68071577059470922</v>
      </c>
      <c r="EC49" s="160">
        <f>('2-year summary'!GB49/'2-year summary'!AH49)*100</f>
        <v>0.65350324417681926</v>
      </c>
      <c r="ED49" s="160">
        <f>('2-year summary'!GC49/'2-year summary'!AG49)*100</f>
        <v>0.1263604125056047</v>
      </c>
      <c r="EE49" s="160">
        <f>('2-year summary'!GD49/'2-year summary'!AH49)*100</f>
        <v>2.8007281893292258E-2</v>
      </c>
      <c r="EF49" s="160">
        <f t="shared" si="13"/>
        <v>0.80707618310031393</v>
      </c>
      <c r="EG49" s="160">
        <f t="shared" si="13"/>
        <v>0.68151052607011153</v>
      </c>
      <c r="EH49" s="160">
        <f>('2-year summary'!GG49/'2-year summary'!AG49)*100</f>
        <v>5.7065992744466637E-2</v>
      </c>
      <c r="EI49" s="160">
        <f>('2-year summary'!GH49/'2-year summary'!AH49)*100</f>
        <v>3.2675162208840966E-2</v>
      </c>
      <c r="EJ49" s="160">
        <f>('2-year summary'!GI49/'2-year summary'!AG49)*100</f>
        <v>3.2609138711123788E-2</v>
      </c>
      <c r="EK49" s="160">
        <f>('2-year summary'!GJ49/'2-year summary'!AH49)*100</f>
        <v>3.2675162208840966E-2</v>
      </c>
      <c r="EL49" s="160">
        <f t="shared" si="14"/>
        <v>8.9675131455590418E-2</v>
      </c>
      <c r="EM49" s="160">
        <f t="shared" si="14"/>
        <v>6.5350324417681932E-2</v>
      </c>
      <c r="EN49" s="564">
        <f>('2-year summary'!GM49/'2-year summary'!X49)*100</f>
        <v>5.2621652206714451</v>
      </c>
      <c r="EO49" s="263">
        <f>('2-year summary'!GN49/'2-year summary'!Y49)*100</f>
        <v>5.1637942376003156</v>
      </c>
      <c r="EP49" s="263">
        <f>('2-year summary'!GO49/'2-year summary'!Z49)*100</f>
        <v>5.1242126123575629</v>
      </c>
      <c r="EQ49" s="263">
        <f>('2-year summary'!GP49/'2-year summary'!AA49)*100</f>
        <v>4.8150551589876702</v>
      </c>
      <c r="ER49" s="263">
        <f>('2-year summary'!GQ49/'2-year summary'!AB49)*100</f>
        <v>4.9767863209149592</v>
      </c>
      <c r="ES49" s="265">
        <f>('2-year summary'!GR49/'2-year summary'!AC49)*100</f>
        <v>4.5000531293167567</v>
      </c>
      <c r="ET49" s="265">
        <f>('2-year summary'!GS49/'2-year summary'!AD49)*100</f>
        <v>4.7153225442906734</v>
      </c>
      <c r="EU49" s="265">
        <f>('2-year summary'!GT49/'2-year summary'!AE49)*100</f>
        <v>4.8462140239634373</v>
      </c>
      <c r="EV49" s="265">
        <f>('2-year summary'!GU49/'2-year summary'!AF49)*100</f>
        <v>4.8691747948598856</v>
      </c>
      <c r="EW49" s="564">
        <f>('2-year summary'!GV49/'2-year summary'!X49)*100</f>
        <v>0.16346032943543318</v>
      </c>
      <c r="EX49" s="263">
        <f>('2-year summary'!GW49/'2-year summary'!Y49)*100</f>
        <v>0.10524930930140772</v>
      </c>
      <c r="EY49" s="263">
        <f>('2-year summary'!GX49/'2-year summary'!Z49)*100</f>
        <v>0.33264916129945499</v>
      </c>
      <c r="EZ49" s="263">
        <f>('2-year summary'!GY49/'2-year summary'!AA49)*100</f>
        <v>0.16223231667748217</v>
      </c>
      <c r="FA49" s="263">
        <f>('2-year summary'!GZ49/'2-year summary'!AB49)*100</f>
        <v>0.29441739327369493</v>
      </c>
      <c r="FB49" s="265">
        <f>('2-year summary'!HA49/'2-year summary'!AC49)*100</f>
        <v>7.438104345978111E-2</v>
      </c>
      <c r="FC49" s="265">
        <f>('2-year summary'!HB49/'2-year summary'!AD49)*100</f>
        <v>9.015913086597846E-2</v>
      </c>
      <c r="FD49" s="265">
        <f>('2-year summary'!HC49/'2-year summary'!AE49)*100</f>
        <v>7.4113723391114592E-2</v>
      </c>
      <c r="FE49" s="265">
        <f>('2-year summary'!HD49/'2-year summary'!AF49)*100</f>
        <v>6.5799659389998447E-2</v>
      </c>
      <c r="FF49" s="564">
        <f>('2-year summary'!HN49/'2-year summary'!X49)*100</f>
        <v>12.781340374701369</v>
      </c>
      <c r="FG49" s="263">
        <f>('2-year summary'!HO49/'2-year summary'!Y49)*100</f>
        <v>9.6895145375608482</v>
      </c>
      <c r="FH49" s="263">
        <f>('2-year summary'!HP49/'2-year summary'!Z49)*100</f>
        <v>10.913723547314035</v>
      </c>
      <c r="FI49" s="263">
        <f>('2-year summary'!HQ49/'2-year summary'!AA49)*100</f>
        <v>10.36340038935756</v>
      </c>
      <c r="FJ49" s="263">
        <f>('2-year summary'!HR49/'2-year summary'!AB49)*100</f>
        <v>11.986185030007928</v>
      </c>
      <c r="FK49" s="265">
        <f>('2-year summary'!HS49/'2-year summary'!AC49)*100</f>
        <v>11.762830729996812</v>
      </c>
      <c r="FL49" s="265">
        <f>('2-year summary'!HT49/'2-year summary'!AD49)*100</f>
        <v>11.657575620971015</v>
      </c>
      <c r="FM49" s="265">
        <f>('2-year summary'!HU49/'2-year summary'!AE49)*100</f>
        <v>11.207641948367439</v>
      </c>
      <c r="FN49" s="265">
        <f>('2-year summary'!HV49/'2-year summary'!AF49)*100</f>
        <v>10.795014708159158</v>
      </c>
      <c r="FO49" s="564">
        <f>('2-year summary'!HW49/'2-year summary'!X49)*100</f>
        <v>2.7851125361498803</v>
      </c>
      <c r="FP49" s="263">
        <f>('2-year summary'!HX49/'2-year summary'!Y49)*100</f>
        <v>2.7759505328246283</v>
      </c>
      <c r="FQ49" s="263">
        <f>('2-year summary'!HY49/'2-year summary'!Z49)*100</f>
        <v>3.3831127468327553</v>
      </c>
      <c r="FR49" s="263">
        <f>('2-year summary'!HZ49/'2-year summary'!AA49)*100</f>
        <v>3.3225178455548345</v>
      </c>
      <c r="FS49" s="263">
        <f>('2-year summary'!IA49/'2-year summary'!AB49)*100</f>
        <v>2.7403465066243915</v>
      </c>
      <c r="FT49" s="265">
        <f>('2-year summary'!IB49/'2-year summary'!AC49)*100</f>
        <v>3.8996918499628093</v>
      </c>
      <c r="FU49" s="265">
        <f>('2-year summary'!IC49/'2-year summary'!AD49)*100</f>
        <v>5.4185637650453051</v>
      </c>
      <c r="FV49" s="265">
        <f>('2-year summary'!ID49/'2-year summary'!AE49)*100</f>
        <v>5.5502943961790256</v>
      </c>
      <c r="FW49" s="265">
        <f>('2-year summary'!IE49/'2-year summary'!AF49)*100</f>
        <v>5.9180987769004485</v>
      </c>
      <c r="FX49" s="564">
        <f>('2-year summary'!KQ49/'2-year summary'!X49)*100</f>
        <v>14.466239155035835</v>
      </c>
      <c r="FY49" s="263">
        <f>('2-year summary'!KR49/'2-year summary'!Y49)*100</f>
        <v>12.662807525325615</v>
      </c>
      <c r="FZ49" s="263">
        <f>('2-year summary'!KS49/'2-year summary'!Z49)*100</f>
        <v>12.392950668837145</v>
      </c>
      <c r="GA49" s="263">
        <f>('2-year summary'!KT49/'2-year summary'!AA49)*100</f>
        <v>10.947436729396495</v>
      </c>
      <c r="GB49" s="263">
        <f>('2-year summary'!KU49/'2-year summary'!AB49)*100</f>
        <v>10.485788698901596</v>
      </c>
      <c r="GC49" s="265">
        <f>('2-year summary'!KV49/'2-year summary'!AC49)*100</f>
        <v>9.6589097864201481</v>
      </c>
      <c r="GD49" s="265">
        <f>('2-year summary'!KW49/'2-year summary'!AD49)*100</f>
        <v>9.3810575666050582</v>
      </c>
      <c r="GE49" s="265">
        <f>('2-year summary'!KX49/'2-year summary'!AE49)*100</f>
        <v>8.9430559558611602</v>
      </c>
      <c r="GF49" s="265">
        <f>('2-year summary'!KY49/'2-year summary'!AF49)*100</f>
        <v>8.6739433348815602</v>
      </c>
      <c r="GG49" s="564">
        <f>('2-year summary'!KZ49/'2-year summary'!X49)*100</f>
        <v>9.5938639507104249</v>
      </c>
      <c r="GH49" s="263">
        <f>('2-year summary'!LA49/'2-year summary'!Y49)*100</f>
        <v>11.360347322720694</v>
      </c>
      <c r="GI49" s="263">
        <f>('2-year summary'!LB49/'2-year summary'!Z49)*100</f>
        <v>11.479934885696085</v>
      </c>
      <c r="GJ49" s="263">
        <f>('2-year summary'!LC49/'2-year summary'!AA49)*100</f>
        <v>9.9480856586632047</v>
      </c>
      <c r="GK49" s="263">
        <f>('2-year summary'!LD49/'2-year summary'!AB49)*100</f>
        <v>9.0589967161136897</v>
      </c>
      <c r="GL49" s="265">
        <f>('2-year summary'!LE49/'2-year summary'!AC49)*100</f>
        <v>9.9670598236106684</v>
      </c>
      <c r="GM49" s="265">
        <f>('2-year summary'!LF49/'2-year summary'!AD49)*100</f>
        <v>9.4892485236442319</v>
      </c>
      <c r="GN49" s="265">
        <f>('2-year summary'!LG49/'2-year summary'!AE49)*100</f>
        <v>9.2930374274303134</v>
      </c>
      <c r="GO49" s="265">
        <f>('2-year summary'!LH49/'2-year summary'!AF49)*100</f>
        <v>9.1229292460133138</v>
      </c>
      <c r="GP49" s="152"/>
      <c r="GQ49" s="153">
        <f t="shared" si="35"/>
        <v>100</v>
      </c>
      <c r="GR49" s="153">
        <f t="shared" si="36"/>
        <v>100</v>
      </c>
      <c r="GS49" s="153">
        <f t="shared" si="37"/>
        <v>100</v>
      </c>
      <c r="GT49" s="153">
        <f t="shared" si="38"/>
        <v>100</v>
      </c>
      <c r="GU49" s="153">
        <f t="shared" si="39"/>
        <v>100</v>
      </c>
      <c r="GV49" s="153">
        <f t="shared" si="40"/>
        <v>100</v>
      </c>
      <c r="GW49" s="153">
        <f t="shared" si="41"/>
        <v>100</v>
      </c>
      <c r="GX49" s="153">
        <f t="shared" si="42"/>
        <v>99.999999999999986</v>
      </c>
      <c r="GY49" s="153">
        <f t="shared" si="43"/>
        <v>100</v>
      </c>
      <c r="GZ49" s="569">
        <f t="shared" si="44"/>
        <v>100</v>
      </c>
      <c r="HA49" s="569">
        <f t="shared" si="44"/>
        <v>100.00000000000001</v>
      </c>
    </row>
    <row r="50" spans="1:209" x14ac:dyDescent="0.2">
      <c r="A50" s="159" t="s">
        <v>66</v>
      </c>
      <c r="B50" s="158" t="e">
        <f>('2-year summary'!B50/'2-year summary'!X50)*100</f>
        <v>#DIV/0!</v>
      </c>
      <c r="C50" s="158">
        <f>('2-year summary'!C50/'2-year summary'!Y50)*100</f>
        <v>77.142857142857153</v>
      </c>
      <c r="D50" s="158">
        <f>('2-year summary'!D50/'2-year summary'!Z50)*100</f>
        <v>93.214285714285722</v>
      </c>
      <c r="E50" s="158">
        <f>('2-year summary'!E50/'2-year summary'!AA50)*100</f>
        <v>73.878205128205138</v>
      </c>
      <c r="F50" s="158">
        <f>('2-year summary'!F50/'2-year summary'!AB50)*100</f>
        <v>83.176100628930811</v>
      </c>
      <c r="G50" s="158">
        <f>('2-year summary'!G50/'2-year summary'!AC50)*100</f>
        <v>79.166666666666657</v>
      </c>
      <c r="H50" s="158">
        <f>('2-year summary'!H50/'2-year summary'!AD50)*100</f>
        <v>66.852886405959026</v>
      </c>
      <c r="I50" s="158">
        <f>('2-year summary'!I50/'2-year summary'!AE50)*100</f>
        <v>64.063811922753985</v>
      </c>
      <c r="J50" s="158">
        <f>('2-year summary'!J50/'2-year summary'!AF50)*100</f>
        <v>67.551963048498848</v>
      </c>
      <c r="K50" s="158">
        <f>('2-year summary'!K50/'2-year summary'!AG50)*100</f>
        <v>70.84805653710248</v>
      </c>
      <c r="L50" s="158">
        <f>('2-year summary'!L50/'2-year summary'!AH50)*100</f>
        <v>75.113122171945705</v>
      </c>
      <c r="M50" s="160" t="e">
        <f>('2-year summary'!M50/'2-year summary'!X50)*100</f>
        <v>#DIV/0!</v>
      </c>
      <c r="N50" s="158">
        <f>('2-year summary'!N50/'2-year summary'!Y50)*100</f>
        <v>22.857142857142858</v>
      </c>
      <c r="O50" s="158">
        <f>('2-year summary'!O50/'2-year summary'!Z50)*100</f>
        <v>6.7857142857142856</v>
      </c>
      <c r="P50" s="158">
        <f>('2-year summary'!P50/'2-year summary'!AA50)*100</f>
        <v>26.121794871794872</v>
      </c>
      <c r="Q50" s="158">
        <f>('2-year summary'!Q50/'2-year summary'!AB50)*100</f>
        <v>16.823899371069182</v>
      </c>
      <c r="R50" s="158">
        <f>('2-year summary'!R50/'2-year summary'!AC50)*100</f>
        <v>20.833333333333336</v>
      </c>
      <c r="S50" s="158">
        <f>('2-year summary'!S50/'2-year summary'!AD50)*100</f>
        <v>33.147113594040967</v>
      </c>
      <c r="T50" s="158">
        <f>('2-year summary'!T50/'2-year summary'!AE50)*100</f>
        <v>35.936188077246015</v>
      </c>
      <c r="U50" s="158">
        <f>('2-year summary'!U50/'2-year summary'!AF50)*100</f>
        <v>32.448036951501152</v>
      </c>
      <c r="V50" s="158">
        <f>('2-year summary'!V50/'2-year summary'!AG50)*100</f>
        <v>29.151943462897528</v>
      </c>
      <c r="W50" s="158">
        <f>('2-year summary'!W50/'2-year summary'!AH50)*100</f>
        <v>24.886877828054299</v>
      </c>
      <c r="X50" s="160" t="e">
        <f>('2-year summary'!AI50/'2-year summary'!X50)*100</f>
        <v>#DIV/0!</v>
      </c>
      <c r="Y50" s="158">
        <f>('2-year summary'!AJ50/'2-year summary'!Y50)*100</f>
        <v>28.571428571428569</v>
      </c>
      <c r="Z50" s="158">
        <f>('2-year summary'!AK50/'2-year summary'!Z50)*100</f>
        <v>10</v>
      </c>
      <c r="AA50" s="158">
        <f>('2-year summary'!AL50/'2-year summary'!AA50)*100</f>
        <v>41.506410256410255</v>
      </c>
      <c r="AB50" s="158">
        <f>('2-year summary'!AM50/'2-year summary'!AB50)*100</f>
        <v>43.081761006289312</v>
      </c>
      <c r="AC50" s="158">
        <f>('2-year summary'!AN50/'2-year summary'!AC50)*100</f>
        <v>38.333333333333336</v>
      </c>
      <c r="AD50" s="158">
        <f>('2-year summary'!AO50/'2-year summary'!AD50)*100</f>
        <v>29.608938547486037</v>
      </c>
      <c r="AE50" s="158">
        <f>('2-year summary'!AP50/'2-year summary'!AE50)*100</f>
        <v>27.95969773299748</v>
      </c>
      <c r="AF50" s="158">
        <f>('2-year summary'!AQ50/'2-year summary'!AF50)*100</f>
        <v>33.25635103926097</v>
      </c>
      <c r="AG50" s="158">
        <f>('2-year summary'!AR50/'2-year summary'!AG50)*100</f>
        <v>34.982332155477032</v>
      </c>
      <c r="AH50" s="158">
        <f>('2-year summary'!AS50/'2-year summary'!AH50)*100</f>
        <v>36.470588235294116</v>
      </c>
      <c r="AI50" s="160" t="e">
        <f>('2-year summary'!AT50/'2-year summary'!X50)*100</f>
        <v>#DIV/0!</v>
      </c>
      <c r="AJ50" s="158">
        <f>('2-year summary'!AU50/'2-year summary'!Y50)*100</f>
        <v>22.857142857142858</v>
      </c>
      <c r="AK50" s="158">
        <f>('2-year summary'!AV50/'2-year summary'!Z50)*100</f>
        <v>6.4285714285714279</v>
      </c>
      <c r="AL50" s="158">
        <f>('2-year summary'!AW50/'2-year summary'!AA50)*100</f>
        <v>12.01923076923077</v>
      </c>
      <c r="AM50" s="158">
        <f>('2-year summary'!AX50/'2-year summary'!AB50)*100</f>
        <v>13.836477987421384</v>
      </c>
      <c r="AN50" s="158">
        <f>('2-year summary'!AY50/'2-year summary'!AC50)*100</f>
        <v>15.555555555555555</v>
      </c>
      <c r="AO50" s="158">
        <f>('2-year summary'!AZ50/'2-year summary'!AD50)*100</f>
        <v>24.208566108007449</v>
      </c>
      <c r="AP50" s="158">
        <f>('2-year summary'!BA50/'2-year summary'!AE50)*100</f>
        <v>22.418136020151135</v>
      </c>
      <c r="AQ50" s="158">
        <f>('2-year summary'!BB50/'2-year summary'!AF50)*100</f>
        <v>25.75057736720554</v>
      </c>
      <c r="AR50" s="158">
        <f>('2-year summary'!BC50/'2-year summary'!AG50)*100</f>
        <v>23.586572438162545</v>
      </c>
      <c r="AS50" s="158">
        <f>('2-year summary'!BD50/'2-year summary'!AH50)*100</f>
        <v>20.904977375565611</v>
      </c>
      <c r="AT50" s="550">
        <f t="shared" si="1"/>
        <v>58.568904593639573</v>
      </c>
      <c r="AU50" s="550">
        <f t="shared" si="1"/>
        <v>57.375565610859724</v>
      </c>
      <c r="AV50" s="160" t="s">
        <v>73</v>
      </c>
      <c r="AW50" s="158" t="s">
        <v>73</v>
      </c>
      <c r="AX50" s="158" t="s">
        <v>73</v>
      </c>
      <c r="AY50" s="158" t="s">
        <v>73</v>
      </c>
      <c r="AZ50" s="158" t="s">
        <v>73</v>
      </c>
      <c r="BA50" s="158" t="s">
        <v>73</v>
      </c>
      <c r="BB50" s="158" t="s">
        <v>73</v>
      </c>
      <c r="BC50" s="158" t="s">
        <v>73</v>
      </c>
      <c r="BD50" s="158" t="s">
        <v>73</v>
      </c>
      <c r="BE50" s="158" t="s">
        <v>73</v>
      </c>
      <c r="BF50" s="158" t="s">
        <v>73</v>
      </c>
      <c r="BG50" s="160" t="e">
        <f>('2-year summary'!CW50/'2-year summary'!X50)*100</f>
        <v>#DIV/0!</v>
      </c>
      <c r="BH50" s="158">
        <f>('2-year summary'!CX50/'2-year summary'!Y50)*100</f>
        <v>0</v>
      </c>
      <c r="BI50" s="158">
        <f>('2-year summary'!CY50/'2-year summary'!Z50)*100</f>
        <v>0</v>
      </c>
      <c r="BJ50" s="158">
        <f>('2-year summary'!CZ50/'2-year summary'!AA50)*100</f>
        <v>5.9294871794871788</v>
      </c>
      <c r="BK50" s="158">
        <f>('2-year summary'!DA50/'2-year summary'!AB50)*100</f>
        <v>0</v>
      </c>
      <c r="BL50" s="158">
        <f>('2-year summary'!DB50/'2-year summary'!AC50)*100</f>
        <v>0</v>
      </c>
      <c r="BM50" s="158">
        <f>('2-year summary'!DC50/'2-year summary'!AD50)*100</f>
        <v>0</v>
      </c>
      <c r="BN50" s="158">
        <f>('2-year summary'!DD50/'2-year summary'!AE50)*100</f>
        <v>0</v>
      </c>
      <c r="BO50" s="158">
        <f>('2-year summary'!DE50/'2-year summary'!AF50)*100</f>
        <v>0</v>
      </c>
      <c r="BP50" s="158">
        <f>('2-year summary'!DF50/'2-year summary'!AG50)*100</f>
        <v>0</v>
      </c>
      <c r="BQ50" s="158">
        <f>('2-year summary'!DG50/'2-year summary'!AH50)*100</f>
        <v>0</v>
      </c>
      <c r="BR50" s="550">
        <f t="shared" si="2"/>
        <v>0</v>
      </c>
      <c r="BS50" s="550">
        <f t="shared" si="2"/>
        <v>0</v>
      </c>
      <c r="BT50" s="160">
        <f>('2-year summary'!DS50/'2-year summary'!AG50)*100</f>
        <v>0.9717314487632509</v>
      </c>
      <c r="BU50" s="160">
        <f>('2-year summary'!DT50/'2-year summary'!AH50)*100</f>
        <v>0.99547511312217185</v>
      </c>
      <c r="BV50" s="550">
        <f>('2-year summary'!DU50/'2-year summary'!AG50)*100</f>
        <v>0</v>
      </c>
      <c r="BW50" s="550">
        <f>('2-year summary'!DV50/'2-year summary'!AH50)*100</f>
        <v>0</v>
      </c>
      <c r="BX50" s="160">
        <f t="shared" si="3"/>
        <v>0.9717314487632509</v>
      </c>
      <c r="BY50" s="160">
        <f t="shared" si="3"/>
        <v>0.99547511312217185</v>
      </c>
      <c r="BZ50" s="160">
        <f>('2-year summary'!DY50/'2-year summary'!AG50)*100</f>
        <v>7.8621908127208489</v>
      </c>
      <c r="CA50" s="160">
        <f>('2-year summary'!DZ50/'2-year summary'!AH50)*100</f>
        <v>8.6877828054298636</v>
      </c>
      <c r="CB50" s="160">
        <f>('2-year summary'!EA50/'2-year summary'!AG50)*100</f>
        <v>1.9434628975265018</v>
      </c>
      <c r="CC50" s="160">
        <f>('2-year summary'!EB50/'2-year summary'!AH50)*100</f>
        <v>0.99547511312217185</v>
      </c>
      <c r="CD50" s="160">
        <f t="shared" si="4"/>
        <v>9.8056537102473502</v>
      </c>
      <c r="CE50" s="160">
        <f t="shared" si="4"/>
        <v>9.6832579185520355</v>
      </c>
      <c r="CF50" s="160">
        <f>('2-year summary'!EE50/'2-year summary'!AG50)*100</f>
        <v>6.5371024734982335</v>
      </c>
      <c r="CG50" s="160">
        <f>('2-year summary'!EF50/'2-year summary'!AH50)*100</f>
        <v>6.877828054298643</v>
      </c>
      <c r="CH50" s="160">
        <f>('2-year summary'!EG50/'2-year summary'!AG50)*100</f>
        <v>0</v>
      </c>
      <c r="CI50" s="160">
        <f>('2-year summary'!EH50/'2-year summary'!AH50)*100</f>
        <v>0</v>
      </c>
      <c r="CJ50" s="160">
        <f t="shared" si="5"/>
        <v>6.5371024734982335</v>
      </c>
      <c r="CK50" s="160">
        <f t="shared" si="5"/>
        <v>6.877828054298643</v>
      </c>
      <c r="CL50" s="160">
        <f>('2-year summary'!EK50/'2-year summary'!AG50)*100</f>
        <v>2.3851590106007068</v>
      </c>
      <c r="CM50" s="160">
        <f>('2-year summary'!EL50/'2-year summary'!AH50)*100</f>
        <v>2.4434389140271495</v>
      </c>
      <c r="CN50" s="160">
        <f>('2-year summary'!EM50/'2-year summary'!AG50)*100</f>
        <v>8.8339222614840993E-2</v>
      </c>
      <c r="CO50" s="160">
        <f>('2-year summary'!EN50/'2-year summary'!AH50)*100</f>
        <v>0.54298642533936647</v>
      </c>
      <c r="CP50" s="160">
        <f t="shared" si="6"/>
        <v>2.473498233215548</v>
      </c>
      <c r="CQ50" s="160">
        <f t="shared" si="6"/>
        <v>2.9864253393665159</v>
      </c>
      <c r="CR50" s="160">
        <f>('2-year summary'!EQ50/'2-year summary'!AG50)*100</f>
        <v>3.1802120141342751</v>
      </c>
      <c r="CS50" s="160">
        <f>('2-year summary'!ER50/'2-year summary'!AH50)*100</f>
        <v>2.8959276018099547</v>
      </c>
      <c r="CT50" s="160">
        <f>('2-year summary'!ES50/'2-year summary'!AG50)*100</f>
        <v>0.35335689045936397</v>
      </c>
      <c r="CU50" s="160">
        <f>('2-year summary'!ET50/'2-year summary'!AH50)*100</f>
        <v>9.0497737556561084E-2</v>
      </c>
      <c r="CV50" s="160">
        <f t="shared" si="7"/>
        <v>3.5335689045936389</v>
      </c>
      <c r="CW50" s="160">
        <f t="shared" si="7"/>
        <v>2.9864253393665159</v>
      </c>
      <c r="CX50" s="160">
        <f>('2-year summary'!EW50/'2-year summary'!AG50)*100</f>
        <v>2.0318021201413425</v>
      </c>
      <c r="CY50" s="160">
        <f>('2-year summary'!EX50/'2-year summary'!AH50)*100</f>
        <v>1.9909502262443437</v>
      </c>
      <c r="CZ50" s="160">
        <f>('2-year summary'!EY50/'2-year summary'!AG50)*100</f>
        <v>0.26501766784452296</v>
      </c>
      <c r="DA50" s="160">
        <f>('2-year summary'!EZ50/'2-year summary'!AH50)*100</f>
        <v>0.45248868778280549</v>
      </c>
      <c r="DB50" s="160">
        <f t="shared" si="8"/>
        <v>2.2968197879858656</v>
      </c>
      <c r="DC50" s="160">
        <f t="shared" si="8"/>
        <v>2.4434389140271491</v>
      </c>
      <c r="DD50" s="160">
        <f>('2-year summary'!FC50/'2-year summary'!AG50)*100</f>
        <v>8.8339222614840993E-2</v>
      </c>
      <c r="DE50" s="160">
        <f>('2-year summary'!FD50/'2-year summary'!AH50)*100</f>
        <v>9.0497737556561084E-2</v>
      </c>
      <c r="DF50" s="160">
        <f>('2-year summary'!FE50/'2-year summary'!AG50)*100</f>
        <v>8.8339222614840993E-2</v>
      </c>
      <c r="DG50" s="160">
        <f>('2-year summary'!FF50/'2-year summary'!AH50)*100</f>
        <v>0</v>
      </c>
      <c r="DH50" s="160">
        <f t="shared" si="9"/>
        <v>0.17667844522968199</v>
      </c>
      <c r="DI50" s="160">
        <f t="shared" si="9"/>
        <v>9.0497737556561084E-2</v>
      </c>
      <c r="DJ50" s="160">
        <f>('2-year summary'!FI50/'2-year summary'!AG50)*100</f>
        <v>6.3604240282685502</v>
      </c>
      <c r="DK50" s="160">
        <f>('2-year summary'!FJ50/'2-year summary'!AH50)*100</f>
        <v>7.1493212669683253</v>
      </c>
      <c r="DL50" s="160">
        <f>('2-year summary'!FK50/'2-year summary'!AG50)*100</f>
        <v>2.3851590106007068</v>
      </c>
      <c r="DM50" s="160">
        <f>('2-year summary'!FL50/'2-year summary'!AH50)*100</f>
        <v>1.3574660633484164</v>
      </c>
      <c r="DN50" s="160">
        <f t="shared" si="10"/>
        <v>8.7455830388692561</v>
      </c>
      <c r="DO50" s="160">
        <f t="shared" si="10"/>
        <v>8.5067873303167421</v>
      </c>
      <c r="DP50" s="160">
        <f>('2-year summary'!FO50/'2-year summary'!AG50)*100</f>
        <v>0.79505300353356878</v>
      </c>
      <c r="DQ50" s="160">
        <f>('2-year summary'!FP50/'2-year summary'!AH50)*100</f>
        <v>0.54298642533936647</v>
      </c>
      <c r="DR50" s="160">
        <f>('2-year summary'!FQ50/'2-year summary'!AG50)*100</f>
        <v>8.8339222614840993E-2</v>
      </c>
      <c r="DS50" s="160">
        <f>('2-year summary'!FR50/'2-year summary'!AH50)*100</f>
        <v>0.27149321266968324</v>
      </c>
      <c r="DT50" s="160">
        <f t="shared" si="11"/>
        <v>0.88339222614840973</v>
      </c>
      <c r="DU50" s="160">
        <f t="shared" si="11"/>
        <v>0.81447963800904977</v>
      </c>
      <c r="DV50" s="160">
        <f>('2-year summary'!FU50/'2-year summary'!AG50)*100</f>
        <v>5.6537102473498235</v>
      </c>
      <c r="DW50" s="160">
        <f>('2-year summary'!FV50/'2-year summary'!AH50)*100</f>
        <v>6.877828054298643</v>
      </c>
      <c r="DX50" s="160">
        <f>('2-year summary'!FW50/'2-year summary'!AG50)*100</f>
        <v>0.35335689045936397</v>
      </c>
      <c r="DY50" s="160">
        <f>('2-year summary'!FX50/'2-year summary'!AH50)*100</f>
        <v>0.27149321266968324</v>
      </c>
      <c r="DZ50" s="160">
        <f t="shared" si="12"/>
        <v>6.0070671378091873</v>
      </c>
      <c r="EA50" s="160">
        <f t="shared" si="12"/>
        <v>7.1493212669683261</v>
      </c>
      <c r="EB50" s="160">
        <f>('2-year summary'!GA50/'2-year summary'!AG50)*100</f>
        <v>0</v>
      </c>
      <c r="EC50" s="160">
        <f>('2-year summary'!GB50/'2-year summary'!AH50)*100</f>
        <v>9.0497737556561084E-2</v>
      </c>
      <c r="ED50" s="160">
        <f>('2-year summary'!GC50/'2-year summary'!AG50)*100</f>
        <v>0</v>
      </c>
      <c r="EE50" s="160">
        <f>('2-year summary'!GD50/'2-year summary'!AH50)*100</f>
        <v>0</v>
      </c>
      <c r="EF50" s="160">
        <f t="shared" si="13"/>
        <v>0</v>
      </c>
      <c r="EG50" s="160">
        <f t="shared" si="13"/>
        <v>9.0497737556561084E-2</v>
      </c>
      <c r="EH50" s="160">
        <f>('2-year summary'!GG50/'2-year summary'!AG50)*100</f>
        <v>0</v>
      </c>
      <c r="EI50" s="160">
        <f>('2-year summary'!GH50/'2-year summary'!AH50)*100</f>
        <v>0</v>
      </c>
      <c r="EJ50" s="160">
        <f>('2-year summary'!GI50/'2-year summary'!AG50)*100</f>
        <v>0</v>
      </c>
      <c r="EK50" s="160">
        <f>('2-year summary'!GJ50/'2-year summary'!AH50)*100</f>
        <v>0</v>
      </c>
      <c r="EL50" s="160">
        <f t="shared" si="14"/>
        <v>0</v>
      </c>
      <c r="EM50" s="160">
        <f t="shared" si="14"/>
        <v>0</v>
      </c>
      <c r="EN50" s="564" t="e">
        <f>('2-year summary'!GM50/'2-year summary'!X50)*100</f>
        <v>#DIV/0!</v>
      </c>
      <c r="EO50" s="265">
        <f>('2-year summary'!GN50/'2-year summary'!Y50)*100</f>
        <v>28.571428571428569</v>
      </c>
      <c r="EP50" s="265">
        <f>('2-year summary'!GO50/'2-year summary'!Z50)*100</f>
        <v>3.9285714285714284</v>
      </c>
      <c r="EQ50" s="265">
        <f>('2-year summary'!GP50/'2-year summary'!AA50)*100</f>
        <v>7.0512820512820511</v>
      </c>
      <c r="ER50" s="265">
        <f>('2-year summary'!GQ50/'2-year summary'!AB50)*100</f>
        <v>3.7735849056603774</v>
      </c>
      <c r="ES50" s="265">
        <f>('2-year summary'!GR50/'2-year summary'!AC50)*100</f>
        <v>4.7222222222222223</v>
      </c>
      <c r="ET50" s="265">
        <f>('2-year summary'!GS50/'2-year summary'!AD50)*100</f>
        <v>6.0521415270018624</v>
      </c>
      <c r="EU50" s="265">
        <f>('2-year summary'!GT50/'2-year summary'!AE50)*100</f>
        <v>7.1368597816960531</v>
      </c>
      <c r="EV50" s="265">
        <f>('2-year summary'!GU50/'2-year summary'!AF50)*100</f>
        <v>5.5427251732101617</v>
      </c>
      <c r="EW50" s="564" t="e">
        <f>('2-year summary'!GV50/'2-year summary'!X50)*100</f>
        <v>#DIV/0!</v>
      </c>
      <c r="EX50" s="265">
        <f>('2-year summary'!GW50/'2-year summary'!Y50)*100</f>
        <v>0</v>
      </c>
      <c r="EY50" s="265">
        <f>('2-year summary'!GX50/'2-year summary'!Z50)*100</f>
        <v>0</v>
      </c>
      <c r="EZ50" s="265">
        <f>('2-year summary'!GY50/'2-year summary'!AA50)*100</f>
        <v>0</v>
      </c>
      <c r="FA50" s="265">
        <f>('2-year summary'!GZ50/'2-year summary'!AB50)*100</f>
        <v>0</v>
      </c>
      <c r="FB50" s="265">
        <f>('2-year summary'!HA50/'2-year summary'!AC50)*100</f>
        <v>0</v>
      </c>
      <c r="FC50" s="265">
        <f>('2-year summary'!HB50/'2-year summary'!AD50)*100</f>
        <v>0</v>
      </c>
      <c r="FD50" s="265">
        <f>('2-year summary'!HC50/'2-year summary'!AE50)*100</f>
        <v>1.7632241813602016</v>
      </c>
      <c r="FE50" s="265">
        <f>('2-year summary'!HD50/'2-year summary'!AF50)*100</f>
        <v>0</v>
      </c>
      <c r="FF50" s="564" t="e">
        <f>('2-year summary'!HN50/'2-year summary'!X50)*100</f>
        <v>#DIV/0!</v>
      </c>
      <c r="FG50" s="265">
        <f>('2-year summary'!HO50/'2-year summary'!Y50)*100</f>
        <v>0</v>
      </c>
      <c r="FH50" s="265">
        <f>('2-year summary'!HP50/'2-year summary'!Z50)*100</f>
        <v>78.571428571428569</v>
      </c>
      <c r="FI50" s="265">
        <f>('2-year summary'!HQ50/'2-year summary'!AA50)*100</f>
        <v>10.737179487179487</v>
      </c>
      <c r="FJ50" s="265">
        <f>('2-year summary'!HR50/'2-year summary'!AB50)*100</f>
        <v>17.452830188679243</v>
      </c>
      <c r="FK50" s="265">
        <f>('2-year summary'!HS50/'2-year summary'!AC50)*100</f>
        <v>15.416666666666668</v>
      </c>
      <c r="FL50" s="265">
        <f>('2-year summary'!HT50/'2-year summary'!AD50)*100</f>
        <v>17.783985102420857</v>
      </c>
      <c r="FM50" s="265">
        <f>('2-year summary'!HU50/'2-year summary'!AE50)*100</f>
        <v>16.624685138539043</v>
      </c>
      <c r="FN50" s="265">
        <f>('2-year summary'!HV50/'2-year summary'!AF50)*100</f>
        <v>13.741339491916859</v>
      </c>
      <c r="FO50" s="564" t="e">
        <f>('2-year summary'!HW50/'2-year summary'!X50)*100</f>
        <v>#DIV/0!</v>
      </c>
      <c r="FP50" s="265">
        <f>('2-year summary'!HX50/'2-year summary'!Y50)*100</f>
        <v>0</v>
      </c>
      <c r="FQ50" s="265">
        <f>('2-year summary'!HY50/'2-year summary'!Z50)*100</f>
        <v>0</v>
      </c>
      <c r="FR50" s="265">
        <f>('2-year summary'!HZ50/'2-year summary'!AA50)*100</f>
        <v>1.2820512820512819</v>
      </c>
      <c r="FS50" s="265">
        <f>('2-year summary'!IA50/'2-year summary'!AB50)*100</f>
        <v>0.62893081761006298</v>
      </c>
      <c r="FT50" s="265">
        <f>('2-year summary'!IB50/'2-year summary'!AC50)*100</f>
        <v>1.25</v>
      </c>
      <c r="FU50" s="265">
        <f>('2-year summary'!IC50/'2-year summary'!AD50)*100</f>
        <v>1.3035381750465549</v>
      </c>
      <c r="FV50" s="265">
        <f>('2-year summary'!ID50/'2-year summary'!AE50)*100</f>
        <v>5.4575986565910997</v>
      </c>
      <c r="FW50" s="265">
        <f>('2-year summary'!IE50/'2-year summary'!AF50)*100</f>
        <v>3.9260969976905313</v>
      </c>
      <c r="FX50" s="564" t="e">
        <f>('2-year summary'!KQ50/'2-year summary'!X50)*100</f>
        <v>#DIV/0!</v>
      </c>
      <c r="FY50" s="265">
        <f>('2-year summary'!KR50/'2-year summary'!Y50)*100</f>
        <v>20</v>
      </c>
      <c r="FZ50" s="265">
        <f>('2-year summary'!KS50/'2-year summary'!Z50)*100</f>
        <v>0.7142857142857143</v>
      </c>
      <c r="GA50" s="265">
        <f>('2-year summary'!KT50/'2-year summary'!AA50)*100</f>
        <v>14.583333333333334</v>
      </c>
      <c r="GB50" s="265">
        <f>('2-year summary'!KU50/'2-year summary'!AB50)*100</f>
        <v>18.867924528301888</v>
      </c>
      <c r="GC50" s="265">
        <f>('2-year summary'!KV50/'2-year summary'!AC50)*100</f>
        <v>20.694444444444443</v>
      </c>
      <c r="GD50" s="265">
        <f>('2-year summary'!KW50/'2-year summary'!AD50)*100</f>
        <v>13.407821229050279</v>
      </c>
      <c r="GE50" s="265">
        <f>('2-year summary'!KX50/'2-year summary'!AE50)*100</f>
        <v>12.342569269521411</v>
      </c>
      <c r="GF50" s="265">
        <f>('2-year summary'!KY50/'2-year summary'!AF50)*100</f>
        <v>15.011547344110854</v>
      </c>
      <c r="GG50" s="564" t="e">
        <f>('2-year summary'!KZ50/'2-year summary'!X50)*100</f>
        <v>#DIV/0!</v>
      </c>
      <c r="GH50" s="265">
        <f>('2-year summary'!LA50/'2-year summary'!Y50)*100</f>
        <v>0</v>
      </c>
      <c r="GI50" s="265">
        <f>('2-year summary'!LB50/'2-year summary'!Z50)*100</f>
        <v>0.35714285714285715</v>
      </c>
      <c r="GJ50" s="265">
        <f>('2-year summary'!LC50/'2-year summary'!AA50)*100</f>
        <v>6.8910256410256414</v>
      </c>
      <c r="GK50" s="265">
        <f>('2-year summary'!LD50/'2-year summary'!AB50)*100</f>
        <v>2.358490566037736</v>
      </c>
      <c r="GL50" s="265">
        <f>('2-year summary'!LE50/'2-year summary'!AC50)*100</f>
        <v>4.0277777777777777</v>
      </c>
      <c r="GM50" s="265">
        <f>('2-year summary'!LF50/'2-year summary'!AD50)*100</f>
        <v>7.6350093109869652</v>
      </c>
      <c r="GN50" s="265">
        <f>('2-year summary'!LG50/'2-year summary'!AE50)*100</f>
        <v>6.2972292191435768</v>
      </c>
      <c r="GO50" s="265">
        <f>('2-year summary'!LH50/'2-year summary'!AF50)*100</f>
        <v>2.7713625866050808</v>
      </c>
      <c r="GP50" s="152"/>
      <c r="GQ50" s="153" t="e">
        <f t="shared" si="35"/>
        <v>#DIV/0!</v>
      </c>
      <c r="GR50" s="153">
        <f t="shared" si="36"/>
        <v>100</v>
      </c>
      <c r="GS50" s="153">
        <f t="shared" si="37"/>
        <v>100</v>
      </c>
      <c r="GT50" s="153">
        <f t="shared" si="38"/>
        <v>100</v>
      </c>
      <c r="GU50" s="153">
        <f t="shared" si="39"/>
        <v>100</v>
      </c>
      <c r="GV50" s="153">
        <f t="shared" si="40"/>
        <v>100</v>
      </c>
      <c r="GW50" s="153">
        <f t="shared" si="41"/>
        <v>100</v>
      </c>
      <c r="GX50" s="153">
        <f t="shared" si="42"/>
        <v>100</v>
      </c>
      <c r="GY50" s="153">
        <f t="shared" si="43"/>
        <v>100</v>
      </c>
      <c r="GZ50" s="569">
        <f t="shared" si="44"/>
        <v>100</v>
      </c>
      <c r="HA50" s="569">
        <f t="shared" si="44"/>
        <v>99.999999999999986</v>
      </c>
    </row>
    <row r="51" spans="1:209" x14ac:dyDescent="0.2">
      <c r="A51" s="171" t="s">
        <v>70</v>
      </c>
      <c r="B51" s="162">
        <f>('2-year summary'!B51/'2-year summary'!X51)*100</f>
        <v>45.526422489525615</v>
      </c>
      <c r="C51" s="162">
        <f>('2-year summary'!C51/'2-year summary'!Y51)*100</f>
        <v>42.392389453285574</v>
      </c>
      <c r="D51" s="162">
        <f>('2-year summary'!D51/'2-year summary'!Z51)*100</f>
        <v>40.27836102945588</v>
      </c>
      <c r="E51" s="162">
        <f>('2-year summary'!E51/'2-year summary'!AA51)*100</f>
        <v>41.602268304886863</v>
      </c>
      <c r="F51" s="162">
        <f>('2-year summary'!F51/'2-year summary'!AB51)*100</f>
        <v>42.180439412039682</v>
      </c>
      <c r="G51" s="162">
        <f>('2-year summary'!G51/'2-year summary'!AC51)*100</f>
        <v>47.10661678746785</v>
      </c>
      <c r="H51" s="162">
        <f>('2-year summary'!H51/'2-year summary'!AD51)*100</f>
        <v>48.125186289120713</v>
      </c>
      <c r="I51" s="162">
        <f>('2-year summary'!I51/'2-year summary'!AE51)*100</f>
        <v>49.553571428571431</v>
      </c>
      <c r="J51" s="162">
        <f>('2-year summary'!J51/'2-year summary'!AF51)*100</f>
        <v>50.368059887710551</v>
      </c>
      <c r="K51" s="162">
        <f>('2-year summary'!K51/'2-year summary'!AG51)*100</f>
        <v>15.66498642884839</v>
      </c>
      <c r="L51" s="162">
        <f>('2-year summary'!L51/'2-year summary'!AH51)*100</f>
        <v>56.994818652849744</v>
      </c>
      <c r="M51" s="163">
        <f>('2-year summary'!M51/'2-year summary'!X51)*100</f>
        <v>54.473577510474392</v>
      </c>
      <c r="N51" s="162">
        <f>('2-year summary'!N51/'2-year summary'!Y51)*100</f>
        <v>57.607610546714426</v>
      </c>
      <c r="O51" s="162">
        <f>('2-year summary'!O51/'2-year summary'!Z51)*100</f>
        <v>59.72163897054412</v>
      </c>
      <c r="P51" s="162">
        <f>('2-year summary'!P51/'2-year summary'!AA51)*100</f>
        <v>58.397731695113144</v>
      </c>
      <c r="Q51" s="162">
        <f>('2-year summary'!Q51/'2-year summary'!AB51)*100</f>
        <v>57.819560587960318</v>
      </c>
      <c r="R51" s="162">
        <f>('2-year summary'!R51/'2-year summary'!AC51)*100</f>
        <v>52.89338321253215</v>
      </c>
      <c r="S51" s="162">
        <f>('2-year summary'!S51/'2-year summary'!AD51)*100</f>
        <v>51.874813710879287</v>
      </c>
      <c r="T51" s="162">
        <f>('2-year summary'!T51/'2-year summary'!AE51)*100</f>
        <v>50.446428571428569</v>
      </c>
      <c r="U51" s="162">
        <f>('2-year summary'!U51/'2-year summary'!AF51)*100</f>
        <v>49.631940112289456</v>
      </c>
      <c r="V51" s="162">
        <f>('2-year summary'!V51/'2-year summary'!AG51)*100</f>
        <v>84.335013571151606</v>
      </c>
      <c r="W51" s="162">
        <f>('2-year summary'!W51/'2-year summary'!AH51)*100</f>
        <v>43.005181347150256</v>
      </c>
      <c r="X51" s="163">
        <f>('2-year summary'!AI51/'2-year summary'!X51)*100</f>
        <v>22.151642113799159</v>
      </c>
      <c r="Y51" s="162">
        <f>('2-year summary'!AJ51/'2-year summary'!Y51)*100</f>
        <v>20.177344529919552</v>
      </c>
      <c r="Z51" s="162">
        <f>('2-year summary'!AK51/'2-year summary'!Z51)*100</f>
        <v>21.069050332953388</v>
      </c>
      <c r="AA51" s="162">
        <f>('2-year summary'!AL51/'2-year summary'!AA51)*100</f>
        <v>19.641963640406964</v>
      </c>
      <c r="AB51" s="162">
        <f>('2-year summary'!AM51/'2-year summary'!AB51)*100</f>
        <v>18.750324624733807</v>
      </c>
      <c r="AC51" s="162">
        <f>('2-year summary'!AN51/'2-year summary'!AC51)*100</f>
        <v>20.972644376899694</v>
      </c>
      <c r="AD51" s="162">
        <f>('2-year summary'!AO51/'2-year summary'!AD51)*100</f>
        <v>21.43666169895678</v>
      </c>
      <c r="AE51" s="162">
        <f>('2-year summary'!AP51/'2-year summary'!AE51)*100</f>
        <v>22.255067567567568</v>
      </c>
      <c r="AF51" s="162">
        <f>('2-year summary'!AQ51/'2-year summary'!AF51)*100</f>
        <v>22.64504054897068</v>
      </c>
      <c r="AG51" s="162">
        <f>('2-year summary'!AR51/'2-year summary'!AG51)*100</f>
        <v>5.7515833010210677</v>
      </c>
      <c r="AH51" s="162">
        <f>('2-year summary'!AS51/'2-year summary'!AH51)*100</f>
        <v>23.834196891191709</v>
      </c>
      <c r="AI51" s="163">
        <f>('2-year summary'!AT51/'2-year summary'!X51)*100</f>
        <v>44.945262873361266</v>
      </c>
      <c r="AJ51" s="162">
        <f>('2-year summary'!AU51/'2-year summary'!Y51)*100</f>
        <v>42.797580597803744</v>
      </c>
      <c r="AK51" s="162">
        <f>('2-year summary'!AV51/'2-year summary'!Z51)*100</f>
        <v>41.754154418381425</v>
      </c>
      <c r="AL51" s="162">
        <f>('2-year summary'!AW51/'2-year summary'!AA51)*100</f>
        <v>41.207538778006338</v>
      </c>
      <c r="AM51" s="162">
        <f>('2-year summary'!AX51/'2-year summary'!AB51)*100</f>
        <v>40.217109021970607</v>
      </c>
      <c r="AN51" s="162">
        <f>('2-year summary'!AY51/'2-year summary'!AC51)*100</f>
        <v>36.637830254851536</v>
      </c>
      <c r="AO51" s="162">
        <f>('2-year summary'!AZ51/'2-year summary'!AD51)*100</f>
        <v>36.715350223546942</v>
      </c>
      <c r="AP51" s="162">
        <f>('2-year summary'!BA51/'2-year summary'!AE51)*100</f>
        <v>37.083735521235525</v>
      </c>
      <c r="AQ51" s="162">
        <f>('2-year summary'!BB51/'2-year summary'!AF51)*100</f>
        <v>34.903306300686218</v>
      </c>
      <c r="AR51" s="162">
        <f>('2-year summary'!BC51/'2-year summary'!AG51)*100</f>
        <v>79.449398991857308</v>
      </c>
      <c r="AS51" s="162">
        <f>('2-year summary'!BD51/'2-year summary'!AH51)*100</f>
        <v>28.756476683937827</v>
      </c>
      <c r="AT51" s="548">
        <f t="shared" si="1"/>
        <v>85.200982292878379</v>
      </c>
      <c r="AU51" s="548">
        <f t="shared" si="1"/>
        <v>52.590673575129536</v>
      </c>
      <c r="AV51" s="163" t="s">
        <v>73</v>
      </c>
      <c r="AW51" s="162" t="s">
        <v>73</v>
      </c>
      <c r="AX51" s="162" t="s">
        <v>73</v>
      </c>
      <c r="AY51" s="162" t="s">
        <v>73</v>
      </c>
      <c r="AZ51" s="162" t="s">
        <v>73</v>
      </c>
      <c r="BA51" s="162" t="s">
        <v>73</v>
      </c>
      <c r="BB51" s="162" t="s">
        <v>73</v>
      </c>
      <c r="BC51" s="162" t="s">
        <v>73</v>
      </c>
      <c r="BD51" s="162" t="s">
        <v>73</v>
      </c>
      <c r="BE51" s="162" t="s">
        <v>73</v>
      </c>
      <c r="BF51" s="162" t="s">
        <v>73</v>
      </c>
      <c r="BG51" s="163">
        <f>('2-year summary'!CW51/'2-year summary'!X51)*100</f>
        <v>0</v>
      </c>
      <c r="BH51" s="162">
        <f>('2-year summary'!CX51/'2-year summary'!Y51)*100</f>
        <v>2.936167713899818E-2</v>
      </c>
      <c r="BI51" s="162">
        <f>('2-year summary'!CY51/'2-year summary'!Z51)*100</f>
        <v>1.1998320235167077E-2</v>
      </c>
      <c r="BJ51" s="162">
        <f>('2-year summary'!CZ51/'2-year summary'!AA51)*100</f>
        <v>0</v>
      </c>
      <c r="BK51" s="162">
        <f>('2-year summary'!DA51/'2-year summary'!AB51)*100</f>
        <v>1.3764088713447256</v>
      </c>
      <c r="BL51" s="162">
        <f>('2-year summary'!DB51/'2-year summary'!AC51)*100</f>
        <v>0</v>
      </c>
      <c r="BM51" s="162">
        <f>('2-year summary'!DC51/'2-year summary'!AD51)*100</f>
        <v>0</v>
      </c>
      <c r="BN51" s="162">
        <f>('2-year summary'!DD51/'2-year summary'!AE51)*100</f>
        <v>0</v>
      </c>
      <c r="BO51" s="162">
        <f>('2-year summary'!DE51/'2-year summary'!AF51)*100</f>
        <v>0</v>
      </c>
      <c r="BP51" s="162">
        <f>('2-year summary'!DF51/'2-year summary'!AG51)*100</f>
        <v>0</v>
      </c>
      <c r="BQ51" s="162">
        <f>('2-year summary'!DG51/'2-year summary'!AH51)*100</f>
        <v>0</v>
      </c>
      <c r="BR51" s="548">
        <f t="shared" si="2"/>
        <v>0</v>
      </c>
      <c r="BS51" s="548">
        <f t="shared" si="2"/>
        <v>0</v>
      </c>
      <c r="BT51" s="163">
        <f>('2-year summary'!DS51/'2-year summary'!AG51)*100</f>
        <v>0.11632415664986429</v>
      </c>
      <c r="BU51" s="163">
        <f>('2-year summary'!DT51/'2-year summary'!AH51)*100</f>
        <v>0.38860103626943004</v>
      </c>
      <c r="BV51" s="548">
        <f>('2-year summary'!DU51/'2-year summary'!AG51)*100</f>
        <v>0.19387359441644048</v>
      </c>
      <c r="BW51" s="548">
        <f>('2-year summary'!DV51/'2-year summary'!AH51)*100</f>
        <v>0.64766839378238339</v>
      </c>
      <c r="BX51" s="163">
        <f t="shared" si="3"/>
        <v>0.31019775106630476</v>
      </c>
      <c r="BY51" s="163">
        <f t="shared" si="3"/>
        <v>1.0362694300518134</v>
      </c>
      <c r="BZ51" s="163">
        <f>('2-year summary'!DY51/'2-year summary'!AG51)*100</f>
        <v>1.4217396923872301</v>
      </c>
      <c r="CA51" s="163">
        <f>('2-year summary'!DZ51/'2-year summary'!AH51)*100</f>
        <v>4.0587219343696033</v>
      </c>
      <c r="CB51" s="163">
        <f>('2-year summary'!EA51/'2-year summary'!AG51)*100</f>
        <v>1.5122140364482357</v>
      </c>
      <c r="CC51" s="163">
        <f>('2-year summary'!EB51/'2-year summary'!AH51)*100</f>
        <v>5.9585492227979273</v>
      </c>
      <c r="CD51" s="163">
        <f t="shared" si="4"/>
        <v>2.9339537288354656</v>
      </c>
      <c r="CE51" s="163">
        <f t="shared" si="4"/>
        <v>10.017271157167531</v>
      </c>
      <c r="CF51" s="163">
        <f>('2-year summary'!EE51/'2-year summary'!AG51)*100</f>
        <v>1.9645857567532634</v>
      </c>
      <c r="CG51" s="163">
        <f>('2-year summary'!EF51/'2-year summary'!AH51)*100</f>
        <v>6.5198618307426601</v>
      </c>
      <c r="CH51" s="163">
        <f>('2-year summary'!EG51/'2-year summary'!AG51)*100</f>
        <v>0.11632415664986429</v>
      </c>
      <c r="CI51" s="163">
        <f>('2-year summary'!EH51/'2-year summary'!AH51)*100</f>
        <v>0.21588946459412781</v>
      </c>
      <c r="CJ51" s="163">
        <f t="shared" si="5"/>
        <v>2.0809099134031275</v>
      </c>
      <c r="CK51" s="163">
        <f t="shared" si="5"/>
        <v>6.7357512953367875</v>
      </c>
      <c r="CL51" s="163">
        <f>('2-year summary'!EK51/'2-year summary'!AG51)*100</f>
        <v>0.49114643918831585</v>
      </c>
      <c r="CM51" s="163">
        <f>('2-year summary'!EL51/'2-year summary'!AH51)*100</f>
        <v>2.6770293609671847</v>
      </c>
      <c r="CN51" s="163">
        <f>('2-year summary'!EM51/'2-year summary'!AG51)*100</f>
        <v>3.8774718883288095E-2</v>
      </c>
      <c r="CO51" s="163">
        <f>('2-year summary'!EN51/'2-year summary'!AH51)*100</f>
        <v>0.1295336787564767</v>
      </c>
      <c r="CP51" s="163">
        <f t="shared" si="6"/>
        <v>0.52992115807160389</v>
      </c>
      <c r="CQ51" s="163">
        <f t="shared" si="6"/>
        <v>2.8065630397236614</v>
      </c>
      <c r="CR51" s="163">
        <f>('2-year summary'!EQ51/'2-year summary'!AG51)*100</f>
        <v>0.63332040842703885</v>
      </c>
      <c r="CS51" s="163">
        <f>('2-year summary'!ER51/'2-year summary'!AH51)*100</f>
        <v>1.8566493955094994</v>
      </c>
      <c r="CT51" s="163">
        <f>('2-year summary'!ES51/'2-year summary'!AG51)*100</f>
        <v>0.11632415664986429</v>
      </c>
      <c r="CU51" s="163">
        <f>('2-year summary'!ET51/'2-year summary'!AH51)*100</f>
        <v>0.30224525043177897</v>
      </c>
      <c r="CV51" s="163">
        <f t="shared" si="7"/>
        <v>0.74964456507690314</v>
      </c>
      <c r="CW51" s="163">
        <f t="shared" si="7"/>
        <v>2.1588946459412783</v>
      </c>
      <c r="CX51" s="163">
        <f>('2-year summary'!EW51/'2-year summary'!AG51)*100</f>
        <v>0.86596872172676753</v>
      </c>
      <c r="CY51" s="163">
        <f>('2-year summary'!EX51/'2-year summary'!AH51)*100</f>
        <v>2.7633851468048358</v>
      </c>
      <c r="CZ51" s="163">
        <f>('2-year summary'!EY51/'2-year summary'!AG51)*100</f>
        <v>0.82719400284347944</v>
      </c>
      <c r="DA51" s="163">
        <f>('2-year summary'!EZ51/'2-year summary'!AH51)*100</f>
        <v>1.2953367875647668</v>
      </c>
      <c r="DB51" s="163">
        <f t="shared" si="8"/>
        <v>1.693162724570247</v>
      </c>
      <c r="DC51" s="163">
        <f t="shared" si="8"/>
        <v>4.0587219343696024</v>
      </c>
      <c r="DD51" s="163">
        <f>('2-year summary'!FC51/'2-year summary'!AG51)*100</f>
        <v>0</v>
      </c>
      <c r="DE51" s="163">
        <f>('2-year summary'!FD51/'2-year summary'!AH51)*100</f>
        <v>0</v>
      </c>
      <c r="DF51" s="163">
        <f>('2-year summary'!FE51/'2-year summary'!AG51)*100</f>
        <v>0</v>
      </c>
      <c r="DG51" s="163">
        <f>('2-year summary'!FF51/'2-year summary'!AH51)*100</f>
        <v>0</v>
      </c>
      <c r="DH51" s="163">
        <f t="shared" si="9"/>
        <v>0</v>
      </c>
      <c r="DI51" s="163">
        <f t="shared" si="9"/>
        <v>0</v>
      </c>
      <c r="DJ51" s="163">
        <f>('2-year summary'!FI51/'2-year summary'!AG51)*100</f>
        <v>1.8094868812201113</v>
      </c>
      <c r="DK51" s="163">
        <f>('2-year summary'!FJ51/'2-year summary'!AH51)*100</f>
        <v>6.3471502590673579</v>
      </c>
      <c r="DL51" s="163">
        <f>('2-year summary'!FK51/'2-year summary'!AG51)*100</f>
        <v>0.60747059583818019</v>
      </c>
      <c r="DM51" s="163">
        <f>('2-year summary'!FL51/'2-year summary'!AH51)*100</f>
        <v>2.9360967184801381</v>
      </c>
      <c r="DN51" s="163">
        <f t="shared" si="10"/>
        <v>2.4169574770582916</v>
      </c>
      <c r="DO51" s="163">
        <f t="shared" si="10"/>
        <v>9.2832469775474955</v>
      </c>
      <c r="DP51" s="163">
        <f>('2-year summary'!FO51/'2-year summary'!AG51)*100</f>
        <v>0.10339925035543493</v>
      </c>
      <c r="DQ51" s="163">
        <f>('2-year summary'!FP51/'2-year summary'!AH51)*100</f>
        <v>0.56131260794473237</v>
      </c>
      <c r="DR51" s="163">
        <f>('2-year summary'!FQ51/'2-year summary'!AG51)*100</f>
        <v>0.67209512731032706</v>
      </c>
      <c r="DS51" s="163">
        <f>('2-year summary'!FR51/'2-year summary'!AH51)*100</f>
        <v>0.43177892918825561</v>
      </c>
      <c r="DT51" s="163">
        <f t="shared" si="11"/>
        <v>0.77549437766576201</v>
      </c>
      <c r="DU51" s="163">
        <f t="shared" si="11"/>
        <v>0.99309153713298803</v>
      </c>
      <c r="DV51" s="163">
        <f>('2-year summary'!FU51/'2-year summary'!AG51)*100</f>
        <v>2.2101589763474214</v>
      </c>
      <c r="DW51" s="163">
        <f>('2-year summary'!FV51/'2-year summary'!AH51)*100</f>
        <v>7.0379965457685669</v>
      </c>
      <c r="DX51" s="163">
        <f>('2-year summary'!FW51/'2-year summary'!AG51)*100</f>
        <v>0.74964456507690314</v>
      </c>
      <c r="DY51" s="163">
        <f>('2-year summary'!FX51/'2-year summary'!AH51)*100</f>
        <v>2.1588946459412779</v>
      </c>
      <c r="DZ51" s="163">
        <f t="shared" si="12"/>
        <v>2.9598035414243244</v>
      </c>
      <c r="EA51" s="163">
        <f t="shared" si="12"/>
        <v>9.1968911917098453</v>
      </c>
      <c r="EB51" s="163">
        <f>('2-year summary'!GA51/'2-year summary'!AG51)*100</f>
        <v>0.16802378182758176</v>
      </c>
      <c r="EC51" s="163">
        <f>('2-year summary'!GB51/'2-year summary'!AH51)*100</f>
        <v>0.64766839378238339</v>
      </c>
      <c r="ED51" s="163">
        <f>('2-year summary'!GC51/'2-year summary'!AG51)*100</f>
        <v>3.8774718883288095E-2</v>
      </c>
      <c r="EE51" s="163">
        <f>('2-year summary'!GD51/'2-year summary'!AH51)*100</f>
        <v>4.317789291882556E-2</v>
      </c>
      <c r="EF51" s="163">
        <f t="shared" si="13"/>
        <v>0.20679850071086986</v>
      </c>
      <c r="EG51" s="163">
        <f t="shared" si="13"/>
        <v>0.69084628670120896</v>
      </c>
      <c r="EH51" s="163">
        <f>('2-year summary'!GG51/'2-year summary'!AG51)*100</f>
        <v>0.12924906294429364</v>
      </c>
      <c r="EI51" s="163">
        <f>('2-year summary'!GH51/'2-year summary'!AH51)*100</f>
        <v>0.30224525043177897</v>
      </c>
      <c r="EJ51" s="163">
        <f>('2-year summary'!GI51/'2-year summary'!AG51)*100</f>
        <v>1.2924906294429366E-2</v>
      </c>
      <c r="EK51" s="163">
        <f>('2-year summary'!GJ51/'2-year summary'!AH51)*100</f>
        <v>0.1295336787564767</v>
      </c>
      <c r="EL51" s="163">
        <f t="shared" si="14"/>
        <v>0.142173969238723</v>
      </c>
      <c r="EM51" s="163">
        <f t="shared" si="14"/>
        <v>0.43177892918825567</v>
      </c>
      <c r="EN51" s="562">
        <f>('2-year summary'!GM51/'2-year summary'!X51)*100</f>
        <v>5.1358291661035276</v>
      </c>
      <c r="EO51" s="268">
        <f>('2-year summary'!GN51/'2-year summary'!Y51)*100</f>
        <v>4.556932291972517</v>
      </c>
      <c r="EP51" s="268">
        <f>('2-year summary'!GO51/'2-year summary'!Z51)*100</f>
        <v>4.6613474113624092</v>
      </c>
      <c r="EQ51" s="268">
        <f>('2-year summary'!GP51/'2-year summary'!AA51)*100</f>
        <v>4.4476566409073222</v>
      </c>
      <c r="ER51" s="268">
        <f>('2-year summary'!GQ51/'2-year summary'!AB51)*100</f>
        <v>4.0824806523658648</v>
      </c>
      <c r="ES51" s="268">
        <f>('2-year summary'!GR51/'2-year summary'!AC51)*100</f>
        <v>4.9275192892214168</v>
      </c>
      <c r="ET51" s="268">
        <f>('2-year summary'!GS51/'2-year summary'!AD51)*100</f>
        <v>4.9478390461997019</v>
      </c>
      <c r="EU51" s="268">
        <f>('2-year summary'!GT51/'2-year summary'!AE51)*100</f>
        <v>5.3571428571428568</v>
      </c>
      <c r="EV51" s="268">
        <f>('2-year summary'!GU51/'2-year summary'!AF51)*100</f>
        <v>5.626949469744229</v>
      </c>
      <c r="EW51" s="562">
        <f>('2-year summary'!GV51/'2-year summary'!X51)*100</f>
        <v>0.17569941884038384</v>
      </c>
      <c r="EX51" s="268">
        <f>('2-year summary'!GW51/'2-year summary'!Y51)*100</f>
        <v>0.34646779024017849</v>
      </c>
      <c r="EY51" s="268">
        <f>('2-year summary'!GX51/'2-year summary'!Z51)*100</f>
        <v>0.29995800587917693</v>
      </c>
      <c r="EZ51" s="268">
        <f>('2-year summary'!GY51/'2-year summary'!AA51)*100</f>
        <v>0.43364652248846391</v>
      </c>
      <c r="FA51" s="268">
        <f>('2-year summary'!GZ51/'2-year summary'!AB51)*100</f>
        <v>7.2715940372928889E-2</v>
      </c>
      <c r="FB51" s="268">
        <f>('2-year summary'!HA51/'2-year summary'!AC51)*100</f>
        <v>0.11690437222352115</v>
      </c>
      <c r="FC51" s="268">
        <f>('2-year summary'!HB51/'2-year summary'!AD51)*100</f>
        <v>7.7496274217585689E-2</v>
      </c>
      <c r="FD51" s="268">
        <f>('2-year summary'!HC51/'2-year summary'!AE51)*100</f>
        <v>6.0328185328185326E-2</v>
      </c>
      <c r="FE51" s="268">
        <f>('2-year summary'!HD51/'2-year summary'!AF51)*100</f>
        <v>0.1372426699937617</v>
      </c>
      <c r="FF51" s="562">
        <f>('2-year summary'!HN51/'2-year summary'!X51)*100</f>
        <v>6.4468171374510064</v>
      </c>
      <c r="FG51" s="268">
        <f>('2-year summary'!HO51/'2-year summary'!Y51)*100</f>
        <v>6.3303775911680074</v>
      </c>
      <c r="FH51" s="268">
        <f>('2-year summary'!HP51/'2-year summary'!Z51)*100</f>
        <v>3.1915531825544421</v>
      </c>
      <c r="FI51" s="268">
        <f>('2-year summary'!HQ51/'2-year summary'!AA51)*100</f>
        <v>6.8827486518040812</v>
      </c>
      <c r="FJ51" s="268">
        <f>('2-year summary'!HR51/'2-year summary'!AB51)*100</f>
        <v>9.3751623123669034</v>
      </c>
      <c r="FK51" s="268">
        <f>('2-year summary'!HS51/'2-year summary'!AC51)*100</f>
        <v>10.164835164835164</v>
      </c>
      <c r="FL51" s="268">
        <f>('2-year summary'!HT51/'2-year summary'!AD51)*100</f>
        <v>11.081967213114755</v>
      </c>
      <c r="FM51" s="268">
        <f>('2-year summary'!HU51/'2-year summary'!AE51)*100</f>
        <v>11.311534749034749</v>
      </c>
      <c r="FN51" s="268">
        <f>('2-year summary'!HV51/'2-year summary'!AF51)*100</f>
        <v>11.765439800374299</v>
      </c>
      <c r="FO51" s="562">
        <f>('2-year summary'!HW51/'2-year summary'!X51)*100</f>
        <v>4.210028382213812</v>
      </c>
      <c r="FP51" s="268">
        <f>('2-year summary'!HX51/'2-year summary'!Y51)*100</f>
        <v>5.5317399729872569</v>
      </c>
      <c r="FQ51" s="268">
        <f>('2-year summary'!HY51/'2-year summary'!Z51)*100</f>
        <v>6.9290299358089866</v>
      </c>
      <c r="FR51" s="268">
        <f>('2-year summary'!HZ51/'2-year summary'!AA51)*100</f>
        <v>8.2281647856785458</v>
      </c>
      <c r="FS51" s="268">
        <f>('2-year summary'!IA51/'2-year summary'!AB51)*100</f>
        <v>8.279229211032046</v>
      </c>
      <c r="FT51" s="268">
        <f>('2-year summary'!IB51/'2-year summary'!AC51)*100</f>
        <v>8.5340191723170449</v>
      </c>
      <c r="FU51" s="268">
        <f>('2-year summary'!IC51/'2-year summary'!AD51)*100</f>
        <v>9.6512667660208642</v>
      </c>
      <c r="FV51" s="268">
        <f>('2-year summary'!ID51/'2-year summary'!AE51)*100</f>
        <v>8.2589285714285712</v>
      </c>
      <c r="FW51" s="268">
        <f>('2-year summary'!IE51/'2-year summary'!AF51)*100</f>
        <v>9.7255146600124771</v>
      </c>
      <c r="FX51" s="562">
        <f>('2-year summary'!KQ51/'2-year summary'!X51)*100</f>
        <v>11.792134072171915</v>
      </c>
      <c r="FY51" s="268">
        <f>('2-year summary'!KR51/'2-year summary'!Y51)*100</f>
        <v>11.327735040225498</v>
      </c>
      <c r="FZ51" s="268">
        <f>('2-year summary'!KS51/'2-year summary'!Z51)*100</f>
        <v>11.356410102585638</v>
      </c>
      <c r="GA51" s="268">
        <f>('2-year summary'!KT51/'2-year summary'!AA51)*100</f>
        <v>10.629899371768499</v>
      </c>
      <c r="GB51" s="268">
        <f>('2-year summary'!KU51/'2-year summary'!AB51)*100</f>
        <v>9.9724718225731053</v>
      </c>
      <c r="GC51" s="268">
        <f>('2-year summary'!KV51/'2-year summary'!AC51)*100</f>
        <v>11.041617956511573</v>
      </c>
      <c r="GD51" s="268">
        <f>('2-year summary'!KW51/'2-year summary'!AD51)*100</f>
        <v>10.658718330849478</v>
      </c>
      <c r="GE51" s="268">
        <f>('2-year summary'!KX51/'2-year summary'!AE51)*100</f>
        <v>10.629826254826256</v>
      </c>
      <c r="GF51" s="268">
        <f>('2-year summary'!KY51/'2-year summary'!AF51)*100</f>
        <v>10.330630068621335</v>
      </c>
      <c r="GG51" s="562">
        <f>('2-year summary'!KZ51/'2-year summary'!X51)*100</f>
        <v>5.1425868360589266</v>
      </c>
      <c r="GH51" s="268">
        <f>('2-year summary'!LA51/'2-year summary'!Y51)*100</f>
        <v>8.9024605085442481</v>
      </c>
      <c r="GI51" s="268">
        <f>('2-year summary'!LB51/'2-year summary'!Z51)*100</f>
        <v>10.726498290239366</v>
      </c>
      <c r="GJ51" s="268">
        <f>('2-year summary'!LC51/'2-year summary'!AA51)*100</f>
        <v>8.5283816089397906</v>
      </c>
      <c r="GK51" s="268">
        <f>('2-year summary'!LD51/'2-year summary'!AB51)*100</f>
        <v>7.8740975432400147</v>
      </c>
      <c r="GL51" s="268">
        <f>('2-year summary'!LE51/'2-year summary'!AC51)*100</f>
        <v>7.6046294131400511</v>
      </c>
      <c r="GM51" s="268">
        <f>('2-year summary'!LF51/'2-year summary'!AD51)*100</f>
        <v>5.4307004470938898</v>
      </c>
      <c r="GN51" s="268">
        <f>('2-year summary'!LG51/'2-year summary'!AE51)*100</f>
        <v>5.0434362934362937</v>
      </c>
      <c r="GO51" s="268">
        <f>('2-year summary'!LH51/'2-year summary'!AF51)*100</f>
        <v>4.8658764815970059</v>
      </c>
      <c r="GP51" s="164"/>
      <c r="GQ51" s="165">
        <f t="shared" si="35"/>
        <v>100</v>
      </c>
      <c r="GR51" s="165">
        <f t="shared" si="36"/>
        <v>100</v>
      </c>
      <c r="GS51" s="165">
        <f t="shared" si="37"/>
        <v>100</v>
      </c>
      <c r="GT51" s="165">
        <f t="shared" si="38"/>
        <v>100</v>
      </c>
      <c r="GU51" s="165">
        <f t="shared" si="39"/>
        <v>100</v>
      </c>
      <c r="GV51" s="165">
        <f t="shared" si="40"/>
        <v>100</v>
      </c>
      <c r="GW51" s="165">
        <f t="shared" si="41"/>
        <v>100</v>
      </c>
      <c r="GX51" s="165">
        <f t="shared" si="42"/>
        <v>100</v>
      </c>
      <c r="GY51" s="165">
        <f t="shared" si="43"/>
        <v>100</v>
      </c>
      <c r="GZ51" s="567">
        <f t="shared" si="44"/>
        <v>100</v>
      </c>
      <c r="HA51" s="567">
        <f t="shared" si="44"/>
        <v>100</v>
      </c>
    </row>
    <row r="52" spans="1:209" x14ac:dyDescent="0.2">
      <c r="A52" s="156" t="s">
        <v>110</v>
      </c>
      <c r="B52" s="157">
        <f>('2-year summary'!B52/'2-year summary'!X52)*100</f>
        <v>54.803350453276344</v>
      </c>
      <c r="C52" s="157">
        <f>('2-year summary'!C52/'2-year summary'!Y52)*100</f>
        <v>48.68318196677042</v>
      </c>
      <c r="D52" s="157">
        <f>('2-year summary'!D52/'2-year summary'!Z52)*100</f>
        <v>47.220252351579539</v>
      </c>
      <c r="E52" s="157">
        <f>('2-year summary'!E52/'2-year summary'!AA52)*100</f>
        <v>46.47897105394744</v>
      </c>
      <c r="F52" s="157">
        <f>('2-year summary'!F52/'2-year summary'!AB52)*100</f>
        <v>44.88575780654989</v>
      </c>
      <c r="G52" s="158">
        <f>('2-year summary'!G52/'2-year summary'!AC52)*100</f>
        <v>44.703583857378348</v>
      </c>
      <c r="H52" s="158">
        <f>('2-year summary'!H52/'2-year summary'!AD52)*100</f>
        <v>44.968168846238278</v>
      </c>
      <c r="I52" s="158">
        <f>('2-year summary'!I52/'2-year summary'!AE52)*100</f>
        <v>42.554169964278834</v>
      </c>
      <c r="J52" s="158">
        <f>('2-year summary'!J52/'2-year summary'!AF52)*100</f>
        <v>42.152316452419981</v>
      </c>
      <c r="K52" s="158">
        <f>('2-year summary'!K52/'2-year summary'!AG52)*100</f>
        <v>42.624891565035469</v>
      </c>
      <c r="L52" s="158">
        <f>('2-year summary'!L52/'2-year summary'!AH52)*100</f>
        <v>42.271232149059188</v>
      </c>
      <c r="M52" s="160">
        <f>('2-year summary'!M52/'2-year summary'!X52)*100</f>
        <v>45.196649546723656</v>
      </c>
      <c r="N52" s="157">
        <f>('2-year summary'!N52/'2-year summary'!Y52)*100</f>
        <v>51.31681803322958</v>
      </c>
      <c r="O52" s="157">
        <f>('2-year summary'!O52/'2-year summary'!Z52)*100</f>
        <v>52.779747648420461</v>
      </c>
      <c r="P52" s="157">
        <f>('2-year summary'!P52/'2-year summary'!AA52)*100</f>
        <v>53.52102894605256</v>
      </c>
      <c r="Q52" s="157">
        <f>('2-year summary'!Q52/'2-year summary'!AB52)*100</f>
        <v>55.11424219345011</v>
      </c>
      <c r="R52" s="158">
        <f>('2-year summary'!R52/'2-year summary'!AC52)*100</f>
        <v>55.296416142621652</v>
      </c>
      <c r="S52" s="158">
        <f>('2-year summary'!S52/'2-year summary'!AD52)*100</f>
        <v>55.031831153761722</v>
      </c>
      <c r="T52" s="158">
        <f>('2-year summary'!T52/'2-year summary'!AE52)*100</f>
        <v>57.445830035721158</v>
      </c>
      <c r="U52" s="158">
        <f>('2-year summary'!U52/'2-year summary'!AF52)*100</f>
        <v>57.847683547580019</v>
      </c>
      <c r="V52" s="158">
        <f>('2-year summary'!V52/'2-year summary'!AG52)*100</f>
        <v>57.375108434964538</v>
      </c>
      <c r="W52" s="158">
        <f>('2-year summary'!W52/'2-year summary'!AH52)*100</f>
        <v>57.728767850940812</v>
      </c>
      <c r="X52" s="160">
        <f>('2-year summary'!AI52/'2-year summary'!X52)*100</f>
        <v>21.946847747406157</v>
      </c>
      <c r="Y52" s="157">
        <f>('2-year summary'!AJ52/'2-year summary'!Y52)*100</f>
        <v>19.51989084552083</v>
      </c>
      <c r="Z52" s="157">
        <f>('2-year summary'!AK52/'2-year summary'!Z52)*100</f>
        <v>18.377778075116744</v>
      </c>
      <c r="AA52" s="157">
        <f>('2-year summary'!AL52/'2-year summary'!AA52)*100</f>
        <v>17.960720040002222</v>
      </c>
      <c r="AB52" s="157">
        <f>('2-year summary'!AM52/'2-year summary'!AB52)*100</f>
        <v>16.462300076161462</v>
      </c>
      <c r="AC52" s="158">
        <f>('2-year summary'!AN52/'2-year summary'!AC52)*100</f>
        <v>16.42957445509494</v>
      </c>
      <c r="AD52" s="158">
        <f>('2-year summary'!AO52/'2-year summary'!AD52)*100</f>
        <v>16.301314015115878</v>
      </c>
      <c r="AE52" s="158">
        <f>('2-year summary'!AP52/'2-year summary'!AE52)*100</f>
        <v>15.32266689482578</v>
      </c>
      <c r="AF52" s="158">
        <f>('2-year summary'!AQ52/'2-year summary'!AF52)*100</f>
        <v>15.011646967474764</v>
      </c>
      <c r="AG52" s="158">
        <f>('2-year summary'!AR52/'2-year summary'!AG52)*100</f>
        <v>15.103332142674899</v>
      </c>
      <c r="AH52" s="158">
        <f>('2-year summary'!AS52/'2-year summary'!AH52)*100</f>
        <v>14.860972071832798</v>
      </c>
      <c r="AI52" s="160">
        <f>('2-year summary'!AT52/'2-year summary'!X52)*100</f>
        <v>28.875254213918861</v>
      </c>
      <c r="AJ52" s="157">
        <f>('2-year summary'!AU52/'2-year summary'!Y52)*100</f>
        <v>38.150058983214656</v>
      </c>
      <c r="AK52" s="157">
        <f>('2-year summary'!AV52/'2-year summary'!Z52)*100</f>
        <v>38.006609845190468</v>
      </c>
      <c r="AL52" s="157">
        <f>('2-year summary'!AW52/'2-year summary'!AA52)*100</f>
        <v>38.929940552252901</v>
      </c>
      <c r="AM52" s="157">
        <f>('2-year summary'!AX52/'2-year summary'!AB52)*100</f>
        <v>40.142168062960145</v>
      </c>
      <c r="AN52" s="158">
        <f>('2-year summary'!AY52/'2-year summary'!AC52)*100</f>
        <v>40.526283655900848</v>
      </c>
      <c r="AO52" s="158">
        <f>('2-year summary'!AZ52/'2-year summary'!AD52)*100</f>
        <v>40.179383447800042</v>
      </c>
      <c r="AP52" s="158">
        <f>('2-year summary'!BA52/'2-year summary'!AE52)*100</f>
        <v>42.54775298924087</v>
      </c>
      <c r="AQ52" s="158">
        <f>('2-year summary'!BB52/'2-year summary'!AF52)*100</f>
        <v>43.199465102234491</v>
      </c>
      <c r="AR52" s="158">
        <f>('2-year summary'!BC52/'2-year summary'!AG52)*100</f>
        <v>40.601112415165588</v>
      </c>
      <c r="AS52" s="158">
        <f>('2-year summary'!BD52/'2-year summary'!AH52)*100</f>
        <v>41.393752426093528</v>
      </c>
      <c r="AT52" s="550">
        <f t="shared" si="1"/>
        <v>55.704444557840489</v>
      </c>
      <c r="AU52" s="550">
        <f t="shared" si="1"/>
        <v>56.254724497926325</v>
      </c>
      <c r="AV52" s="160" t="s">
        <v>73</v>
      </c>
      <c r="AW52" s="157" t="s">
        <v>73</v>
      </c>
      <c r="AX52" s="157" t="s">
        <v>73</v>
      </c>
      <c r="AY52" s="157" t="s">
        <v>73</v>
      </c>
      <c r="AZ52" s="157" t="s">
        <v>73</v>
      </c>
      <c r="BA52" s="158" t="s">
        <v>73</v>
      </c>
      <c r="BB52" s="158" t="s">
        <v>73</v>
      </c>
      <c r="BC52" s="158" t="s">
        <v>73</v>
      </c>
      <c r="BD52" s="158" t="s">
        <v>73</v>
      </c>
      <c r="BE52" s="158" t="s">
        <v>73</v>
      </c>
      <c r="BF52" s="158" t="s">
        <v>73</v>
      </c>
      <c r="BG52" s="160">
        <f>('2-year summary'!CW52/'2-year summary'!X52)*100</f>
        <v>2.7248285133225325</v>
      </c>
      <c r="BH52" s="157">
        <f>('2-year summary'!CX52/'2-year summary'!Y52)*100</f>
        <v>1.3715374010432211</v>
      </c>
      <c r="BI52" s="157">
        <f>('2-year summary'!CY52/'2-year summary'!Z52)*100</f>
        <v>0.33316831020779536</v>
      </c>
      <c r="BJ52" s="157">
        <f>('2-year summary'!CZ52/'2-year summary'!AA52)*100</f>
        <v>0.65836990943941331</v>
      </c>
      <c r="BK52" s="157">
        <f>('2-year summary'!DA52/'2-year summary'!AB52)*100</f>
        <v>4.5696877380045693E-2</v>
      </c>
      <c r="BL52" s="158">
        <f>('2-year summary'!DB52/'2-year summary'!AC52)*100</f>
        <v>3.1747969961536116E-2</v>
      </c>
      <c r="BM52" s="158">
        <f>('2-year summary'!DC52/'2-year summary'!AD52)*100</f>
        <v>0</v>
      </c>
      <c r="BN52" s="158">
        <f>('2-year summary'!DD52/'2-year summary'!AE52)*100</f>
        <v>0</v>
      </c>
      <c r="BO52" s="158">
        <f>('2-year summary'!DE52/'2-year summary'!AF52)*100</f>
        <v>0</v>
      </c>
      <c r="BP52" s="158">
        <f>('2-year summary'!DF52/'2-year summary'!AG52)*100</f>
        <v>0</v>
      </c>
      <c r="BQ52" s="158">
        <f>('2-year summary'!DG52/'2-year summary'!AH52)*100</f>
        <v>0</v>
      </c>
      <c r="BR52" s="550">
        <f t="shared" si="2"/>
        <v>0</v>
      </c>
      <c r="BS52" s="550">
        <f t="shared" si="2"/>
        <v>0</v>
      </c>
      <c r="BT52" s="160">
        <f>('2-year summary'!DS52/'2-year summary'!AG52)*100</f>
        <v>0.65520232688676838</v>
      </c>
      <c r="BU52" s="160">
        <f>('2-year summary'!DT52/'2-year summary'!AH52)*100</f>
        <v>0.62720902200339135</v>
      </c>
      <c r="BV52" s="550">
        <f>('2-year summary'!DU52/'2-year summary'!AG52)*100</f>
        <v>0.34086850028065524</v>
      </c>
      <c r="BW52" s="550">
        <f>('2-year summary'!DV52/'2-year summary'!AH52)*100</f>
        <v>0.34527141602141093</v>
      </c>
      <c r="BX52" s="160">
        <f t="shared" si="3"/>
        <v>0.99607082716742368</v>
      </c>
      <c r="BY52" s="160">
        <f t="shared" si="3"/>
        <v>0.97248043802480222</v>
      </c>
      <c r="BZ52" s="160">
        <f>('2-year summary'!DY52/'2-year summary'!AG52)*100</f>
        <v>2.9473899066183598</v>
      </c>
      <c r="CA52" s="160">
        <f>('2-year summary'!DZ52/'2-year summary'!AH52)*100</f>
        <v>3.2524975994442968</v>
      </c>
      <c r="CB52" s="160">
        <f>('2-year summary'!EA52/'2-year summary'!AG52)*100</f>
        <v>6.3795478899831597</v>
      </c>
      <c r="CC52" s="160">
        <f>('2-year summary'!EB52/'2-year summary'!AH52)*100</f>
        <v>6.2026273316035709</v>
      </c>
      <c r="CD52" s="160">
        <f t="shared" si="4"/>
        <v>9.3269377966015199</v>
      </c>
      <c r="CE52" s="160">
        <f t="shared" si="4"/>
        <v>9.4551249310478678</v>
      </c>
      <c r="CF52" s="160">
        <f>('2-year summary'!EE52/'2-year summary'!AG52)*100</f>
        <v>4.944634382813696</v>
      </c>
      <c r="CG52" s="160">
        <f>('2-year summary'!EF52/'2-year summary'!AH52)*100</f>
        <v>4.932886591619507</v>
      </c>
      <c r="CH52" s="160">
        <f>('2-year summary'!EG52/'2-year summary'!AG52)*100</f>
        <v>0.14594070520998112</v>
      </c>
      <c r="CI52" s="160">
        <f>('2-year summary'!EH52/'2-year summary'!AH52)*100</f>
        <v>0.11440946329703557</v>
      </c>
      <c r="CJ52" s="160">
        <f t="shared" si="5"/>
        <v>5.0905750880236775</v>
      </c>
      <c r="CK52" s="160">
        <f t="shared" si="5"/>
        <v>5.0472960549165427</v>
      </c>
      <c r="CL52" s="160">
        <f>('2-year summary'!EK52/'2-year summary'!AG52)*100</f>
        <v>1.7400622544266979</v>
      </c>
      <c r="CM52" s="160">
        <f>('2-year summary'!EL52/'2-year summary'!AH52)*100</f>
        <v>1.7886693770813329</v>
      </c>
      <c r="CN52" s="160">
        <f>('2-year summary'!EM52/'2-year summary'!AG52)*100</f>
        <v>0.22554472623360719</v>
      </c>
      <c r="CO52" s="160">
        <f>('2-year summary'!EN52/'2-year summary'!AH52)*100</f>
        <v>0.1491409075122071</v>
      </c>
      <c r="CP52" s="160">
        <f t="shared" si="6"/>
        <v>1.9656069806603051</v>
      </c>
      <c r="CQ52" s="160">
        <f t="shared" si="6"/>
        <v>1.9378102845935401</v>
      </c>
      <c r="CR52" s="160">
        <f>('2-year summary'!EQ52/'2-year summary'!AG52)*100</f>
        <v>2.2033984793590857</v>
      </c>
      <c r="CS52" s="160">
        <f>('2-year summary'!ER52/'2-year summary'!AH52)*100</f>
        <v>2.1931885508815658</v>
      </c>
      <c r="CT52" s="160">
        <f>('2-year summary'!ES52/'2-year summary'!AG52)*100</f>
        <v>0.79604021023626059</v>
      </c>
      <c r="CU52" s="160">
        <f>('2-year summary'!ET52/'2-year summary'!AH52)*100</f>
        <v>0.69667191043373444</v>
      </c>
      <c r="CV52" s="160">
        <f t="shared" si="7"/>
        <v>2.9994386895953462</v>
      </c>
      <c r="CW52" s="160">
        <f t="shared" si="7"/>
        <v>2.8898604613153003</v>
      </c>
      <c r="CX52" s="160">
        <f>('2-year summary'!EW52/'2-year summary'!AG52)*100</f>
        <v>1.9513190794509365</v>
      </c>
      <c r="CY52" s="160">
        <f>('2-year summary'!EX52/'2-year summary'!AH52)*100</f>
        <v>1.9674341634829511</v>
      </c>
      <c r="CZ52" s="160">
        <f>('2-year summary'!EY52/'2-year summary'!AG52)*100</f>
        <v>1.2093687809358575</v>
      </c>
      <c r="DA52" s="160">
        <f>('2-year summary'!EZ52/'2-year summary'!AH52)*100</f>
        <v>1.2227511389870676</v>
      </c>
      <c r="DB52" s="160">
        <f t="shared" si="8"/>
        <v>3.1606878603867941</v>
      </c>
      <c r="DC52" s="160">
        <f t="shared" si="8"/>
        <v>3.1901853024700184</v>
      </c>
      <c r="DD52" s="160">
        <f>('2-year summary'!FC52/'2-year summary'!AG52)*100</f>
        <v>0.16022860641934988</v>
      </c>
      <c r="DE52" s="160">
        <f>('2-year summary'!FD52/'2-year summary'!AH52)*100</f>
        <v>0.15118393364251129</v>
      </c>
      <c r="DF52" s="160">
        <f>('2-year summary'!FE52/'2-year summary'!AG52)*100</f>
        <v>0.2347298055824871</v>
      </c>
      <c r="DG52" s="160">
        <f>('2-year summary'!FF52/'2-year summary'!AH52)*100</f>
        <v>0.16344209042433652</v>
      </c>
      <c r="DH52" s="160">
        <f t="shared" si="9"/>
        <v>0.39495841200183701</v>
      </c>
      <c r="DI52" s="160">
        <f t="shared" si="9"/>
        <v>0.31462602406684781</v>
      </c>
      <c r="DJ52" s="160">
        <f>('2-year summary'!FI52/'2-year summary'!AG52)*100</f>
        <v>4.1077715976935245</v>
      </c>
      <c r="DK52" s="160">
        <f>('2-year summary'!FJ52/'2-year summary'!AH52)*100</f>
        <v>4.0625574601099146</v>
      </c>
      <c r="DL52" s="160">
        <f>('2-year summary'!FK52/'2-year summary'!AG52)*100</f>
        <v>1.660458233403072</v>
      </c>
      <c r="DM52" s="160">
        <f>('2-year summary'!FL52/'2-year summary'!AH52)*100</f>
        <v>1.5884528163115208</v>
      </c>
      <c r="DN52" s="160">
        <f t="shared" si="10"/>
        <v>5.7682298310965967</v>
      </c>
      <c r="DO52" s="160">
        <f t="shared" si="10"/>
        <v>5.6510102764214354</v>
      </c>
      <c r="DP52" s="160">
        <f>('2-year summary'!FO52/'2-year summary'!AG52)*100</f>
        <v>5.3069347349084042E-2</v>
      </c>
      <c r="DQ52" s="160">
        <f>('2-year summary'!FP52/'2-year summary'!AH52)*100</f>
        <v>4.2903548736388339E-2</v>
      </c>
      <c r="DR52" s="160">
        <f>('2-year summary'!FQ52/'2-year summary'!AG52)*100</f>
        <v>5.4089911721181813E-2</v>
      </c>
      <c r="DS52" s="160">
        <f>('2-year summary'!FR52/'2-year summary'!AH52)*100</f>
        <v>5.2097166322757266E-2</v>
      </c>
      <c r="DT52" s="160">
        <f t="shared" si="11"/>
        <v>0.10715925907026586</v>
      </c>
      <c r="DU52" s="160">
        <f t="shared" si="11"/>
        <v>9.5000715059145605E-2</v>
      </c>
      <c r="DV52" s="160">
        <f>('2-year summary'!FU52/'2-year summary'!AG52)*100</f>
        <v>7.3337755778945759</v>
      </c>
      <c r="DW52" s="160">
        <f>('2-year summary'!FV52/'2-year summary'!AH52)*100</f>
        <v>7.0341389666373839</v>
      </c>
      <c r="DX52" s="160">
        <f>('2-year summary'!FW52/'2-year summary'!AG52)*100</f>
        <v>5.4824718069092206</v>
      </c>
      <c r="DY52" s="160">
        <f>('2-year summary'!FX52/'2-year summary'!AH52)*100</f>
        <v>5.5917625186426134</v>
      </c>
      <c r="DZ52" s="160">
        <f t="shared" si="12"/>
        <v>12.816247384803797</v>
      </c>
      <c r="EA52" s="160">
        <f t="shared" si="12"/>
        <v>12.625901485279996</v>
      </c>
      <c r="EB52" s="160">
        <f>('2-year summary'!GA52/'2-year summary'!AG52)*100</f>
        <v>1.1501760473541869</v>
      </c>
      <c r="EC52" s="160">
        <f>('2-year summary'!GB52/'2-year summary'!AH52)*100</f>
        <v>1.0756532576051647</v>
      </c>
      <c r="ED52" s="160">
        <f>('2-year summary'!GC52/'2-year summary'!AG52)*100</f>
        <v>0.19798948818696738</v>
      </c>
      <c r="EE52" s="160">
        <f>('2-year summary'!GD52/'2-year summary'!AH52)*100</f>
        <v>0.1491409075122071</v>
      </c>
      <c r="EF52" s="160">
        <f t="shared" si="13"/>
        <v>1.3481655355411544</v>
      </c>
      <c r="EG52" s="160">
        <f t="shared" si="13"/>
        <v>1.2247941651173719</v>
      </c>
      <c r="EH52" s="160">
        <f>('2-year summary'!GG52/'2-year summary'!AG52)*100</f>
        <v>0.27453181609430016</v>
      </c>
      <c r="EI52" s="160">
        <f>('2-year summary'!GH52/'2-year summary'!AH52)*100</f>
        <v>0.28193760598198053</v>
      </c>
      <c r="EJ52" s="160">
        <f>('2-year summary'!GI52/'2-year summary'!AG52)*100</f>
        <v>4.6945961116497424E-2</v>
      </c>
      <c r="EK52" s="160">
        <f>('2-year summary'!GJ52/'2-year summary'!AH52)*100</f>
        <v>5.9247757778821991E-2</v>
      </c>
      <c r="EL52" s="160">
        <f t="shared" si="14"/>
        <v>0.32147777721079757</v>
      </c>
      <c r="EM52" s="160">
        <f t="shared" si="14"/>
        <v>0.34118536376080255</v>
      </c>
      <c r="EN52" s="564">
        <f>('2-year summary'!GM52/'2-year summary'!X52)*100</f>
        <v>5.6719864878839061</v>
      </c>
      <c r="EO52" s="263">
        <f>('2-year summary'!GN52/'2-year summary'!Y52)*100</f>
        <v>4.7755084637359824</v>
      </c>
      <c r="EP52" s="263">
        <f>('2-year summary'!GO52/'2-year summary'!Z52)*100</f>
        <v>4.7606941675475332</v>
      </c>
      <c r="EQ52" s="263">
        <f>('2-year summary'!GP52/'2-year summary'!AA52)*100</f>
        <v>4.9030501694538584</v>
      </c>
      <c r="ER52" s="263">
        <f>('2-year summary'!GQ52/'2-year summary'!AB52)*100</f>
        <v>5.2234069560802237</v>
      </c>
      <c r="ES52" s="265">
        <f>('2-year summary'!GR52/'2-year summary'!AC52)*100</f>
        <v>5.3190060443250502</v>
      </c>
      <c r="ET52" s="265">
        <f>('2-year summary'!GS52/'2-year summary'!AD52)*100</f>
        <v>5.115982479798455</v>
      </c>
      <c r="EU52" s="265">
        <f>('2-year summary'!GT52/'2-year summary'!AE52)*100</f>
        <v>5.2073752433103033</v>
      </c>
      <c r="EV52" s="265">
        <f>('2-year summary'!GU52/'2-year summary'!AF52)*100</f>
        <v>5.470839444396514</v>
      </c>
      <c r="EW52" s="564">
        <f>('2-year summary'!GV52/'2-year summary'!X52)*100</f>
        <v>0.57736720554272514</v>
      </c>
      <c r="EX52" s="263">
        <f>('2-year summary'!GW52/'2-year summary'!Y52)*100</f>
        <v>0.2217200358163135</v>
      </c>
      <c r="EY52" s="263">
        <f>('2-year summary'!GX52/'2-year summary'!Z52)*100</f>
        <v>0.22211220680519689</v>
      </c>
      <c r="EZ52" s="263">
        <f>('2-year summary'!GY52/'2-year summary'!AA52)*100</f>
        <v>0.24029112728484914</v>
      </c>
      <c r="FA52" s="263">
        <f>('2-year summary'!GZ52/'2-year summary'!AB52)*100</f>
        <v>0.17897943640517897</v>
      </c>
      <c r="FB52" s="265">
        <f>('2-year summary'!HA52/'2-year summary'!AC52)*100</f>
        <v>0.22223578973075281</v>
      </c>
      <c r="FC52" s="265">
        <f>('2-year summary'!HB52/'2-year summary'!AD52)*100</f>
        <v>0.15575835502451366</v>
      </c>
      <c r="FD52" s="265">
        <f>('2-year summary'!HC52/'2-year summary'!AE52)*100</f>
        <v>0.2363585805651216</v>
      </c>
      <c r="FE52" s="265">
        <f>('2-year summary'!HD52/'2-year summary'!AF52)*100</f>
        <v>0.1725476662928134</v>
      </c>
      <c r="FF52" s="564">
        <f>('2-year summary'!HN52/'2-year summary'!X52)*100</f>
        <v>9.5791251594222881</v>
      </c>
      <c r="FG52" s="263">
        <f>('2-year summary'!HO52/'2-year summary'!Y52)*100</f>
        <v>8.9284952884492377</v>
      </c>
      <c r="FH52" s="263">
        <f>('2-year summary'!HP52/'2-year summary'!Z52)*100</f>
        <v>9.3206845337650694</v>
      </c>
      <c r="FI52" s="263">
        <f>('2-year summary'!HQ52/'2-year summary'!AA52)*100</f>
        <v>8.9185510306128126</v>
      </c>
      <c r="FJ52" s="263">
        <f>('2-year summary'!HR52/'2-year summary'!AB52)*100</f>
        <v>9.7359735973597363</v>
      </c>
      <c r="FK52" s="265">
        <f>('2-year summary'!HS52/'2-year summary'!AC52)*100</f>
        <v>9.9456621283350621</v>
      </c>
      <c r="FL52" s="265">
        <f>('2-year summary'!HT52/'2-year summary'!AD52)*100</f>
        <v>10.493304481450121</v>
      </c>
      <c r="FM52" s="265">
        <f>('2-year summary'!HU52/'2-year summary'!AE52)*100</f>
        <v>10.000855596671729</v>
      </c>
      <c r="FN52" s="265">
        <f>('2-year summary'!HV52/'2-year summary'!AF52)*100</f>
        <v>9.9344318868087313</v>
      </c>
      <c r="FO52" s="564">
        <f>('2-year summary'!HW52/'2-year summary'!X52)*100</f>
        <v>6.6285202164696146</v>
      </c>
      <c r="FP52" s="263">
        <f>('2-year summary'!HX52/'2-year summary'!Y52)*100</f>
        <v>4.8423087309370514</v>
      </c>
      <c r="FQ52" s="263">
        <f>('2-year summary'!HY52/'2-year summary'!Z52)*100</f>
        <v>6.112099763169514</v>
      </c>
      <c r="FR52" s="263">
        <f>('2-year summary'!HZ52/'2-year summary'!AA52)*100</f>
        <v>6.0003333518528805</v>
      </c>
      <c r="FS52" s="263">
        <f>('2-year summary'!IA52/'2-year summary'!AB52)*100</f>
        <v>7.0538207666920538</v>
      </c>
      <c r="FT52" s="265">
        <f>('2-year summary'!IB52/'2-year summary'!AC52)*100</f>
        <v>6.789181268697722</v>
      </c>
      <c r="FU52" s="265">
        <f>('2-year summary'!IC52/'2-year summary'!AD52)*100</f>
        <v>7.0070352599282888</v>
      </c>
      <c r="FV52" s="265">
        <f>('2-year summary'!ID52/'2-year summary'!AE52)*100</f>
        <v>7.470428440033368</v>
      </c>
      <c r="FW52" s="265">
        <f>('2-year summary'!IE52/'2-year summary'!AF52)*100</f>
        <v>7.5090587524803727</v>
      </c>
      <c r="FX52" s="564">
        <f>('2-year summary'!KQ52/'2-year summary'!X52)*100</f>
        <v>17.605391058563992</v>
      </c>
      <c r="FY52" s="263">
        <f>('2-year summary'!KR52/'2-year summary'!Y52)*100</f>
        <v>15.45928736906437</v>
      </c>
      <c r="FZ52" s="263">
        <f>('2-year summary'!KS52/'2-year summary'!Z52)*100</f>
        <v>14.761095575150193</v>
      </c>
      <c r="GA52" s="263">
        <f>('2-year summary'!KT52/'2-year summary'!AA52)*100</f>
        <v>14.696649813878548</v>
      </c>
      <c r="GB52" s="263">
        <f>('2-year summary'!KU52/'2-year summary'!AB52)*100</f>
        <v>13.464077176948464</v>
      </c>
      <c r="GC52" s="265">
        <f>('2-year summary'!KV52/'2-year summary'!AC52)*100</f>
        <v>13.009341229623297</v>
      </c>
      <c r="GD52" s="265">
        <f>('2-year summary'!KW52/'2-year summary'!AD52)*100</f>
        <v>13.057567869873827</v>
      </c>
      <c r="GE52" s="265">
        <f>('2-year summary'!KX52/'2-year summary'!AE52)*100</f>
        <v>12.023272229471027</v>
      </c>
      <c r="GF52" s="265">
        <f>('2-year summary'!KY52/'2-year summary'!AF52)*100</f>
        <v>11.73539815373997</v>
      </c>
      <c r="GG52" s="564">
        <f>('2-year summary'!KZ52/'2-year summary'!X52)*100</f>
        <v>6.3906793974699259</v>
      </c>
      <c r="GH52" s="263">
        <f>('2-year summary'!LA52/'2-year summary'!Y52)*100</f>
        <v>6.7311928822183367</v>
      </c>
      <c r="GI52" s="263">
        <f>('2-year summary'!LB52/'2-year summary'!Z52)*100</f>
        <v>8.1057575230474868</v>
      </c>
      <c r="GJ52" s="263">
        <f>('2-year summary'!LC52/'2-year summary'!AA52)*100</f>
        <v>7.6920940052225122</v>
      </c>
      <c r="GK52" s="263">
        <f>('2-year summary'!LD52/'2-year summary'!AB52)*100</f>
        <v>7.6935770500126939</v>
      </c>
      <c r="GL52" s="265">
        <f>('2-year summary'!LE52/'2-year summary'!AC52)*100</f>
        <v>7.7269674583307895</v>
      </c>
      <c r="GM52" s="265">
        <f>('2-year summary'!LF52/'2-year summary'!AD52)*100</f>
        <v>7.6896540910088751</v>
      </c>
      <c r="GN52" s="265">
        <f>('2-year summary'!LG52/'2-year summary'!AE52)*100</f>
        <v>7.1912900258817993</v>
      </c>
      <c r="GO52" s="265">
        <f>('2-year summary'!LH52/'2-year summary'!AF52)*100</f>
        <v>6.9666120265723404</v>
      </c>
      <c r="GP52" s="152"/>
      <c r="GQ52" s="153">
        <f t="shared" si="35"/>
        <v>100</v>
      </c>
      <c r="GR52" s="153">
        <f t="shared" si="36"/>
        <v>100</v>
      </c>
      <c r="GS52" s="153">
        <f t="shared" si="37"/>
        <v>100</v>
      </c>
      <c r="GT52" s="153">
        <f t="shared" si="38"/>
        <v>100</v>
      </c>
      <c r="GU52" s="153">
        <f t="shared" si="39"/>
        <v>100</v>
      </c>
      <c r="GV52" s="153">
        <f t="shared" si="40"/>
        <v>99.999999999999986</v>
      </c>
      <c r="GW52" s="153">
        <f t="shared" si="41"/>
        <v>100</v>
      </c>
      <c r="GX52" s="153">
        <f t="shared" si="42"/>
        <v>100</v>
      </c>
      <c r="GY52" s="153">
        <f t="shared" si="43"/>
        <v>99.999999999999986</v>
      </c>
      <c r="GZ52" s="569">
        <f t="shared" si="44"/>
        <v>100</v>
      </c>
      <c r="HA52" s="569">
        <f t="shared" si="44"/>
        <v>100</v>
      </c>
    </row>
    <row r="53" spans="1:209" x14ac:dyDescent="0.2">
      <c r="A53" s="151"/>
      <c r="B53" s="157"/>
      <c r="C53" s="157"/>
      <c r="D53" s="157"/>
      <c r="E53" s="157"/>
      <c r="F53" s="157"/>
      <c r="G53" s="158"/>
      <c r="H53" s="158"/>
      <c r="I53" s="158"/>
      <c r="J53" s="158"/>
      <c r="K53" s="158"/>
      <c r="L53" s="158"/>
      <c r="M53" s="160"/>
      <c r="N53" s="157"/>
      <c r="O53" s="157"/>
      <c r="P53" s="157"/>
      <c r="Q53" s="157"/>
      <c r="R53" s="158"/>
      <c r="S53" s="158"/>
      <c r="T53" s="158"/>
      <c r="U53" s="158"/>
      <c r="V53" s="158"/>
      <c r="W53" s="158"/>
      <c r="X53" s="160"/>
      <c r="Y53" s="157"/>
      <c r="Z53" s="157"/>
      <c r="AA53" s="157"/>
      <c r="AB53" s="157"/>
      <c r="AC53" s="158"/>
      <c r="AD53" s="158"/>
      <c r="AE53" s="158"/>
      <c r="AF53" s="158"/>
      <c r="AG53" s="158"/>
      <c r="AH53" s="158"/>
      <c r="AI53" s="160"/>
      <c r="AJ53" s="157"/>
      <c r="AK53" s="157"/>
      <c r="AL53" s="157"/>
      <c r="AM53" s="157"/>
      <c r="AN53" s="158"/>
      <c r="AO53" s="158"/>
      <c r="AP53" s="158"/>
      <c r="AQ53" s="158"/>
      <c r="AR53" s="158"/>
      <c r="AS53" s="158"/>
      <c r="AT53" s="550"/>
      <c r="AU53" s="550"/>
      <c r="AV53" s="160"/>
      <c r="AW53" s="157"/>
      <c r="AX53" s="157"/>
      <c r="AY53" s="157"/>
      <c r="AZ53" s="157"/>
      <c r="BA53" s="158"/>
      <c r="BB53" s="158"/>
      <c r="BC53" s="158"/>
      <c r="BD53" s="158"/>
      <c r="BE53" s="158"/>
      <c r="BF53" s="158"/>
      <c r="BG53" s="160"/>
      <c r="BH53" s="157"/>
      <c r="BI53" s="157"/>
      <c r="BJ53" s="157"/>
      <c r="BK53" s="157"/>
      <c r="BL53" s="158"/>
      <c r="BM53" s="158"/>
      <c r="BN53" s="158"/>
      <c r="BO53" s="158"/>
      <c r="BP53" s="158"/>
      <c r="BQ53" s="158"/>
      <c r="BR53" s="550"/>
      <c r="BS53" s="550"/>
      <c r="BT53" s="160"/>
      <c r="BU53" s="160"/>
      <c r="BV53" s="550"/>
      <c r="BW53" s="550"/>
      <c r="BX53" s="160"/>
      <c r="BY53" s="160"/>
      <c r="BZ53" s="160"/>
      <c r="CA53" s="160"/>
      <c r="CB53" s="160"/>
      <c r="CC53" s="160"/>
      <c r="CD53" s="160"/>
      <c r="CE53" s="160"/>
      <c r="CF53" s="160"/>
      <c r="CG53" s="160"/>
      <c r="CH53" s="160"/>
      <c r="CI53" s="160"/>
      <c r="CJ53" s="160"/>
      <c r="CK53" s="160"/>
      <c r="CL53" s="160"/>
      <c r="CM53" s="160"/>
      <c r="CN53" s="160"/>
      <c r="CO53" s="160"/>
      <c r="CP53" s="160"/>
      <c r="CQ53" s="160"/>
      <c r="CR53" s="160"/>
      <c r="CS53" s="160"/>
      <c r="CT53" s="160"/>
      <c r="CU53" s="160"/>
      <c r="CV53" s="160"/>
      <c r="CW53" s="160"/>
      <c r="CX53" s="160"/>
      <c r="CY53" s="160"/>
      <c r="CZ53" s="160"/>
      <c r="DA53" s="160"/>
      <c r="DB53" s="160"/>
      <c r="DC53" s="160"/>
      <c r="DD53" s="160"/>
      <c r="DE53" s="160"/>
      <c r="DF53" s="160"/>
      <c r="DG53" s="160"/>
      <c r="DH53" s="160"/>
      <c r="DI53" s="160"/>
      <c r="DJ53" s="160"/>
      <c r="DK53" s="160"/>
      <c r="DL53" s="160"/>
      <c r="DM53" s="160"/>
      <c r="DN53" s="160"/>
      <c r="DO53" s="160"/>
      <c r="DP53" s="160"/>
      <c r="DQ53" s="160"/>
      <c r="DR53" s="160"/>
      <c r="DS53" s="160"/>
      <c r="DT53" s="160"/>
      <c r="DU53" s="160"/>
      <c r="DV53" s="160"/>
      <c r="DW53" s="160"/>
      <c r="DX53" s="160"/>
      <c r="DY53" s="160"/>
      <c r="DZ53" s="160"/>
      <c r="EA53" s="160"/>
      <c r="EB53" s="160"/>
      <c r="EC53" s="160"/>
      <c r="ED53" s="160"/>
      <c r="EE53" s="160"/>
      <c r="EF53" s="160"/>
      <c r="EG53" s="160"/>
      <c r="EH53" s="160"/>
      <c r="EI53" s="160"/>
      <c r="EJ53" s="160"/>
      <c r="EK53" s="160"/>
      <c r="EL53" s="160"/>
      <c r="EM53" s="160"/>
      <c r="EN53" s="564"/>
      <c r="EO53" s="263"/>
      <c r="EP53" s="263"/>
      <c r="EQ53" s="263"/>
      <c r="ER53" s="263"/>
      <c r="ES53" s="265"/>
      <c r="ET53" s="265"/>
      <c r="EU53" s="265"/>
      <c r="EV53" s="265"/>
      <c r="EW53" s="564"/>
      <c r="EX53" s="263"/>
      <c r="EY53" s="263"/>
      <c r="EZ53" s="263"/>
      <c r="FA53" s="263"/>
      <c r="FB53" s="265"/>
      <c r="FC53" s="265"/>
      <c r="FD53" s="265"/>
      <c r="FE53" s="265"/>
      <c r="FF53" s="564"/>
      <c r="FG53" s="263"/>
      <c r="FH53" s="263"/>
      <c r="FI53" s="263"/>
      <c r="FJ53" s="263"/>
      <c r="FK53" s="265"/>
      <c r="FL53" s="265"/>
      <c r="FM53" s="265"/>
      <c r="FN53" s="265"/>
      <c r="FO53" s="564"/>
      <c r="FP53" s="263"/>
      <c r="FQ53" s="263"/>
      <c r="FR53" s="263"/>
      <c r="FS53" s="263"/>
      <c r="FT53" s="265"/>
      <c r="FU53" s="265"/>
      <c r="FV53" s="265"/>
      <c r="FW53" s="265"/>
      <c r="FX53" s="564"/>
      <c r="FY53" s="263"/>
      <c r="FZ53" s="263"/>
      <c r="GA53" s="263"/>
      <c r="GB53" s="263"/>
      <c r="GC53" s="265"/>
      <c r="GD53" s="265"/>
      <c r="GE53" s="265"/>
      <c r="GF53" s="265"/>
      <c r="GG53" s="564"/>
      <c r="GH53" s="263"/>
      <c r="GI53" s="263"/>
      <c r="GJ53" s="263"/>
      <c r="GK53" s="263"/>
      <c r="GL53" s="265"/>
      <c r="GM53" s="265"/>
      <c r="GN53" s="265"/>
      <c r="GO53" s="265"/>
      <c r="GP53" s="152"/>
      <c r="GQ53" s="153"/>
      <c r="GR53" s="153"/>
      <c r="GS53" s="153"/>
      <c r="GT53" s="153"/>
      <c r="GU53" s="153"/>
      <c r="GV53" s="153"/>
      <c r="GW53" s="153"/>
      <c r="GX53" s="153"/>
      <c r="GY53" s="153"/>
      <c r="GZ53" s="569"/>
      <c r="HA53" s="569"/>
    </row>
    <row r="54" spans="1:209" x14ac:dyDescent="0.2">
      <c r="A54" s="156" t="s">
        <v>42</v>
      </c>
      <c r="B54" s="157">
        <f>('2-year summary'!B54/'2-year summary'!X54)*100</f>
        <v>56.943961016359204</v>
      </c>
      <c r="C54" s="157">
        <f>('2-year summary'!C54/'2-year summary'!Y54)*100</f>
        <v>37.603485838779953</v>
      </c>
      <c r="D54" s="157">
        <f>('2-year summary'!D54/'2-year summary'!Z54)*100</f>
        <v>42.951703848982589</v>
      </c>
      <c r="E54" s="157">
        <f>('2-year summary'!E54/'2-year summary'!AA54)*100</f>
        <v>42.214174857734093</v>
      </c>
      <c r="F54" s="157">
        <f>('2-year summary'!F54/'2-year summary'!AB54)*100</f>
        <v>39.671654197838734</v>
      </c>
      <c r="G54" s="158">
        <f>('2-year summary'!G54/'2-year summary'!AC54)*100</f>
        <v>42.899345853555602</v>
      </c>
      <c r="H54" s="158">
        <f>('2-year summary'!H54/'2-year summary'!AD54)*100</f>
        <v>44.918998527245954</v>
      </c>
      <c r="I54" s="158">
        <f>('2-year summary'!I54/'2-year summary'!AE54)*100</f>
        <v>42.240101630319707</v>
      </c>
      <c r="J54" s="158">
        <f>('2-year summary'!J54/'2-year summary'!AF54)*100</f>
        <v>40.361105886778262</v>
      </c>
      <c r="K54" s="158">
        <f>('2-year summary'!K54/'2-year summary'!AG54)*100</f>
        <v>42.893954410307231</v>
      </c>
      <c r="L54" s="158">
        <f>('2-year summary'!L54/'2-year summary'!AH54)*100</f>
        <v>40.787461773700308</v>
      </c>
      <c r="M54" s="160">
        <f>('2-year summary'!M54/'2-year summary'!X54)*100</f>
        <v>43.056038983640796</v>
      </c>
      <c r="N54" s="157">
        <f>('2-year summary'!N54/'2-year summary'!Y54)*100</f>
        <v>62.39651416122004</v>
      </c>
      <c r="O54" s="157">
        <f>('2-year summary'!O54/'2-year summary'!Z54)*100</f>
        <v>57.048296151017411</v>
      </c>
      <c r="P54" s="157">
        <f>('2-year summary'!P54/'2-year summary'!AA54)*100</f>
        <v>57.785825142265914</v>
      </c>
      <c r="Q54" s="157">
        <f>('2-year summary'!Q54/'2-year summary'!AB54)*100</f>
        <v>60.328345802161266</v>
      </c>
      <c r="R54" s="158">
        <f>('2-year summary'!R54/'2-year summary'!AC54)*100</f>
        <v>57.100654146444398</v>
      </c>
      <c r="S54" s="158">
        <f>('2-year summary'!S54/'2-year summary'!AD54)*100</f>
        <v>55.081001472754053</v>
      </c>
      <c r="T54" s="158">
        <f>('2-year summary'!T54/'2-year summary'!AE54)*100</f>
        <v>57.759898369680286</v>
      </c>
      <c r="U54" s="158">
        <f>('2-year summary'!U54/'2-year summary'!AF54)*100</f>
        <v>59.638894113221738</v>
      </c>
      <c r="V54" s="158">
        <f>('2-year summary'!V54/'2-year summary'!AG54)*100</f>
        <v>57.106045589692769</v>
      </c>
      <c r="W54" s="158">
        <f>('2-year summary'!W54/'2-year summary'!AH54)*100</f>
        <v>59.212538226299692</v>
      </c>
      <c r="X54" s="160">
        <f>('2-year summary'!AI54/'2-year summary'!X54)*100</f>
        <v>24.852071005917161</v>
      </c>
      <c r="Y54" s="157">
        <f>('2-year summary'!AJ54/'2-year summary'!Y54)*100</f>
        <v>15.664488017429193</v>
      </c>
      <c r="Z54" s="157">
        <f>('2-year summary'!AK54/'2-year summary'!Z54)*100</f>
        <v>17.847511645011032</v>
      </c>
      <c r="AA54" s="157">
        <f>('2-year summary'!AL54/'2-year summary'!AA54)*100</f>
        <v>16.244180031039836</v>
      </c>
      <c r="AB54" s="157">
        <f>('2-year summary'!AM54/'2-year summary'!AB54)*100</f>
        <v>13.653366583541146</v>
      </c>
      <c r="AC54" s="158">
        <f>('2-year summary'!AN54/'2-year summary'!AC54)*100</f>
        <v>16.163747626081452</v>
      </c>
      <c r="AD54" s="158">
        <f>('2-year summary'!AO54/'2-year summary'!AD54)*100</f>
        <v>16.999789606564274</v>
      </c>
      <c r="AE54" s="158">
        <f>('2-year summary'!AP54/'2-year summary'!AE54)*100</f>
        <v>16.769002752487825</v>
      </c>
      <c r="AF54" s="158">
        <f>('2-year summary'!AQ54/'2-year summary'!AF54)*100</f>
        <v>15.102501410569872</v>
      </c>
      <c r="AG54" s="158">
        <f>('2-year summary'!AR54/'2-year summary'!AG54)*100</f>
        <v>16.055500495540141</v>
      </c>
      <c r="AH54" s="158">
        <f>('2-year summary'!AS54/'2-year summary'!AH54)*100</f>
        <v>15.022935779816512</v>
      </c>
      <c r="AI54" s="160">
        <f>('2-year summary'!AT54/'2-year summary'!X54)*100</f>
        <v>33.484162895927597</v>
      </c>
      <c r="AJ54" s="157">
        <f>('2-year summary'!AU54/'2-year summary'!Y54)*100</f>
        <v>50.718954248366011</v>
      </c>
      <c r="AK54" s="157">
        <f>('2-year summary'!AV54/'2-year summary'!Z54)*100</f>
        <v>41.505270899730327</v>
      </c>
      <c r="AL54" s="157">
        <f>('2-year summary'!AW54/'2-year summary'!AA54)*100</f>
        <v>43.585100879461976</v>
      </c>
      <c r="AM54" s="157">
        <f>('2-year summary'!AX54/'2-year summary'!AB54)*100</f>
        <v>43.661679135494595</v>
      </c>
      <c r="AN54" s="158">
        <f>('2-year summary'!AY54/'2-year summary'!AC54)*100</f>
        <v>48.406836885418862</v>
      </c>
      <c r="AO54" s="158">
        <f>('2-year summary'!AZ54/'2-year summary'!AD54)*100</f>
        <v>50.662739322533135</v>
      </c>
      <c r="AP54" s="158">
        <f>('2-year summary'!BA54/'2-year summary'!AE54)*100</f>
        <v>55.769637941986026</v>
      </c>
      <c r="AQ54" s="158">
        <f>('2-year summary'!BB54/'2-year summary'!AF54)*100</f>
        <v>55.425992100808728</v>
      </c>
      <c r="AR54" s="158">
        <f>('2-year summary'!BC54/'2-year summary'!AG54)*100</f>
        <v>52.210109018830529</v>
      </c>
      <c r="AS54" s="158">
        <f>('2-year summary'!BD54/'2-year summary'!AH54)*100</f>
        <v>55.600152905198776</v>
      </c>
      <c r="AT54" s="550">
        <f t="shared" si="1"/>
        <v>68.265609514370666</v>
      </c>
      <c r="AU54" s="550">
        <f t="shared" si="1"/>
        <v>70.62308868501529</v>
      </c>
      <c r="AV54" s="160" t="s">
        <v>73</v>
      </c>
      <c r="AW54" s="157" t="s">
        <v>73</v>
      </c>
      <c r="AX54" s="157" t="s">
        <v>73</v>
      </c>
      <c r="AY54" s="157" t="s">
        <v>73</v>
      </c>
      <c r="AZ54" s="157" t="s">
        <v>73</v>
      </c>
      <c r="BA54" s="158" t="s">
        <v>73</v>
      </c>
      <c r="BB54" s="158" t="s">
        <v>73</v>
      </c>
      <c r="BC54" s="158" t="s">
        <v>73</v>
      </c>
      <c r="BD54" s="158" t="s">
        <v>73</v>
      </c>
      <c r="BE54" s="158" t="s">
        <v>73</v>
      </c>
      <c r="BF54" s="158" t="s">
        <v>73</v>
      </c>
      <c r="BG54" s="160">
        <f>('2-year summary'!CW54/'2-year summary'!X54)*100</f>
        <v>0.59171597633136097</v>
      </c>
      <c r="BH54" s="157">
        <f>('2-year summary'!CX54/'2-year summary'!Y54)*100</f>
        <v>2.9629629629629632</v>
      </c>
      <c r="BI54" s="157">
        <f>('2-year summary'!CY54/'2-year summary'!Z54)*100</f>
        <v>1.3974013238538858</v>
      </c>
      <c r="BJ54" s="157">
        <f>('2-year summary'!CZ54/'2-year summary'!AA54)*100</f>
        <v>0</v>
      </c>
      <c r="BK54" s="157">
        <f>('2-year summary'!DA54/'2-year summary'!AB54)*100</f>
        <v>4.1562759767248547E-2</v>
      </c>
      <c r="BL54" s="158">
        <f>('2-year summary'!DB54/'2-year summary'!AC54)*100</f>
        <v>0</v>
      </c>
      <c r="BM54" s="158">
        <f>('2-year summary'!DC54/'2-year summary'!AD54)*100</f>
        <v>0</v>
      </c>
      <c r="BN54" s="158">
        <f>('2-year summary'!DD54/'2-year summary'!AE54)*100</f>
        <v>0</v>
      </c>
      <c r="BO54" s="158">
        <f>('2-year summary'!DE54/'2-year summary'!AF54)*100</f>
        <v>0</v>
      </c>
      <c r="BP54" s="158">
        <f>('2-year summary'!DF54/'2-year summary'!AG54)*100</f>
        <v>0</v>
      </c>
      <c r="BQ54" s="158">
        <f>('2-year summary'!DG54/'2-year summary'!AH54)*100</f>
        <v>0</v>
      </c>
      <c r="BR54" s="550">
        <f t="shared" si="2"/>
        <v>0</v>
      </c>
      <c r="BS54" s="550">
        <f t="shared" si="2"/>
        <v>0</v>
      </c>
      <c r="BT54" s="160">
        <f>('2-year summary'!DS54/'2-year summary'!AG54)*100</f>
        <v>1.0901883052527255</v>
      </c>
      <c r="BU54" s="160">
        <f>('2-year summary'!DT54/'2-year summary'!AH54)*100</f>
        <v>1.0321100917431194</v>
      </c>
      <c r="BV54" s="550">
        <f>('2-year summary'!DU54/'2-year summary'!AG54)*100</f>
        <v>5.9464816650148668E-2</v>
      </c>
      <c r="BW54" s="550">
        <f>('2-year summary'!DV54/'2-year summary'!AH54)*100</f>
        <v>3.82262996941896E-2</v>
      </c>
      <c r="BX54" s="160">
        <f t="shared" si="3"/>
        <v>1.1496531219028741</v>
      </c>
      <c r="BY54" s="160">
        <f t="shared" si="3"/>
        <v>1.070336391437309</v>
      </c>
      <c r="BZ54" s="160">
        <f>('2-year summary'!DY54/'2-year summary'!AG54)*100</f>
        <v>4.9950445986124876</v>
      </c>
      <c r="CA54" s="160">
        <f>('2-year summary'!DZ54/'2-year summary'!AH54)*100</f>
        <v>6.4984709480122316</v>
      </c>
      <c r="CB54" s="160">
        <f>('2-year summary'!EA54/'2-year summary'!AG54)*100</f>
        <v>3.607532210109019</v>
      </c>
      <c r="CC54" s="160">
        <f>('2-year summary'!EB54/'2-year summary'!AH54)*100</f>
        <v>2.3700305810397553</v>
      </c>
      <c r="CD54" s="160">
        <f t="shared" si="4"/>
        <v>8.6025768087215067</v>
      </c>
      <c r="CE54" s="160">
        <f t="shared" si="4"/>
        <v>8.8685015290519864</v>
      </c>
      <c r="CF54" s="160">
        <f>('2-year summary'!EE54/'2-year summary'!AG54)*100</f>
        <v>4.89593657086224</v>
      </c>
      <c r="CG54" s="160">
        <f>('2-year summary'!EF54/'2-year summary'!AH54)*100</f>
        <v>3.096330275229358</v>
      </c>
      <c r="CH54" s="160">
        <f>('2-year summary'!EG54/'2-year summary'!AG54)*100</f>
        <v>7.9286422200198214E-2</v>
      </c>
      <c r="CI54" s="160">
        <f>('2-year summary'!EH54/'2-year summary'!AH54)*100</f>
        <v>7.64525993883792E-2</v>
      </c>
      <c r="CJ54" s="160">
        <f t="shared" si="5"/>
        <v>4.9752229930624381</v>
      </c>
      <c r="CK54" s="160">
        <f t="shared" si="5"/>
        <v>3.1727828746177371</v>
      </c>
      <c r="CL54" s="160">
        <f>('2-year summary'!EK54/'2-year summary'!AG54)*100</f>
        <v>2.180376610505451</v>
      </c>
      <c r="CM54" s="160">
        <f>('2-year summary'!EL54/'2-year summary'!AH54)*100</f>
        <v>2.2553516819571864</v>
      </c>
      <c r="CN54" s="160">
        <f>('2-year summary'!EM54/'2-year summary'!AG54)*100</f>
        <v>0.13875123885034688</v>
      </c>
      <c r="CO54" s="160">
        <f>('2-year summary'!EN54/'2-year summary'!AH54)*100</f>
        <v>0.11467889908256881</v>
      </c>
      <c r="CP54" s="160">
        <f t="shared" si="6"/>
        <v>2.3191278493557976</v>
      </c>
      <c r="CQ54" s="160">
        <f t="shared" si="6"/>
        <v>2.3700305810397553</v>
      </c>
      <c r="CR54" s="160">
        <f>('2-year summary'!EQ54/'2-year summary'!AG54)*100</f>
        <v>1.9028741328047574</v>
      </c>
      <c r="CS54" s="160">
        <f>('2-year summary'!ER54/'2-year summary'!AH54)*100</f>
        <v>1.9304281345565748</v>
      </c>
      <c r="CT54" s="160">
        <f>('2-year summary'!ES54/'2-year summary'!AG54)*100</f>
        <v>5.9464816650148668E-2</v>
      </c>
      <c r="CU54" s="160">
        <f>('2-year summary'!ET54/'2-year summary'!AH54)*100</f>
        <v>7.64525993883792E-2</v>
      </c>
      <c r="CV54" s="160">
        <f t="shared" si="7"/>
        <v>1.9623389494549059</v>
      </c>
      <c r="CW54" s="160">
        <f t="shared" si="7"/>
        <v>2.0068807339449539</v>
      </c>
      <c r="CX54" s="160">
        <f>('2-year summary'!EW54/'2-year summary'!AG54)*100</f>
        <v>1.8037661050545095</v>
      </c>
      <c r="CY54" s="160">
        <f>('2-year summary'!EX54/'2-year summary'!AH54)*100</f>
        <v>2.0451070336391437</v>
      </c>
      <c r="CZ54" s="160">
        <f>('2-year summary'!EY54/'2-year summary'!AG54)*100</f>
        <v>0.21803766105054509</v>
      </c>
      <c r="DA54" s="160">
        <f>('2-year summary'!EZ54/'2-year summary'!AH54)*100</f>
        <v>0.28669724770642202</v>
      </c>
      <c r="DB54" s="160">
        <f t="shared" si="8"/>
        <v>2.0218037661050547</v>
      </c>
      <c r="DC54" s="160">
        <f t="shared" si="8"/>
        <v>2.3318042813455655</v>
      </c>
      <c r="DD54" s="160">
        <f>('2-year summary'!FC54/'2-year summary'!AG54)*100</f>
        <v>0.13875123885034688</v>
      </c>
      <c r="DE54" s="160">
        <f>('2-year summary'!FD54/'2-year summary'!AH54)*100</f>
        <v>3.82262996941896E-2</v>
      </c>
      <c r="DF54" s="160">
        <f>('2-year summary'!FE54/'2-year summary'!AG54)*100</f>
        <v>0</v>
      </c>
      <c r="DG54" s="160">
        <f>('2-year summary'!FF54/'2-year summary'!AH54)*100</f>
        <v>0</v>
      </c>
      <c r="DH54" s="160">
        <f t="shared" si="9"/>
        <v>0.13875123885034688</v>
      </c>
      <c r="DI54" s="160">
        <f t="shared" si="9"/>
        <v>3.82262996941896E-2</v>
      </c>
      <c r="DJ54" s="160">
        <f>('2-year summary'!FI54/'2-year summary'!AG54)*100</f>
        <v>3.8850346878097124</v>
      </c>
      <c r="DK54" s="160">
        <f>('2-year summary'!FJ54/'2-year summary'!AH54)*100</f>
        <v>3.0772171253822629</v>
      </c>
      <c r="DL54" s="160">
        <f>('2-year summary'!FK54/'2-year summary'!AG54)*100</f>
        <v>0.15857284440039643</v>
      </c>
      <c r="DM54" s="160">
        <f>('2-year summary'!FL54/'2-year summary'!AH54)*100</f>
        <v>0.13379204892966359</v>
      </c>
      <c r="DN54" s="160">
        <f t="shared" si="10"/>
        <v>4.0436075322101086</v>
      </c>
      <c r="DO54" s="160">
        <f t="shared" si="10"/>
        <v>3.2110091743119265</v>
      </c>
      <c r="DP54" s="160">
        <f>('2-year summary'!FO54/'2-year summary'!AG54)*100</f>
        <v>1.9821605550049554E-2</v>
      </c>
      <c r="DQ54" s="160">
        <f>('2-year summary'!FP54/'2-year summary'!AH54)*100</f>
        <v>3.82262996941896E-2</v>
      </c>
      <c r="DR54" s="160">
        <f>('2-year summary'!FQ54/'2-year summary'!AG54)*100</f>
        <v>0</v>
      </c>
      <c r="DS54" s="160">
        <f>('2-year summary'!FR54/'2-year summary'!AH54)*100</f>
        <v>0</v>
      </c>
      <c r="DT54" s="160">
        <f t="shared" si="11"/>
        <v>1.9821605550049554E-2</v>
      </c>
      <c r="DU54" s="160">
        <f t="shared" si="11"/>
        <v>3.82262996941896E-2</v>
      </c>
      <c r="DV54" s="160">
        <f>('2-year summary'!FU54/'2-year summary'!AG54)*100</f>
        <v>5.3320118929633304</v>
      </c>
      <c r="DW54" s="160">
        <f>('2-year summary'!FV54/'2-year summary'!AH54)*100</f>
        <v>5.0840978593272173</v>
      </c>
      <c r="DX54" s="160">
        <f>('2-year summary'!FW54/'2-year summary'!AG54)*100</f>
        <v>0.57482656095143714</v>
      </c>
      <c r="DY54" s="160">
        <f>('2-year summary'!FX54/'2-year summary'!AH54)*100</f>
        <v>0.5160550458715597</v>
      </c>
      <c r="DZ54" s="160">
        <f t="shared" si="12"/>
        <v>5.9068384539147676</v>
      </c>
      <c r="EA54" s="160">
        <f t="shared" si="12"/>
        <v>5.6001529051987768</v>
      </c>
      <c r="EB54" s="160">
        <f>('2-year summary'!GA54/'2-year summary'!AG54)*100</f>
        <v>0.45589692765113976</v>
      </c>
      <c r="EC54" s="160">
        <f>('2-year summary'!GB54/'2-year summary'!AH54)*100</f>
        <v>0.55428134556574926</v>
      </c>
      <c r="ED54" s="160">
        <f>('2-year summary'!GC54/'2-year summary'!AG54)*100</f>
        <v>0</v>
      </c>
      <c r="EE54" s="160">
        <f>('2-year summary'!GD54/'2-year summary'!AH54)*100</f>
        <v>0</v>
      </c>
      <c r="EF54" s="160">
        <f t="shared" si="13"/>
        <v>0.45589692765113976</v>
      </c>
      <c r="EG54" s="160">
        <f t="shared" si="13"/>
        <v>0.55428134556574926</v>
      </c>
      <c r="EH54" s="160">
        <f>('2-year summary'!GG54/'2-year summary'!AG54)*100</f>
        <v>0.13875123885034688</v>
      </c>
      <c r="EI54" s="160">
        <f>('2-year summary'!GH54/'2-year summary'!AH54)*100</f>
        <v>0.11467889908256881</v>
      </c>
      <c r="EJ54" s="160">
        <f>('2-year summary'!GI54/'2-year summary'!AG54)*100</f>
        <v>0</v>
      </c>
      <c r="EK54" s="160">
        <f>('2-year summary'!GJ54/'2-year summary'!AH54)*100</f>
        <v>0</v>
      </c>
      <c r="EL54" s="160">
        <f t="shared" si="14"/>
        <v>0.13875123885034688</v>
      </c>
      <c r="EM54" s="160">
        <f t="shared" si="14"/>
        <v>0.11467889908256881</v>
      </c>
      <c r="EN54" s="564">
        <f>('2-year summary'!GM54/'2-year summary'!X54)*100</f>
        <v>6.613296206056388</v>
      </c>
      <c r="EO54" s="263">
        <f>('2-year summary'!GN54/'2-year summary'!Y54)*100</f>
        <v>3.159041394335512</v>
      </c>
      <c r="EP54" s="263">
        <f>('2-year summary'!GO54/'2-year summary'!Z54)*100</f>
        <v>3.2606030889924003</v>
      </c>
      <c r="EQ54" s="263">
        <f>('2-year summary'!GP54/'2-year summary'!AA54)*100</f>
        <v>2.8970512157268495</v>
      </c>
      <c r="ER54" s="263">
        <f>('2-year summary'!GQ54/'2-year summary'!AB54)*100</f>
        <v>2.7223607647547796</v>
      </c>
      <c r="ES54" s="265">
        <f>('2-year summary'!GR54/'2-year summary'!AC54)*100</f>
        <v>2.9964127453049167</v>
      </c>
      <c r="ET54" s="265">
        <f>('2-year summary'!GS54/'2-year summary'!AD54)*100</f>
        <v>3.9343572480538609</v>
      </c>
      <c r="EU54" s="265">
        <f>('2-year summary'!GT54/'2-year summary'!AE54)*100</f>
        <v>2.8160067753546474</v>
      </c>
      <c r="EV54" s="265">
        <f>('2-year summary'!GU54/'2-year summary'!AF54)*100</f>
        <v>2.9716005266127516</v>
      </c>
      <c r="EW54" s="564">
        <f>('2-year summary'!GV54/'2-year summary'!X54)*100</f>
        <v>3.4806822137138885E-2</v>
      </c>
      <c r="EX54" s="263">
        <f>('2-year summary'!GW54/'2-year summary'!Y54)*100</f>
        <v>4.3572984749455333E-2</v>
      </c>
      <c r="EY54" s="263">
        <f>('2-year summary'!GX54/'2-year summary'!Z54)*100</f>
        <v>7.3547438097572929E-2</v>
      </c>
      <c r="EZ54" s="263">
        <f>('2-year summary'!GY54/'2-year summary'!AA54)*100</f>
        <v>0</v>
      </c>
      <c r="FA54" s="263">
        <f>('2-year summary'!GZ54/'2-year summary'!AB54)*100</f>
        <v>6.2344139650872814E-2</v>
      </c>
      <c r="FB54" s="265">
        <f>('2-year summary'!HA54/'2-year summary'!AC54)*100</f>
        <v>0</v>
      </c>
      <c r="FC54" s="265">
        <f>('2-year summary'!HB54/'2-year summary'!AD54)*100</f>
        <v>0</v>
      </c>
      <c r="FD54" s="265">
        <f>('2-year summary'!HC54/'2-year summary'!AE54)*100</f>
        <v>0</v>
      </c>
      <c r="FE54" s="265">
        <f>('2-year summary'!HD54/'2-year summary'!AF54)*100</f>
        <v>5.642279480910288E-2</v>
      </c>
      <c r="FF54" s="564">
        <f>('2-year summary'!HN54/'2-year summary'!X54)*100</f>
        <v>13.122171945701359</v>
      </c>
      <c r="FG54" s="263">
        <f>('2-year summary'!HO54/'2-year summary'!Y54)*100</f>
        <v>9.6949891067538125</v>
      </c>
      <c r="FH54" s="263">
        <f>('2-year summary'!HP54/'2-year summary'!Z54)*100</f>
        <v>11.939200784506006</v>
      </c>
      <c r="FI54" s="263">
        <f>('2-year summary'!HQ54/'2-year summary'!AA54)*100</f>
        <v>16.528711846870152</v>
      </c>
      <c r="FJ54" s="263">
        <f>('2-year summary'!HR54/'2-year summary'!AB54)*100</f>
        <v>13.985868661679135</v>
      </c>
      <c r="FK54" s="265">
        <f>('2-year summary'!HS54/'2-year summary'!AC54)*100</f>
        <v>13.926988816205951</v>
      </c>
      <c r="FL54" s="265">
        <f>('2-year summary'!HT54/'2-year summary'!AD54)*100</f>
        <v>13.633494634967388</v>
      </c>
      <c r="FM54" s="265">
        <f>('2-year summary'!HU54/'2-year summary'!AE54)*100</f>
        <v>12.597925047639214</v>
      </c>
      <c r="FN54" s="265">
        <f>('2-year summary'!HV54/'2-year summary'!AF54)*100</f>
        <v>13.729546736881701</v>
      </c>
      <c r="FO54" s="564">
        <f>('2-year summary'!HW54/'2-year summary'!X54)*100</f>
        <v>6.3348416289592757</v>
      </c>
      <c r="FP54" s="263">
        <f>('2-year summary'!HX54/'2-year summary'!Y54)*100</f>
        <v>7.015250544662309</v>
      </c>
      <c r="FQ54" s="263">
        <f>('2-year summary'!HY54/'2-year summary'!Z54)*100</f>
        <v>12.748222603579309</v>
      </c>
      <c r="FR54" s="263">
        <f>('2-year summary'!HZ54/'2-year summary'!AA54)*100</f>
        <v>14.071391619244697</v>
      </c>
      <c r="FS54" s="263">
        <f>('2-year summary'!IA54/'2-year summary'!AB54)*100</f>
        <v>15.419783873649209</v>
      </c>
      <c r="FT54" s="265">
        <f>('2-year summary'!IB54/'2-year summary'!AC54)*100</f>
        <v>7.9552648238024899</v>
      </c>
      <c r="FU54" s="265">
        <f>('2-year summary'!IC54/'2-year summary'!AD54)*100</f>
        <v>3.3662949715968864</v>
      </c>
      <c r="FV54" s="265">
        <f>('2-year summary'!ID54/'2-year summary'!AE54)*100</f>
        <v>1.2280330298539064</v>
      </c>
      <c r="FW54" s="265">
        <f>('2-year summary'!IE54/'2-year summary'!AF54)*100</f>
        <v>3.5734436712431825</v>
      </c>
      <c r="FX54" s="564">
        <f>('2-year summary'!KQ54/'2-year summary'!X54)*100</f>
        <v>12.356421858684302</v>
      </c>
      <c r="FY54" s="263">
        <f>('2-year summary'!KR54/'2-year summary'!Y54)*100</f>
        <v>9.0849673202614376</v>
      </c>
      <c r="FZ54" s="263">
        <f>('2-year summary'!KS54/'2-year summary'!Z54)*100</f>
        <v>9.9043883304731555</v>
      </c>
      <c r="GA54" s="263">
        <f>('2-year summary'!KT54/'2-year summary'!AA54)*100</f>
        <v>6.5442317640972583</v>
      </c>
      <c r="GB54" s="263">
        <f>('2-year summary'!KU54/'2-year summary'!AB54)*100</f>
        <v>9.3100581878636746</v>
      </c>
      <c r="GC54" s="265">
        <f>('2-year summary'!KV54/'2-year summary'!AC54)*100</f>
        <v>9.8121966659632847</v>
      </c>
      <c r="GD54" s="265">
        <f>('2-year summary'!KW54/'2-year summary'!AD54)*100</f>
        <v>10.351357037660424</v>
      </c>
      <c r="GE54" s="265">
        <f>('2-year summary'!KX54/'2-year summary'!AE54)*100</f>
        <v>10.057167054838027</v>
      </c>
      <c r="GF54" s="265">
        <f>('2-year summary'!KY54/'2-year summary'!AF54)*100</f>
        <v>8.5574572127139366</v>
      </c>
      <c r="GG54" s="564">
        <f>('2-year summary'!KZ54/'2-year summary'!X54)*100</f>
        <v>2.6105116602854159</v>
      </c>
      <c r="GH54" s="263">
        <f>('2-year summary'!LA54/'2-year summary'!Y54)*100</f>
        <v>1.6557734204793026</v>
      </c>
      <c r="GI54" s="263">
        <f>('2-year summary'!LB54/'2-year summary'!Z54)*100</f>
        <v>1.3238538857563127</v>
      </c>
      <c r="GJ54" s="263">
        <f>('2-year summary'!LC54/'2-year summary'!AA54)*100</f>
        <v>0.12933264355923435</v>
      </c>
      <c r="GK54" s="263">
        <f>('2-year summary'!LD54/'2-year summary'!AB54)*100</f>
        <v>1.142975893599335</v>
      </c>
      <c r="GL54" s="265">
        <f>('2-year summary'!LE54/'2-year summary'!AC54)*100</f>
        <v>0.73855243722304276</v>
      </c>
      <c r="GM54" s="265">
        <f>('2-year summary'!LF54/'2-year summary'!AD54)*100</f>
        <v>1.0519671786240268</v>
      </c>
      <c r="GN54" s="265">
        <f>('2-year summary'!LG54/'2-year summary'!AE54)*100</f>
        <v>0.76222739784035565</v>
      </c>
      <c r="GO54" s="265">
        <f>('2-year summary'!LH54/'2-year summary'!AF54)*100</f>
        <v>0.58303554636072974</v>
      </c>
      <c r="GP54" s="152"/>
      <c r="GQ54" s="153">
        <f t="shared" ref="GQ54:GQ63" si="45">SUM(GG54,FX54,FO54,FF54,EW54,EN54,BG54,AV54,AI54,X54)</f>
        <v>100</v>
      </c>
      <c r="GR54" s="153">
        <f t="shared" ref="GR54:GR63" si="46">SUM(GH54,FY54,FP54,FG54,EX54,EO54,BH54,AW54,AJ54,Y54)</f>
        <v>100</v>
      </c>
      <c r="GS54" s="153">
        <f t="shared" ref="GS54:GS63" si="47">SUM(GI54,FZ54,FQ54,FH54,EY54,EP54,BI54,AX54,AK54,Z54)</f>
        <v>100</v>
      </c>
      <c r="GT54" s="153">
        <f t="shared" ref="GT54:GT63" si="48">SUM(GJ54,GA54,FR54,FI54,EZ54,EQ54,BJ54,AY54,AL54,AA54)</f>
        <v>100</v>
      </c>
      <c r="GU54" s="153">
        <f t="shared" ref="GU54:GU63" si="49">SUM(GK54,GB54,FS54,FJ54,FA54,ER54,BK54,AZ54,AM54,AB54)</f>
        <v>99.999999999999986</v>
      </c>
      <c r="GV54" s="153">
        <f t="shared" ref="GV54:GV63" si="50">SUM(GL54,GC54,FT54,FK54,FB54,ES54,BL54,BA54,AN54,AC54)</f>
        <v>100</v>
      </c>
      <c r="GW54" s="153">
        <f t="shared" ref="GW54:GW63" si="51">SUM(GM54,GD54,FU54,FL54,FC54,ET54,BM54,BB54,AO54,AD54)</f>
        <v>100</v>
      </c>
      <c r="GX54" s="153">
        <f t="shared" ref="GX54:GX63" si="52">SUM(GN54,GE54,FV54,FM54,FD54,EU54,BN54,BC54,AP54,AE54)</f>
        <v>100</v>
      </c>
      <c r="GY54" s="153">
        <f t="shared" ref="GY54:GY63" si="53">SUM(GO54,GF54,FW54,FN54,FE54,EV54,BO54,BD54,AQ54,AF54)</f>
        <v>100</v>
      </c>
      <c r="GZ54" s="569">
        <f t="shared" ref="GZ54:HA63" si="54">SUM(EJ54,EH54,ED54,EB54,DX54,DV54,DR54,DP54,DL54,DJ54,DF54,DD54,CZ54,CX54,CT54,CR54,CN54,CL54,CH54,CF54,CB54,BZ54,BV54,BT54,BP54,BE54,AR54,AG54)</f>
        <v>100</v>
      </c>
      <c r="HA54" s="569">
        <f t="shared" si="54"/>
        <v>100</v>
      </c>
    </row>
    <row r="55" spans="1:209" x14ac:dyDescent="0.2">
      <c r="A55" s="156" t="s">
        <v>49</v>
      </c>
      <c r="B55" s="157">
        <f>('2-year summary'!B55/'2-year summary'!X55)*100</f>
        <v>93.354943273906002</v>
      </c>
      <c r="C55" s="157">
        <f>('2-year summary'!C55/'2-year summary'!Y55)*100</f>
        <v>95.46191247974069</v>
      </c>
      <c r="D55" s="157">
        <f>('2-year summary'!D55/'2-year summary'!Z55)*100</f>
        <v>91.87592319054653</v>
      </c>
      <c r="E55" s="157">
        <f>('2-year summary'!E55/'2-year summary'!AA55)*100</f>
        <v>85.839416058394164</v>
      </c>
      <c r="F55" s="157">
        <f>('2-year summary'!F55/'2-year summary'!AB55)*100</f>
        <v>75.291622481442204</v>
      </c>
      <c r="G55" s="158">
        <f>('2-year summary'!G55/'2-year summary'!AC55)*100</f>
        <v>48.66844207723036</v>
      </c>
      <c r="H55" s="158">
        <f>('2-year summary'!H55/'2-year summary'!AD55)*100</f>
        <v>50.979192166462674</v>
      </c>
      <c r="I55" s="158">
        <f>('2-year summary'!I55/'2-year summary'!AE55)*100</f>
        <v>47.112462006079028</v>
      </c>
      <c r="J55" s="158">
        <f>('2-year summary'!J55/'2-year summary'!AF55)*100</f>
        <v>47.093712930011861</v>
      </c>
      <c r="K55" s="158">
        <f>('2-year summary'!K55/'2-year summary'!AG55)*100</f>
        <v>47.932011331444755</v>
      </c>
      <c r="L55" s="158">
        <f>('2-year summary'!L55/'2-year summary'!AH55)*100</f>
        <v>44.26485922836288</v>
      </c>
      <c r="M55" s="160">
        <f>('2-year summary'!M55/'2-year summary'!X55)*100</f>
        <v>6.6450567260940039</v>
      </c>
      <c r="N55" s="157">
        <f>('2-year summary'!N55/'2-year summary'!Y55)*100</f>
        <v>4.5380875202593192</v>
      </c>
      <c r="O55" s="157">
        <f>('2-year summary'!O55/'2-year summary'!Z55)*100</f>
        <v>8.1240768094534719</v>
      </c>
      <c r="P55" s="157">
        <f>('2-year summary'!P55/'2-year summary'!AA55)*100</f>
        <v>14.160583941605839</v>
      </c>
      <c r="Q55" s="157">
        <f>('2-year summary'!Q55/'2-year summary'!AB55)*100</f>
        <v>24.708377518557796</v>
      </c>
      <c r="R55" s="158">
        <f>('2-year summary'!R55/'2-year summary'!AC55)*100</f>
        <v>51.331557922769647</v>
      </c>
      <c r="S55" s="158">
        <f>('2-year summary'!S55/'2-year summary'!AD55)*100</f>
        <v>49.020807833537333</v>
      </c>
      <c r="T55" s="158">
        <f>('2-year summary'!T55/'2-year summary'!AE55)*100</f>
        <v>52.887537993920972</v>
      </c>
      <c r="U55" s="158">
        <f>('2-year summary'!U55/'2-year summary'!AF55)*100</f>
        <v>52.906287069988132</v>
      </c>
      <c r="V55" s="158">
        <f>('2-year summary'!V55/'2-year summary'!AG55)*100</f>
        <v>52.067988668555245</v>
      </c>
      <c r="W55" s="158">
        <f>('2-year summary'!W55/'2-year summary'!AH55)*100</f>
        <v>55.735140771637127</v>
      </c>
      <c r="X55" s="160">
        <f>('2-year summary'!AI55/'2-year summary'!X55)*100</f>
        <v>46.029173419773095</v>
      </c>
      <c r="Y55" s="157">
        <f>('2-year summary'!AJ55/'2-year summary'!Y55)*100</f>
        <v>47.64991896272285</v>
      </c>
      <c r="Z55" s="157">
        <f>('2-year summary'!AK55/'2-year summary'!Z55)*100</f>
        <v>44.313146233382575</v>
      </c>
      <c r="AA55" s="157">
        <f>('2-year summary'!AL55/'2-year summary'!AA55)*100</f>
        <v>40</v>
      </c>
      <c r="AB55" s="157">
        <f>('2-year summary'!AM55/'2-year summary'!AB55)*100</f>
        <v>34.146341463414636</v>
      </c>
      <c r="AC55" s="158">
        <f>('2-year summary'!AN55/'2-year summary'!AC55)*100</f>
        <v>21.770972037283624</v>
      </c>
      <c r="AD55" s="158">
        <f>('2-year summary'!AO55/'2-year summary'!AD55)*100</f>
        <v>21.909424724602204</v>
      </c>
      <c r="AE55" s="158">
        <f>('2-year summary'!AP55/'2-year summary'!AE55)*100</f>
        <v>20.729483282674771</v>
      </c>
      <c r="AF55" s="158">
        <f>('2-year summary'!AQ55/'2-year summary'!AF55)*100</f>
        <v>20.462633451957295</v>
      </c>
      <c r="AG55" s="158">
        <f>('2-year summary'!AR55/'2-year summary'!AG55)*100</f>
        <v>21.359773371104815</v>
      </c>
      <c r="AH55" s="158">
        <f>('2-year summary'!AS55/'2-year summary'!AH55)*100</f>
        <v>19.08237747653806</v>
      </c>
      <c r="AI55" s="160">
        <f>('2-year summary'!AT55/'2-year summary'!X55)*100</f>
        <v>0.97244732576985426</v>
      </c>
      <c r="AJ55" s="157">
        <f>('2-year summary'!AU55/'2-year summary'!Y55)*100</f>
        <v>1.1345218800648298</v>
      </c>
      <c r="AK55" s="157">
        <f>('2-year summary'!AV55/'2-year summary'!Z55)*100</f>
        <v>3.3973412112259975</v>
      </c>
      <c r="AL55" s="157">
        <f>('2-year summary'!AW55/'2-year summary'!AA55)*100</f>
        <v>7.2992700729926998</v>
      </c>
      <c r="AM55" s="157">
        <f>('2-year summary'!AX55/'2-year summary'!AB55)*100</f>
        <v>19.088016967126194</v>
      </c>
      <c r="AN55" s="158">
        <f>('2-year summary'!AY55/'2-year summary'!AC55)*100</f>
        <v>46.804260985352862</v>
      </c>
      <c r="AO55" s="158">
        <f>('2-year summary'!AZ55/'2-year summary'!AD55)*100</f>
        <v>44.553243574051407</v>
      </c>
      <c r="AP55" s="158">
        <f>('2-year summary'!BA55/'2-year summary'!AE55)*100</f>
        <v>49.422492401215806</v>
      </c>
      <c r="AQ55" s="158">
        <f>('2-year summary'!BB55/'2-year summary'!AF55)*100</f>
        <v>49.110320284697508</v>
      </c>
      <c r="AR55" s="158">
        <f>('2-year summary'!BC55/'2-year summary'!AG55)*100</f>
        <v>46.062322946175641</v>
      </c>
      <c r="AS55" s="158">
        <f>('2-year summary'!BD55/'2-year summary'!AH55)*100</f>
        <v>50.938477580813348</v>
      </c>
      <c r="AT55" s="550">
        <f t="shared" si="1"/>
        <v>67.422096317280449</v>
      </c>
      <c r="AU55" s="550">
        <f t="shared" si="1"/>
        <v>70.020855057351412</v>
      </c>
      <c r="AV55" s="160" t="s">
        <v>73</v>
      </c>
      <c r="AW55" s="157" t="s">
        <v>73</v>
      </c>
      <c r="AX55" s="157" t="s">
        <v>73</v>
      </c>
      <c r="AY55" s="157" t="s">
        <v>73</v>
      </c>
      <c r="AZ55" s="157" t="s">
        <v>73</v>
      </c>
      <c r="BA55" s="158" t="s">
        <v>73</v>
      </c>
      <c r="BB55" s="158" t="s">
        <v>73</v>
      </c>
      <c r="BC55" s="158" t="s">
        <v>73</v>
      </c>
      <c r="BD55" s="158" t="s">
        <v>73</v>
      </c>
      <c r="BE55" s="158" t="s">
        <v>73</v>
      </c>
      <c r="BF55" s="158" t="s">
        <v>73</v>
      </c>
      <c r="BG55" s="160">
        <f>('2-year summary'!CW55/'2-year summary'!X55)*100</f>
        <v>1.7828200972447326</v>
      </c>
      <c r="BH55" s="157">
        <f>('2-year summary'!CX55/'2-year summary'!Y55)*100</f>
        <v>0</v>
      </c>
      <c r="BI55" s="157">
        <f>('2-year summary'!CY55/'2-year summary'!Z55)*100</f>
        <v>0</v>
      </c>
      <c r="BJ55" s="157">
        <f>('2-year summary'!CZ55/'2-year summary'!AA55)*100</f>
        <v>0.72992700729927007</v>
      </c>
      <c r="BK55" s="157">
        <f>('2-year summary'!DA55/'2-year summary'!AB55)*100</f>
        <v>0.21208907741251329</v>
      </c>
      <c r="BL55" s="158">
        <f>('2-year summary'!DB55/'2-year summary'!AC55)*100</f>
        <v>0.13315579227696406</v>
      </c>
      <c r="BM55" s="158">
        <f>('2-year summary'!DC55/'2-year summary'!AD55)*100</f>
        <v>0</v>
      </c>
      <c r="BN55" s="158">
        <f>('2-year summary'!DD55/'2-year summary'!AE55)*100</f>
        <v>0</v>
      </c>
      <c r="BO55" s="158">
        <f>('2-year summary'!DE55/'2-year summary'!AF55)*100</f>
        <v>0</v>
      </c>
      <c r="BP55" s="158">
        <f>('2-year summary'!DF55/'2-year summary'!AG55)*100</f>
        <v>0</v>
      </c>
      <c r="BQ55" s="158">
        <f>('2-year summary'!DG55/'2-year summary'!AH55)*100</f>
        <v>0</v>
      </c>
      <c r="BR55" s="550">
        <f t="shared" si="2"/>
        <v>0</v>
      </c>
      <c r="BS55" s="550">
        <f t="shared" si="2"/>
        <v>0</v>
      </c>
      <c r="BT55" s="160">
        <f>('2-year summary'!DS55/'2-year summary'!AG55)*100</f>
        <v>0.79320113314447593</v>
      </c>
      <c r="BU55" s="160">
        <f>('2-year summary'!DT55/'2-year summary'!AH55)*100</f>
        <v>0.78206465067778941</v>
      </c>
      <c r="BV55" s="550">
        <f>('2-year summary'!DU55/'2-year summary'!AG55)*100</f>
        <v>0.16997167138810199</v>
      </c>
      <c r="BW55" s="550">
        <f>('2-year summary'!DV55/'2-year summary'!AH55)*100</f>
        <v>0.26068821689259641</v>
      </c>
      <c r="BX55" s="160">
        <f t="shared" si="3"/>
        <v>0.96317280453257792</v>
      </c>
      <c r="BY55" s="160">
        <f t="shared" si="3"/>
        <v>1.0427528675703859</v>
      </c>
      <c r="BZ55" s="160">
        <f>('2-year summary'!DY55/'2-year summary'!AG55)*100</f>
        <v>1.189801699716714</v>
      </c>
      <c r="CA55" s="160">
        <f>('2-year summary'!DZ55/'2-year summary'!AH55)*100</f>
        <v>4.327424400417101</v>
      </c>
      <c r="CB55" s="160">
        <f>('2-year summary'!EA55/'2-year summary'!AG55)*100</f>
        <v>1.8696883852691217</v>
      </c>
      <c r="CC55" s="160">
        <f>('2-year summary'!EB55/'2-year summary'!AH55)*100</f>
        <v>2.2419186652763297</v>
      </c>
      <c r="CD55" s="160">
        <f t="shared" si="4"/>
        <v>3.0594900849858355</v>
      </c>
      <c r="CE55" s="160">
        <f t="shared" si="4"/>
        <v>6.5693430656934311</v>
      </c>
      <c r="CF55" s="160">
        <f>('2-year summary'!EE55/'2-year summary'!AG55)*100</f>
        <v>5.3257790368271953</v>
      </c>
      <c r="CG55" s="160">
        <f>('2-year summary'!EF55/'2-year summary'!AH55)*100</f>
        <v>4.9530761209593326</v>
      </c>
      <c r="CH55" s="160">
        <f>('2-year summary'!EG55/'2-year summary'!AG55)*100</f>
        <v>0.22662889518413595</v>
      </c>
      <c r="CI55" s="160">
        <f>('2-year summary'!EH55/'2-year summary'!AH55)*100</f>
        <v>0.10427528675703858</v>
      </c>
      <c r="CJ55" s="160">
        <f t="shared" si="5"/>
        <v>5.5524079320113309</v>
      </c>
      <c r="CK55" s="160">
        <f t="shared" si="5"/>
        <v>5.0573514077163715</v>
      </c>
      <c r="CL55" s="160">
        <f>('2-year summary'!EK55/'2-year summary'!AG55)*100</f>
        <v>2.379603399433428</v>
      </c>
      <c r="CM55" s="160">
        <f>('2-year summary'!EL55/'2-year summary'!AH55)*100</f>
        <v>2.502606882168926</v>
      </c>
      <c r="CN55" s="160">
        <f>('2-year summary'!EM55/'2-year summary'!AG55)*100</f>
        <v>0.16997167138810199</v>
      </c>
      <c r="CO55" s="160">
        <f>('2-year summary'!EN55/'2-year summary'!AH55)*100</f>
        <v>5.213764337851929E-2</v>
      </c>
      <c r="CP55" s="160">
        <f t="shared" si="6"/>
        <v>2.5495750708215299</v>
      </c>
      <c r="CQ55" s="160">
        <f t="shared" si="6"/>
        <v>2.5547445255474455</v>
      </c>
      <c r="CR55" s="160">
        <f>('2-year summary'!EQ55/'2-year summary'!AG55)*100</f>
        <v>1.5864022662889519</v>
      </c>
      <c r="CS55" s="160">
        <f>('2-year summary'!ER55/'2-year summary'!AH55)*100</f>
        <v>1.5119916579770596</v>
      </c>
      <c r="CT55" s="160">
        <f>('2-year summary'!ES55/'2-year summary'!AG55)*100</f>
        <v>0.22662889518413595</v>
      </c>
      <c r="CU55" s="160">
        <f>('2-year summary'!ET55/'2-year summary'!AH55)*100</f>
        <v>5.213764337851929E-2</v>
      </c>
      <c r="CV55" s="160">
        <f t="shared" si="7"/>
        <v>1.8130311614730878</v>
      </c>
      <c r="CW55" s="160">
        <f t="shared" si="7"/>
        <v>1.5641293013555788</v>
      </c>
      <c r="CX55" s="160">
        <f>('2-year summary'!EW55/'2-year summary'!AG55)*100</f>
        <v>4.4192634560906514</v>
      </c>
      <c r="CY55" s="160">
        <f>('2-year summary'!EX55/'2-year summary'!AH55)*100</f>
        <v>1.5641293013555788</v>
      </c>
      <c r="CZ55" s="160">
        <f>('2-year summary'!EY55/'2-year summary'!AG55)*100</f>
        <v>1.529745042492918</v>
      </c>
      <c r="DA55" s="160">
        <f>('2-year summary'!EZ55/'2-year summary'!AH55)*100</f>
        <v>0.6256517205422315</v>
      </c>
      <c r="DB55" s="160">
        <f t="shared" si="8"/>
        <v>5.9490084985835692</v>
      </c>
      <c r="DC55" s="160">
        <f t="shared" si="8"/>
        <v>2.1897810218978102</v>
      </c>
      <c r="DD55" s="160">
        <f>('2-year summary'!FC55/'2-year summary'!AG55)*100</f>
        <v>5.6657223796033988E-2</v>
      </c>
      <c r="DE55" s="160">
        <f>('2-year summary'!FD55/'2-year summary'!AH55)*100</f>
        <v>5.213764337851929E-2</v>
      </c>
      <c r="DF55" s="160">
        <f>('2-year summary'!FE55/'2-year summary'!AG55)*100</f>
        <v>0.16997167138810199</v>
      </c>
      <c r="DG55" s="160">
        <f>('2-year summary'!FF55/'2-year summary'!AH55)*100</f>
        <v>5.213764337851929E-2</v>
      </c>
      <c r="DH55" s="160">
        <f t="shared" si="9"/>
        <v>0.22662889518413598</v>
      </c>
      <c r="DI55" s="160">
        <f t="shared" si="9"/>
        <v>0.10427528675703858</v>
      </c>
      <c r="DJ55" s="160">
        <f>('2-year summary'!FI55/'2-year summary'!AG55)*100</f>
        <v>4.4192634560906514</v>
      </c>
      <c r="DK55" s="160">
        <f>('2-year summary'!FJ55/'2-year summary'!AH55)*100</f>
        <v>4.4316996871741399</v>
      </c>
      <c r="DL55" s="160">
        <f>('2-year summary'!FK55/'2-year summary'!AG55)*100</f>
        <v>0.45325779036827191</v>
      </c>
      <c r="DM55" s="160">
        <f>('2-year summary'!FL55/'2-year summary'!AH55)*100</f>
        <v>0.20855057351407716</v>
      </c>
      <c r="DN55" s="160">
        <f t="shared" si="10"/>
        <v>4.8725212464589234</v>
      </c>
      <c r="DO55" s="160">
        <f t="shared" si="10"/>
        <v>4.6402502606882168</v>
      </c>
      <c r="DP55" s="160">
        <f>('2-year summary'!FO55/'2-year summary'!AG55)*100</f>
        <v>0</v>
      </c>
      <c r="DQ55" s="160">
        <f>('2-year summary'!FP55/'2-year summary'!AH55)*100</f>
        <v>0</v>
      </c>
      <c r="DR55" s="160">
        <f>('2-year summary'!FQ55/'2-year summary'!AG55)*100</f>
        <v>0</v>
      </c>
      <c r="DS55" s="160">
        <f>('2-year summary'!FR55/'2-year summary'!AH55)*100</f>
        <v>0</v>
      </c>
      <c r="DT55" s="160">
        <f t="shared" si="11"/>
        <v>0</v>
      </c>
      <c r="DU55" s="160">
        <f t="shared" si="11"/>
        <v>0</v>
      </c>
      <c r="DV55" s="160">
        <f>('2-year summary'!FU55/'2-year summary'!AG55)*100</f>
        <v>5.382436260623229</v>
      </c>
      <c r="DW55" s="160">
        <f>('2-year summary'!FV55/'2-year summary'!AH55)*100</f>
        <v>4.2231491136600621</v>
      </c>
      <c r="DX55" s="160">
        <f>('2-year summary'!FW55/'2-year summary'!AG55)*100</f>
        <v>1.189801699716714</v>
      </c>
      <c r="DY55" s="160">
        <f>('2-year summary'!FX55/'2-year summary'!AH55)*100</f>
        <v>1.1470281543274243</v>
      </c>
      <c r="DZ55" s="160">
        <f t="shared" si="12"/>
        <v>6.572237960339943</v>
      </c>
      <c r="EA55" s="160">
        <f t="shared" si="12"/>
        <v>5.3701772679874864</v>
      </c>
      <c r="EB55" s="160">
        <f>('2-year summary'!GA55/'2-year summary'!AG55)*100</f>
        <v>1.0198300283286119</v>
      </c>
      <c r="EC55" s="160">
        <f>('2-year summary'!GB55/'2-year summary'!AH55)*100</f>
        <v>0.83420229405630864</v>
      </c>
      <c r="ED55" s="160">
        <f>('2-year summary'!GC55/'2-year summary'!AG55)*100</f>
        <v>0</v>
      </c>
      <c r="EE55" s="160">
        <f>('2-year summary'!GD55/'2-year summary'!AH55)*100</f>
        <v>5.213764337851929E-2</v>
      </c>
      <c r="EF55" s="160">
        <f t="shared" si="13"/>
        <v>1.0198300283286119</v>
      </c>
      <c r="EG55" s="160">
        <f t="shared" si="13"/>
        <v>0.88633993743482797</v>
      </c>
      <c r="EH55" s="160">
        <f>('2-year summary'!GG55/'2-year summary'!AG55)*100</f>
        <v>0</v>
      </c>
      <c r="EI55" s="160">
        <f>('2-year summary'!GH55/'2-year summary'!AH55)*100</f>
        <v>0</v>
      </c>
      <c r="EJ55" s="160">
        <f>('2-year summary'!GI55/'2-year summary'!AG55)*100</f>
        <v>0</v>
      </c>
      <c r="EK55" s="160">
        <f>('2-year summary'!GJ55/'2-year summary'!AH55)*100</f>
        <v>0</v>
      </c>
      <c r="EL55" s="160">
        <f t="shared" si="14"/>
        <v>0</v>
      </c>
      <c r="EM55" s="160">
        <f t="shared" si="14"/>
        <v>0</v>
      </c>
      <c r="EN55" s="564">
        <f>('2-year summary'!GM55/'2-year summary'!X55)*100</f>
        <v>10.858995137763371</v>
      </c>
      <c r="EO55" s="263">
        <f>('2-year summary'!GN55/'2-year summary'!Y55)*100</f>
        <v>8.7520259319286886</v>
      </c>
      <c r="EP55" s="263">
        <f>('2-year summary'!GO55/'2-year summary'!Z55)*100</f>
        <v>8.4194977843426884</v>
      </c>
      <c r="EQ55" s="263">
        <f>('2-year summary'!GP55/'2-year summary'!AA55)*100</f>
        <v>9.3430656934306562</v>
      </c>
      <c r="ER55" s="263">
        <f>('2-year summary'!GQ55/'2-year summary'!AB55)*100</f>
        <v>12.513255567338282</v>
      </c>
      <c r="ES55" s="265">
        <f>('2-year summary'!GR55/'2-year summary'!AC55)*100</f>
        <v>7.4567243675099872</v>
      </c>
      <c r="ET55" s="265">
        <f>('2-year summary'!GS55/'2-year summary'!AD55)*100</f>
        <v>6.119951040391677</v>
      </c>
      <c r="EU55" s="265">
        <f>('2-year summary'!GT55/'2-year summary'!AE55)*100</f>
        <v>6.0182370820668689</v>
      </c>
      <c r="EV55" s="265">
        <f>('2-year summary'!GU55/'2-year summary'!AF55)*100</f>
        <v>5.456702253855279</v>
      </c>
      <c r="EW55" s="564">
        <f>('2-year summary'!GV55/'2-year summary'!X55)*100</f>
        <v>0.16207455429497569</v>
      </c>
      <c r="EX55" s="263">
        <f>('2-year summary'!GW55/'2-year summary'!Y55)*100</f>
        <v>0.64829821717990277</v>
      </c>
      <c r="EY55" s="263">
        <f>('2-year summary'!GX55/'2-year summary'!Z55)*100</f>
        <v>0.14771048744460857</v>
      </c>
      <c r="EZ55" s="263">
        <f>('2-year summary'!GY55/'2-year summary'!AA55)*100</f>
        <v>0.29197080291970801</v>
      </c>
      <c r="FA55" s="263">
        <f>('2-year summary'!GZ55/'2-year summary'!AB55)*100</f>
        <v>1.166489925768823</v>
      </c>
      <c r="FB55" s="265">
        <f>('2-year summary'!HA55/'2-year summary'!AC55)*100</f>
        <v>0.79893475366178435</v>
      </c>
      <c r="FC55" s="265">
        <f>('2-year summary'!HB55/'2-year summary'!AD55)*100</f>
        <v>0.36719706242350064</v>
      </c>
      <c r="FD55" s="265">
        <f>('2-year summary'!HC55/'2-year summary'!AE55)*100</f>
        <v>0.48632218844984804</v>
      </c>
      <c r="FE55" s="265">
        <f>('2-year summary'!HD55/'2-year summary'!AF55)*100</f>
        <v>0.29655990510083036</v>
      </c>
      <c r="FF55" s="564">
        <f>('2-year summary'!HN55/'2-year summary'!X55)*100</f>
        <v>10.696920583468396</v>
      </c>
      <c r="FG55" s="263">
        <f>('2-year summary'!HO55/'2-year summary'!Y55)*100</f>
        <v>12.317666126418152</v>
      </c>
      <c r="FH55" s="263">
        <f>('2-year summary'!HP55/'2-year summary'!Z55)*100</f>
        <v>13.58936484490399</v>
      </c>
      <c r="FI55" s="263">
        <f>('2-year summary'!HQ55/'2-year summary'!AA55)*100</f>
        <v>11.97080291970803</v>
      </c>
      <c r="FJ55" s="263">
        <f>('2-year summary'!HR55/'2-year summary'!AB55)*100</f>
        <v>9.7560975609756095</v>
      </c>
      <c r="FK55" s="265">
        <f>('2-year summary'!HS55/'2-year summary'!AC55)*100</f>
        <v>6.9241011984021297</v>
      </c>
      <c r="FL55" s="265">
        <f>('2-year summary'!HT55/'2-year summary'!AD55)*100</f>
        <v>10.403916768665852</v>
      </c>
      <c r="FM55" s="265">
        <f>('2-year summary'!HU55/'2-year summary'!AE55)*100</f>
        <v>9.3617021276595747</v>
      </c>
      <c r="FN55" s="265">
        <f>('2-year summary'!HV55/'2-year summary'!AF55)*100</f>
        <v>10.616844602609728</v>
      </c>
      <c r="FO55" s="564">
        <f>('2-year summary'!HW55/'2-year summary'!X55)*100</f>
        <v>0.81037277147487841</v>
      </c>
      <c r="FP55" s="263">
        <f>('2-year summary'!HX55/'2-year summary'!Y55)*100</f>
        <v>0.48622366288492713</v>
      </c>
      <c r="FQ55" s="263">
        <f>('2-year summary'!HY55/'2-year summary'!Z55)*100</f>
        <v>1.7725258493353029</v>
      </c>
      <c r="FR55" s="263">
        <f>('2-year summary'!HZ55/'2-year summary'!AA55)*100</f>
        <v>1.6058394160583942</v>
      </c>
      <c r="FS55" s="263">
        <f>('2-year summary'!IA55/'2-year summary'!AB55)*100</f>
        <v>1.0604453870625663</v>
      </c>
      <c r="FT55" s="265">
        <f>('2-year summary'!IB55/'2-year summary'!AC55)*100</f>
        <v>1.3315579227696404</v>
      </c>
      <c r="FU55" s="265">
        <f>('2-year summary'!IC55/'2-year summary'!AD55)*100</f>
        <v>2.386780905752754</v>
      </c>
      <c r="FV55" s="265">
        <f>('2-year summary'!ID55/'2-year summary'!AE55)*100</f>
        <v>1.5197568389057752</v>
      </c>
      <c r="FW55" s="265">
        <f>('2-year summary'!IE55/'2-year summary'!AF55)*100</f>
        <v>1.7200474495848161</v>
      </c>
      <c r="FX55" s="564">
        <f>('2-year summary'!KQ55/'2-year summary'!X55)*100</f>
        <v>25.769854132901131</v>
      </c>
      <c r="FY55" s="263">
        <f>('2-year summary'!KR55/'2-year summary'!Y55)*100</f>
        <v>26.742301458670987</v>
      </c>
      <c r="FZ55" s="263">
        <f>('2-year summary'!KS55/'2-year summary'!Z55)*100</f>
        <v>25.553914327917283</v>
      </c>
      <c r="GA55" s="263">
        <f>('2-year summary'!KT55/'2-year summary'!AA55)*100</f>
        <v>24.525547445255473</v>
      </c>
      <c r="GB55" s="263">
        <f>('2-year summary'!KU55/'2-year summary'!AB55)*100</f>
        <v>18.87592788971368</v>
      </c>
      <c r="GC55" s="265">
        <f>('2-year summary'!KV55/'2-year summary'!AC55)*100</f>
        <v>12.516644474034621</v>
      </c>
      <c r="GD55" s="265">
        <f>('2-year summary'!KW55/'2-year summary'!AD55)*100</f>
        <v>12.545899632802938</v>
      </c>
      <c r="GE55" s="265">
        <f>('2-year summary'!KX55/'2-year summary'!AE55)*100</f>
        <v>11.003039513677813</v>
      </c>
      <c r="GF55" s="265">
        <f>('2-year summary'!KY55/'2-year summary'!AF55)*100</f>
        <v>10.55753262158956</v>
      </c>
      <c r="GG55" s="564">
        <f>('2-year summary'!KZ55/'2-year summary'!X55)*100</f>
        <v>2.9173419773095626</v>
      </c>
      <c r="GH55" s="263">
        <f>('2-year summary'!LA55/'2-year summary'!Y55)*100</f>
        <v>2.2690437601296596</v>
      </c>
      <c r="GI55" s="263">
        <f>('2-year summary'!LB55/'2-year summary'!Z55)*100</f>
        <v>2.8064992614475628</v>
      </c>
      <c r="GJ55" s="263">
        <f>('2-year summary'!LC55/'2-year summary'!AA55)*100</f>
        <v>4.2335766423357661</v>
      </c>
      <c r="GK55" s="263">
        <f>('2-year summary'!LD55/'2-year summary'!AB55)*100</f>
        <v>3.1813361611876987</v>
      </c>
      <c r="GL55" s="265">
        <f>('2-year summary'!LE55/'2-year summary'!AC55)*100</f>
        <v>2.2636484687083889</v>
      </c>
      <c r="GM55" s="265">
        <f>('2-year summary'!LF55/'2-year summary'!AD55)*100</f>
        <v>1.7135862913096693</v>
      </c>
      <c r="GN55" s="265">
        <f>('2-year summary'!LG55/'2-year summary'!AE55)*100</f>
        <v>1.4589665653495441</v>
      </c>
      <c r="GO55" s="265">
        <f>('2-year summary'!LH55/'2-year summary'!AF55)*100</f>
        <v>1.7793594306049825</v>
      </c>
      <c r="GP55" s="152"/>
      <c r="GQ55" s="153">
        <f t="shared" si="45"/>
        <v>100</v>
      </c>
      <c r="GR55" s="153">
        <f t="shared" si="46"/>
        <v>100</v>
      </c>
      <c r="GS55" s="153">
        <f t="shared" si="47"/>
        <v>100</v>
      </c>
      <c r="GT55" s="153">
        <f t="shared" si="48"/>
        <v>99.999999999999986</v>
      </c>
      <c r="GU55" s="153">
        <f t="shared" si="49"/>
        <v>100</v>
      </c>
      <c r="GV55" s="153">
        <f t="shared" si="50"/>
        <v>100</v>
      </c>
      <c r="GW55" s="153">
        <f t="shared" si="51"/>
        <v>100</v>
      </c>
      <c r="GX55" s="153">
        <f t="shared" si="52"/>
        <v>100</v>
      </c>
      <c r="GY55" s="153">
        <f t="shared" si="53"/>
        <v>100</v>
      </c>
      <c r="GZ55" s="569">
        <f t="shared" si="54"/>
        <v>100</v>
      </c>
      <c r="HA55" s="569">
        <f t="shared" si="54"/>
        <v>100</v>
      </c>
    </row>
    <row r="56" spans="1:209" x14ac:dyDescent="0.2">
      <c r="A56" s="156" t="s">
        <v>50</v>
      </c>
      <c r="B56" s="157">
        <f>('2-year summary'!B56/'2-year summary'!X56)*100</f>
        <v>57.35826296743064</v>
      </c>
      <c r="C56" s="157">
        <f>('2-year summary'!C56/'2-year summary'!Y56)*100</f>
        <v>51.11222194451387</v>
      </c>
      <c r="D56" s="157">
        <f>('2-year summary'!D56/'2-year summary'!Z56)*100</f>
        <v>49.925410243659876</v>
      </c>
      <c r="E56" s="157">
        <f>('2-year summary'!E56/'2-year summary'!AA56)*100</f>
        <v>53.195876288659797</v>
      </c>
      <c r="F56" s="157">
        <f>('2-year summary'!F56/'2-year summary'!AB56)*100</f>
        <v>41.672975018925058</v>
      </c>
      <c r="G56" s="158">
        <f>('2-year summary'!G56/'2-year summary'!AC56)*100</f>
        <v>41.346764679190493</v>
      </c>
      <c r="H56" s="158">
        <f>('2-year summary'!H56/'2-year summary'!AD56)*100</f>
        <v>41.448975756436759</v>
      </c>
      <c r="I56" s="158">
        <f>('2-year summary'!I56/'2-year summary'!AE56)*100</f>
        <v>40.860030837759119</v>
      </c>
      <c r="J56" s="158">
        <f>('2-year summary'!J56/'2-year summary'!AF56)*100</f>
        <v>38.762266540044315</v>
      </c>
      <c r="K56" s="158">
        <f>('2-year summary'!K56/'2-year summary'!AG56)*100</f>
        <v>40.093151103306099</v>
      </c>
      <c r="L56" s="158">
        <f>('2-year summary'!L56/'2-year summary'!AH56)*100</f>
        <v>39.242982918203026</v>
      </c>
      <c r="M56" s="160">
        <f>('2-year summary'!M56/'2-year summary'!X56)*100</f>
        <v>42.64173703256936</v>
      </c>
      <c r="N56" s="157">
        <f>('2-year summary'!N56/'2-year summary'!Y56)*100</f>
        <v>48.88777805548613</v>
      </c>
      <c r="O56" s="157">
        <f>('2-year summary'!O56/'2-year summary'!Z56)*100</f>
        <v>50.074589756340124</v>
      </c>
      <c r="P56" s="157">
        <f>('2-year summary'!P56/'2-year summary'!AA56)*100</f>
        <v>46.804123711340203</v>
      </c>
      <c r="Q56" s="157">
        <f>('2-year summary'!Q56/'2-year summary'!AB56)*100</f>
        <v>58.327024981074949</v>
      </c>
      <c r="R56" s="158">
        <f>('2-year summary'!R56/'2-year summary'!AC56)*100</f>
        <v>58.653235320809515</v>
      </c>
      <c r="S56" s="158">
        <f>('2-year summary'!S56/'2-year summary'!AD56)*100</f>
        <v>58.551024243563241</v>
      </c>
      <c r="T56" s="158">
        <f>('2-year summary'!T56/'2-year summary'!AE56)*100</f>
        <v>59.139969162240881</v>
      </c>
      <c r="U56" s="158">
        <f>('2-year summary'!U56/'2-year summary'!AF56)*100</f>
        <v>61.237733459955678</v>
      </c>
      <c r="V56" s="158">
        <f>('2-year summary'!V56/'2-year summary'!AG56)*100</f>
        <v>59.906848896693901</v>
      </c>
      <c r="W56" s="158">
        <f>('2-year summary'!W56/'2-year summary'!AH56)*100</f>
        <v>60.757017081796974</v>
      </c>
      <c r="X56" s="160">
        <f>('2-year summary'!AI56/'2-year summary'!X56)*100</f>
        <v>25.165862484921593</v>
      </c>
      <c r="Y56" s="157">
        <f>('2-year summary'!AJ56/'2-year summary'!Y56)*100</f>
        <v>21.594601349662586</v>
      </c>
      <c r="Z56" s="157">
        <f>('2-year summary'!AK56/'2-year summary'!Z56)*100</f>
        <v>20.798110392839384</v>
      </c>
      <c r="AA56" s="157">
        <f>('2-year summary'!AL56/'2-year summary'!AA56)*100</f>
        <v>20.570042449969677</v>
      </c>
      <c r="AB56" s="157">
        <f>('2-year summary'!AM56/'2-year summary'!AB56)*100</f>
        <v>13.928841786525359</v>
      </c>
      <c r="AC56" s="158">
        <f>('2-year summary'!AN56/'2-year summary'!AC56)*100</f>
        <v>13.304292585534078</v>
      </c>
      <c r="AD56" s="158">
        <f>('2-year summary'!AO56/'2-year summary'!AD56)*100</f>
        <v>13.493704190941552</v>
      </c>
      <c r="AE56" s="158">
        <f>('2-year summary'!AP56/'2-year summary'!AE56)*100</f>
        <v>13.277368511221518</v>
      </c>
      <c r="AF56" s="158">
        <f>('2-year summary'!AQ56/'2-year summary'!AF56)*100</f>
        <v>12.591009813232034</v>
      </c>
      <c r="AG56" s="158">
        <f>('2-year summary'!AR56/'2-year summary'!AG56)*100</f>
        <v>12.476139573948233</v>
      </c>
      <c r="AH56" s="158">
        <f>('2-year summary'!AS56/'2-year summary'!AH56)*100</f>
        <v>12.348558958537135</v>
      </c>
      <c r="AI56" s="160">
        <f>('2-year summary'!AT56/'2-year summary'!X56)*100</f>
        <v>30.14173703256936</v>
      </c>
      <c r="AJ56" s="157">
        <f>('2-year summary'!AU56/'2-year summary'!Y56)*100</f>
        <v>33.866533366658338</v>
      </c>
      <c r="AK56" s="157">
        <f>('2-year summary'!AV56/'2-year summary'!Z56)*100</f>
        <v>31.439582297364492</v>
      </c>
      <c r="AL56" s="157">
        <f>('2-year summary'!AW56/'2-year summary'!AA56)*100</f>
        <v>28.732565191024861</v>
      </c>
      <c r="AM56" s="157">
        <f>('2-year summary'!AX56/'2-year summary'!AB56)*100</f>
        <v>39.761544284632855</v>
      </c>
      <c r="AN56" s="158">
        <f>('2-year summary'!AY56/'2-year summary'!AC56)*100</f>
        <v>40.021780560849443</v>
      </c>
      <c r="AO56" s="158">
        <f>('2-year summary'!AZ56/'2-year summary'!AD56)*100</f>
        <v>40.528096222514563</v>
      </c>
      <c r="AP56" s="158">
        <f>('2-year summary'!BA56/'2-year summary'!AE56)*100</f>
        <v>41.134144252184342</v>
      </c>
      <c r="AQ56" s="158">
        <f>('2-year summary'!BB56/'2-year summary'!AF56)*100</f>
        <v>41.500474833808163</v>
      </c>
      <c r="AR56" s="158">
        <f>('2-year summary'!BC56/'2-year summary'!AG56)*100</f>
        <v>36.664885088188136</v>
      </c>
      <c r="AS56" s="158">
        <f>('2-year summary'!BD56/'2-year summary'!AH56)*100</f>
        <v>40.138460380766041</v>
      </c>
      <c r="AT56" s="550">
        <f t="shared" si="1"/>
        <v>49.141024662136367</v>
      </c>
      <c r="AU56" s="550">
        <f t="shared" si="1"/>
        <v>52.487019339303174</v>
      </c>
      <c r="AV56" s="160" t="s">
        <v>73</v>
      </c>
      <c r="AW56" s="157" t="s">
        <v>73</v>
      </c>
      <c r="AX56" s="157" t="s">
        <v>73</v>
      </c>
      <c r="AY56" s="157" t="s">
        <v>73</v>
      </c>
      <c r="AZ56" s="157" t="s">
        <v>73</v>
      </c>
      <c r="BA56" s="158" t="s">
        <v>73</v>
      </c>
      <c r="BB56" s="158" t="s">
        <v>73</v>
      </c>
      <c r="BC56" s="158" t="s">
        <v>73</v>
      </c>
      <c r="BD56" s="158" t="s">
        <v>73</v>
      </c>
      <c r="BE56" s="158" t="s">
        <v>73</v>
      </c>
      <c r="BF56" s="158" t="s">
        <v>73</v>
      </c>
      <c r="BG56" s="160">
        <f>('2-year summary'!CW56/'2-year summary'!X56)*100</f>
        <v>0.24125452352231602</v>
      </c>
      <c r="BH56" s="157">
        <f>('2-year summary'!CX56/'2-year summary'!Y56)*100</f>
        <v>1.037240689827543</v>
      </c>
      <c r="BI56" s="157">
        <f>('2-year summary'!CY56/'2-year summary'!Z56)*100</f>
        <v>0.78319244157135748</v>
      </c>
      <c r="BJ56" s="157">
        <f>('2-year summary'!CZ56/'2-year summary'!AA56)*100</f>
        <v>4.1964827167980587</v>
      </c>
      <c r="BK56" s="157">
        <f>('2-year summary'!DA56/'2-year summary'!AB56)*100</f>
        <v>0</v>
      </c>
      <c r="BL56" s="158">
        <f>('2-year summary'!DB56/'2-year summary'!AC56)*100</f>
        <v>0</v>
      </c>
      <c r="BM56" s="158">
        <f>('2-year summary'!DC56/'2-year summary'!AD56)*100</f>
        <v>0</v>
      </c>
      <c r="BN56" s="158">
        <f>('2-year summary'!DD56/'2-year summary'!AE56)*100</f>
        <v>0</v>
      </c>
      <c r="BO56" s="158">
        <f>('2-year summary'!DE56/'2-year summary'!AF56)*100</f>
        <v>0</v>
      </c>
      <c r="BP56" s="158">
        <f>('2-year summary'!DF56/'2-year summary'!AG56)*100</f>
        <v>0</v>
      </c>
      <c r="BQ56" s="158">
        <f>('2-year summary'!DG56/'2-year summary'!AH56)*100</f>
        <v>0</v>
      </c>
      <c r="BR56" s="550">
        <f t="shared" si="2"/>
        <v>0</v>
      </c>
      <c r="BS56" s="550">
        <f t="shared" si="2"/>
        <v>0</v>
      </c>
      <c r="BT56" s="160">
        <f>('2-year summary'!DS56/'2-year summary'!AG56)*100</f>
        <v>0.64136825227151262</v>
      </c>
      <c r="BU56" s="160">
        <f>('2-year summary'!DT56/'2-year summary'!AH56)*100</f>
        <v>0.68477688313642859</v>
      </c>
      <c r="BV56" s="550">
        <f>('2-year summary'!DU56/'2-year summary'!AG56)*100</f>
        <v>0.54210887989615941</v>
      </c>
      <c r="BW56" s="550">
        <f>('2-year summary'!DV56/'2-year summary'!AH56)*100</f>
        <v>0.54180148995409738</v>
      </c>
      <c r="BX56" s="160">
        <f t="shared" si="3"/>
        <v>1.183477132167672</v>
      </c>
      <c r="BY56" s="160">
        <f t="shared" si="3"/>
        <v>1.226578373090526</v>
      </c>
      <c r="BZ56" s="160">
        <f>('2-year summary'!DY56/'2-year summary'!AG56)*100</f>
        <v>3.4206306787814</v>
      </c>
      <c r="CA56" s="160">
        <f>('2-year summary'!DZ56/'2-year summary'!AH56)*100</f>
        <v>3.2733840018060048</v>
      </c>
      <c r="CB56" s="160">
        <f>('2-year summary'!EA56/'2-year summary'!AG56)*100</f>
        <v>11.399557150492479</v>
      </c>
      <c r="CC56" s="160">
        <f>('2-year summary'!EB56/'2-year summary'!AH56)*100</f>
        <v>10.241553164271201</v>
      </c>
      <c r="CD56" s="160">
        <f t="shared" si="4"/>
        <v>14.820187829273879</v>
      </c>
      <c r="CE56" s="160">
        <f t="shared" si="4"/>
        <v>13.514937166077205</v>
      </c>
      <c r="CF56" s="160">
        <f>('2-year summary'!EE56/'2-year summary'!AG56)*100</f>
        <v>7.1008627930060326</v>
      </c>
      <c r="CG56" s="160">
        <f>('2-year summary'!EF56/'2-year summary'!AH56)*100</f>
        <v>6.3285424034916087</v>
      </c>
      <c r="CH56" s="160">
        <f>('2-year summary'!EG56/'2-year summary'!AG56)*100</f>
        <v>0.51920287088646255</v>
      </c>
      <c r="CI56" s="160">
        <f>('2-year summary'!EH56/'2-year summary'!AH56)*100</f>
        <v>0.29347580705846943</v>
      </c>
      <c r="CJ56" s="160">
        <f t="shared" si="5"/>
        <v>7.6200656638924951</v>
      </c>
      <c r="CK56" s="160">
        <f t="shared" si="5"/>
        <v>6.6220182105500784</v>
      </c>
      <c r="CL56" s="160">
        <f>('2-year summary'!EK56/'2-year summary'!AG56)*100</f>
        <v>1.3972665495915095</v>
      </c>
      <c r="CM56" s="160">
        <f>('2-year summary'!EL56/'2-year summary'!AH56)*100</f>
        <v>1.7307547595755888</v>
      </c>
      <c r="CN56" s="160">
        <f>('2-year summary'!EM56/'2-year summary'!AG56)*100</f>
        <v>0.41994349851110946</v>
      </c>
      <c r="CO56" s="160">
        <f>('2-year summary'!EN56/'2-year summary'!AH56)*100</f>
        <v>0.18060049665136579</v>
      </c>
      <c r="CP56" s="160">
        <f t="shared" si="6"/>
        <v>1.817210048102619</v>
      </c>
      <c r="CQ56" s="160">
        <f t="shared" si="6"/>
        <v>1.9113552562269547</v>
      </c>
      <c r="CR56" s="160">
        <f>('2-year summary'!EQ56/'2-year summary'!AG56)*100</f>
        <v>2.0080934565167596</v>
      </c>
      <c r="CS56" s="160">
        <f>('2-year summary'!ER56/'2-year summary'!AH56)*100</f>
        <v>2.1747309805101964</v>
      </c>
      <c r="CT56" s="160">
        <f>('2-year summary'!ES56/'2-year summary'!AG56)*100</f>
        <v>0.95441704207070333</v>
      </c>
      <c r="CU56" s="160">
        <f>('2-year summary'!ET56/'2-year summary'!AH56)*100</f>
        <v>0.54180148995409738</v>
      </c>
      <c r="CV56" s="160">
        <f t="shared" si="7"/>
        <v>2.9625104985874628</v>
      </c>
      <c r="CW56" s="160">
        <f t="shared" si="7"/>
        <v>2.7165324704642937</v>
      </c>
      <c r="CX56" s="160">
        <f>('2-year summary'!EW56/'2-year summary'!AG56)*100</f>
        <v>2.0004581201801939</v>
      </c>
      <c r="CY56" s="160">
        <f>('2-year summary'!EX56/'2-year summary'!AH56)*100</f>
        <v>1.9866054631650236</v>
      </c>
      <c r="CZ56" s="160">
        <f>('2-year summary'!EY56/'2-year summary'!AG56)*100</f>
        <v>1.3132778498892876</v>
      </c>
      <c r="DA56" s="160">
        <f>('2-year summary'!EZ56/'2-year summary'!AH56)*100</f>
        <v>1.2867785386409811</v>
      </c>
      <c r="DB56" s="160">
        <f t="shared" si="8"/>
        <v>3.3137359700694815</v>
      </c>
      <c r="DC56" s="160">
        <f t="shared" si="8"/>
        <v>3.2733840018060048</v>
      </c>
      <c r="DD56" s="160">
        <f>('2-year summary'!FC56/'2-year summary'!AG56)*100</f>
        <v>6.1082690692525005E-2</v>
      </c>
      <c r="DE56" s="160">
        <f>('2-year summary'!FD56/'2-year summary'!AH56)*100</f>
        <v>7.5250206938069081E-2</v>
      </c>
      <c r="DF56" s="160">
        <f>('2-year summary'!FE56/'2-year summary'!AG56)*100</f>
        <v>0.40467282583797815</v>
      </c>
      <c r="DG56" s="160">
        <f>('2-year summary'!FF56/'2-year summary'!AH56)*100</f>
        <v>0.15050041387613816</v>
      </c>
      <c r="DH56" s="160">
        <f t="shared" si="9"/>
        <v>0.46575551653050318</v>
      </c>
      <c r="DI56" s="160">
        <f t="shared" si="9"/>
        <v>0.22575062081420724</v>
      </c>
      <c r="DJ56" s="160">
        <f>('2-year summary'!FI56/'2-year summary'!AG56)*100</f>
        <v>3.0159578529434223</v>
      </c>
      <c r="DK56" s="160">
        <f>('2-year summary'!FJ56/'2-year summary'!AH56)*100</f>
        <v>2.769207615320942</v>
      </c>
      <c r="DL56" s="160">
        <f>('2-year summary'!FK56/'2-year summary'!AG56)*100</f>
        <v>2.7410857448270596</v>
      </c>
      <c r="DM56" s="160">
        <f>('2-year summary'!FL56/'2-year summary'!AH56)*100</f>
        <v>2.1220558356535482</v>
      </c>
      <c r="DN56" s="160">
        <f t="shared" si="10"/>
        <v>5.7570435977704815</v>
      </c>
      <c r="DO56" s="160">
        <f t="shared" si="10"/>
        <v>4.8912634509744901</v>
      </c>
      <c r="DP56" s="160">
        <f>('2-year summary'!FO56/'2-year summary'!AG56)*100</f>
        <v>5.3447354355959376E-2</v>
      </c>
      <c r="DQ56" s="160">
        <f>('2-year summary'!FP56/'2-year summary'!AH56)*100</f>
        <v>4.5150124162841448E-2</v>
      </c>
      <c r="DR56" s="160">
        <f>('2-year summary'!FQ56/'2-year summary'!AG56)*100</f>
        <v>0</v>
      </c>
      <c r="DS56" s="160">
        <f>('2-year summary'!FR56/'2-year summary'!AH56)*100</f>
        <v>0</v>
      </c>
      <c r="DT56" s="160">
        <f t="shared" si="11"/>
        <v>5.3447354355959376E-2</v>
      </c>
      <c r="DU56" s="160">
        <f t="shared" si="11"/>
        <v>4.5150124162841448E-2</v>
      </c>
      <c r="DV56" s="160">
        <f>('2-year summary'!FU56/'2-year summary'!AG56)*100</f>
        <v>7.0855921203329011</v>
      </c>
      <c r="DW56" s="160">
        <f>('2-year summary'!FV56/'2-year summary'!AH56)*100</f>
        <v>6.7950936865076379</v>
      </c>
      <c r="DX56" s="160">
        <f>('2-year summary'!FW56/'2-year summary'!AG56)*100</f>
        <v>4.6728258379781629</v>
      </c>
      <c r="DY56" s="160">
        <f>('2-year summary'!FX56/'2-year summary'!AH56)*100</f>
        <v>4.7708631198735789</v>
      </c>
      <c r="DZ56" s="160">
        <f t="shared" si="12"/>
        <v>11.758417958311064</v>
      </c>
      <c r="EA56" s="160">
        <f t="shared" si="12"/>
        <v>11.565956806381216</v>
      </c>
      <c r="EB56" s="160">
        <f>('2-year summary'!GA56/'2-year summary'!AG56)*100</f>
        <v>0.66427426128120948</v>
      </c>
      <c r="EC56" s="160">
        <f>('2-year summary'!GB56/'2-year summary'!AH56)*100</f>
        <v>0.8428023177063737</v>
      </c>
      <c r="ED56" s="160">
        <f>('2-year summary'!GC56/'2-year summary'!AG56)*100</f>
        <v>7.6353363365656256E-3</v>
      </c>
      <c r="EE56" s="160">
        <f>('2-year summary'!GD56/'2-year summary'!AH56)*100</f>
        <v>0.10535028971329671</v>
      </c>
      <c r="EF56" s="160">
        <f t="shared" si="13"/>
        <v>0.67190959761777513</v>
      </c>
      <c r="EG56" s="160">
        <f t="shared" si="13"/>
        <v>0.94815260741967045</v>
      </c>
      <c r="EH56" s="160">
        <f>('2-year summary'!GG56/'2-year summary'!AG56)*100</f>
        <v>0.16797739940444378</v>
      </c>
      <c r="EI56" s="160">
        <f>('2-year summary'!GH56/'2-year summary'!AH56)*100</f>
        <v>0.18812551734517269</v>
      </c>
      <c r="EJ56" s="160">
        <f>('2-year summary'!GI56/'2-year summary'!AG56)*100</f>
        <v>0.26723677177979693</v>
      </c>
      <c r="EK56" s="160">
        <f>('2-year summary'!GJ56/'2-year summary'!AH56)*100</f>
        <v>0.38377605538415227</v>
      </c>
      <c r="EL56" s="160">
        <f t="shared" si="14"/>
        <v>0.43521417118424072</v>
      </c>
      <c r="EM56" s="160">
        <f t="shared" si="14"/>
        <v>0.57190157272932496</v>
      </c>
      <c r="EN56" s="564">
        <f>('2-year summary'!GM56/'2-year summary'!X56)*100</f>
        <v>7.3582629674306403</v>
      </c>
      <c r="EO56" s="263">
        <f>('2-year summary'!GN56/'2-year summary'!Y56)*100</f>
        <v>6.7108222944263938</v>
      </c>
      <c r="EP56" s="263">
        <f>('2-year summary'!GO56/'2-year summary'!Z56)*100</f>
        <v>6.8249627051218305</v>
      </c>
      <c r="EQ56" s="263">
        <f>('2-year summary'!GP56/'2-year summary'!AA56)*100</f>
        <v>8.5021224984839296</v>
      </c>
      <c r="ER56" s="263">
        <f>('2-year summary'!GQ56/'2-year summary'!AB56)*100</f>
        <v>6.4723694171082506</v>
      </c>
      <c r="ES56" s="265">
        <f>('2-year summary'!GR56/'2-year summary'!AC56)*100</f>
        <v>6.9062528360105278</v>
      </c>
      <c r="ET56" s="265">
        <f>('2-year summary'!GS56/'2-year summary'!AD56)*100</f>
        <v>6.8502161247885729</v>
      </c>
      <c r="EU56" s="265">
        <f>('2-year summary'!GT56/'2-year summary'!AE56)*100</f>
        <v>6.4159671063902692</v>
      </c>
      <c r="EV56" s="265">
        <f>('2-year summary'!GU56/'2-year summary'!AF56)*100</f>
        <v>6.1728395061728394</v>
      </c>
      <c r="EW56" s="564">
        <f>('2-year summary'!GV56/'2-year summary'!X56)*100</f>
        <v>0.37696019300361883</v>
      </c>
      <c r="EX56" s="263">
        <f>('2-year summary'!GW56/'2-year summary'!Y56)*100</f>
        <v>0.36240939765058738</v>
      </c>
      <c r="EY56" s="263">
        <f>('2-year summary'!GX56/'2-year summary'!Z56)*100</f>
        <v>0.62158130283441071</v>
      </c>
      <c r="EZ56" s="263">
        <f>('2-year summary'!GY56/'2-year summary'!AA56)*100</f>
        <v>0.66707095209217704</v>
      </c>
      <c r="FA56" s="263">
        <f>('2-year summary'!GZ56/'2-year summary'!AB56)*100</f>
        <v>0.25548826646479939</v>
      </c>
      <c r="FB56" s="265">
        <f>('2-year summary'!HA56/'2-year summary'!AC56)*100</f>
        <v>0.35393411380343048</v>
      </c>
      <c r="FC56" s="265">
        <f>('2-year summary'!HB56/'2-year summary'!AD56)*100</f>
        <v>0.19733132869761325</v>
      </c>
      <c r="FD56" s="265">
        <f>('2-year summary'!HC56/'2-year summary'!AE56)*100</f>
        <v>0.21415110501970189</v>
      </c>
      <c r="FE56" s="265">
        <f>('2-year summary'!HD56/'2-year summary'!AF56)*100</f>
        <v>0.34029756251978471</v>
      </c>
      <c r="FF56" s="564">
        <f>('2-year summary'!HN56/'2-year summary'!X56)*100</f>
        <v>8.066948130277444</v>
      </c>
      <c r="FG56" s="263">
        <f>('2-year summary'!HO56/'2-year summary'!Y56)*100</f>
        <v>8.5228692826793289</v>
      </c>
      <c r="FH56" s="263">
        <f>('2-year summary'!HP56/'2-year summary'!Z56)*100</f>
        <v>8.2297364495275982</v>
      </c>
      <c r="FI56" s="263">
        <f>('2-year summary'!HQ56/'2-year summary'!AA56)*100</f>
        <v>9.2419648271679815</v>
      </c>
      <c r="FJ56" s="263">
        <f>('2-year summary'!HR56/'2-year summary'!AB56)*100</f>
        <v>10.058667676003028</v>
      </c>
      <c r="FK56" s="265">
        <f>('2-year summary'!HS56/'2-year summary'!AC56)*100</f>
        <v>10.372992104546693</v>
      </c>
      <c r="FL56" s="265">
        <f>('2-year summary'!HT56/'2-year summary'!AD56)*100</f>
        <v>10.721668859236985</v>
      </c>
      <c r="FM56" s="265">
        <f>('2-year summary'!HU56/'2-year summary'!AE56)*100</f>
        <v>10.844611958197705</v>
      </c>
      <c r="FN56" s="265">
        <f>('2-year summary'!HV56/'2-year summary'!AF56)*100</f>
        <v>10.30389363722697</v>
      </c>
      <c r="FO56" s="564">
        <f>('2-year summary'!HW56/'2-year summary'!X56)*100</f>
        <v>7.1320868516284674</v>
      </c>
      <c r="FP56" s="263">
        <f>('2-year summary'!HX56/'2-year summary'!Y56)*100</f>
        <v>6.9732566858285425</v>
      </c>
      <c r="FQ56" s="263">
        <f>('2-year summary'!HY56/'2-year summary'!Z56)*100</f>
        <v>8.5156638488314265</v>
      </c>
      <c r="FR56" s="263">
        <f>('2-year summary'!HZ56/'2-year summary'!AA56)*100</f>
        <v>6.5736810187992729</v>
      </c>
      <c r="FS56" s="263">
        <f>('2-year summary'!IA56/'2-year summary'!AB56)*100</f>
        <v>11.932248296744891</v>
      </c>
      <c r="FT56" s="265">
        <f>('2-year summary'!IB56/'2-year summary'!AC56)*100</f>
        <v>11.108086033215356</v>
      </c>
      <c r="FU56" s="265">
        <f>('2-year summary'!IC56/'2-year summary'!AD56)*100</f>
        <v>11.341853035143771</v>
      </c>
      <c r="FV56" s="265">
        <f>('2-year summary'!ID56/'2-year summary'!AE56)*100</f>
        <v>11.298612300839473</v>
      </c>
      <c r="FW56" s="265">
        <f>('2-year summary'!IE56/'2-year summary'!AF56)*100</f>
        <v>13.342830009496677</v>
      </c>
      <c r="FX56" s="564">
        <f>('2-year summary'!KQ56/'2-year summary'!X56)*100</f>
        <v>16.767189384800965</v>
      </c>
      <c r="FY56" s="263">
        <f>('2-year summary'!KR56/'2-year summary'!Y56)*100</f>
        <v>14.283929017745564</v>
      </c>
      <c r="FZ56" s="263">
        <f>('2-year summary'!KS56/'2-year summary'!Z56)*100</f>
        <v>14.072600696171058</v>
      </c>
      <c r="GA56" s="263">
        <f>('2-year summary'!KT56/'2-year summary'!AA56)*100</f>
        <v>14.881746513038205</v>
      </c>
      <c r="GB56" s="263">
        <f>('2-year summary'!KU56/'2-year summary'!AB56)*100</f>
        <v>11.213096139288419</v>
      </c>
      <c r="GC56" s="265">
        <f>('2-year summary'!KV56/'2-year summary'!AC56)*100</f>
        <v>10.763227153099193</v>
      </c>
      <c r="GD56" s="265">
        <f>('2-year summary'!KW56/'2-year summary'!AD56)*100</f>
        <v>10.383386581469649</v>
      </c>
      <c r="GE56" s="265">
        <f>('2-year summary'!KX56/'2-year summary'!AE56)*100</f>
        <v>10.322083261949631</v>
      </c>
      <c r="GF56" s="265">
        <f>('2-year summary'!KY56/'2-year summary'!AF56)*100</f>
        <v>9.6945235834124723</v>
      </c>
      <c r="GG56" s="564">
        <f>('2-year summary'!KZ56/'2-year summary'!X56)*100</f>
        <v>4.749698431845597</v>
      </c>
      <c r="GH56" s="263">
        <f>('2-year summary'!LA56/'2-year summary'!Y56)*100</f>
        <v>6.64833791552112</v>
      </c>
      <c r="GI56" s="263">
        <f>('2-year summary'!LB56/'2-year summary'!Z56)*100</f>
        <v>8.7145698657384383</v>
      </c>
      <c r="GJ56" s="263">
        <f>('2-year summary'!LC56/'2-year summary'!AA56)*100</f>
        <v>6.6343238326258342</v>
      </c>
      <c r="GK56" s="263">
        <f>('2-year summary'!LD56/'2-year summary'!AB56)*100</f>
        <v>6.3777441332323992</v>
      </c>
      <c r="GL56" s="265">
        <f>('2-year summary'!LE56/'2-year summary'!AC56)*100</f>
        <v>7.1694346129412834</v>
      </c>
      <c r="GM56" s="265">
        <f>('2-year summary'!LF56/'2-year summary'!AD56)*100</f>
        <v>6.4837436572072917</v>
      </c>
      <c r="GN56" s="265">
        <f>('2-year summary'!LG56/'2-year summary'!AE56)*100</f>
        <v>6.4930615041973621</v>
      </c>
      <c r="GO56" s="265">
        <f>('2-year summary'!LH56/'2-year summary'!AF56)*100</f>
        <v>6.0541310541310542</v>
      </c>
      <c r="GP56" s="152"/>
      <c r="GQ56" s="153">
        <f t="shared" si="45"/>
        <v>100</v>
      </c>
      <c r="GR56" s="153">
        <f t="shared" si="46"/>
        <v>100</v>
      </c>
      <c r="GS56" s="153">
        <f t="shared" si="47"/>
        <v>100</v>
      </c>
      <c r="GT56" s="153">
        <f t="shared" si="48"/>
        <v>99.999999999999986</v>
      </c>
      <c r="GU56" s="153">
        <f t="shared" si="49"/>
        <v>99.999999999999986</v>
      </c>
      <c r="GV56" s="153">
        <f t="shared" si="50"/>
        <v>100</v>
      </c>
      <c r="GW56" s="153">
        <f t="shared" si="51"/>
        <v>100.00000000000001</v>
      </c>
      <c r="GX56" s="153">
        <f t="shared" si="52"/>
        <v>100</v>
      </c>
      <c r="GY56" s="153">
        <f t="shared" si="53"/>
        <v>100</v>
      </c>
      <c r="GZ56" s="569">
        <f t="shared" si="54"/>
        <v>100.00000000000001</v>
      </c>
      <c r="HA56" s="569">
        <f t="shared" si="54"/>
        <v>100</v>
      </c>
    </row>
    <row r="57" spans="1:209" x14ac:dyDescent="0.2">
      <c r="A57" s="156" t="s">
        <v>57</v>
      </c>
      <c r="B57" s="157">
        <f>('2-year summary'!B57/'2-year summary'!X57)*100</f>
        <v>81.875</v>
      </c>
      <c r="C57" s="157">
        <f>('2-year summary'!C57/'2-year summary'!Y57)*100</f>
        <v>38.058114812189935</v>
      </c>
      <c r="D57" s="157">
        <f>('2-year summary'!D57/'2-year summary'!Z57)*100</f>
        <v>23.414218816517668</v>
      </c>
      <c r="E57" s="157">
        <f>('2-year summary'!E57/'2-year summary'!AA57)*100</f>
        <v>21.626152556580049</v>
      </c>
      <c r="F57" s="157">
        <f>('2-year summary'!F57/'2-year summary'!AB57)*100</f>
        <v>27.265029635901776</v>
      </c>
      <c r="G57" s="158">
        <f>('2-year summary'!G57/'2-year summary'!AC57)*100</f>
        <v>27.517064846416382</v>
      </c>
      <c r="H57" s="158">
        <f>('2-year summary'!H57/'2-year summary'!AD57)*100</f>
        <v>21.67535853976532</v>
      </c>
      <c r="I57" s="158">
        <f>('2-year summary'!I57/'2-year summary'!AE57)*100</f>
        <v>21.387804145389005</v>
      </c>
      <c r="J57" s="158">
        <f>('2-year summary'!J57/'2-year summary'!AF57)*100</f>
        <v>27.891424075531081</v>
      </c>
      <c r="K57" s="158">
        <f>('2-year summary'!K57/'2-year summary'!AG57)*100</f>
        <v>22.94867603792089</v>
      </c>
      <c r="L57" s="158">
        <f>('2-year summary'!L57/'2-year summary'!AH57)*100</f>
        <v>23.419378974934528</v>
      </c>
      <c r="M57" s="160">
        <f>('2-year summary'!M57/'2-year summary'!X57)*100</f>
        <v>18.125</v>
      </c>
      <c r="N57" s="157">
        <f>('2-year summary'!N57/'2-year summary'!Y57)*100</f>
        <v>61.941885187810065</v>
      </c>
      <c r="O57" s="157">
        <f>('2-year summary'!O57/'2-year summary'!Z57)*100</f>
        <v>76.585781183482339</v>
      </c>
      <c r="P57" s="157">
        <f>('2-year summary'!P57/'2-year summary'!AA57)*100</f>
        <v>78.373847443419947</v>
      </c>
      <c r="Q57" s="157">
        <f>('2-year summary'!Q57/'2-year summary'!AB57)*100</f>
        <v>72.734970364098217</v>
      </c>
      <c r="R57" s="158">
        <f>('2-year summary'!R57/'2-year summary'!AC57)*100</f>
        <v>72.482935153583611</v>
      </c>
      <c r="S57" s="158">
        <f>('2-year summary'!S57/'2-year summary'!AD57)*100</f>
        <v>78.324641460234673</v>
      </c>
      <c r="T57" s="158">
        <f>('2-year summary'!T57/'2-year summary'!AE57)*100</f>
        <v>78.612195854610988</v>
      </c>
      <c r="U57" s="158">
        <f>('2-year summary'!U57/'2-year summary'!AF57)*100</f>
        <v>72.108575924468923</v>
      </c>
      <c r="V57" s="158">
        <f>('2-year summary'!V57/'2-year summary'!AG57)*100</f>
        <v>77.05132396207911</v>
      </c>
      <c r="W57" s="158">
        <f>('2-year summary'!W57/'2-year summary'!AH57)*100</f>
        <v>76.580621025065469</v>
      </c>
      <c r="X57" s="160">
        <f>('2-year summary'!AI57/'2-year summary'!X57)*100</f>
        <v>42.5</v>
      </c>
      <c r="Y57" s="157">
        <f>('2-year summary'!AJ57/'2-year summary'!Y57)*100</f>
        <v>21.261516654854713</v>
      </c>
      <c r="Z57" s="157">
        <f>('2-year summary'!AK57/'2-year summary'!Z57)*100</f>
        <v>13.62281822051937</v>
      </c>
      <c r="AA57" s="157">
        <f>('2-year summary'!AL57/'2-year summary'!AA57)*100</f>
        <v>12.279966471081307</v>
      </c>
      <c r="AB57" s="157">
        <f>('2-year summary'!AM57/'2-year summary'!AB57)*100</f>
        <v>14.140558848433532</v>
      </c>
      <c r="AC57" s="158">
        <f>('2-year summary'!AN57/'2-year summary'!AC57)*100</f>
        <v>14.206484641638225</v>
      </c>
      <c r="AD57" s="158">
        <f>('2-year summary'!AO57/'2-year summary'!AD57)*100</f>
        <v>11.082138200782268</v>
      </c>
      <c r="AE57" s="158">
        <f>('2-year summary'!AP57/'2-year summary'!AE57)*100</f>
        <v>10.153199158906578</v>
      </c>
      <c r="AF57" s="158">
        <f>('2-year summary'!AQ57/'2-year summary'!AF57)*100</f>
        <v>12.509834775767112</v>
      </c>
      <c r="AG57" s="158">
        <f>('2-year summary'!AR57/'2-year summary'!AG57)*100</f>
        <v>9.905197777051324</v>
      </c>
      <c r="AH57" s="158">
        <f>('2-year summary'!AS57/'2-year summary'!AH57)*100</f>
        <v>10.063598952487842</v>
      </c>
      <c r="AI57" s="160">
        <f>('2-year summary'!AT57/'2-year summary'!X57)*100</f>
        <v>13.4375</v>
      </c>
      <c r="AJ57" s="157">
        <f>('2-year summary'!AU57/'2-year summary'!Y57)*100</f>
        <v>53.649893692416725</v>
      </c>
      <c r="AK57" s="157">
        <f>('2-year summary'!AV57/'2-year summary'!Z57)*100</f>
        <v>60.621541081311193</v>
      </c>
      <c r="AL57" s="157">
        <f>('2-year summary'!AW57/'2-year summary'!AA57)*100</f>
        <v>61.777032690695719</v>
      </c>
      <c r="AM57" s="157">
        <f>('2-year summary'!AX57/'2-year summary'!AB57)*100</f>
        <v>42.67569856054191</v>
      </c>
      <c r="AN57" s="158">
        <f>('2-year summary'!AY57/'2-year summary'!AC57)*100</f>
        <v>50.725255972696246</v>
      </c>
      <c r="AO57" s="158">
        <f>('2-year summary'!AZ57/'2-year summary'!AD57)*100</f>
        <v>55.247718383311607</v>
      </c>
      <c r="AP57" s="158">
        <f>('2-year summary'!BA57/'2-year summary'!AE57)*100</f>
        <v>56.263142084710125</v>
      </c>
      <c r="AQ57" s="158">
        <f>('2-year summary'!BB57/'2-year summary'!AF57)*100</f>
        <v>54.642014162077103</v>
      </c>
      <c r="AR57" s="158">
        <f>('2-year summary'!BC57/'2-year summary'!AG57)*100</f>
        <v>61.229159856162141</v>
      </c>
      <c r="AS57" s="158">
        <f>('2-year summary'!BD57/'2-year summary'!AH57)*100</f>
        <v>57.463524130190805</v>
      </c>
      <c r="AT57" s="550">
        <f t="shared" si="1"/>
        <v>71.134357633213469</v>
      </c>
      <c r="AU57" s="550">
        <f t="shared" si="1"/>
        <v>67.527123082678642</v>
      </c>
      <c r="AV57" s="160" t="s">
        <v>73</v>
      </c>
      <c r="AW57" s="157" t="s">
        <v>73</v>
      </c>
      <c r="AX57" s="157" t="s">
        <v>73</v>
      </c>
      <c r="AY57" s="157" t="s">
        <v>73</v>
      </c>
      <c r="AZ57" s="157" t="s">
        <v>73</v>
      </c>
      <c r="BA57" s="158" t="s">
        <v>73</v>
      </c>
      <c r="BB57" s="158" t="s">
        <v>73</v>
      </c>
      <c r="BC57" s="158" t="s">
        <v>73</v>
      </c>
      <c r="BD57" s="158" t="s">
        <v>73</v>
      </c>
      <c r="BE57" s="158" t="s">
        <v>73</v>
      </c>
      <c r="BF57" s="158" t="s">
        <v>73</v>
      </c>
      <c r="BG57" s="160">
        <f>('2-year summary'!CW57/'2-year summary'!X57)*100</f>
        <v>0</v>
      </c>
      <c r="BH57" s="157">
        <f>('2-year summary'!CX57/'2-year summary'!Y57)*100</f>
        <v>0.49610205527994328</v>
      </c>
      <c r="BI57" s="157">
        <f>('2-year summary'!CY57/'2-year summary'!Z57)*100</f>
        <v>8.5142613878246065E-2</v>
      </c>
      <c r="BJ57" s="157">
        <f>('2-year summary'!CZ57/'2-year summary'!AA57)*100</f>
        <v>0</v>
      </c>
      <c r="BK57" s="157">
        <f>('2-year summary'!DA57/'2-year summary'!AB57)*100</f>
        <v>0</v>
      </c>
      <c r="BL57" s="158">
        <f>('2-year summary'!DB57/'2-year summary'!AC57)*100</f>
        <v>0</v>
      </c>
      <c r="BM57" s="158">
        <f>('2-year summary'!DC57/'2-year summary'!AD57)*100</f>
        <v>0</v>
      </c>
      <c r="BN57" s="158">
        <f>('2-year summary'!DD57/'2-year summary'!AE57)*100</f>
        <v>0</v>
      </c>
      <c r="BO57" s="158">
        <f>('2-year summary'!DE57/'2-year summary'!AF57)*100</f>
        <v>0</v>
      </c>
      <c r="BP57" s="158">
        <f>('2-year summary'!DF57/'2-year summary'!AG57)*100</f>
        <v>0</v>
      </c>
      <c r="BQ57" s="158">
        <f>('2-year summary'!DG57/'2-year summary'!AH57)*100</f>
        <v>0</v>
      </c>
      <c r="BR57" s="550">
        <f t="shared" si="2"/>
        <v>0</v>
      </c>
      <c r="BS57" s="550">
        <f t="shared" si="2"/>
        <v>0</v>
      </c>
      <c r="BT57" s="160">
        <f>('2-year summary'!DS57/'2-year summary'!AG57)*100</f>
        <v>0.49035632559660014</v>
      </c>
      <c r="BU57" s="160">
        <f>('2-year summary'!DT57/'2-year summary'!AH57)*100</f>
        <v>0.44893378226711567</v>
      </c>
      <c r="BV57" s="550">
        <f>('2-year summary'!DU57/'2-year summary'!AG57)*100</f>
        <v>0.2288329519450801</v>
      </c>
      <c r="BW57" s="550">
        <f>('2-year summary'!DV57/'2-year summary'!AH57)*100</f>
        <v>0.33670033670033667</v>
      </c>
      <c r="BX57" s="160">
        <f t="shared" si="3"/>
        <v>0.71918927754168027</v>
      </c>
      <c r="BY57" s="160">
        <f t="shared" si="3"/>
        <v>0.78563411896745228</v>
      </c>
      <c r="BZ57" s="160">
        <f>('2-year summary'!DY57/'2-year summary'!AG57)*100</f>
        <v>3.9228506047728011</v>
      </c>
      <c r="CA57" s="160">
        <f>('2-year summary'!DZ57/'2-year summary'!AH57)*100</f>
        <v>5.3497942386831276</v>
      </c>
      <c r="CB57" s="160">
        <f>('2-year summary'!EA57/'2-year summary'!AG57)*100</f>
        <v>11.637790127492645</v>
      </c>
      <c r="CC57" s="160">
        <f>('2-year summary'!EB57/'2-year summary'!AH57)*100</f>
        <v>14.291058735503178</v>
      </c>
      <c r="CD57" s="160">
        <f t="shared" si="4"/>
        <v>15.560640732265446</v>
      </c>
      <c r="CE57" s="160">
        <f t="shared" si="4"/>
        <v>19.640852974186306</v>
      </c>
      <c r="CF57" s="160">
        <f>('2-year summary'!EE57/'2-year summary'!AG57)*100</f>
        <v>0.91533180778032042</v>
      </c>
      <c r="CG57" s="160">
        <f>('2-year summary'!EF57/'2-year summary'!AH57)*100</f>
        <v>1.3093901982790872</v>
      </c>
      <c r="CH57" s="160">
        <f>('2-year summary'!EG57/'2-year summary'!AG57)*100</f>
        <v>0.13076168682576006</v>
      </c>
      <c r="CI57" s="160">
        <f>('2-year summary'!EH57/'2-year summary'!AH57)*100</f>
        <v>7.4822297044519259E-2</v>
      </c>
      <c r="CJ57" s="160">
        <f t="shared" si="5"/>
        <v>1.0460934946060805</v>
      </c>
      <c r="CK57" s="160">
        <f t="shared" si="5"/>
        <v>1.3842124953236064</v>
      </c>
      <c r="CL57" s="160">
        <f>('2-year summary'!EK57/'2-year summary'!AG57)*100</f>
        <v>1.1768551814318404</v>
      </c>
      <c r="CM57" s="160">
        <f>('2-year summary'!EL57/'2-year summary'!AH57)*100</f>
        <v>1.1971567527123081</v>
      </c>
      <c r="CN57" s="160">
        <f>('2-year summary'!EM57/'2-year summary'!AG57)*100</f>
        <v>0.16345210853220007</v>
      </c>
      <c r="CO57" s="160">
        <f>('2-year summary'!EN57/'2-year summary'!AH57)*100</f>
        <v>0.14964459408903852</v>
      </c>
      <c r="CP57" s="160">
        <f t="shared" si="6"/>
        <v>1.3403072899640405</v>
      </c>
      <c r="CQ57" s="160">
        <f t="shared" si="6"/>
        <v>1.3468013468013467</v>
      </c>
      <c r="CR57" s="160">
        <f>('2-year summary'!EQ57/'2-year summary'!AG57)*100</f>
        <v>0.19614253023864009</v>
      </c>
      <c r="CS57" s="160">
        <f>('2-year summary'!ER57/'2-year summary'!AH57)*100</f>
        <v>0.97268986157875059</v>
      </c>
      <c r="CT57" s="160">
        <f>('2-year summary'!ES57/'2-year summary'!AG57)*100</f>
        <v>6.538084341288003E-2</v>
      </c>
      <c r="CU57" s="160">
        <f>('2-year summary'!ET57/'2-year summary'!AH57)*100</f>
        <v>0.18705574261129815</v>
      </c>
      <c r="CV57" s="160">
        <f t="shared" si="7"/>
        <v>0.26152337365152012</v>
      </c>
      <c r="CW57" s="160">
        <f t="shared" si="7"/>
        <v>1.1597456041900487</v>
      </c>
      <c r="CX57" s="160">
        <f>('2-year summary'!EW57/'2-year summary'!AG57)*100</f>
        <v>6.538084341288003E-2</v>
      </c>
      <c r="CY57" s="160">
        <f>('2-year summary'!EX57/'2-year summary'!AH57)*100</f>
        <v>0</v>
      </c>
      <c r="CZ57" s="160">
        <f>('2-year summary'!EY57/'2-year summary'!AG57)*100</f>
        <v>3.2690421706440015E-2</v>
      </c>
      <c r="DA57" s="160">
        <f>('2-year summary'!EZ57/'2-year summary'!AH57)*100</f>
        <v>0</v>
      </c>
      <c r="DB57" s="160">
        <f t="shared" si="8"/>
        <v>9.8071265119320045E-2</v>
      </c>
      <c r="DC57" s="160">
        <f t="shared" si="8"/>
        <v>0</v>
      </c>
      <c r="DD57" s="160">
        <f>('2-year summary'!FC57/'2-year summary'!AG57)*100</f>
        <v>6.538084341288003E-2</v>
      </c>
      <c r="DE57" s="160">
        <f>('2-year summary'!FD57/'2-year summary'!AH57)*100</f>
        <v>0</v>
      </c>
      <c r="DF57" s="160">
        <f>('2-year summary'!FE57/'2-year summary'!AG57)*100</f>
        <v>0</v>
      </c>
      <c r="DG57" s="160">
        <f>('2-year summary'!FF57/'2-year summary'!AH57)*100</f>
        <v>0</v>
      </c>
      <c r="DH57" s="160">
        <f t="shared" si="9"/>
        <v>6.538084341288003E-2</v>
      </c>
      <c r="DI57" s="160">
        <f t="shared" si="9"/>
        <v>0</v>
      </c>
      <c r="DJ57" s="160">
        <f>('2-year summary'!FI57/'2-year summary'!AG57)*100</f>
        <v>3.2690421706440015E-2</v>
      </c>
      <c r="DK57" s="160">
        <f>('2-year summary'!FJ57/'2-year summary'!AH57)*100</f>
        <v>1.8331462775907221</v>
      </c>
      <c r="DL57" s="160">
        <f>('2-year summary'!FK57/'2-year summary'!AG57)*100</f>
        <v>6.538084341288003E-2</v>
      </c>
      <c r="DM57" s="160">
        <f>('2-year summary'!FL57/'2-year summary'!AH57)*100</f>
        <v>1.3468013468013467</v>
      </c>
      <c r="DN57" s="160">
        <f t="shared" si="10"/>
        <v>9.8071265119320045E-2</v>
      </c>
      <c r="DO57" s="160">
        <f t="shared" si="10"/>
        <v>3.179947624392069</v>
      </c>
      <c r="DP57" s="160">
        <f>('2-year summary'!FO57/'2-year summary'!AG57)*100</f>
        <v>0</v>
      </c>
      <c r="DQ57" s="160">
        <f>('2-year summary'!FP57/'2-year summary'!AH57)*100</f>
        <v>0</v>
      </c>
      <c r="DR57" s="160">
        <f>('2-year summary'!FQ57/'2-year summary'!AG57)*100</f>
        <v>0</v>
      </c>
      <c r="DS57" s="160">
        <f>('2-year summary'!FR57/'2-year summary'!AH57)*100</f>
        <v>0</v>
      </c>
      <c r="DT57" s="160">
        <f t="shared" si="11"/>
        <v>0</v>
      </c>
      <c r="DU57" s="160">
        <f t="shared" si="11"/>
        <v>0</v>
      </c>
      <c r="DV57" s="160">
        <f>('2-year summary'!FU57/'2-year summary'!AG57)*100</f>
        <v>3.6613272311212817</v>
      </c>
      <c r="DW57" s="160">
        <f>('2-year summary'!FV57/'2-year summary'!AH57)*100</f>
        <v>1.9079685746352413</v>
      </c>
      <c r="DX57" s="160">
        <f>('2-year summary'!FW57/'2-year summary'!AG57)*100</f>
        <v>2.8113762667538409</v>
      </c>
      <c r="DY57" s="160">
        <f>('2-year summary'!FX57/'2-year summary'!AH57)*100</f>
        <v>2.7310138421249532</v>
      </c>
      <c r="DZ57" s="160">
        <f t="shared" si="12"/>
        <v>6.4727034978751226</v>
      </c>
      <c r="EA57" s="160">
        <f t="shared" si="12"/>
        <v>4.6389824167601947</v>
      </c>
      <c r="EB57" s="160">
        <f>('2-year summary'!GA57/'2-year summary'!AG57)*100</f>
        <v>2.5171624713958809</v>
      </c>
      <c r="EC57" s="160">
        <f>('2-year summary'!GB57/'2-year summary'!AH57)*100</f>
        <v>0.33670033670033667</v>
      </c>
      <c r="ED57" s="160">
        <f>('2-year summary'!GC57/'2-year summary'!AG57)*100</f>
        <v>0.55573716900948023</v>
      </c>
      <c r="EE57" s="160">
        <f>('2-year summary'!GD57/'2-year summary'!AH57)*100</f>
        <v>0</v>
      </c>
      <c r="EF57" s="160">
        <f t="shared" si="13"/>
        <v>3.0728996404053612</v>
      </c>
      <c r="EG57" s="160">
        <f t="shared" si="13"/>
        <v>0.33670033670033667</v>
      </c>
      <c r="EH57" s="160">
        <f>('2-year summary'!GG57/'2-year summary'!AG57)*100</f>
        <v>0</v>
      </c>
      <c r="EI57" s="160">
        <f>('2-year summary'!GH57/'2-year summary'!AH57)*100</f>
        <v>0</v>
      </c>
      <c r="EJ57" s="160">
        <f>('2-year summary'!GI57/'2-year summary'!AG57)*100</f>
        <v>0.13076168682576006</v>
      </c>
      <c r="EK57" s="160">
        <f>('2-year summary'!GJ57/'2-year summary'!AH57)*100</f>
        <v>0</v>
      </c>
      <c r="EL57" s="160">
        <f t="shared" si="14"/>
        <v>0.13076168682576006</v>
      </c>
      <c r="EM57" s="160">
        <f t="shared" si="14"/>
        <v>0</v>
      </c>
      <c r="EN57" s="564">
        <f>('2-year summary'!GM57/'2-year summary'!X57)*100</f>
        <v>11.5625</v>
      </c>
      <c r="EO57" s="263">
        <f>('2-year summary'!GN57/'2-year summary'!Y57)*100</f>
        <v>1.9844082211197731</v>
      </c>
      <c r="EP57" s="263">
        <f>('2-year summary'!GO57/'2-year summary'!Z57)*100</f>
        <v>0.9365687526607066</v>
      </c>
      <c r="EQ57" s="263">
        <f>('2-year summary'!GP57/'2-year summary'!AA57)*100</f>
        <v>0.54484492875104773</v>
      </c>
      <c r="ER57" s="263">
        <f>('2-year summary'!GQ57/'2-year summary'!AB57)*100</f>
        <v>0.93141405588484327</v>
      </c>
      <c r="ES57" s="265">
        <f>('2-year summary'!GR57/'2-year summary'!AC57)*100</f>
        <v>0.76791808873720135</v>
      </c>
      <c r="ET57" s="265">
        <f>('2-year summary'!GS57/'2-year summary'!AD57)*100</f>
        <v>0.65189048239895697</v>
      </c>
      <c r="EU57" s="265">
        <f>('2-year summary'!GT57/'2-year summary'!AE57)*100</f>
        <v>0.45058576148993695</v>
      </c>
      <c r="EV57" s="265">
        <f>('2-year summary'!GU57/'2-year summary'!AF57)*100</f>
        <v>1.770259638080252</v>
      </c>
      <c r="EW57" s="564">
        <f>('2-year summary'!GV57/'2-year summary'!X57)*100</f>
        <v>0.3125</v>
      </c>
      <c r="EX57" s="263">
        <f>('2-year summary'!GW57/'2-year summary'!Y57)*100</f>
        <v>0</v>
      </c>
      <c r="EY57" s="263">
        <f>('2-year summary'!GX57/'2-year summary'!Z57)*100</f>
        <v>4.2571306939123033E-2</v>
      </c>
      <c r="EZ57" s="263">
        <f>('2-year summary'!GY57/'2-year summary'!AA57)*100</f>
        <v>0</v>
      </c>
      <c r="FA57" s="263">
        <f>('2-year summary'!GZ57/'2-year summary'!AB57)*100</f>
        <v>0</v>
      </c>
      <c r="FB57" s="265">
        <f>('2-year summary'!HA57/'2-year summary'!AC57)*100</f>
        <v>0</v>
      </c>
      <c r="FC57" s="265">
        <f>('2-year summary'!HB57/'2-year summary'!AD57)*100</f>
        <v>3.259452411994785E-2</v>
      </c>
      <c r="FD57" s="265">
        <f>('2-year summary'!HC57/'2-year summary'!AE57)*100</f>
        <v>0</v>
      </c>
      <c r="FE57" s="265">
        <f>('2-year summary'!HD57/'2-year summary'!AF57)*100</f>
        <v>0</v>
      </c>
      <c r="FF57" s="564">
        <f>('2-year summary'!HN57/'2-year summary'!X57)*100</f>
        <v>8.4375</v>
      </c>
      <c r="FG57" s="263">
        <f>('2-year summary'!HO57/'2-year summary'!Y57)*100</f>
        <v>5.1027639971651304</v>
      </c>
      <c r="FH57" s="263">
        <f>('2-year summary'!HP57/'2-year summary'!Z57)*100</f>
        <v>4.5551298424861644</v>
      </c>
      <c r="FI57" s="263">
        <f>('2-year summary'!HQ57/'2-year summary'!AA57)*100</f>
        <v>2.9756915339480305</v>
      </c>
      <c r="FJ57" s="263">
        <f>('2-year summary'!HR57/'2-year summary'!AB57)*100</f>
        <v>5.3344623200677388</v>
      </c>
      <c r="FK57" s="265">
        <f>('2-year summary'!HS57/'2-year summary'!AC57)*100</f>
        <v>6.5699658703071675</v>
      </c>
      <c r="FL57" s="265">
        <f>('2-year summary'!HT57/'2-year summary'!AD57)*100</f>
        <v>5.5736636245110818</v>
      </c>
      <c r="FM57" s="265">
        <f>('2-year summary'!HU57/'2-year summary'!AE57)*100</f>
        <v>6.2481225593271255</v>
      </c>
      <c r="FN57" s="265">
        <f>('2-year summary'!HV57/'2-year summary'!AF57)*100</f>
        <v>6.4122738001573563</v>
      </c>
      <c r="FO57" s="564">
        <f>('2-year summary'!HW57/'2-year summary'!X57)*100</f>
        <v>0.625</v>
      </c>
      <c r="FP57" s="263">
        <f>('2-year summary'!HX57/'2-year summary'!Y57)*100</f>
        <v>1.9844082211197731</v>
      </c>
      <c r="FQ57" s="263">
        <f>('2-year summary'!HY57/'2-year summary'!Z57)*100</f>
        <v>12.345679012345679</v>
      </c>
      <c r="FR57" s="263">
        <f>('2-year summary'!HZ57/'2-year summary'!AA57)*100</f>
        <v>12.657166806370496</v>
      </c>
      <c r="FS57" s="263">
        <f>('2-year summary'!IA57/'2-year summary'!AB57)*100</f>
        <v>25.57154953429297</v>
      </c>
      <c r="FT57" s="265">
        <f>('2-year summary'!IB57/'2-year summary'!AC57)*100</f>
        <v>17.832764505119453</v>
      </c>
      <c r="FU57" s="265">
        <f>('2-year summary'!IC57/'2-year summary'!AD57)*100</f>
        <v>18.546284224250325</v>
      </c>
      <c r="FV57" s="265">
        <f>('2-year summary'!ID57/'2-year summary'!AE57)*100</f>
        <v>18.233703814959448</v>
      </c>
      <c r="FW57" s="265">
        <f>('2-year summary'!IE57/'2-year summary'!AF57)*100</f>
        <v>13.926042486231314</v>
      </c>
      <c r="FX57" s="564">
        <f>('2-year summary'!KQ57/'2-year summary'!X57)*100</f>
        <v>19.375</v>
      </c>
      <c r="FY57" s="263">
        <f>('2-year summary'!KR57/'2-year summary'!Y57)*100</f>
        <v>9.7094259390503179</v>
      </c>
      <c r="FZ57" s="263">
        <f>('2-year summary'!KS57/'2-year summary'!Z57)*100</f>
        <v>4.2997020008514264</v>
      </c>
      <c r="GA57" s="263">
        <f>('2-year summary'!KT57/'2-year summary'!AA57)*100</f>
        <v>5.8256496227996646</v>
      </c>
      <c r="GB57" s="263">
        <f>('2-year summary'!KU57/'2-year summary'!AB57)*100</f>
        <v>6.8585944115156643</v>
      </c>
      <c r="GC57" s="265">
        <f>('2-year summary'!KV57/'2-year summary'!AC57)*100</f>
        <v>5.972696245733788</v>
      </c>
      <c r="GD57" s="265">
        <f>('2-year summary'!KW57/'2-year summary'!AD57)*100</f>
        <v>4.3676662320730113</v>
      </c>
      <c r="GE57" s="265">
        <f>('2-year summary'!KX57/'2-year summary'!AE57)*100</f>
        <v>4.5358966656653648</v>
      </c>
      <c r="GF57" s="265">
        <f>('2-year summary'!KY57/'2-year summary'!AF57)*100</f>
        <v>7.1990558615263573</v>
      </c>
      <c r="GG57" s="564">
        <f>('2-year summary'!KZ57/'2-year summary'!X57)*100</f>
        <v>3.75</v>
      </c>
      <c r="GH57" s="263">
        <f>('2-year summary'!LA57/'2-year summary'!Y57)*100</f>
        <v>5.8114812189936211</v>
      </c>
      <c r="GI57" s="263">
        <f>('2-year summary'!LB57/'2-year summary'!Z57)*100</f>
        <v>3.4908471690080884</v>
      </c>
      <c r="GJ57" s="263">
        <f>('2-year summary'!LC57/'2-year summary'!AA57)*100</f>
        <v>3.9396479463537304</v>
      </c>
      <c r="GK57" s="263">
        <f>('2-year summary'!LD57/'2-year summary'!AB57)*100</f>
        <v>4.4877222692633358</v>
      </c>
      <c r="GL57" s="265">
        <f>('2-year summary'!LE57/'2-year summary'!AC57)*100</f>
        <v>3.9249146757679183</v>
      </c>
      <c r="GM57" s="265">
        <f>('2-year summary'!LF57/'2-year summary'!AD57)*100</f>
        <v>4.4980443285528038</v>
      </c>
      <c r="GN57" s="265">
        <f>('2-year summary'!LG57/'2-year summary'!AE57)*100</f>
        <v>4.1153499549414239</v>
      </c>
      <c r="GO57" s="265">
        <f>('2-year summary'!LH57/'2-year summary'!AF57)*100</f>
        <v>3.540519276160504</v>
      </c>
      <c r="GP57" s="152"/>
      <c r="GQ57" s="153">
        <f t="shared" si="45"/>
        <v>100</v>
      </c>
      <c r="GR57" s="153">
        <f t="shared" si="46"/>
        <v>100</v>
      </c>
      <c r="GS57" s="153">
        <f t="shared" si="47"/>
        <v>100</v>
      </c>
      <c r="GT57" s="153">
        <f t="shared" si="48"/>
        <v>100</v>
      </c>
      <c r="GU57" s="153">
        <f t="shared" si="49"/>
        <v>99.999999999999986</v>
      </c>
      <c r="GV57" s="153">
        <f t="shared" si="50"/>
        <v>100</v>
      </c>
      <c r="GW57" s="153">
        <f t="shared" si="51"/>
        <v>100</v>
      </c>
      <c r="GX57" s="153">
        <f t="shared" si="52"/>
        <v>100</v>
      </c>
      <c r="GY57" s="153">
        <f t="shared" si="53"/>
        <v>100.00000000000001</v>
      </c>
      <c r="GZ57" s="569">
        <f t="shared" si="54"/>
        <v>100</v>
      </c>
      <c r="HA57" s="569">
        <f t="shared" si="54"/>
        <v>100</v>
      </c>
    </row>
    <row r="58" spans="1:209" x14ac:dyDescent="0.2">
      <c r="A58" s="156" t="s">
        <v>58</v>
      </c>
      <c r="B58" s="157">
        <f>('2-year summary'!B58/'2-year summary'!X58)*100</f>
        <v>58.152999240698556</v>
      </c>
      <c r="C58" s="157">
        <f>('2-year summary'!C58/'2-year summary'!Y58)*100</f>
        <v>55.30716575686683</v>
      </c>
      <c r="D58" s="157">
        <f>('2-year summary'!D58/'2-year summary'!Z58)*100</f>
        <v>56.530722242184694</v>
      </c>
      <c r="E58" s="157">
        <f>('2-year summary'!E58/'2-year summary'!AA58)*100</f>
        <v>49.312879514221798</v>
      </c>
      <c r="F58" s="157">
        <f>('2-year summary'!F58/'2-year summary'!AB58)*100</f>
        <v>50.894115901164952</v>
      </c>
      <c r="G58" s="158">
        <f>('2-year summary'!G58/'2-year summary'!AC58)*100</f>
        <v>46.902242629932786</v>
      </c>
      <c r="H58" s="158">
        <f>('2-year summary'!H58/'2-year summary'!AD58)*100</f>
        <v>43.850166551442399</v>
      </c>
      <c r="I58" s="158">
        <f>('2-year summary'!I58/'2-year summary'!AE58)*100</f>
        <v>41.938320825515945</v>
      </c>
      <c r="J58" s="158">
        <f>('2-year summary'!J58/'2-year summary'!AF58)*100</f>
        <v>40.922677795950598</v>
      </c>
      <c r="K58" s="158">
        <f>('2-year summary'!K58/'2-year summary'!AG58)*100</f>
        <v>39.633428619472006</v>
      </c>
      <c r="L58" s="158">
        <f>('2-year summary'!L58/'2-year summary'!AH58)*100</f>
        <v>40.410017333094252</v>
      </c>
      <c r="M58" s="160">
        <f>('2-year summary'!M58/'2-year summary'!X58)*100</f>
        <v>41.847000759301444</v>
      </c>
      <c r="N58" s="157">
        <f>('2-year summary'!N58/'2-year summary'!Y58)*100</f>
        <v>44.692834243133177</v>
      </c>
      <c r="O58" s="157">
        <f>('2-year summary'!O58/'2-year summary'!Z58)*100</f>
        <v>43.469277757815306</v>
      </c>
      <c r="P58" s="157">
        <f>('2-year summary'!P58/'2-year summary'!AA58)*100</f>
        <v>50.687120485778202</v>
      </c>
      <c r="Q58" s="157">
        <f>('2-year summary'!Q58/'2-year summary'!AB58)*100</f>
        <v>49.105884098835048</v>
      </c>
      <c r="R58" s="158">
        <f>('2-year summary'!R58/'2-year summary'!AC58)*100</f>
        <v>53.097757370067214</v>
      </c>
      <c r="S58" s="158">
        <f>('2-year summary'!S58/'2-year summary'!AD58)*100</f>
        <v>56.149833448557608</v>
      </c>
      <c r="T58" s="158">
        <f>('2-year summary'!T58/'2-year summary'!AE58)*100</f>
        <v>58.061679174484048</v>
      </c>
      <c r="U58" s="158">
        <f>('2-year summary'!U58/'2-year summary'!AF58)*100</f>
        <v>59.077322204049409</v>
      </c>
      <c r="V58" s="158">
        <f>('2-year summary'!V58/'2-year summary'!AG58)*100</f>
        <v>60.366571380528001</v>
      </c>
      <c r="W58" s="158">
        <f>('2-year summary'!W58/'2-year summary'!AH58)*100</f>
        <v>59.58998266690574</v>
      </c>
      <c r="X58" s="160">
        <f>('2-year summary'!AI58/'2-year summary'!X58)*100</f>
        <v>18.859149582384209</v>
      </c>
      <c r="Y58" s="157">
        <f>('2-year summary'!AJ58/'2-year summary'!Y58)*100</f>
        <v>17.97937787020189</v>
      </c>
      <c r="Z58" s="157">
        <f>('2-year summary'!AK58/'2-year summary'!Z58)*100</f>
        <v>18.604024434063959</v>
      </c>
      <c r="AA58" s="157">
        <f>('2-year summary'!AL58/'2-year summary'!AA58)*100</f>
        <v>16.418983700862896</v>
      </c>
      <c r="AB58" s="157">
        <f>('2-year summary'!AM58/'2-year summary'!AB58)*100</f>
        <v>16.442828522668247</v>
      </c>
      <c r="AC58" s="158">
        <f>('2-year summary'!AN58/'2-year summary'!AC58)*100</f>
        <v>15.199307912424304</v>
      </c>
      <c r="AD58" s="158">
        <f>('2-year summary'!AO58/'2-year summary'!AD58)*100</f>
        <v>14.084595562818174</v>
      </c>
      <c r="AE58" s="158">
        <f>('2-year summary'!AP58/'2-year summary'!AE58)*100</f>
        <v>13.420497185741088</v>
      </c>
      <c r="AF58" s="158">
        <f>('2-year summary'!AQ58/'2-year summary'!AF58)*100</f>
        <v>12.864474648919972</v>
      </c>
      <c r="AG58" s="158">
        <f>('2-year summary'!AR58/'2-year summary'!AG58)*100</f>
        <v>13.132671935429629</v>
      </c>
      <c r="AH58" s="158">
        <f>('2-year summary'!AS58/'2-year summary'!AH58)*100</f>
        <v>12.969936046859123</v>
      </c>
      <c r="AI58" s="160">
        <f>('2-year summary'!AT58/'2-year summary'!X58)*100</f>
        <v>31.900151860288535</v>
      </c>
      <c r="AJ58" s="157">
        <f>('2-year summary'!AU58/'2-year summary'!Y58)*100</f>
        <v>34.303786500303268</v>
      </c>
      <c r="AK58" s="157">
        <f>('2-year summary'!AV58/'2-year summary'!Z58)*100</f>
        <v>31.135465325188644</v>
      </c>
      <c r="AL58" s="157">
        <f>('2-year summary'!AW58/'2-year summary'!AA58)*100</f>
        <v>40.372323426014702</v>
      </c>
      <c r="AM58" s="157">
        <f>('2-year summary'!AX58/'2-year summary'!AB58)*100</f>
        <v>39.252059063589819</v>
      </c>
      <c r="AN58" s="158">
        <f>('2-year summary'!AY58/'2-year summary'!AC58)*100</f>
        <v>39.768416849670594</v>
      </c>
      <c r="AO58" s="158">
        <f>('2-year summary'!AZ58/'2-year summary'!AD58)*100</f>
        <v>42.385770850355101</v>
      </c>
      <c r="AP58" s="158">
        <f>('2-year summary'!BA58/'2-year summary'!AE58)*100</f>
        <v>43.515478424015008</v>
      </c>
      <c r="AQ58" s="158">
        <f>('2-year summary'!BB58/'2-year summary'!AF58)*100</f>
        <v>44.018949861823927</v>
      </c>
      <c r="AR58" s="158">
        <f>('2-year summary'!BC58/'2-year summary'!AG58)*100</f>
        <v>41.600807129645204</v>
      </c>
      <c r="AS58" s="158">
        <f>('2-year summary'!BD58/'2-year summary'!AH58)*100</f>
        <v>44.599844599844602</v>
      </c>
      <c r="AT58" s="550">
        <f t="shared" si="1"/>
        <v>54.733479065074832</v>
      </c>
      <c r="AU58" s="550">
        <f t="shared" si="1"/>
        <v>57.569780646703727</v>
      </c>
      <c r="AV58" s="160"/>
      <c r="AW58" s="157"/>
      <c r="AX58" s="157"/>
      <c r="AY58" s="157"/>
      <c r="AZ58" s="157"/>
      <c r="BA58" s="158"/>
      <c r="BB58" s="158"/>
      <c r="BC58" s="158"/>
      <c r="BD58" s="158"/>
      <c r="BE58" s="158"/>
      <c r="BF58" s="158"/>
      <c r="BG58" s="160">
        <f>('2-year summary'!CW58/'2-year summary'!X58)*100</f>
        <v>4.7456340167046314E-2</v>
      </c>
      <c r="BH58" s="157">
        <f>('2-year summary'!CX58/'2-year summary'!Y58)*100</f>
        <v>0</v>
      </c>
      <c r="BI58" s="157">
        <f>('2-year summary'!CY58/'2-year summary'!Z58)*100</f>
        <v>0</v>
      </c>
      <c r="BJ58" s="157">
        <f>('2-year summary'!CZ58/'2-year summary'!AA58)*100</f>
        <v>7.9897730904442306E-3</v>
      </c>
      <c r="BK58" s="157">
        <f>('2-year summary'!DA58/'2-year summary'!AB58)*100</f>
        <v>0</v>
      </c>
      <c r="BL58" s="158">
        <f>('2-year summary'!DB58/'2-year summary'!AC58)*100</f>
        <v>0</v>
      </c>
      <c r="BM58" s="158">
        <f>('2-year summary'!DC58/'2-year summary'!AD58)*100</f>
        <v>0</v>
      </c>
      <c r="BN58" s="158">
        <f>('2-year summary'!DD58/'2-year summary'!AE58)*100</f>
        <v>0</v>
      </c>
      <c r="BO58" s="158">
        <f>('2-year summary'!DE58/'2-year summary'!AF58)*100</f>
        <v>0</v>
      </c>
      <c r="BP58" s="158">
        <f>('2-year summary'!DF58/'2-year summary'!AG58)*100</f>
        <v>0</v>
      </c>
      <c r="BQ58" s="158">
        <f>('2-year summary'!DG58/'2-year summary'!AH58)*100</f>
        <v>0</v>
      </c>
      <c r="BR58" s="550">
        <f t="shared" si="2"/>
        <v>0</v>
      </c>
      <c r="BS58" s="550">
        <f t="shared" si="2"/>
        <v>0</v>
      </c>
      <c r="BT58" s="160">
        <f>('2-year summary'!DS58/'2-year summary'!AG58)*100</f>
        <v>0.72865870747155426</v>
      </c>
      <c r="BU58" s="160">
        <f>('2-year summary'!DT58/'2-year summary'!AH58)*100</f>
        <v>0.6634391249775865</v>
      </c>
      <c r="BV58" s="550">
        <f>('2-year summary'!DU58/'2-year summary'!AG58)*100</f>
        <v>0.52127122919118885</v>
      </c>
      <c r="BW58" s="550">
        <f>('2-year summary'!DV58/'2-year summary'!AH58)*100</f>
        <v>0.44229274998505769</v>
      </c>
      <c r="BX58" s="160">
        <f t="shared" si="3"/>
        <v>1.2499299366627432</v>
      </c>
      <c r="BY58" s="160">
        <f t="shared" si="3"/>
        <v>1.1057318749626441</v>
      </c>
      <c r="BZ58" s="160">
        <f>('2-year summary'!DY58/'2-year summary'!AG58)*100</f>
        <v>3.6432935373577715</v>
      </c>
      <c r="CA58" s="160">
        <f>('2-year summary'!DZ58/'2-year summary'!AH58)*100</f>
        <v>4.2436196282350132</v>
      </c>
      <c r="CB58" s="160">
        <f>('2-year summary'!EA58/'2-year summary'!AG58)*100</f>
        <v>7.8190684378678323</v>
      </c>
      <c r="CC58" s="160">
        <f>('2-year summary'!EB58/'2-year summary'!AH58)*100</f>
        <v>5.1222281991512766</v>
      </c>
      <c r="CD58" s="160">
        <f t="shared" si="4"/>
        <v>11.462361975225605</v>
      </c>
      <c r="CE58" s="160">
        <f t="shared" si="4"/>
        <v>9.3658478273862897</v>
      </c>
      <c r="CF58" s="160">
        <f>('2-year summary'!EE58/'2-year summary'!AG58)*100</f>
        <v>4.3663471778487759</v>
      </c>
      <c r="CG58" s="160">
        <f>('2-year summary'!EF58/'2-year summary'!AH58)*100</f>
        <v>4.4707429322813939</v>
      </c>
      <c r="CH58" s="160">
        <f>('2-year summary'!EG58/'2-year summary'!AG58)*100</f>
        <v>9.5286138669357104E-2</v>
      </c>
      <c r="CI58" s="160">
        <f>('2-year summary'!EH58/'2-year summary'!AH58)*100</f>
        <v>0.10160779391548622</v>
      </c>
      <c r="CJ58" s="160">
        <f t="shared" si="5"/>
        <v>4.4616333165181334</v>
      </c>
      <c r="CK58" s="160">
        <f t="shared" si="5"/>
        <v>4.5723507261968797</v>
      </c>
      <c r="CL58" s="160">
        <f>('2-year summary'!EK58/'2-year summary'!AG58)*100</f>
        <v>1.8328569026399864</v>
      </c>
      <c r="CM58" s="160">
        <f>('2-year summary'!EL58/'2-year summary'!AH58)*100</f>
        <v>1.7691709999402307</v>
      </c>
      <c r="CN58" s="160">
        <f>('2-year summary'!EM58/'2-year summary'!AG58)*100</f>
        <v>0.18496721035816377</v>
      </c>
      <c r="CO58" s="160">
        <f>('2-year summary'!EN58/'2-year summary'!AH58)*100</f>
        <v>9.5630864861634093E-2</v>
      </c>
      <c r="CP58" s="160">
        <f t="shared" si="6"/>
        <v>2.01782411299815</v>
      </c>
      <c r="CQ58" s="160">
        <f t="shared" si="6"/>
        <v>1.8648018648018649</v>
      </c>
      <c r="CR58" s="160">
        <f>('2-year summary'!EQ58/'2-year summary'!AG58)*100</f>
        <v>1.5694187545541169</v>
      </c>
      <c r="CS58" s="160">
        <f>('2-year summary'!ER58/'2-year summary'!AH58)*100</f>
        <v>1.7572171418325264</v>
      </c>
      <c r="CT58" s="160">
        <f>('2-year summary'!ES58/'2-year summary'!AG58)*100</f>
        <v>1.2331147357210919</v>
      </c>
      <c r="CU58" s="160">
        <f>('2-year summary'!ET58/'2-year summary'!AH58)*100</f>
        <v>0.86067778375470672</v>
      </c>
      <c r="CV58" s="160">
        <f t="shared" si="7"/>
        <v>2.8025334902752088</v>
      </c>
      <c r="CW58" s="160">
        <f t="shared" si="7"/>
        <v>2.6178949255872332</v>
      </c>
      <c r="CX58" s="160">
        <f>('2-year summary'!EW58/'2-year summary'!AG58)*100</f>
        <v>1.8496721035816379</v>
      </c>
      <c r="CY58" s="160">
        <f>('2-year summary'!EX58/'2-year summary'!AH58)*100</f>
        <v>1.8050325742633437</v>
      </c>
      <c r="CZ58" s="160">
        <f>('2-year summary'!EY58/'2-year summary'!AG58)*100</f>
        <v>1.2275096687405416</v>
      </c>
      <c r="DA58" s="160">
        <f>('2-year summary'!EZ58/'2-year summary'!AH58)*100</f>
        <v>1.4464168310322156</v>
      </c>
      <c r="DB58" s="160">
        <f t="shared" si="8"/>
        <v>3.0771817723221795</v>
      </c>
      <c r="DC58" s="160">
        <f t="shared" si="8"/>
        <v>3.2514494052955594</v>
      </c>
      <c r="DD58" s="160">
        <f>('2-year summary'!FC58/'2-year summary'!AG58)*100</f>
        <v>0.15133680847486128</v>
      </c>
      <c r="DE58" s="160">
        <f>('2-year summary'!FD58/'2-year summary'!AH58)*100</f>
        <v>0.11356165202319048</v>
      </c>
      <c r="DF58" s="160">
        <f>('2-year summary'!FE58/'2-year summary'!AG58)*100</f>
        <v>0.36993442071632754</v>
      </c>
      <c r="DG58" s="160">
        <f>('2-year summary'!FF58/'2-year summary'!AH58)*100</f>
        <v>0.16137708445400753</v>
      </c>
      <c r="DH58" s="160">
        <f t="shared" si="9"/>
        <v>0.52127122919118885</v>
      </c>
      <c r="DI58" s="160">
        <f t="shared" si="9"/>
        <v>0.27493873647719802</v>
      </c>
      <c r="DJ58" s="160">
        <f>('2-year summary'!FI58/'2-year summary'!AG58)*100</f>
        <v>3.8450759486575863</v>
      </c>
      <c r="DK58" s="160">
        <f>('2-year summary'!FJ58/'2-year summary'!AH58)*100</f>
        <v>4.0344271113501886</v>
      </c>
      <c r="DL58" s="160">
        <f>('2-year summary'!FK58/'2-year summary'!AG58)*100</f>
        <v>2.4718345384227338</v>
      </c>
      <c r="DM58" s="160">
        <f>('2-year summary'!FL58/'2-year summary'!AH58)*100</f>
        <v>1.6197477735939274</v>
      </c>
      <c r="DN58" s="160">
        <f t="shared" si="10"/>
        <v>6.3169104870803201</v>
      </c>
      <c r="DO58" s="160">
        <f t="shared" si="10"/>
        <v>5.6541748849441156</v>
      </c>
      <c r="DP58" s="160">
        <f>('2-year summary'!FO58/'2-year summary'!AG58)*100</f>
        <v>0.11210133961100835</v>
      </c>
      <c r="DQ58" s="160">
        <f>('2-year summary'!FP58/'2-year summary'!AH58)*100</f>
        <v>9.5630864861634093E-2</v>
      </c>
      <c r="DR58" s="160">
        <f>('2-year summary'!FQ58/'2-year summary'!AG58)*100</f>
        <v>0.1625469424359621</v>
      </c>
      <c r="DS58" s="160">
        <f>('2-year summary'!FR58/'2-year summary'!AH58)*100</f>
        <v>9.5630864861634093E-2</v>
      </c>
      <c r="DT58" s="160">
        <f t="shared" si="11"/>
        <v>0.27464828204697045</v>
      </c>
      <c r="DU58" s="160">
        <f t="shared" si="11"/>
        <v>0.19126172972326819</v>
      </c>
      <c r="DV58" s="160">
        <f>('2-year summary'!FU58/'2-year summary'!AG58)*100</f>
        <v>7.1184350652990309</v>
      </c>
      <c r="DW58" s="160">
        <f>('2-year summary'!FV58/'2-year summary'!AH58)*100</f>
        <v>7.339668878130416</v>
      </c>
      <c r="DX58" s="160">
        <f>('2-year summary'!FW58/'2-year summary'!AG58)*100</f>
        <v>4.4616333165181317</v>
      </c>
      <c r="DY58" s="160">
        <f>('2-year summary'!FX58/'2-year summary'!AH58)*100</f>
        <v>4.8114278883509654</v>
      </c>
      <c r="DZ58" s="160">
        <f t="shared" si="12"/>
        <v>11.580068381817163</v>
      </c>
      <c r="EA58" s="160">
        <f t="shared" si="12"/>
        <v>12.15109676648138</v>
      </c>
      <c r="EB58" s="160">
        <f>('2-year summary'!GA58/'2-year summary'!AG58)*100</f>
        <v>1.0649627263045793</v>
      </c>
      <c r="EC58" s="160">
        <f>('2-year summary'!GB58/'2-year summary'!AH58)*100</f>
        <v>0.9264240033470803</v>
      </c>
      <c r="ED58" s="160">
        <f>('2-year summary'!GC58/'2-year summary'!AG58)*100</f>
        <v>0.21299254526091588</v>
      </c>
      <c r="EE58" s="160">
        <f>('2-year summary'!GD58/'2-year summary'!AH58)*100</f>
        <v>0.22114637499252884</v>
      </c>
      <c r="EF58" s="160">
        <f t="shared" si="13"/>
        <v>1.2779552715654952</v>
      </c>
      <c r="EG58" s="160">
        <f t="shared" si="13"/>
        <v>1.1475703783396092</v>
      </c>
      <c r="EH58" s="160">
        <f>('2-year summary'!GG58/'2-year summary'!AG58)*100</f>
        <v>0.21859761224146626</v>
      </c>
      <c r="EI58" s="160">
        <f>('2-year summary'!GH58/'2-year summary'!AH58)*100</f>
        <v>0.22114637499252884</v>
      </c>
      <c r="EJ58" s="160">
        <f>('2-year summary'!GI58/'2-year summary'!AG58)*100</f>
        <v>5.6050669805504175E-3</v>
      </c>
      <c r="EK58" s="160">
        <f>('2-year summary'!GJ58/'2-year summary'!AH58)*100</f>
        <v>1.1953858107704262E-2</v>
      </c>
      <c r="EL58" s="160">
        <f t="shared" si="14"/>
        <v>0.22420267922201667</v>
      </c>
      <c r="EM58" s="160">
        <f t="shared" si="14"/>
        <v>0.23310023310023312</v>
      </c>
      <c r="EN58" s="564">
        <f>('2-year summary'!GM58/'2-year summary'!X58)*100</f>
        <v>5.7042520880789676</v>
      </c>
      <c r="EO58" s="263">
        <f>('2-year summary'!GN58/'2-year summary'!Y58)*100</f>
        <v>5.1555324495277706</v>
      </c>
      <c r="EP58" s="263">
        <f>('2-year summary'!GO58/'2-year summary'!Z58)*100</f>
        <v>5.5874955084441247</v>
      </c>
      <c r="EQ58" s="263">
        <f>('2-year summary'!GP58/'2-year summary'!AA58)*100</f>
        <v>4.745925215723874</v>
      </c>
      <c r="ER58" s="263">
        <f>('2-year summary'!GQ58/'2-year summary'!AB58)*100</f>
        <v>5.6540773169102918</v>
      </c>
      <c r="ES58" s="265">
        <f>('2-year summary'!GR58/'2-year summary'!AC58)*100</f>
        <v>5.6099021760830503</v>
      </c>
      <c r="ET58" s="265">
        <f>('2-year summary'!GS58/'2-year summary'!AD58)*100</f>
        <v>4.7074351077870658</v>
      </c>
      <c r="EU58" s="265">
        <f>('2-year summary'!GT58/'2-year summary'!AE58)*100</f>
        <v>4.5966228893058156</v>
      </c>
      <c r="EV58" s="265">
        <f>('2-year summary'!GU58/'2-year summary'!AF58)*100</f>
        <v>4.2919181095256898</v>
      </c>
      <c r="EW58" s="564">
        <f>('2-year summary'!GV58/'2-year summary'!X58)*100</f>
        <v>8.5421412300683369E-2</v>
      </c>
      <c r="EX58" s="263">
        <f>('2-year summary'!GW58/'2-year summary'!Y58)*100</f>
        <v>0.28593709383935534</v>
      </c>
      <c r="EY58" s="263">
        <f>('2-year summary'!GX58/'2-year summary'!Z58)*100</f>
        <v>0.29644268774703553</v>
      </c>
      <c r="EZ58" s="263">
        <f>('2-year summary'!GY58/'2-year summary'!AA58)*100</f>
        <v>0.23170341962288268</v>
      </c>
      <c r="FA58" s="263">
        <f>('2-year summary'!GZ58/'2-year summary'!AB58)*100</f>
        <v>0.26712176300363583</v>
      </c>
      <c r="FB58" s="265">
        <f>('2-year summary'!HA58/'2-year summary'!AC58)*100</f>
        <v>0.3061156584814001</v>
      </c>
      <c r="FC58" s="265">
        <f>('2-year summary'!HB58/'2-year summary'!AD58)*100</f>
        <v>4.3994720633523977E-2</v>
      </c>
      <c r="FD58" s="265">
        <f>('2-year summary'!HC58/'2-year summary'!AE58)*100</f>
        <v>5.8630393996247657E-2</v>
      </c>
      <c r="FE58" s="265">
        <f>('2-year summary'!HD58/'2-year summary'!AF58)*100</f>
        <v>4.5118718628390952E-2</v>
      </c>
      <c r="FF58" s="564">
        <f>('2-year summary'!HN58/'2-year summary'!X58)*100</f>
        <v>13.363705391040243</v>
      </c>
      <c r="FG58" s="263">
        <f>('2-year summary'!HO58/'2-year summary'!Y58)*100</f>
        <v>12.719868295641627</v>
      </c>
      <c r="FH58" s="263">
        <f>('2-year summary'!HP58/'2-year summary'!Z58)*100</f>
        <v>12.899748472871003</v>
      </c>
      <c r="FI58" s="263">
        <f>('2-year summary'!HQ58/'2-year summary'!AA58)*100</f>
        <v>11.289549376797698</v>
      </c>
      <c r="FJ58" s="263">
        <f>('2-year summary'!HR58/'2-year summary'!AB58)*100</f>
        <v>12.13178006974846</v>
      </c>
      <c r="FK58" s="265">
        <f>('2-year summary'!HS58/'2-year summary'!AC58)*100</f>
        <v>11.359552804951088</v>
      </c>
      <c r="FL58" s="265">
        <f>('2-year summary'!HT58/'2-year summary'!AD58)*100</f>
        <v>11.438627364716233</v>
      </c>
      <c r="FM58" s="265">
        <f>('2-year summary'!HU58/'2-year summary'!AE58)*100</f>
        <v>11.110459662288932</v>
      </c>
      <c r="FN58" s="265">
        <f>('2-year summary'!HV58/'2-year summary'!AF58)*100</f>
        <v>11.307878856240484</v>
      </c>
      <c r="FO58" s="564">
        <f>('2-year summary'!HW58/'2-year summary'!X58)*100</f>
        <v>4.3185269552012153</v>
      </c>
      <c r="FP58" s="263">
        <f>('2-year summary'!HX58/'2-year summary'!Y58)*100</f>
        <v>4.7656182306559218</v>
      </c>
      <c r="FQ58" s="263">
        <f>('2-year summary'!HY58/'2-year summary'!Z58)*100</f>
        <v>5.4437657204455627</v>
      </c>
      <c r="FR58" s="263">
        <f>('2-year summary'!HZ58/'2-year summary'!AA58)*100</f>
        <v>6.2400127836369448</v>
      </c>
      <c r="FS58" s="263">
        <f>('2-year summary'!IA58/'2-year summary'!AB58)*100</f>
        <v>3.6284039474660532</v>
      </c>
      <c r="FT58" s="265">
        <f>('2-year summary'!IB58/'2-year summary'!AC58)*100</f>
        <v>4.7780661476009856</v>
      </c>
      <c r="FU58" s="265">
        <f>('2-year summary'!IC58/'2-year summary'!AD58)*100</f>
        <v>5.4742002388284829</v>
      </c>
      <c r="FV58" s="265">
        <f>('2-year summary'!ID58/'2-year summary'!AE58)*100</f>
        <v>8.2903377110694194</v>
      </c>
      <c r="FW58" s="265">
        <f>('2-year summary'!IE58/'2-year summary'!AF58)*100</f>
        <v>8.1834075912244089</v>
      </c>
      <c r="FX58" s="564">
        <f>('2-year summary'!KQ58/'2-year summary'!X58)*100</f>
        <v>20.225892179195139</v>
      </c>
      <c r="FY58" s="263">
        <f>('2-year summary'!KR58/'2-year summary'!Y58)*100</f>
        <v>19.452387141495535</v>
      </c>
      <c r="FZ58" s="263">
        <f>('2-year summary'!KS58/'2-year summary'!Z58)*100</f>
        <v>19.439453826805604</v>
      </c>
      <c r="GA58" s="263">
        <f>('2-year summary'!KT58/'2-year summary'!AA58)*100</f>
        <v>16.858421220837329</v>
      </c>
      <c r="GB58" s="263">
        <f>('2-year summary'!KU58/'2-year summary'!AB58)*100</f>
        <v>16.665429991837946</v>
      </c>
      <c r="GC58" s="265">
        <f>('2-year summary'!KV58/'2-year summary'!AC58)*100</f>
        <v>14.733479736474347</v>
      </c>
      <c r="GD58" s="265">
        <f>('2-year summary'!KW58/'2-year summary'!AD58)*100</f>
        <v>13.619508516120924</v>
      </c>
      <c r="GE58" s="265">
        <f>('2-year summary'!KX58/'2-year summary'!AE58)*100</f>
        <v>12.810741088180114</v>
      </c>
      <c r="GF58" s="265">
        <f>('2-year summary'!KY58/'2-year summary'!AF58)*100</f>
        <v>12.458406181264452</v>
      </c>
      <c r="GG58" s="564">
        <f>('2-year summary'!KZ58/'2-year summary'!X58)*100</f>
        <v>5.4954441913439638</v>
      </c>
      <c r="GH58" s="263">
        <f>('2-year summary'!LA58/'2-year summary'!Y58)*100</f>
        <v>5.3374924183346328</v>
      </c>
      <c r="GI58" s="263">
        <f>('2-year summary'!LB58/'2-year summary'!Z58)*100</f>
        <v>6.5936040244340646</v>
      </c>
      <c r="GJ58" s="263">
        <f>('2-year summary'!LC58/'2-year summary'!AA58)*100</f>
        <v>3.8350910834132312</v>
      </c>
      <c r="GK58" s="263">
        <f>('2-year summary'!LD58/'2-year summary'!AB58)*100</f>
        <v>5.9582993247755436</v>
      </c>
      <c r="GL58" s="265">
        <f>('2-year summary'!LE58/'2-year summary'!AC58)*100</f>
        <v>8.2451587143142344</v>
      </c>
      <c r="GM58" s="265">
        <f>('2-year summary'!LF58/'2-year summary'!AD58)*100</f>
        <v>8.2458676387404939</v>
      </c>
      <c r="GN58" s="265">
        <f>('2-year summary'!LG58/'2-year summary'!AE58)*100</f>
        <v>6.1972326454033766</v>
      </c>
      <c r="GO58" s="265">
        <f>('2-year summary'!LH58/'2-year summary'!AF58)*100</f>
        <v>6.8298460323726804</v>
      </c>
      <c r="GP58" s="152"/>
      <c r="GQ58" s="153">
        <f t="shared" si="45"/>
        <v>100</v>
      </c>
      <c r="GR58" s="153">
        <f t="shared" si="46"/>
        <v>100</v>
      </c>
      <c r="GS58" s="153">
        <f t="shared" si="47"/>
        <v>100</v>
      </c>
      <c r="GT58" s="153">
        <f t="shared" si="48"/>
        <v>100</v>
      </c>
      <c r="GU58" s="153">
        <f t="shared" si="49"/>
        <v>100</v>
      </c>
      <c r="GV58" s="153">
        <f t="shared" si="50"/>
        <v>100</v>
      </c>
      <c r="GW58" s="153">
        <f t="shared" si="51"/>
        <v>100</v>
      </c>
      <c r="GX58" s="153">
        <f t="shared" si="52"/>
        <v>100</v>
      </c>
      <c r="GY58" s="153">
        <f t="shared" si="53"/>
        <v>99.999999999999986</v>
      </c>
      <c r="GZ58" s="569">
        <f t="shared" si="54"/>
        <v>100</v>
      </c>
      <c r="HA58" s="569">
        <f t="shared" si="54"/>
        <v>99.999999999999986</v>
      </c>
    </row>
    <row r="59" spans="1:209" x14ac:dyDescent="0.2">
      <c r="A59" s="156" t="s">
        <v>60</v>
      </c>
      <c r="B59" s="157">
        <f>('2-year summary'!B59/'2-year summary'!X59)*100</f>
        <v>54.0275419732126</v>
      </c>
      <c r="C59" s="157">
        <f>('2-year summary'!C59/'2-year summary'!Y59)*100</f>
        <v>49.668808372524339</v>
      </c>
      <c r="D59" s="157">
        <f>('2-year summary'!D59/'2-year summary'!Z59)*100</f>
        <v>45.654264153142393</v>
      </c>
      <c r="E59" s="157">
        <f>('2-year summary'!E59/'2-year summary'!AA59)*100</f>
        <v>47.019202746025066</v>
      </c>
      <c r="F59" s="157">
        <f>('2-year summary'!F59/'2-year summary'!AB59)*100</f>
        <v>46.040839841249522</v>
      </c>
      <c r="G59" s="158">
        <f>('2-year summary'!G59/'2-year summary'!AC59)*100</f>
        <v>47.104453237861946</v>
      </c>
      <c r="H59" s="158">
        <f>('2-year summary'!H59/'2-year summary'!AD59)*100</f>
        <v>48.916013380659329</v>
      </c>
      <c r="I59" s="158">
        <f>('2-year summary'!I59/'2-year summary'!AE59)*100</f>
        <v>45.528227276551583</v>
      </c>
      <c r="J59" s="158">
        <f>('2-year summary'!J59/'2-year summary'!AF59)*100</f>
        <v>45.438252112315439</v>
      </c>
      <c r="K59" s="158">
        <f>('2-year summary'!K59/'2-year summary'!AG59)*100</f>
        <v>46.068575056881315</v>
      </c>
      <c r="L59" s="158">
        <f>('2-year summary'!L59/'2-year summary'!AH59)*100</f>
        <v>45.55429631155986</v>
      </c>
      <c r="M59" s="160">
        <f>('2-year summary'!M59/'2-year summary'!X59)*100</f>
        <v>45.9724580267874</v>
      </c>
      <c r="N59" s="157">
        <f>('2-year summary'!N59/'2-year summary'!Y59)*100</f>
        <v>50.331191627475661</v>
      </c>
      <c r="O59" s="157">
        <f>('2-year summary'!O59/'2-year summary'!Z59)*100</f>
        <v>54.345735846857615</v>
      </c>
      <c r="P59" s="157">
        <f>('2-year summary'!P59/'2-year summary'!AA59)*100</f>
        <v>52.980797253974934</v>
      </c>
      <c r="Q59" s="157">
        <f>('2-year summary'!Q59/'2-year summary'!AB59)*100</f>
        <v>53.959160158750485</v>
      </c>
      <c r="R59" s="158">
        <f>('2-year summary'!R59/'2-year summary'!AC59)*100</f>
        <v>52.895546762138054</v>
      </c>
      <c r="S59" s="158">
        <f>('2-year summary'!S59/'2-year summary'!AD59)*100</f>
        <v>51.083986619340671</v>
      </c>
      <c r="T59" s="158">
        <f>('2-year summary'!T59/'2-year summary'!AE59)*100</f>
        <v>54.47177272344841</v>
      </c>
      <c r="U59" s="158">
        <f>('2-year summary'!U59/'2-year summary'!AF59)*100</f>
        <v>54.561747887684561</v>
      </c>
      <c r="V59" s="158">
        <f>('2-year summary'!V59/'2-year summary'!AG59)*100</f>
        <v>53.931424943118685</v>
      </c>
      <c r="W59" s="158">
        <f>('2-year summary'!W59/'2-year summary'!AH59)*100</f>
        <v>54.44570368844014</v>
      </c>
      <c r="X59" s="160">
        <f>('2-year summary'!AI59/'2-year summary'!X59)*100</f>
        <v>22.712695717789096</v>
      </c>
      <c r="Y59" s="157">
        <f>('2-year summary'!AJ59/'2-year summary'!Y59)*100</f>
        <v>20.586871563886866</v>
      </c>
      <c r="Z59" s="157">
        <f>('2-year summary'!AK59/'2-year summary'!Z59)*100</f>
        <v>18.510532909880247</v>
      </c>
      <c r="AA59" s="157">
        <f>('2-year summary'!AL59/'2-year summary'!AA59)*100</f>
        <v>18.729963407920728</v>
      </c>
      <c r="AB59" s="157">
        <f>('2-year summary'!AM59/'2-year summary'!AB59)*100</f>
        <v>17.990654205607477</v>
      </c>
      <c r="AC59" s="158">
        <f>('2-year summary'!AN59/'2-year summary'!AC59)*100</f>
        <v>18.569813453928774</v>
      </c>
      <c r="AD59" s="158">
        <f>('2-year summary'!AO59/'2-year summary'!AD59)*100</f>
        <v>18.569495161002017</v>
      </c>
      <c r="AE59" s="158">
        <f>('2-year summary'!AP59/'2-year summary'!AE59)*100</f>
        <v>17.256078750315506</v>
      </c>
      <c r="AF59" s="158">
        <f>('2-year summary'!AQ59/'2-year summary'!AF59)*100</f>
        <v>17.245597564791897</v>
      </c>
      <c r="AG59" s="158">
        <f>('2-year summary'!AR59/'2-year summary'!AG59)*100</f>
        <v>16.895073813429281</v>
      </c>
      <c r="AH59" s="158">
        <f>('2-year summary'!AS59/'2-year summary'!AH59)*100</f>
        <v>16.587677725118482</v>
      </c>
      <c r="AI59" s="160">
        <f>('2-year summary'!AT59/'2-year summary'!X59)*100</f>
        <v>22.56178079607621</v>
      </c>
      <c r="AJ59" s="157">
        <f>('2-year summary'!AU59/'2-year summary'!Y59)*100</f>
        <v>34.841359210439158</v>
      </c>
      <c r="AK59" s="157">
        <f>('2-year summary'!AV59/'2-year summary'!Z59)*100</f>
        <v>36.199411439060633</v>
      </c>
      <c r="AL59" s="157">
        <f>('2-year summary'!AW59/'2-year summary'!AA59)*100</f>
        <v>34.632945824293252</v>
      </c>
      <c r="AM59" s="157">
        <f>('2-year summary'!AX59/'2-year summary'!AB59)*100</f>
        <v>35.437203943157087</v>
      </c>
      <c r="AN59" s="158">
        <f>('2-year summary'!AY59/'2-year summary'!AC59)*100</f>
        <v>35.428051001821494</v>
      </c>
      <c r="AO59" s="158">
        <f>('2-year summary'!AZ59/'2-year summary'!AD59)*100</f>
        <v>33.543576517453587</v>
      </c>
      <c r="AP59" s="158">
        <f>('2-year summary'!BA59/'2-year summary'!AE59)*100</f>
        <v>36.068654121210422</v>
      </c>
      <c r="AQ59" s="158">
        <f>('2-year summary'!BB59/'2-year summary'!AF59)*100</f>
        <v>37.233649113823219</v>
      </c>
      <c r="AR59" s="158">
        <f>('2-year summary'!BC59/'2-year summary'!AG59)*100</f>
        <v>34.025609820625426</v>
      </c>
      <c r="AS59" s="158">
        <f>('2-year summary'!BD59/'2-year summary'!AH59)*100</f>
        <v>33.41747372759118</v>
      </c>
      <c r="AT59" s="550">
        <f t="shared" si="1"/>
        <v>50.920683634054711</v>
      </c>
      <c r="AU59" s="550">
        <f t="shared" si="1"/>
        <v>50.005151452709661</v>
      </c>
      <c r="AV59" s="160" t="s">
        <v>73</v>
      </c>
      <c r="AW59" s="157" t="s">
        <v>73</v>
      </c>
      <c r="AX59" s="157" t="s">
        <v>73</v>
      </c>
      <c r="AY59" s="157" t="s">
        <v>73</v>
      </c>
      <c r="AZ59" s="157" t="s">
        <v>73</v>
      </c>
      <c r="BA59" s="158" t="s">
        <v>73</v>
      </c>
      <c r="BB59" s="158" t="s">
        <v>73</v>
      </c>
      <c r="BC59" s="158" t="s">
        <v>73</v>
      </c>
      <c r="BD59" s="158" t="s">
        <v>73</v>
      </c>
      <c r="BE59" s="158" t="s">
        <v>73</v>
      </c>
      <c r="BF59" s="158" t="s">
        <v>73</v>
      </c>
      <c r="BG59" s="160">
        <f>('2-year summary'!CW59/'2-year summary'!X59)*100</f>
        <v>5.7687228824750045</v>
      </c>
      <c r="BH59" s="157">
        <f>('2-year summary'!CX59/'2-year summary'!Y59)*100</f>
        <v>3.3119162747565739E-2</v>
      </c>
      <c r="BI59" s="157">
        <f>('2-year summary'!CY59/'2-year summary'!Z59)*100</f>
        <v>0.37003583811660501</v>
      </c>
      <c r="BJ59" s="157">
        <f>('2-year summary'!CZ59/'2-year summary'!AA59)*100</f>
        <v>0.39506492665392962</v>
      </c>
      <c r="BK59" s="157">
        <f>('2-year summary'!DA59/'2-year summary'!AB59)*100</f>
        <v>8.001536294968635E-2</v>
      </c>
      <c r="BL59" s="158">
        <f>('2-year summary'!DB59/'2-year summary'!AC59)*100</f>
        <v>7.537214999057848E-2</v>
      </c>
      <c r="BM59" s="158">
        <f>('2-year summary'!DC59/'2-year summary'!AD59)*100</f>
        <v>0</v>
      </c>
      <c r="BN59" s="158">
        <f>('2-year summary'!DD59/'2-year summary'!AE59)*100</f>
        <v>0</v>
      </c>
      <c r="BO59" s="158">
        <f>('2-year summary'!DE59/'2-year summary'!AF59)*100</f>
        <v>0</v>
      </c>
      <c r="BP59" s="158">
        <f>('2-year summary'!DF59/'2-year summary'!AG59)*100</f>
        <v>0</v>
      </c>
      <c r="BQ59" s="158">
        <f>('2-year summary'!DG59/'2-year summary'!AH59)*100</f>
        <v>0</v>
      </c>
      <c r="BR59" s="550">
        <f t="shared" si="2"/>
        <v>0</v>
      </c>
      <c r="BS59" s="550">
        <f t="shared" si="2"/>
        <v>0</v>
      </c>
      <c r="BT59" s="160">
        <f>('2-year summary'!DS59/'2-year summary'!AG59)*100</f>
        <v>0.61643473199640197</v>
      </c>
      <c r="BU59" s="160">
        <f>('2-year summary'!DT59/'2-year summary'!AH59)*100</f>
        <v>0.56665979806305378</v>
      </c>
      <c r="BV59" s="550">
        <f>('2-year summary'!DU59/'2-year summary'!AG59)*100</f>
        <v>0.31747711519127997</v>
      </c>
      <c r="BW59" s="550">
        <f>('2-year summary'!DV59/'2-year summary'!AH59)*100</f>
        <v>0.32711724706367196</v>
      </c>
      <c r="BX59" s="160">
        <f t="shared" si="3"/>
        <v>0.93391184718768194</v>
      </c>
      <c r="BY59" s="160">
        <f t="shared" si="3"/>
        <v>0.89377704512672573</v>
      </c>
      <c r="BZ59" s="160">
        <f>('2-year summary'!DY59/'2-year summary'!AG59)*100</f>
        <v>2.9393089581459337</v>
      </c>
      <c r="CA59" s="160">
        <f>('2-year summary'!DZ59/'2-year summary'!AH59)*100</f>
        <v>2.9414794972182157</v>
      </c>
      <c r="CB59" s="160">
        <f>('2-year summary'!EA59/'2-year summary'!AG59)*100</f>
        <v>6.2834012381607494</v>
      </c>
      <c r="CC59" s="160">
        <f>('2-year summary'!EB59/'2-year summary'!AH59)*100</f>
        <v>7.1193076447558203</v>
      </c>
      <c r="CD59" s="160">
        <f t="shared" si="4"/>
        <v>9.2227101963066822</v>
      </c>
      <c r="CE59" s="160">
        <f t="shared" si="4"/>
        <v>10.060787141974036</v>
      </c>
      <c r="CF59" s="160">
        <f>('2-year summary'!EE59/'2-year summary'!AG59)*100</f>
        <v>4.1113286417270762</v>
      </c>
      <c r="CG59" s="160">
        <f>('2-year summary'!EF59/'2-year summary'!AH59)*100</f>
        <v>4.6337317123428807</v>
      </c>
      <c r="CH59" s="160">
        <f>('2-year summary'!EG59/'2-year summary'!AG59)*100</f>
        <v>4.762156727869199E-2</v>
      </c>
      <c r="CI59" s="160">
        <f>('2-year summary'!EH59/'2-year summary'!AH59)*100</f>
        <v>4.8938800741809188E-2</v>
      </c>
      <c r="CJ59" s="160">
        <f t="shared" si="5"/>
        <v>4.1589502090057682</v>
      </c>
      <c r="CK59" s="160">
        <f t="shared" si="5"/>
        <v>4.6826705130846902</v>
      </c>
      <c r="CL59" s="160">
        <f>('2-year summary'!EK59/'2-year summary'!AG59)*100</f>
        <v>1.476268585639452</v>
      </c>
      <c r="CM59" s="160">
        <f>('2-year summary'!EL59/'2-year summary'!AH59)*100</f>
        <v>1.5299814547702453</v>
      </c>
      <c r="CN59" s="160">
        <f>('2-year summary'!EM59/'2-year summary'!AG59)*100</f>
        <v>0.12169956082332398</v>
      </c>
      <c r="CO59" s="160">
        <f>('2-year summary'!EN59/'2-year summary'!AH59)*100</f>
        <v>9.2726148773954256E-2</v>
      </c>
      <c r="CP59" s="160">
        <f t="shared" si="6"/>
        <v>1.597968146462776</v>
      </c>
      <c r="CQ59" s="160">
        <f t="shared" si="6"/>
        <v>1.6227076035441996</v>
      </c>
      <c r="CR59" s="160">
        <f>('2-year summary'!EQ59/'2-year summary'!AG59)*100</f>
        <v>2.9393089581459337</v>
      </c>
      <c r="CS59" s="160">
        <f>('2-year summary'!ER59/'2-year summary'!AH59)*100</f>
        <v>2.7714815577992993</v>
      </c>
      <c r="CT59" s="160">
        <f>('2-year summary'!ES59/'2-year summary'!AG59)*100</f>
        <v>1.0000529128525317</v>
      </c>
      <c r="CU59" s="160">
        <f>('2-year summary'!ET59/'2-year summary'!AH59)*100</f>
        <v>1.0560478054811457</v>
      </c>
      <c r="CV59" s="160">
        <f t="shared" si="7"/>
        <v>3.9393618709984652</v>
      </c>
      <c r="CW59" s="160">
        <f t="shared" si="7"/>
        <v>3.827529363280445</v>
      </c>
      <c r="CX59" s="160">
        <f>('2-year summary'!EW59/'2-year summary'!AG59)*100</f>
        <v>2.1191597439017937</v>
      </c>
      <c r="CY59" s="160">
        <f>('2-year summary'!EX59/'2-year summary'!AH59)*100</f>
        <v>2.233154749639398</v>
      </c>
      <c r="CZ59" s="160">
        <f>('2-year summary'!EY59/'2-year summary'!AG59)*100</f>
        <v>1.3995449494682259</v>
      </c>
      <c r="DA59" s="160">
        <f>('2-year summary'!EZ59/'2-year summary'!AH59)*100</f>
        <v>1.4089223160931383</v>
      </c>
      <c r="DB59" s="160">
        <f t="shared" si="8"/>
        <v>3.5187046933700197</v>
      </c>
      <c r="DC59" s="160">
        <f t="shared" si="8"/>
        <v>3.6420770657325363</v>
      </c>
      <c r="DD59" s="160">
        <f>('2-year summary'!FC59/'2-year summary'!AG59)*100</f>
        <v>0.27250119053918193</v>
      </c>
      <c r="DE59" s="160">
        <f>('2-year summary'!FD59/'2-year summary'!AH59)*100</f>
        <v>0.27302699361219862</v>
      </c>
      <c r="DF59" s="160">
        <f>('2-year summary'!FE59/'2-year summary'!AG59)*100</f>
        <v>0.27779247579236999</v>
      </c>
      <c r="DG59" s="160">
        <f>('2-year summary'!FF59/'2-year summary'!AH59)*100</f>
        <v>0.27302699361219862</v>
      </c>
      <c r="DH59" s="160">
        <f t="shared" si="9"/>
        <v>0.55029366633155186</v>
      </c>
      <c r="DI59" s="160">
        <f t="shared" si="9"/>
        <v>0.54605398722439724</v>
      </c>
      <c r="DJ59" s="160">
        <f>('2-year summary'!FI59/'2-year summary'!AG59)*100</f>
        <v>5.0373035610349755</v>
      </c>
      <c r="DK59" s="160">
        <f>('2-year summary'!FJ59/'2-year summary'!AH59)*100</f>
        <v>4.8938800741809185</v>
      </c>
      <c r="DL59" s="160">
        <f>('2-year summary'!FK59/'2-year summary'!AG59)*100</f>
        <v>1.5582835070638659</v>
      </c>
      <c r="DM59" s="160">
        <f>('2-year summary'!FL59/'2-year summary'!AH59)*100</f>
        <v>1.7875540902534515</v>
      </c>
      <c r="DN59" s="160">
        <f t="shared" si="10"/>
        <v>6.5955870680988413</v>
      </c>
      <c r="DO59" s="160">
        <f t="shared" si="10"/>
        <v>6.6814341644343695</v>
      </c>
      <c r="DP59" s="160">
        <f>('2-year summary'!FO59/'2-year summary'!AG59)*100</f>
        <v>7.9369278797819989E-3</v>
      </c>
      <c r="DQ59" s="160">
        <f>('2-year summary'!FP59/'2-year summary'!AH59)*100</f>
        <v>1.030290541932825E-2</v>
      </c>
      <c r="DR59" s="160">
        <f>('2-year summary'!FQ59/'2-year summary'!AG59)*100</f>
        <v>2.6456426265939997E-2</v>
      </c>
      <c r="DS59" s="160">
        <f>('2-year summary'!FR59/'2-year summary'!AH59)*100</f>
        <v>5.9241706161137442E-2</v>
      </c>
      <c r="DT59" s="160">
        <f t="shared" si="11"/>
        <v>3.4393354145721998E-2</v>
      </c>
      <c r="DU59" s="160">
        <f t="shared" si="11"/>
        <v>6.9544611580465696E-2</v>
      </c>
      <c r="DV59" s="160">
        <f>('2-year summary'!FU59/'2-year summary'!AG59)*100</f>
        <v>7.7305677549076677</v>
      </c>
      <c r="DW59" s="160">
        <f>('2-year summary'!FV59/'2-year summary'!AH59)*100</f>
        <v>7.1940037090459512</v>
      </c>
      <c r="DX59" s="160">
        <f>('2-year summary'!FW59/'2-year summary'!AG59)*100</f>
        <v>8.5216149002592729</v>
      </c>
      <c r="DY59" s="160">
        <f>('2-year summary'!FX59/'2-year summary'!AH59)*100</f>
        <v>8.638986194106737</v>
      </c>
      <c r="DZ59" s="160">
        <f t="shared" si="12"/>
        <v>16.252182655166941</v>
      </c>
      <c r="EA59" s="160">
        <f t="shared" si="12"/>
        <v>15.832989903152688</v>
      </c>
      <c r="EB59" s="160">
        <f>('2-year summary'!GA59/'2-year summary'!AG59)*100</f>
        <v>1.4207100904809777</v>
      </c>
      <c r="EC59" s="160">
        <f>('2-year summary'!GB59/'2-year summary'!AH59)*100</f>
        <v>1.3908922316093137</v>
      </c>
      <c r="ED59" s="160">
        <f>('2-year summary'!GC59/'2-year summary'!AG59)*100</f>
        <v>0.33599661357743793</v>
      </c>
      <c r="EE59" s="160">
        <f>('2-year summary'!GD59/'2-year summary'!AH59)*100</f>
        <v>0.20348238203173297</v>
      </c>
      <c r="EF59" s="160">
        <f t="shared" si="13"/>
        <v>1.7567067040584157</v>
      </c>
      <c r="EG59" s="160">
        <f t="shared" si="13"/>
        <v>1.5943746136410466</v>
      </c>
      <c r="EH59" s="160">
        <f>('2-year summary'!GG59/'2-year summary'!AG59)*100</f>
        <v>0.50267209905285992</v>
      </c>
      <c r="EI59" s="160">
        <f>('2-year summary'!GH59/'2-year summary'!AH59)*100</f>
        <v>0.52802390274057287</v>
      </c>
      <c r="EJ59" s="160">
        <f>('2-year summary'!GI59/'2-year summary'!AG59)*100</f>
        <v>1.5873855759563998E-2</v>
      </c>
      <c r="EK59" s="160">
        <f>('2-year summary'!GJ59/'2-year summary'!AH59)*100</f>
        <v>1.2878631774160314E-2</v>
      </c>
      <c r="EL59" s="160">
        <f t="shared" si="14"/>
        <v>0.51854595481242394</v>
      </c>
      <c r="EM59" s="160">
        <f t="shared" si="14"/>
        <v>0.54090253451473314</v>
      </c>
      <c r="EN59" s="564">
        <f>('2-year summary'!GM59/'2-year summary'!X59)*100</f>
        <v>4.5010375400867764</v>
      </c>
      <c r="EO59" s="263">
        <f>('2-year summary'!GN59/'2-year summary'!Y59)*100</f>
        <v>3.9742995297078894</v>
      </c>
      <c r="EP59" s="263">
        <f>('2-year summary'!GO59/'2-year summary'!Z59)*100</f>
        <v>4.0791352233326537</v>
      </c>
      <c r="EQ59" s="263">
        <f>('2-year summary'!GP59/'2-year summary'!AA59)*100</f>
        <v>4.1028464104141706</v>
      </c>
      <c r="ER59" s="263">
        <f>('2-year summary'!GQ59/'2-year summary'!AB59)*100</f>
        <v>4.5544744590961468</v>
      </c>
      <c r="ES59" s="265">
        <f>('2-year summary'!GR59/'2-year summary'!AC59)*100</f>
        <v>4.4532378619433457</v>
      </c>
      <c r="ET59" s="265">
        <f>('2-year summary'!GS59/'2-year summary'!AD59)*100</f>
        <v>4.8900692015014933</v>
      </c>
      <c r="EU59" s="265">
        <f>('2-year summary'!GT59/'2-year summary'!AE59)*100</f>
        <v>4.7648428078638139</v>
      </c>
      <c r="EV59" s="265">
        <f>('2-year summary'!GU59/'2-year summary'!AF59)*100</f>
        <v>5.3540439816790419</v>
      </c>
      <c r="EW59" s="564">
        <f>('2-year summary'!GV59/'2-year summary'!X59)*100</f>
        <v>0.12073193737030749</v>
      </c>
      <c r="EX59" s="263">
        <f>('2-year summary'!GW59/'2-year summary'!Y59)*100</f>
        <v>8.2797906868914348E-2</v>
      </c>
      <c r="EY59" s="263">
        <f>('2-year summary'!GX59/'2-year summary'!Z59)*100</f>
        <v>0.12237405669997961</v>
      </c>
      <c r="EZ59" s="263">
        <f>('2-year summary'!GY59/'2-year summary'!AA59)*100</f>
        <v>0.1327677212525501</v>
      </c>
      <c r="FA59" s="263">
        <f>('2-year summary'!GZ59/'2-year summary'!AB59)*100</f>
        <v>7.3614133913711424E-2</v>
      </c>
      <c r="FB59" s="265">
        <f>('2-year summary'!HA59/'2-year summary'!AC59)*100</f>
        <v>3.45455687456818E-2</v>
      </c>
      <c r="FC59" s="265">
        <f>('2-year summary'!HB59/'2-year summary'!AD59)*100</f>
        <v>7.1499706340491812E-2</v>
      </c>
      <c r="FD59" s="265">
        <f>('2-year summary'!HC59/'2-year summary'!AE59)*100</f>
        <v>0.14302941918837817</v>
      </c>
      <c r="FE59" s="265">
        <f>('2-year summary'!HD59/'2-year summary'!AF59)*100</f>
        <v>5.6897385565133282E-2</v>
      </c>
      <c r="FF59" s="564">
        <f>('2-year summary'!HN59/'2-year summary'!X59)*100</f>
        <v>8.6700622524052076</v>
      </c>
      <c r="FG59" s="263">
        <f>('2-year summary'!HO59/'2-year summary'!Y59)*100</f>
        <v>8.6043584818175791</v>
      </c>
      <c r="FH59" s="263">
        <f>('2-year summary'!HP59/'2-year summary'!Z59)*100</f>
        <v>7.5959325194487342</v>
      </c>
      <c r="FI59" s="263">
        <f>('2-year summary'!HQ59/'2-year summary'!AA59)*100</f>
        <v>8.1344516045464843</v>
      </c>
      <c r="FJ59" s="263">
        <f>('2-year summary'!HR59/'2-year summary'!AB59)*100</f>
        <v>9.2017667392139284</v>
      </c>
      <c r="FK59" s="265">
        <f>('2-year summary'!HS59/'2-year summary'!AC59)*100</f>
        <v>9.8454870925193152</v>
      </c>
      <c r="FL59" s="265">
        <f>('2-year summary'!HT59/'2-year summary'!AD59)*100</f>
        <v>10.510456832052297</v>
      </c>
      <c r="FM59" s="265">
        <f>('2-year summary'!HU59/'2-year summary'!AE59)*100</f>
        <v>10.009254844771013</v>
      </c>
      <c r="FN59" s="265">
        <f>('2-year summary'!HV59/'2-year summary'!AF59)*100</f>
        <v>9.5616056442206485</v>
      </c>
      <c r="FO59" s="564">
        <f>('2-year summary'!HW59/'2-year summary'!X59)*100</f>
        <v>9.149217128843615</v>
      </c>
      <c r="FP59" s="263">
        <f>('2-year summary'!HX59/'2-year summary'!Y59)*100</f>
        <v>5.6964959925813075</v>
      </c>
      <c r="FQ59" s="263">
        <f>('2-year summary'!HY59/'2-year summary'!Z59)*100</f>
        <v>6.3314006002156118</v>
      </c>
      <c r="FR59" s="263">
        <f>('2-year summary'!HZ59/'2-year summary'!AA59)*100</f>
        <v>5.6377707975777982</v>
      </c>
      <c r="FS59" s="263">
        <f>('2-year summary'!IA59/'2-year summary'!AB59)*100</f>
        <v>6.4012290359749073</v>
      </c>
      <c r="FT59" s="265">
        <f>('2-year summary'!IB59/'2-year summary'!AC59)*100</f>
        <v>6.5667985679291494</v>
      </c>
      <c r="FU59" s="265">
        <f>('2-year summary'!IC59/'2-year summary'!AD59)*100</f>
        <v>7.1269885855825947</v>
      </c>
      <c r="FV59" s="265">
        <f>('2-year summary'!ID59/'2-year summary'!AE59)*100</f>
        <v>7.3730263342401212</v>
      </c>
      <c r="FW59" s="265">
        <f>('2-year summary'!IE59/'2-year summary'!AF59)*100</f>
        <v>7.0495860715200145</v>
      </c>
      <c r="FX59" s="564">
        <f>('2-year summary'!KQ59/'2-year summary'!X59)*100</f>
        <v>18.143746462931524</v>
      </c>
      <c r="FY59" s="263">
        <f>('2-year summary'!KR59/'2-year summary'!Y59)*100</f>
        <v>16.50327879711201</v>
      </c>
      <c r="FZ59" s="263">
        <f>('2-year summary'!KS59/'2-year summary'!Z59)*100</f>
        <v>15.468663500480757</v>
      </c>
      <c r="GA59" s="263">
        <f>('2-year summary'!KT59/'2-year summary'!AA59)*100</f>
        <v>16.05194132314368</v>
      </c>
      <c r="GB59" s="263">
        <f>('2-year summary'!KU59/'2-year summary'!AB59)*100</f>
        <v>14.293944437331968</v>
      </c>
      <c r="GC59" s="265">
        <f>('2-year summary'!KV59/'2-year summary'!AC59)*100</f>
        <v>14.235914829470511</v>
      </c>
      <c r="GD59" s="265">
        <f>('2-year summary'!KW59/'2-year summary'!AD59)*100</f>
        <v>14.945992186103521</v>
      </c>
      <c r="GE59" s="265">
        <f>('2-year summary'!KX59/'2-year summary'!AE59)*100</f>
        <v>13.498050873601256</v>
      </c>
      <c r="GF59" s="265">
        <f>('2-year summary'!KY59/'2-year summary'!AF59)*100</f>
        <v>13.277004921623851</v>
      </c>
      <c r="GG59" s="564">
        <f>('2-year summary'!KZ59/'2-year summary'!X59)*100</f>
        <v>8.3720052820222595</v>
      </c>
      <c r="GH59" s="263">
        <f>('2-year summary'!LA59/'2-year summary'!Y59)*100</f>
        <v>9.67741935483871</v>
      </c>
      <c r="GI59" s="263">
        <f>('2-year summary'!LB59/'2-year summary'!Z59)*100</f>
        <v>11.32251391276478</v>
      </c>
      <c r="GJ59" s="263">
        <f>('2-year summary'!LC59/'2-year summary'!AA59)*100</f>
        <v>12.182247984197403</v>
      </c>
      <c r="GK59" s="263">
        <f>('2-year summary'!LD59/'2-year summary'!AB59)*100</f>
        <v>11.967097682755089</v>
      </c>
      <c r="GL59" s="265">
        <f>('2-year summary'!LE59/'2-year summary'!AC59)*100</f>
        <v>10.790779473651153</v>
      </c>
      <c r="GM59" s="265">
        <f>('2-year summary'!LF59/'2-year summary'!AD59)*100</f>
        <v>10.341921809963994</v>
      </c>
      <c r="GN59" s="265">
        <f>('2-year summary'!LG59/'2-year summary'!AE59)*100</f>
        <v>10.88706284880949</v>
      </c>
      <c r="GO59" s="265">
        <f>('2-year summary'!LH59/'2-year summary'!AF59)*100</f>
        <v>10.221615316776195</v>
      </c>
      <c r="GP59" s="152"/>
      <c r="GQ59" s="153">
        <f t="shared" si="45"/>
        <v>100</v>
      </c>
      <c r="GR59" s="153">
        <f t="shared" si="46"/>
        <v>100</v>
      </c>
      <c r="GS59" s="153">
        <f t="shared" si="47"/>
        <v>100</v>
      </c>
      <c r="GT59" s="153">
        <f t="shared" si="48"/>
        <v>100</v>
      </c>
      <c r="GU59" s="153">
        <f t="shared" si="49"/>
        <v>100</v>
      </c>
      <c r="GV59" s="153">
        <f t="shared" si="50"/>
        <v>100</v>
      </c>
      <c r="GW59" s="153">
        <f t="shared" si="51"/>
        <v>100</v>
      </c>
      <c r="GX59" s="153">
        <f t="shared" si="52"/>
        <v>100</v>
      </c>
      <c r="GY59" s="153">
        <f t="shared" si="53"/>
        <v>100</v>
      </c>
      <c r="GZ59" s="569">
        <f t="shared" si="54"/>
        <v>99.999999999999986</v>
      </c>
      <c r="HA59" s="569">
        <f t="shared" si="54"/>
        <v>100</v>
      </c>
    </row>
    <row r="60" spans="1:209" x14ac:dyDescent="0.2">
      <c r="A60" s="154" t="s">
        <v>64</v>
      </c>
      <c r="B60" s="157">
        <f>('2-year summary'!B60/'2-year summary'!X60)*100</f>
        <v>43.584628307433853</v>
      </c>
      <c r="C60" s="157">
        <f>('2-year summary'!C60/'2-year summary'!Y60)*100</f>
        <v>40.110550348473922</v>
      </c>
      <c r="D60" s="157">
        <f>('2-year summary'!D60/'2-year summary'!Z60)*100</f>
        <v>40.846803971444984</v>
      </c>
      <c r="E60" s="157">
        <f>('2-year summary'!E60/'2-year summary'!AA60)*100</f>
        <v>40.171151156093146</v>
      </c>
      <c r="F60" s="157">
        <f>('2-year summary'!F60/'2-year summary'!AB60)*100</f>
        <v>41.202508299520474</v>
      </c>
      <c r="G60" s="158">
        <f>('2-year summary'!G60/'2-year summary'!AC60)*100</f>
        <v>42.374638915635884</v>
      </c>
      <c r="H60" s="158">
        <f>('2-year summary'!H60/'2-year summary'!AD60)*100</f>
        <v>42.514474772539288</v>
      </c>
      <c r="I60" s="158">
        <f>('2-year summary'!I60/'2-year summary'!AE60)*100</f>
        <v>41.319444444444443</v>
      </c>
      <c r="J60" s="158">
        <f>('2-year summary'!J60/'2-year summary'!AF60)*100</f>
        <v>41.249839269641249</v>
      </c>
      <c r="K60" s="158">
        <f>('2-year summary'!K60/'2-year summary'!AG60)*100</f>
        <v>42.164686410119998</v>
      </c>
      <c r="L60" s="158">
        <f>('2-year summary'!L60/'2-year summary'!AH60)*100</f>
        <v>41.521997621878711</v>
      </c>
      <c r="M60" s="160">
        <f>('2-year summary'!M60/'2-year summary'!X60)*100</f>
        <v>56.415371692566154</v>
      </c>
      <c r="N60" s="157">
        <f>('2-year summary'!N60/'2-year summary'!Y60)*100</f>
        <v>59.889449651526071</v>
      </c>
      <c r="O60" s="157">
        <f>('2-year summary'!O60/'2-year summary'!Z60)*100</f>
        <v>59.153196028555023</v>
      </c>
      <c r="P60" s="157">
        <f>('2-year summary'!P60/'2-year summary'!AA60)*100</f>
        <v>59.828848843906854</v>
      </c>
      <c r="Q60" s="157">
        <f>('2-year summary'!Q60/'2-year summary'!AB60)*100</f>
        <v>58.797491700479533</v>
      </c>
      <c r="R60" s="158">
        <f>('2-year summary'!R60/'2-year summary'!AC60)*100</f>
        <v>57.625361084364123</v>
      </c>
      <c r="S60" s="158">
        <f>('2-year summary'!S60/'2-year summary'!AD60)*100</f>
        <v>57.485525227460712</v>
      </c>
      <c r="T60" s="158">
        <f>('2-year summary'!T60/'2-year summary'!AE60)*100</f>
        <v>58.680555555555557</v>
      </c>
      <c r="U60" s="158">
        <f>('2-year summary'!U60/'2-year summary'!AF60)*100</f>
        <v>58.750160730358743</v>
      </c>
      <c r="V60" s="158">
        <f>('2-year summary'!V60/'2-year summary'!AG60)*100</f>
        <v>57.835313589880002</v>
      </c>
      <c r="W60" s="158">
        <f>('2-year summary'!W60/'2-year summary'!AH60)*100</f>
        <v>58.478002378121289</v>
      </c>
      <c r="X60" s="160">
        <f>('2-year summary'!AI60/'2-year summary'!X60)*100</f>
        <v>16.400671986560269</v>
      </c>
      <c r="Y60" s="157">
        <f>('2-year summary'!AJ60/'2-year summary'!Y60)*100</f>
        <v>16.526476007370022</v>
      </c>
      <c r="Z60" s="157">
        <f>('2-year summary'!AK60/'2-year summary'!Z60)*100</f>
        <v>16.460162468203823</v>
      </c>
      <c r="AA60" s="157">
        <f>('2-year summary'!AL60/'2-year summary'!AA60)*100</f>
        <v>15.83148193861598</v>
      </c>
      <c r="AB60" s="157">
        <f>('2-year summary'!AM60/'2-year summary'!AB60)*100</f>
        <v>14.961268904463299</v>
      </c>
      <c r="AC60" s="158">
        <f>('2-year summary'!AN60/'2-year summary'!AC60)*100</f>
        <v>15.332197614991482</v>
      </c>
      <c r="AD60" s="158">
        <f>('2-year summary'!AO60/'2-year summary'!AD60)*100</f>
        <v>15.169561621174523</v>
      </c>
      <c r="AE60" s="158">
        <f>('2-year summary'!AP60/'2-year summary'!AE60)*100</f>
        <v>14.43620527306968</v>
      </c>
      <c r="AF60" s="158">
        <f>('2-year summary'!AQ60/'2-year summary'!AF60)*100</f>
        <v>14.137842355664137</v>
      </c>
      <c r="AG60" s="158">
        <f>('2-year summary'!AR60/'2-year summary'!AG60)*100</f>
        <v>14.973103978246735</v>
      </c>
      <c r="AH60" s="158">
        <f>('2-year summary'!AS60/'2-year summary'!AH60)*100</f>
        <v>14.714625445897742</v>
      </c>
      <c r="AI60" s="160">
        <f>('2-year summary'!AT60/'2-year summary'!X60)*100</f>
        <v>45.926081478370435</v>
      </c>
      <c r="AJ60" s="157">
        <f>('2-year summary'!AU60/'2-year summary'!Y60)*100</f>
        <v>48.137466955058876</v>
      </c>
      <c r="AK60" s="157">
        <f>('2-year summary'!AV60/'2-year summary'!Z60)*100</f>
        <v>52.17855091490933</v>
      </c>
      <c r="AL60" s="157">
        <f>('2-year summary'!AW60/'2-year summary'!AA60)*100</f>
        <v>51.312433144079648</v>
      </c>
      <c r="AM60" s="157">
        <f>('2-year summary'!AX60/'2-year summary'!AB60)*100</f>
        <v>50.461084470675033</v>
      </c>
      <c r="AN60" s="158">
        <f>('2-year summary'!AY60/'2-year summary'!AC60)*100</f>
        <v>46.826161025109251</v>
      </c>
      <c r="AO60" s="158">
        <f>('2-year summary'!AZ60/'2-year summary'!AD60)*100</f>
        <v>45.663082437275989</v>
      </c>
      <c r="AP60" s="158">
        <f>('2-year summary'!BA60/'2-year summary'!AE60)*100</f>
        <v>48.181497175141239</v>
      </c>
      <c r="AQ60" s="158">
        <f>('2-year summary'!BB60/'2-year summary'!AF60)*100</f>
        <v>48.8041661308988</v>
      </c>
      <c r="AR60" s="158">
        <f>('2-year summary'!BC60/'2-year summary'!AG60)*100</f>
        <v>48.395105515162264</v>
      </c>
      <c r="AS60" s="158">
        <f>('2-year summary'!BD60/'2-year summary'!AH60)*100</f>
        <v>48.335315101070151</v>
      </c>
      <c r="AT60" s="550">
        <f t="shared" si="1"/>
        <v>63.368209493408997</v>
      </c>
      <c r="AU60" s="550">
        <f t="shared" si="1"/>
        <v>63.049940546967889</v>
      </c>
      <c r="AV60" s="160" t="s">
        <v>73</v>
      </c>
      <c r="AW60" s="157" t="s">
        <v>73</v>
      </c>
      <c r="AX60" s="157" t="s">
        <v>73</v>
      </c>
      <c r="AY60" s="157" t="s">
        <v>73</v>
      </c>
      <c r="AZ60" s="157" t="s">
        <v>73</v>
      </c>
      <c r="BA60" s="158" t="s">
        <v>73</v>
      </c>
      <c r="BB60" s="158" t="s">
        <v>73</v>
      </c>
      <c r="BC60" s="158" t="s">
        <v>73</v>
      </c>
      <c r="BD60" s="158" t="s">
        <v>73</v>
      </c>
      <c r="BE60" s="158" t="s">
        <v>73</v>
      </c>
      <c r="BF60" s="158" t="s">
        <v>73</v>
      </c>
      <c r="BG60" s="160">
        <f>('2-year summary'!CW60/'2-year summary'!X60)*100</f>
        <v>3.1499370012599753E-2</v>
      </c>
      <c r="BH60" s="157">
        <f>('2-year summary'!CX60/'2-year summary'!Y60)*100</f>
        <v>5.8399423215573174</v>
      </c>
      <c r="BI60" s="157">
        <f>('2-year summary'!CY60/'2-year summary'!Z60)*100</f>
        <v>0</v>
      </c>
      <c r="BJ60" s="157">
        <f>('2-year summary'!CZ60/'2-year summary'!AA60)*100</f>
        <v>0</v>
      </c>
      <c r="BK60" s="157">
        <f>('2-year summary'!DA60/'2-year summary'!AB60)*100</f>
        <v>5.1641460715603091E-2</v>
      </c>
      <c r="BL60" s="158">
        <f>('2-year summary'!DB60/'2-year summary'!AC60)*100</f>
        <v>0</v>
      </c>
      <c r="BM60" s="158">
        <f>('2-year summary'!DC60/'2-year summary'!AD60)*100</f>
        <v>0</v>
      </c>
      <c r="BN60" s="158">
        <f>('2-year summary'!DD60/'2-year summary'!AE60)*100</f>
        <v>0</v>
      </c>
      <c r="BO60" s="158">
        <f>('2-year summary'!DE60/'2-year summary'!AF60)*100</f>
        <v>0</v>
      </c>
      <c r="BP60" s="158">
        <f>('2-year summary'!DF60/'2-year summary'!AG60)*100</f>
        <v>0</v>
      </c>
      <c r="BQ60" s="158">
        <f>('2-year summary'!DG60/'2-year summary'!AH60)*100</f>
        <v>0</v>
      </c>
      <c r="BR60" s="550">
        <f t="shared" si="2"/>
        <v>0</v>
      </c>
      <c r="BS60" s="550">
        <f t="shared" si="2"/>
        <v>0</v>
      </c>
      <c r="BT60" s="160">
        <f>('2-year summary'!DS60/'2-year summary'!AG60)*100</f>
        <v>0.60294378435892892</v>
      </c>
      <c r="BU60" s="160">
        <f>('2-year summary'!DT60/'2-year summary'!AH60)*100</f>
        <v>0.59453032104637338</v>
      </c>
      <c r="BV60" s="550">
        <f>('2-year summary'!DU60/'2-year summary'!AG60)*100</f>
        <v>0.21871490216941536</v>
      </c>
      <c r="BW60" s="550">
        <f>('2-year summary'!DV60/'2-year summary'!AH60)*100</f>
        <v>0.29131985731272292</v>
      </c>
      <c r="BX60" s="160">
        <f t="shared" si="3"/>
        <v>0.82165868652834428</v>
      </c>
      <c r="BY60" s="160">
        <f t="shared" si="3"/>
        <v>0.8858501783590963</v>
      </c>
      <c r="BZ60" s="160">
        <f>('2-year summary'!DY60/'2-year summary'!AG60)*100</f>
        <v>1.5250931016137612</v>
      </c>
      <c r="CA60" s="160">
        <f>('2-year summary'!DZ60/'2-year summary'!AH60)*100</f>
        <v>1.7954815695600475</v>
      </c>
      <c r="CB60" s="160">
        <f>('2-year summary'!EA60/'2-year summary'!AG60)*100</f>
        <v>2.3940414967192765</v>
      </c>
      <c r="CC60" s="160">
        <f>('2-year summary'!EB60/'2-year summary'!AH60)*100</f>
        <v>3.1450653983353152</v>
      </c>
      <c r="CD60" s="160">
        <f t="shared" si="4"/>
        <v>3.9191345983330379</v>
      </c>
      <c r="CE60" s="160">
        <f t="shared" si="4"/>
        <v>4.9405469678953624</v>
      </c>
      <c r="CF60" s="160">
        <f>('2-year summary'!EE60/'2-year summary'!AG60)*100</f>
        <v>5.8993911450020686</v>
      </c>
      <c r="CG60" s="160">
        <f>('2-year summary'!EF60/'2-year summary'!AH60)*100</f>
        <v>5.6064209274673011</v>
      </c>
      <c r="CH60" s="160">
        <f>('2-year summary'!EG60/'2-year summary'!AG60)*100</f>
        <v>0.14186912573151267</v>
      </c>
      <c r="CI60" s="160">
        <f>('2-year summary'!EH60/'2-year summary'!AH60)*100</f>
        <v>0.1426872770511296</v>
      </c>
      <c r="CJ60" s="160">
        <f t="shared" si="5"/>
        <v>6.0412602707335816</v>
      </c>
      <c r="CK60" s="160">
        <f t="shared" si="5"/>
        <v>5.7491082045184303</v>
      </c>
      <c r="CL60" s="160">
        <f>('2-year summary'!EK60/'2-year summary'!AG60)*100</f>
        <v>2.0984808181119585</v>
      </c>
      <c r="CM60" s="160">
        <f>('2-year summary'!EL60/'2-year summary'!AH60)*100</f>
        <v>1.8014268727705112</v>
      </c>
      <c r="CN60" s="160">
        <f>('2-year summary'!EM60/'2-year summary'!AG60)*100</f>
        <v>0.40196252290595264</v>
      </c>
      <c r="CO60" s="160">
        <f>('2-year summary'!EN60/'2-year summary'!AH60)*100</f>
        <v>0.32699167657550532</v>
      </c>
      <c r="CP60" s="160">
        <f t="shared" si="6"/>
        <v>2.500443341017911</v>
      </c>
      <c r="CQ60" s="160">
        <f t="shared" si="6"/>
        <v>2.1284185493460166</v>
      </c>
      <c r="CR60" s="160">
        <f>('2-year summary'!EQ60/'2-year summary'!AG60)*100</f>
        <v>1.7674528580717621</v>
      </c>
      <c r="CS60" s="160">
        <f>('2-year summary'!ER60/'2-year summary'!AH60)*100</f>
        <v>1.7241379310344827</v>
      </c>
      <c r="CT60" s="160">
        <f>('2-year summary'!ES60/'2-year summary'!AG60)*100</f>
        <v>0.27191582431873262</v>
      </c>
      <c r="CU60" s="160">
        <f>('2-year summary'!ET60/'2-year summary'!AH60)*100</f>
        <v>0.26159334126040429</v>
      </c>
      <c r="CV60" s="160">
        <f t="shared" si="7"/>
        <v>2.0393686823904948</v>
      </c>
      <c r="CW60" s="160">
        <f t="shared" si="7"/>
        <v>1.985731272294887</v>
      </c>
      <c r="CX60" s="160">
        <f>('2-year summary'!EW60/'2-year summary'!AG60)*100</f>
        <v>1.7201631494945913</v>
      </c>
      <c r="CY60" s="160">
        <f>('2-year summary'!EX60/'2-year summary'!AH60)*100</f>
        <v>2.0035671819262784</v>
      </c>
      <c r="CZ60" s="160">
        <f>('2-year summary'!EY60/'2-year summary'!AG60)*100</f>
        <v>1.1053969379913697</v>
      </c>
      <c r="DA60" s="160">
        <f>('2-year summary'!EZ60/'2-year summary'!AH60)*100</f>
        <v>1.070154577883472</v>
      </c>
      <c r="DB60" s="160">
        <f t="shared" si="8"/>
        <v>2.825560087485961</v>
      </c>
      <c r="DC60" s="160">
        <f t="shared" si="8"/>
        <v>3.0737217598097502</v>
      </c>
      <c r="DD60" s="160">
        <f>('2-year summary'!FC60/'2-year summary'!AG60)*100</f>
        <v>4.7289708577170894E-2</v>
      </c>
      <c r="DE60" s="160">
        <f>('2-year summary'!FD60/'2-year summary'!AH60)*100</f>
        <v>5.3507728894173601E-2</v>
      </c>
      <c r="DF60" s="160">
        <f>('2-year summary'!FE60/'2-year summary'!AG60)*100</f>
        <v>1.7733640716439084E-2</v>
      </c>
      <c r="DG60" s="160">
        <f>('2-year summary'!FF60/'2-year summary'!AH60)*100</f>
        <v>3.56718192627824E-2</v>
      </c>
      <c r="DH60" s="160">
        <f t="shared" si="9"/>
        <v>6.5023349293609978E-2</v>
      </c>
      <c r="DI60" s="160">
        <f t="shared" si="9"/>
        <v>8.9179548156956001E-2</v>
      </c>
      <c r="DJ60" s="160">
        <f>('2-year summary'!FI60/'2-year summary'!AG60)*100</f>
        <v>4.1023822190695753</v>
      </c>
      <c r="DK60" s="160">
        <f>('2-year summary'!FJ60/'2-year summary'!AH60)*100</f>
        <v>4.0071343638525567</v>
      </c>
      <c r="DL60" s="160">
        <f>('2-year summary'!FK60/'2-year summary'!AG60)*100</f>
        <v>1.2295324230064433</v>
      </c>
      <c r="DM60" s="160">
        <f>('2-year summary'!FL60/'2-year summary'!AH60)*100</f>
        <v>1.5041617122473245</v>
      </c>
      <c r="DN60" s="160">
        <f t="shared" si="10"/>
        <v>5.3319146420760184</v>
      </c>
      <c r="DO60" s="160">
        <f t="shared" si="10"/>
        <v>5.5112960760998817</v>
      </c>
      <c r="DP60" s="160">
        <f>('2-year summary'!FO60/'2-year summary'!AG60)*100</f>
        <v>0.11231305787078086</v>
      </c>
      <c r="DQ60" s="160">
        <f>('2-year summary'!FP60/'2-year summary'!AH60)*100</f>
        <v>8.3234244946492272E-2</v>
      </c>
      <c r="DR60" s="160">
        <f>('2-year summary'!FQ60/'2-year summary'!AG60)*100</f>
        <v>8.2756990010049061E-2</v>
      </c>
      <c r="DS60" s="160">
        <f>('2-year summary'!FR60/'2-year summary'!AH60)*100</f>
        <v>7.1343638525564801E-2</v>
      </c>
      <c r="DT60" s="160">
        <f t="shared" si="11"/>
        <v>0.19507004788082993</v>
      </c>
      <c r="DU60" s="160">
        <f t="shared" si="11"/>
        <v>0.15457788347205709</v>
      </c>
      <c r="DV60" s="160">
        <f>('2-year summary'!FU60/'2-year summary'!AG60)*100</f>
        <v>8.3466335638706628</v>
      </c>
      <c r="DW60" s="160">
        <f>('2-year summary'!FV60/'2-year summary'!AH60)*100</f>
        <v>8.1331747919143886</v>
      </c>
      <c r="DX60" s="160">
        <f>('2-year summary'!FW60/'2-year summary'!AG60)*100</f>
        <v>3.511260861854939</v>
      </c>
      <c r="DY60" s="160">
        <f>('2-year summary'!FX60/'2-year summary'!AH60)*100</f>
        <v>3.2223543400713437</v>
      </c>
      <c r="DZ60" s="160">
        <f t="shared" si="12"/>
        <v>11.857894425725602</v>
      </c>
      <c r="EA60" s="160">
        <f t="shared" si="12"/>
        <v>11.355529131985733</v>
      </c>
      <c r="EB60" s="160">
        <f>('2-year summary'!GA60/'2-year summary'!AG60)*100</f>
        <v>0.94579417154341783</v>
      </c>
      <c r="EC60" s="160">
        <f>('2-year summary'!GB60/'2-year summary'!AH60)*100</f>
        <v>0.98692033293697967</v>
      </c>
      <c r="ED60" s="160">
        <f>('2-year summary'!GC60/'2-year summary'!AG60)*100</f>
        <v>6.5023349293609978E-2</v>
      </c>
      <c r="EE60" s="160">
        <f>('2-year summary'!GD60/'2-year summary'!AH60)*100</f>
        <v>7.1343638525564801E-2</v>
      </c>
      <c r="EF60" s="160">
        <f t="shared" si="13"/>
        <v>1.0108175208370278</v>
      </c>
      <c r="EG60" s="160">
        <f t="shared" si="13"/>
        <v>1.0582639714625444</v>
      </c>
      <c r="EH60" s="160">
        <f>('2-year summary'!GG60/'2-year summary'!AG60)*100</f>
        <v>2.3644854288585447E-2</v>
      </c>
      <c r="EI60" s="160">
        <f>('2-year summary'!GH60/'2-year summary'!AH60)*100</f>
        <v>1.78359096313912E-2</v>
      </c>
      <c r="EJ60" s="160">
        <f>('2-year summary'!GI60/'2-year summary'!AG60)*100</f>
        <v>0</v>
      </c>
      <c r="EK60" s="160">
        <f>('2-year summary'!GJ60/'2-year summary'!AH60)*100</f>
        <v>0</v>
      </c>
      <c r="EL60" s="160">
        <f t="shared" si="14"/>
        <v>2.3644854288585447E-2</v>
      </c>
      <c r="EM60" s="160">
        <f t="shared" si="14"/>
        <v>1.78359096313912E-2</v>
      </c>
      <c r="EN60" s="564">
        <f>('2-year summary'!GM60/'2-year summary'!X60)*100</f>
        <v>6.5518689626207482</v>
      </c>
      <c r="EO60" s="263">
        <f>('2-year summary'!GN60/'2-year summary'!Y60)*100</f>
        <v>5.567571897780982</v>
      </c>
      <c r="EP60" s="263">
        <f>('2-year summary'!GO60/'2-year summary'!Z60)*100</f>
        <v>5.8751128251415441</v>
      </c>
      <c r="EQ60" s="263">
        <f>('2-year summary'!GP60/'2-year summary'!AA60)*100</f>
        <v>5.9326915164979841</v>
      </c>
      <c r="ER60" s="263">
        <f>('2-year summary'!GQ60/'2-year summary'!AB60)*100</f>
        <v>6.6174843231279965</v>
      </c>
      <c r="ES60" s="265">
        <f>('2-year summary'!GR60/'2-year summary'!AC60)*100</f>
        <v>7.2735352936819497</v>
      </c>
      <c r="ET60" s="265">
        <f>('2-year summary'!GS60/'2-year summary'!AD60)*100</f>
        <v>5.9167355941549493</v>
      </c>
      <c r="EU60" s="265">
        <f>('2-year summary'!GT60/'2-year summary'!AE60)*100</f>
        <v>7.4799905838041427</v>
      </c>
      <c r="EV60" s="265">
        <f>('2-year summary'!GU60/'2-year summary'!AF60)*100</f>
        <v>8.2101067249582105</v>
      </c>
      <c r="EW60" s="564">
        <f>('2-year summary'!GV60/'2-year summary'!X60)*100</f>
        <v>2.7929441411171778</v>
      </c>
      <c r="EX60" s="263">
        <f>('2-year summary'!GW60/'2-year summary'!Y60)*100</f>
        <v>0.48866458383401423</v>
      </c>
      <c r="EY60" s="263">
        <f>('2-year summary'!GX60/'2-year summary'!Z60)*100</f>
        <v>0.29539673422499385</v>
      </c>
      <c r="EZ60" s="263">
        <f>('2-year summary'!GY60/'2-year summary'!AA60)*100</f>
        <v>0.37850736443676458</v>
      </c>
      <c r="FA60" s="263">
        <f>('2-year summary'!GZ60/'2-year summary'!AB60)*100</f>
        <v>0.30247141276281814</v>
      </c>
      <c r="FB60" s="265">
        <f>('2-year summary'!HA60/'2-year summary'!AC60)*100</f>
        <v>0.54810754758906755</v>
      </c>
      <c r="FC60" s="265">
        <f>('2-year summary'!HB60/'2-year summary'!AD60)*100</f>
        <v>0.47422111938240968</v>
      </c>
      <c r="FD60" s="265">
        <f>('2-year summary'!HC60/'2-year summary'!AE60)*100</f>
        <v>0.74152542372881358</v>
      </c>
      <c r="FE60" s="265">
        <f>('2-year summary'!HD60/'2-year summary'!AF60)*100</f>
        <v>0.52076636235052076</v>
      </c>
      <c r="FF60" s="564">
        <f>('2-year summary'!HN60/'2-year summary'!X60)*100</f>
        <v>6.4573708525829483</v>
      </c>
      <c r="FG60" s="263">
        <f>('2-year summary'!HO60/'2-year summary'!Y60)*100</f>
        <v>5.6957462148521989</v>
      </c>
      <c r="FH60" s="263">
        <f>('2-year summary'!HP60/'2-year summary'!Z60)*100</f>
        <v>5.7766472470665464</v>
      </c>
      <c r="FI60" s="263">
        <f>('2-year summary'!HQ60/'2-year summary'!AA60)*100</f>
        <v>5.8421788858718005</v>
      </c>
      <c r="FJ60" s="263">
        <f>('2-year summary'!HR60/'2-year summary'!AB60)*100</f>
        <v>6.8904463297676131</v>
      </c>
      <c r="FK60" s="265">
        <f>('2-year summary'!HS60/'2-year summary'!AC60)*100</f>
        <v>6.9031923561217692</v>
      </c>
      <c r="FL60" s="265">
        <f>('2-year summary'!HT60/'2-year summary'!AD60)*100</f>
        <v>8.7179487179487172</v>
      </c>
      <c r="FM60" s="265">
        <f>('2-year summary'!HU60/'2-year summary'!AE60)*100</f>
        <v>7.5564971751412431</v>
      </c>
      <c r="FN60" s="265">
        <f>('2-year summary'!HV60/'2-year summary'!AF60)*100</f>
        <v>7.4707470747074707</v>
      </c>
      <c r="FO60" s="564">
        <f>('2-year summary'!HW60/'2-year summary'!X60)*100</f>
        <v>2.7509449811003779</v>
      </c>
      <c r="FP60" s="263">
        <f>('2-year summary'!HX60/'2-year summary'!Y60)*100</f>
        <v>1.5781462789393574</v>
      </c>
      <c r="FQ60" s="263">
        <f>('2-year summary'!HY60/'2-year summary'!Z60)*100</f>
        <v>2.0267498153770411</v>
      </c>
      <c r="FR60" s="263">
        <f>('2-year summary'!HZ60/'2-year summary'!AA60)*100</f>
        <v>3.085657862256233</v>
      </c>
      <c r="FS60" s="263">
        <f>('2-year summary'!IA60/'2-year summary'!AB60)*100</f>
        <v>3.2460346735521952</v>
      </c>
      <c r="FT60" s="265">
        <f>('2-year summary'!IB60/'2-year summary'!AC60)*100</f>
        <v>5.1996148433449374</v>
      </c>
      <c r="FU60" s="265">
        <f>('2-year summary'!IC60/'2-year summary'!AD60)*100</f>
        <v>5.5583126550868487</v>
      </c>
      <c r="FV60" s="265">
        <f>('2-year summary'!ID60/'2-year summary'!AE60)*100</f>
        <v>5.1318267419962336</v>
      </c>
      <c r="FW60" s="265">
        <f>('2-year summary'!IE60/'2-year summary'!AF60)*100</f>
        <v>4.899061334704899</v>
      </c>
      <c r="FX60" s="564">
        <f>('2-year summary'!KQ60/'2-year summary'!X60)*100</f>
        <v>14.174716505669888</v>
      </c>
      <c r="FY60" s="263">
        <f>('2-year summary'!KR60/'2-year summary'!Y60)*100</f>
        <v>12.320756228470719</v>
      </c>
      <c r="FZ60" s="263">
        <f>('2-year summary'!KS60/'2-year summary'!Z60)*100</f>
        <v>12.734881431033068</v>
      </c>
      <c r="GA60" s="263">
        <f>('2-year summary'!KT60/'2-year summary'!AA60)*100</f>
        <v>12.56479881510738</v>
      </c>
      <c r="GB60" s="263">
        <f>('2-year summary'!KU60/'2-year summary'!AB60)*100</f>
        <v>12.733308742161565</v>
      </c>
      <c r="GC60" s="265">
        <f>('2-year summary'!KV60/'2-year summary'!AC60)*100</f>
        <v>12.865713650840679</v>
      </c>
      <c r="GD60" s="265">
        <f>('2-year summary'!KW60/'2-year summary'!AD60)*100</f>
        <v>12.710228839261099</v>
      </c>
      <c r="GE60" s="265">
        <f>('2-year summary'!KX60/'2-year summary'!AE60)*100</f>
        <v>11.846751412429377</v>
      </c>
      <c r="GF60" s="265">
        <f>('2-year summary'!KY60/'2-year summary'!AF60)*100</f>
        <v>11.431143114311432</v>
      </c>
      <c r="GG60" s="564">
        <f>('2-year summary'!KZ60/'2-year summary'!X60)*100</f>
        <v>4.9139017219655603</v>
      </c>
      <c r="GH60" s="263">
        <f>('2-year summary'!LA60/'2-year summary'!Y60)*100</f>
        <v>3.8452295121365054</v>
      </c>
      <c r="GI60" s="263">
        <f>('2-year summary'!LB60/'2-year summary'!Z60)*100</f>
        <v>4.6524985640436531</v>
      </c>
      <c r="GJ60" s="263">
        <f>('2-year summary'!LC60/'2-year summary'!AA60)*100</f>
        <v>5.0522504731342055</v>
      </c>
      <c r="GK60" s="263">
        <f>('2-year summary'!LD60/'2-year summary'!AB60)*100</f>
        <v>4.7362596827738841</v>
      </c>
      <c r="GL60" s="265">
        <f>('2-year summary'!LE60/'2-year summary'!AC60)*100</f>
        <v>5.0514776683208655</v>
      </c>
      <c r="GM60" s="265">
        <f>('2-year summary'!LF60/'2-year summary'!AD60)*100</f>
        <v>5.7899090157154669</v>
      </c>
      <c r="GN60" s="265">
        <f>('2-year summary'!LG60/'2-year summary'!AE60)*100</f>
        <v>4.6257062146892656</v>
      </c>
      <c r="GO60" s="265">
        <f>('2-year summary'!LH60/'2-year summary'!AF60)*100</f>
        <v>4.5261669024045261</v>
      </c>
      <c r="GP60" s="152"/>
      <c r="GQ60" s="153">
        <f t="shared" si="45"/>
        <v>100</v>
      </c>
      <c r="GR60" s="153">
        <f t="shared" si="46"/>
        <v>100</v>
      </c>
      <c r="GS60" s="153">
        <f t="shared" si="47"/>
        <v>99.999999999999986</v>
      </c>
      <c r="GT60" s="153">
        <f t="shared" si="48"/>
        <v>100</v>
      </c>
      <c r="GU60" s="153">
        <f t="shared" si="49"/>
        <v>100</v>
      </c>
      <c r="GV60" s="153">
        <f t="shared" si="50"/>
        <v>100.00000000000001</v>
      </c>
      <c r="GW60" s="153">
        <f t="shared" si="51"/>
        <v>100</v>
      </c>
      <c r="GX60" s="153">
        <f t="shared" si="52"/>
        <v>100</v>
      </c>
      <c r="GY60" s="153">
        <f t="shared" si="53"/>
        <v>100</v>
      </c>
      <c r="GZ60" s="569">
        <f t="shared" si="54"/>
        <v>100.00000000000001</v>
      </c>
      <c r="HA60" s="569">
        <f t="shared" si="54"/>
        <v>99.999999999999986</v>
      </c>
    </row>
    <row r="61" spans="1:209" x14ac:dyDescent="0.2">
      <c r="A61" s="154" t="s">
        <v>65</v>
      </c>
      <c r="B61" s="157">
        <f>('2-year summary'!B61/'2-year summary'!X61)*100</f>
        <v>97.17682020802377</v>
      </c>
      <c r="C61" s="157">
        <f>('2-year summary'!C61/'2-year summary'!Y61)*100</f>
        <v>96.759941089837994</v>
      </c>
      <c r="D61" s="157">
        <f>('2-year summary'!D61/'2-year summary'!Z61)*100</f>
        <v>95.238095238095227</v>
      </c>
      <c r="E61" s="157">
        <f>('2-year summary'!E61/'2-year summary'!AA61)*100</f>
        <v>95.036496350364956</v>
      </c>
      <c r="F61" s="157">
        <f>('2-year summary'!F61/'2-year summary'!AB61)*100</f>
        <v>64.362657091561942</v>
      </c>
      <c r="G61" s="158">
        <f>('2-year summary'!G61/'2-year summary'!AC61)*100</f>
        <v>61.979166666666664</v>
      </c>
      <c r="H61" s="158">
        <f>('2-year summary'!H61/'2-year summary'!AD61)*100</f>
        <v>61.518987341772146</v>
      </c>
      <c r="I61" s="158">
        <f>('2-year summary'!I61/'2-year summary'!AE61)*100</f>
        <v>60.016625103906897</v>
      </c>
      <c r="J61" s="158">
        <f>('2-year summary'!J61/'2-year summary'!AF61)*100</f>
        <v>59.45945945945946</v>
      </c>
      <c r="K61" s="158">
        <f>('2-year summary'!K61/'2-year summary'!AG61)*100</f>
        <v>61.38374899436846</v>
      </c>
      <c r="L61" s="158">
        <f>('2-year summary'!L61/'2-year summary'!AH61)*100</f>
        <v>59.548751007252221</v>
      </c>
      <c r="M61" s="160">
        <f>('2-year summary'!M61/'2-year summary'!X61)*100</f>
        <v>2.823179791976226</v>
      </c>
      <c r="N61" s="157">
        <f>('2-year summary'!N61/'2-year summary'!Y61)*100</f>
        <v>3.2400589101620034</v>
      </c>
      <c r="O61" s="157">
        <f>('2-year summary'!O61/'2-year summary'!Z61)*100</f>
        <v>4.7619047619047619</v>
      </c>
      <c r="P61" s="157">
        <f>('2-year summary'!P61/'2-year summary'!AA61)*100</f>
        <v>4.9635036496350367</v>
      </c>
      <c r="Q61" s="157">
        <f>('2-year summary'!Q61/'2-year summary'!AB61)*100</f>
        <v>35.637342908438065</v>
      </c>
      <c r="R61" s="158">
        <f>('2-year summary'!R61/'2-year summary'!AC61)*100</f>
        <v>38.020833333333329</v>
      </c>
      <c r="S61" s="158">
        <f>('2-year summary'!S61/'2-year summary'!AD61)*100</f>
        <v>38.481012658227847</v>
      </c>
      <c r="T61" s="158">
        <f>('2-year summary'!T61/'2-year summary'!AE61)*100</f>
        <v>39.983374896093096</v>
      </c>
      <c r="U61" s="158">
        <f>('2-year summary'!U61/'2-year summary'!AF61)*100</f>
        <v>40.54054054054054</v>
      </c>
      <c r="V61" s="158">
        <f>('2-year summary'!V61/'2-year summary'!AG61)*100</f>
        <v>38.616251005631533</v>
      </c>
      <c r="W61" s="158">
        <f>('2-year summary'!W61/'2-year summary'!AH61)*100</f>
        <v>40.451248992747786</v>
      </c>
      <c r="X61" s="160">
        <f>('2-year summary'!AI61/'2-year summary'!X61)*100</f>
        <v>44.576523031203571</v>
      </c>
      <c r="Y61" s="157">
        <f>('2-year summary'!AJ61/'2-year summary'!Y61)*100</f>
        <v>41.826215022091311</v>
      </c>
      <c r="Z61" s="157">
        <f>('2-year summary'!AK61/'2-year summary'!Z61)*100</f>
        <v>40.98124098124098</v>
      </c>
      <c r="AA61" s="157">
        <f>('2-year summary'!AL61/'2-year summary'!AA61)*100</f>
        <v>40.43795620437956</v>
      </c>
      <c r="AB61" s="157">
        <f>('2-year summary'!AM61/'2-year summary'!AB61)*100</f>
        <v>28.635547576301619</v>
      </c>
      <c r="AC61" s="158">
        <f>('2-year summary'!AN61/'2-year summary'!AC61)*100</f>
        <v>25.694444444444443</v>
      </c>
      <c r="AD61" s="158">
        <f>('2-year summary'!AO61/'2-year summary'!AD61)*100</f>
        <v>26.244725738396625</v>
      </c>
      <c r="AE61" s="158">
        <f>('2-year summary'!AP61/'2-year summary'!AE61)*100</f>
        <v>27.015793848711557</v>
      </c>
      <c r="AF61" s="158">
        <f>('2-year summary'!AQ61/'2-year summary'!AF61)*100</f>
        <v>26.289926289926292</v>
      </c>
      <c r="AG61" s="158">
        <f>('2-year summary'!AR61/'2-year summary'!AG61)*100</f>
        <v>26.387771520514885</v>
      </c>
      <c r="AH61" s="158">
        <f>('2-year summary'!AS61/'2-year summary'!AH61)*100</f>
        <v>26.10797743755036</v>
      </c>
      <c r="AI61" s="160">
        <f>('2-year summary'!AT61/'2-year summary'!X61)*100</f>
        <v>0.44576523031203563</v>
      </c>
      <c r="AJ61" s="157">
        <f>('2-year summary'!AU61/'2-year summary'!Y61)*100</f>
        <v>0.4418262150220913</v>
      </c>
      <c r="AK61" s="157">
        <f>('2-year summary'!AV61/'2-year summary'!Z61)*100</f>
        <v>1.1544011544011543</v>
      </c>
      <c r="AL61" s="157">
        <f>('2-year summary'!AW61/'2-year summary'!AA61)*100</f>
        <v>1.3138686131386861</v>
      </c>
      <c r="AM61" s="157">
        <f>('2-year summary'!AX61/'2-year summary'!AB61)*100</f>
        <v>34.380610412926394</v>
      </c>
      <c r="AN61" s="158">
        <f>('2-year summary'!AY61/'2-year summary'!AC61)*100</f>
        <v>36.979166666666671</v>
      </c>
      <c r="AO61" s="158">
        <f>('2-year summary'!AZ61/'2-year summary'!AD61)*100</f>
        <v>37.974683544303801</v>
      </c>
      <c r="AP61" s="158">
        <f>('2-year summary'!BA61/'2-year summary'!AE61)*100</f>
        <v>39.401496259351617</v>
      </c>
      <c r="AQ61" s="158">
        <f>('2-year summary'!BB61/'2-year summary'!AF61)*100</f>
        <v>39.967239967239962</v>
      </c>
      <c r="AR61" s="158">
        <f>('2-year summary'!BC61/'2-year summary'!AG61)*100</f>
        <v>38.133547868061143</v>
      </c>
      <c r="AS61" s="158">
        <f>('2-year summary'!BD61/'2-year summary'!AH61)*100</f>
        <v>39.96776792908944</v>
      </c>
      <c r="AT61" s="550">
        <f t="shared" si="1"/>
        <v>64.521319388576032</v>
      </c>
      <c r="AU61" s="550">
        <f t="shared" si="1"/>
        <v>66.075745366639808</v>
      </c>
      <c r="AV61" s="160" t="s">
        <v>73</v>
      </c>
      <c r="AW61" s="157" t="s">
        <v>73</v>
      </c>
      <c r="AX61" s="157" t="s">
        <v>73</v>
      </c>
      <c r="AY61" s="157" t="s">
        <v>73</v>
      </c>
      <c r="AZ61" s="157" t="s">
        <v>73</v>
      </c>
      <c r="BA61" s="158" t="s">
        <v>73</v>
      </c>
      <c r="BB61" s="158" t="s">
        <v>73</v>
      </c>
      <c r="BC61" s="158" t="s">
        <v>73</v>
      </c>
      <c r="BD61" s="158" t="s">
        <v>73</v>
      </c>
      <c r="BE61" s="158" t="s">
        <v>73</v>
      </c>
      <c r="BF61" s="158" t="s">
        <v>73</v>
      </c>
      <c r="BG61" s="160">
        <f>('2-year summary'!CW61/'2-year summary'!X61)*100</f>
        <v>0</v>
      </c>
      <c r="BH61" s="157">
        <f>('2-year summary'!CX61/'2-year summary'!Y61)*100</f>
        <v>0</v>
      </c>
      <c r="BI61" s="157">
        <f>('2-year summary'!CY61/'2-year summary'!Z61)*100</f>
        <v>0</v>
      </c>
      <c r="BJ61" s="157">
        <f>('2-year summary'!CZ61/'2-year summary'!AA61)*100</f>
        <v>0</v>
      </c>
      <c r="BK61" s="157">
        <f>('2-year summary'!DA61/'2-year summary'!AB61)*100</f>
        <v>0</v>
      </c>
      <c r="BL61" s="158">
        <f>('2-year summary'!DB61/'2-year summary'!AC61)*100</f>
        <v>0</v>
      </c>
      <c r="BM61" s="158">
        <f>('2-year summary'!DC61/'2-year summary'!AD61)*100</f>
        <v>0</v>
      </c>
      <c r="BN61" s="158">
        <f>('2-year summary'!DD61/'2-year summary'!AE61)*100</f>
        <v>0</v>
      </c>
      <c r="BO61" s="158">
        <f>('2-year summary'!DE61/'2-year summary'!AF61)*100</f>
        <v>0</v>
      </c>
      <c r="BP61" s="158">
        <f>('2-year summary'!DF61/'2-year summary'!AG61)*100</f>
        <v>0</v>
      </c>
      <c r="BQ61" s="158">
        <f>('2-year summary'!DG61/'2-year summary'!AH61)*100</f>
        <v>0</v>
      </c>
      <c r="BR61" s="550">
        <f t="shared" si="2"/>
        <v>0</v>
      </c>
      <c r="BS61" s="550">
        <f t="shared" si="2"/>
        <v>0</v>
      </c>
      <c r="BT61" s="160">
        <f>('2-year summary'!DS61/'2-year summary'!AG61)*100</f>
        <v>0</v>
      </c>
      <c r="BU61" s="160">
        <f>('2-year summary'!DT61/'2-year summary'!AH61)*100</f>
        <v>0</v>
      </c>
      <c r="BV61" s="550">
        <f>('2-year summary'!DU61/'2-year summary'!AG61)*100</f>
        <v>0</v>
      </c>
      <c r="BW61" s="550">
        <f>('2-year summary'!DV61/'2-year summary'!AH61)*100</f>
        <v>0</v>
      </c>
      <c r="BX61" s="160">
        <f t="shared" si="3"/>
        <v>0</v>
      </c>
      <c r="BY61" s="160">
        <f t="shared" si="3"/>
        <v>0</v>
      </c>
      <c r="BZ61" s="160">
        <f>('2-year summary'!DY61/'2-year summary'!AG61)*100</f>
        <v>0</v>
      </c>
      <c r="CA61" s="160">
        <f>('2-year summary'!DZ61/'2-year summary'!AH61)*100</f>
        <v>0</v>
      </c>
      <c r="CB61" s="160">
        <f>('2-year summary'!EA61/'2-year summary'!AG61)*100</f>
        <v>0</v>
      </c>
      <c r="CC61" s="160">
        <f>('2-year summary'!EB61/'2-year summary'!AH61)*100</f>
        <v>0</v>
      </c>
      <c r="CD61" s="160">
        <f t="shared" si="4"/>
        <v>0</v>
      </c>
      <c r="CE61" s="160">
        <f t="shared" si="4"/>
        <v>0</v>
      </c>
      <c r="CF61" s="160">
        <f>('2-year summary'!EE61/'2-year summary'!AG61)*100</f>
        <v>4.3443282381335475</v>
      </c>
      <c r="CG61" s="160">
        <f>('2-year summary'!EF61/'2-year summary'!AH61)*100</f>
        <v>4.6736502820306205</v>
      </c>
      <c r="CH61" s="160">
        <f>('2-year summary'!EG61/'2-year summary'!AG61)*100</f>
        <v>0</v>
      </c>
      <c r="CI61" s="160">
        <f>('2-year summary'!EH61/'2-year summary'!AH61)*100</f>
        <v>0</v>
      </c>
      <c r="CJ61" s="160">
        <f t="shared" si="5"/>
        <v>4.3443282381335475</v>
      </c>
      <c r="CK61" s="160">
        <f t="shared" si="5"/>
        <v>4.6736502820306205</v>
      </c>
      <c r="CL61" s="160">
        <f>('2-year summary'!EK61/'2-year summary'!AG61)*100</f>
        <v>6.5969428801287213</v>
      </c>
      <c r="CM61" s="160">
        <f>('2-year summary'!EL61/'2-year summary'!AH61)*100</f>
        <v>9.7502014504431909</v>
      </c>
      <c r="CN61" s="160">
        <f>('2-year summary'!EM61/'2-year summary'!AG61)*100</f>
        <v>0.32180209171359614</v>
      </c>
      <c r="CO61" s="160">
        <f>('2-year summary'!EN61/'2-year summary'!AH61)*100</f>
        <v>0.32232070910556004</v>
      </c>
      <c r="CP61" s="160">
        <f t="shared" si="6"/>
        <v>6.9187449718423171</v>
      </c>
      <c r="CQ61" s="160">
        <f t="shared" si="6"/>
        <v>10.07252215954875</v>
      </c>
      <c r="CR61" s="160">
        <f>('2-year summary'!EQ61/'2-year summary'!AG61)*100</f>
        <v>4.6661303298471442</v>
      </c>
      <c r="CS61" s="160">
        <f>('2-year summary'!ER61/'2-year summary'!AH61)*100</f>
        <v>2.0145044319097503</v>
      </c>
      <c r="CT61" s="160">
        <f>('2-year summary'!ES61/'2-year summary'!AG61)*100</f>
        <v>0</v>
      </c>
      <c r="CU61" s="160">
        <f>('2-year summary'!ET61/'2-year summary'!AH61)*100</f>
        <v>0</v>
      </c>
      <c r="CV61" s="160">
        <f t="shared" si="7"/>
        <v>4.6661303298471442</v>
      </c>
      <c r="CW61" s="160">
        <f t="shared" si="7"/>
        <v>2.0145044319097503</v>
      </c>
      <c r="CX61" s="160">
        <f>('2-year summary'!EW61/'2-year summary'!AG61)*100</f>
        <v>3.0571198712791632</v>
      </c>
      <c r="CY61" s="160">
        <f>('2-year summary'!EX61/'2-year summary'!AH61)*100</f>
        <v>0.32232070910556004</v>
      </c>
      <c r="CZ61" s="160">
        <f>('2-year summary'!EY61/'2-year summary'!AG61)*100</f>
        <v>0</v>
      </c>
      <c r="DA61" s="160">
        <f>('2-year summary'!EZ61/'2-year summary'!AH61)*100</f>
        <v>0</v>
      </c>
      <c r="DB61" s="160">
        <f t="shared" si="8"/>
        <v>3.0571198712791632</v>
      </c>
      <c r="DC61" s="160">
        <f t="shared" si="8"/>
        <v>0.32232070910556004</v>
      </c>
      <c r="DD61" s="160">
        <f>('2-year summary'!FC61/'2-year summary'!AG61)*100</f>
        <v>8.0450522928399035E-2</v>
      </c>
      <c r="DE61" s="160">
        <f>('2-year summary'!FD61/'2-year summary'!AH61)*100</f>
        <v>8.0580177276390011E-2</v>
      </c>
      <c r="DF61" s="160">
        <f>('2-year summary'!FE61/'2-year summary'!AG61)*100</f>
        <v>0</v>
      </c>
      <c r="DG61" s="160">
        <f>('2-year summary'!FF61/'2-year summary'!AH61)*100</f>
        <v>0</v>
      </c>
      <c r="DH61" s="160">
        <f t="shared" si="9"/>
        <v>8.0450522928399035E-2</v>
      </c>
      <c r="DI61" s="160">
        <f t="shared" si="9"/>
        <v>8.0580177276390011E-2</v>
      </c>
      <c r="DJ61" s="160">
        <f>('2-year summary'!FI61/'2-year summary'!AG61)*100</f>
        <v>3.8616251005631534</v>
      </c>
      <c r="DK61" s="160">
        <f>('2-year summary'!FJ61/'2-year summary'!AH61)*100</f>
        <v>3.7872683319903304</v>
      </c>
      <c r="DL61" s="160">
        <f>('2-year summary'!FK61/'2-year summary'!AG61)*100</f>
        <v>8.0450522928399035E-2</v>
      </c>
      <c r="DM61" s="160">
        <f>('2-year summary'!FL61/'2-year summary'!AH61)*100</f>
        <v>0</v>
      </c>
      <c r="DN61" s="160">
        <f t="shared" si="10"/>
        <v>3.9420756234915526</v>
      </c>
      <c r="DO61" s="160">
        <f t="shared" si="10"/>
        <v>3.7872683319903304</v>
      </c>
      <c r="DP61" s="160">
        <f>('2-year summary'!FO61/'2-year summary'!AG61)*100</f>
        <v>0.16090104585679807</v>
      </c>
      <c r="DQ61" s="160">
        <f>('2-year summary'!FP61/'2-year summary'!AH61)*100</f>
        <v>0</v>
      </c>
      <c r="DR61" s="160">
        <f>('2-year summary'!FQ61/'2-year summary'!AG61)*100</f>
        <v>0</v>
      </c>
      <c r="DS61" s="160">
        <f>('2-year summary'!FR61/'2-year summary'!AH61)*100</f>
        <v>0</v>
      </c>
      <c r="DT61" s="160">
        <f t="shared" si="11"/>
        <v>0.16090104585679807</v>
      </c>
      <c r="DU61" s="160">
        <f t="shared" si="11"/>
        <v>0</v>
      </c>
      <c r="DV61" s="160">
        <f>('2-year summary'!FU61/'2-year summary'!AG61)*100</f>
        <v>9.25181013676589</v>
      </c>
      <c r="DW61" s="160">
        <f>('2-year summary'!FV61/'2-year summary'!AH61)*100</f>
        <v>11.200644641418211</v>
      </c>
      <c r="DX61" s="160">
        <f>('2-year summary'!FW61/'2-year summary'!AG61)*100</f>
        <v>8.0450522928399035E-2</v>
      </c>
      <c r="DY61" s="160">
        <f>('2-year summary'!FX61/'2-year summary'!AH61)*100</f>
        <v>0.16116035455278002</v>
      </c>
      <c r="DZ61" s="160">
        <f t="shared" si="12"/>
        <v>9.3322606596942883</v>
      </c>
      <c r="EA61" s="160">
        <f t="shared" si="12"/>
        <v>11.361804995970992</v>
      </c>
      <c r="EB61" s="160">
        <f>('2-year summary'!GA61/'2-year summary'!AG61)*100</f>
        <v>2.4135156878519708</v>
      </c>
      <c r="EC61" s="160">
        <f>('2-year summary'!GB61/'2-year summary'!AH61)*100</f>
        <v>1.6116035455277999</v>
      </c>
      <c r="ED61" s="160">
        <f>('2-year summary'!GC61/'2-year summary'!AG61)*100</f>
        <v>0</v>
      </c>
      <c r="EE61" s="160">
        <f>('2-year summary'!GD61/'2-year summary'!AH61)*100</f>
        <v>0</v>
      </c>
      <c r="EF61" s="160">
        <f t="shared" si="13"/>
        <v>2.4135156878519708</v>
      </c>
      <c r="EG61" s="160">
        <f t="shared" si="13"/>
        <v>1.6116035455277999</v>
      </c>
      <c r="EH61" s="160">
        <f>('2-year summary'!GG61/'2-year summary'!AG61)*100</f>
        <v>0.56315366049879323</v>
      </c>
      <c r="EI61" s="160">
        <f>('2-year summary'!GH61/'2-year summary'!AH61)*100</f>
        <v>0</v>
      </c>
      <c r="EJ61" s="160">
        <f>('2-year summary'!GI61/'2-year summary'!AG61)*100</f>
        <v>0</v>
      </c>
      <c r="EK61" s="160">
        <f>('2-year summary'!GJ61/'2-year summary'!AH61)*100</f>
        <v>0</v>
      </c>
      <c r="EL61" s="160">
        <f t="shared" si="14"/>
        <v>0.56315366049879323</v>
      </c>
      <c r="EM61" s="160">
        <f t="shared" si="14"/>
        <v>0</v>
      </c>
      <c r="EN61" s="564">
        <f>('2-year summary'!GM61/'2-year summary'!X61)*100</f>
        <v>6.9836552748885588</v>
      </c>
      <c r="EO61" s="263">
        <f>('2-year summary'!GN61/'2-year summary'!Y61)*100</f>
        <v>6.6273932253313701</v>
      </c>
      <c r="EP61" s="263">
        <f>('2-year summary'!GO61/'2-year summary'!Z61)*100</f>
        <v>6.4935064935064926</v>
      </c>
      <c r="EQ61" s="263">
        <f>('2-year summary'!GP61/'2-year summary'!AA61)*100</f>
        <v>6.4233576642335768</v>
      </c>
      <c r="ER61" s="263">
        <f>('2-year summary'!GQ61/'2-year summary'!AB61)*100</f>
        <v>5.2064631956912031</v>
      </c>
      <c r="ES61" s="265">
        <f>('2-year summary'!GR61/'2-year summary'!AC61)*100</f>
        <v>5.0347222222222223</v>
      </c>
      <c r="ET61" s="265">
        <f>('2-year summary'!GS61/'2-year summary'!AD61)*100</f>
        <v>4.4725738396624468</v>
      </c>
      <c r="EU61" s="265">
        <f>('2-year summary'!GT61/'2-year summary'!AE61)*100</f>
        <v>4.3225270157938489</v>
      </c>
      <c r="EV61" s="265">
        <f>('2-year summary'!GU61/'2-year summary'!AF61)*100</f>
        <v>4.3407043407043409</v>
      </c>
      <c r="EW61" s="564">
        <f>('2-year summary'!GV61/'2-year summary'!X61)*100</f>
        <v>0</v>
      </c>
      <c r="EX61" s="263">
        <f>('2-year summary'!GW61/'2-year summary'!Y61)*100</f>
        <v>0</v>
      </c>
      <c r="EY61" s="263">
        <f>('2-year summary'!GX61/'2-year summary'!Z61)*100</f>
        <v>0</v>
      </c>
      <c r="EZ61" s="263">
        <f>('2-year summary'!GY61/'2-year summary'!AA61)*100</f>
        <v>0</v>
      </c>
      <c r="FA61" s="263">
        <f>('2-year summary'!GZ61/'2-year summary'!AB61)*100</f>
        <v>0</v>
      </c>
      <c r="FB61" s="265">
        <f>('2-year summary'!HA61/'2-year summary'!AC61)*100</f>
        <v>0</v>
      </c>
      <c r="FC61" s="265">
        <f>('2-year summary'!HB61/'2-year summary'!AD61)*100</f>
        <v>0</v>
      </c>
      <c r="FD61" s="265">
        <f>('2-year summary'!HC61/'2-year summary'!AE61)*100</f>
        <v>0</v>
      </c>
      <c r="FE61" s="265">
        <f>('2-year summary'!HD61/'2-year summary'!AF61)*100</f>
        <v>0</v>
      </c>
      <c r="FF61" s="564">
        <f>('2-year summary'!HN61/'2-year summary'!X61)*100</f>
        <v>21.39673105497771</v>
      </c>
      <c r="FG61" s="263">
        <f>('2-year summary'!HO61/'2-year summary'!Y61)*100</f>
        <v>24.005891016200295</v>
      </c>
      <c r="FH61" s="263">
        <f>('2-year summary'!HP61/'2-year summary'!Z61)*100</f>
        <v>25.108225108225106</v>
      </c>
      <c r="FI61" s="263">
        <f>('2-year summary'!HQ61/'2-year summary'!AA61)*100</f>
        <v>25.985401459854014</v>
      </c>
      <c r="FJ61" s="263">
        <f>('2-year summary'!HR61/'2-year summary'!AB61)*100</f>
        <v>16.337522441651707</v>
      </c>
      <c r="FK61" s="265">
        <f>('2-year summary'!HS61/'2-year summary'!AC61)*100</f>
        <v>18.055555555555554</v>
      </c>
      <c r="FL61" s="265">
        <f>('2-year summary'!HT61/'2-year summary'!AD61)*100</f>
        <v>18.143459915611814</v>
      </c>
      <c r="FM61" s="265">
        <f>('2-year summary'!HU61/'2-year summary'!AE61)*100</f>
        <v>16.874480465502909</v>
      </c>
      <c r="FN61" s="265">
        <f>('2-year summary'!HV61/'2-year summary'!AF61)*100</f>
        <v>16.707616707616708</v>
      </c>
      <c r="FO61" s="564">
        <f>('2-year summary'!HW61/'2-year summary'!X61)*100</f>
        <v>1.6344725111441309</v>
      </c>
      <c r="FP61" s="263">
        <f>('2-year summary'!HX61/'2-year summary'!Y61)*100</f>
        <v>2.2091310751104567</v>
      </c>
      <c r="FQ61" s="263">
        <f>('2-year summary'!HY61/'2-year summary'!Z61)*100</f>
        <v>2.5974025974025974</v>
      </c>
      <c r="FR61" s="263">
        <f>('2-year summary'!HZ61/'2-year summary'!AA61)*100</f>
        <v>2.7737226277372264</v>
      </c>
      <c r="FS61" s="263">
        <f>('2-year summary'!IA61/'2-year summary'!AB61)*100</f>
        <v>0.62836624775583483</v>
      </c>
      <c r="FT61" s="265">
        <f>('2-year summary'!IB61/'2-year summary'!AC61)*100</f>
        <v>0.43402777777777779</v>
      </c>
      <c r="FU61" s="265">
        <f>('2-year summary'!IC61/'2-year summary'!AD61)*100</f>
        <v>0.25316455696202533</v>
      </c>
      <c r="FV61" s="265">
        <f>('2-year summary'!ID61/'2-year summary'!AE61)*100</f>
        <v>0.33250207813798838</v>
      </c>
      <c r="FW61" s="265">
        <f>('2-year summary'!IE61/'2-year summary'!AF61)*100</f>
        <v>0.32760032760032765</v>
      </c>
      <c r="FX61" s="564">
        <f>('2-year summary'!KQ61/'2-year summary'!X61)*100</f>
        <v>24.219910846953937</v>
      </c>
      <c r="FY61" s="263">
        <f>('2-year summary'!KR61/'2-year summary'!Y61)*100</f>
        <v>24.300441826215021</v>
      </c>
      <c r="FZ61" s="263">
        <f>('2-year summary'!KS61/'2-year summary'!Z61)*100</f>
        <v>22.655122655122657</v>
      </c>
      <c r="GA61" s="263">
        <f>('2-year summary'!KT61/'2-year summary'!AA61)*100</f>
        <v>22.189781021897812</v>
      </c>
      <c r="GB61" s="263">
        <f>('2-year summary'!KU61/'2-year summary'!AB61)*100</f>
        <v>14.183123877917414</v>
      </c>
      <c r="GC61" s="265">
        <f>('2-year summary'!KV61/'2-year summary'!AC61)*100</f>
        <v>13.194444444444445</v>
      </c>
      <c r="GD61" s="265">
        <f>('2-year summary'!KW61/'2-year summary'!AD61)*100</f>
        <v>12.658227848101266</v>
      </c>
      <c r="GE61" s="265">
        <f>('2-year summary'!KX61/'2-year summary'!AE61)*100</f>
        <v>11.803823773898586</v>
      </c>
      <c r="GF61" s="265">
        <f>('2-year summary'!KY61/'2-year summary'!AF61)*100</f>
        <v>12.121212121212121</v>
      </c>
      <c r="GG61" s="564">
        <f>('2-year summary'!KZ61/'2-year summary'!X61)*100</f>
        <v>0.74294205052005935</v>
      </c>
      <c r="GH61" s="263">
        <f>('2-year summary'!LA61/'2-year summary'!Y61)*100</f>
        <v>0.5891016200294551</v>
      </c>
      <c r="GI61" s="263">
        <f>('2-year summary'!LB61/'2-year summary'!Z61)*100</f>
        <v>1.0101010101010102</v>
      </c>
      <c r="GJ61" s="263">
        <f>('2-year summary'!LC61/'2-year summary'!AA61)*100</f>
        <v>0.87591240875912413</v>
      </c>
      <c r="GK61" s="263">
        <f>('2-year summary'!LD61/'2-year summary'!AB61)*100</f>
        <v>0.62836624775583483</v>
      </c>
      <c r="GL61" s="265">
        <f>('2-year summary'!LE61/'2-year summary'!AC61)*100</f>
        <v>0.60763888888888895</v>
      </c>
      <c r="GM61" s="265">
        <f>('2-year summary'!LF61/'2-year summary'!AD61)*100</f>
        <v>0.25316455696202533</v>
      </c>
      <c r="GN61" s="265">
        <f>('2-year summary'!LG61/'2-year summary'!AE61)*100</f>
        <v>0.24937655860349126</v>
      </c>
      <c r="GO61" s="265">
        <f>('2-year summary'!LH61/'2-year summary'!AF61)*100</f>
        <v>0.24570024570024571</v>
      </c>
      <c r="GP61" s="152"/>
      <c r="GQ61" s="153">
        <f t="shared" si="45"/>
        <v>100</v>
      </c>
      <c r="GR61" s="153">
        <f t="shared" si="46"/>
        <v>100</v>
      </c>
      <c r="GS61" s="153">
        <f t="shared" si="47"/>
        <v>100</v>
      </c>
      <c r="GT61" s="153">
        <f t="shared" si="48"/>
        <v>100</v>
      </c>
      <c r="GU61" s="153">
        <f t="shared" si="49"/>
        <v>100.00000000000001</v>
      </c>
      <c r="GV61" s="153">
        <f t="shared" si="50"/>
        <v>100</v>
      </c>
      <c r="GW61" s="153">
        <f t="shared" si="51"/>
        <v>100</v>
      </c>
      <c r="GX61" s="153">
        <f t="shared" si="52"/>
        <v>100</v>
      </c>
      <c r="GY61" s="153">
        <f t="shared" si="53"/>
        <v>100</v>
      </c>
      <c r="GZ61" s="569">
        <f t="shared" si="54"/>
        <v>100</v>
      </c>
      <c r="HA61" s="569">
        <f t="shared" si="54"/>
        <v>99.999999999999986</v>
      </c>
    </row>
    <row r="62" spans="1:209" x14ac:dyDescent="0.2">
      <c r="A62" s="172" t="s">
        <v>68</v>
      </c>
      <c r="B62" s="162">
        <f>('2-year summary'!B62/'2-year summary'!X62)*100</f>
        <v>78.362573099415201</v>
      </c>
      <c r="C62" s="162">
        <f>('2-year summary'!C62/'2-year summary'!Y62)*100</f>
        <v>31.710213776722089</v>
      </c>
      <c r="D62" s="162">
        <f>('2-year summary'!D62/'2-year summary'!Z62)*100</f>
        <v>59.84063745019921</v>
      </c>
      <c r="E62" s="162">
        <f>('2-year summary'!E62/'2-year summary'!AA62)*100</f>
        <v>20.034542314335059</v>
      </c>
      <c r="F62" s="162">
        <f>('2-year summary'!F62/'2-year summary'!AB62)*100</f>
        <v>20.99290780141844</v>
      </c>
      <c r="G62" s="162">
        <f>('2-year summary'!G62/'2-year summary'!AC62)*100</f>
        <v>21.196358907672302</v>
      </c>
      <c r="H62" s="162">
        <f>('2-year summary'!H62/'2-year summary'!AD62)*100</f>
        <v>34.215017064846414</v>
      </c>
      <c r="I62" s="162">
        <f>('2-year summary'!I62/'2-year summary'!AE62)*100</f>
        <v>33.27882256745707</v>
      </c>
      <c r="J62" s="162">
        <f>('2-year summary'!J62/'2-year summary'!AF62)*100</f>
        <v>19.101123595505616</v>
      </c>
      <c r="K62" s="162">
        <f>('2-year summary'!K62/'2-year summary'!AG62)*100</f>
        <v>34.672131147540988</v>
      </c>
      <c r="L62" s="162">
        <f>('2-year summary'!L62/'2-year summary'!AH62)*100</f>
        <v>33.190394511149229</v>
      </c>
      <c r="M62" s="163">
        <f>('2-year summary'!M62/'2-year summary'!X62)*100</f>
        <v>21.637426900584796</v>
      </c>
      <c r="N62" s="162">
        <f>('2-year summary'!N62/'2-year summary'!Y62)*100</f>
        <v>68.289786223277915</v>
      </c>
      <c r="O62" s="162">
        <f>('2-year summary'!O62/'2-year summary'!Z62)*100</f>
        <v>40.159362549800797</v>
      </c>
      <c r="P62" s="162">
        <f>('2-year summary'!P62/'2-year summary'!AA62)*100</f>
        <v>79.965457685664944</v>
      </c>
      <c r="Q62" s="162">
        <f>('2-year summary'!Q62/'2-year summary'!AB62)*100</f>
        <v>79.00709219858156</v>
      </c>
      <c r="R62" s="162">
        <f>('2-year summary'!R62/'2-year summary'!AC62)*100</f>
        <v>78.803641092327709</v>
      </c>
      <c r="S62" s="162">
        <f>('2-year summary'!S62/'2-year summary'!AD62)*100</f>
        <v>65.784982935153579</v>
      </c>
      <c r="T62" s="162">
        <f>('2-year summary'!T62/'2-year summary'!AE62)*100</f>
        <v>66.721177432542916</v>
      </c>
      <c r="U62" s="162">
        <f>('2-year summary'!U62/'2-year summary'!AF62)*100</f>
        <v>80.898876404494374</v>
      </c>
      <c r="V62" s="162">
        <f>('2-year summary'!V62/'2-year summary'!AG62)*100</f>
        <v>65.327868852459019</v>
      </c>
      <c r="W62" s="162">
        <f>('2-year summary'!W62/'2-year summary'!AH62)*100</f>
        <v>66.809605488850778</v>
      </c>
      <c r="X62" s="163">
        <f>('2-year summary'!AI62/'2-year summary'!X62)*100</f>
        <v>18.128654970760234</v>
      </c>
      <c r="Y62" s="162">
        <f>('2-year summary'!AJ62/'2-year summary'!Y62)*100</f>
        <v>6.5320665083135392</v>
      </c>
      <c r="Z62" s="162">
        <f>('2-year summary'!AK62/'2-year summary'!Z62)*100</f>
        <v>0</v>
      </c>
      <c r="AA62" s="162">
        <f>('2-year summary'!AL62/'2-year summary'!AA62)*100</f>
        <v>0</v>
      </c>
      <c r="AB62" s="162">
        <f>('2-year summary'!AM62/'2-year summary'!AB62)*100</f>
        <v>0</v>
      </c>
      <c r="AC62" s="162">
        <f>('2-year summary'!AN62/'2-year summary'!AC62)*100</f>
        <v>0</v>
      </c>
      <c r="AD62" s="162">
        <f>('2-year summary'!AO62/'2-year summary'!AD62)*100</f>
        <v>6.5699658703071675</v>
      </c>
      <c r="AE62" s="162">
        <f>('2-year summary'!AP62/'2-year summary'!AE62)*100</f>
        <v>7.0318887980376124</v>
      </c>
      <c r="AF62" s="162">
        <f>('2-year summary'!AQ62/'2-year summary'!AF62)*100</f>
        <v>0</v>
      </c>
      <c r="AG62" s="162">
        <f>('2-year summary'!AR62/'2-year summary'!AG62)*100</f>
        <v>6.9672131147540979</v>
      </c>
      <c r="AH62" s="162">
        <f>('2-year summary'!AS62/'2-year summary'!AH62)*100</f>
        <v>6.6037735849056602</v>
      </c>
      <c r="AI62" s="163">
        <f>('2-year summary'!AT62/'2-year summary'!X62)*100</f>
        <v>7.6023391812865491</v>
      </c>
      <c r="AJ62" s="162">
        <f>('2-year summary'!AU62/'2-year summary'!Y62)*100</f>
        <v>65.201900237529685</v>
      </c>
      <c r="AK62" s="162">
        <f>('2-year summary'!AV62/'2-year summary'!Z62)*100</f>
        <v>38.167330677290842</v>
      </c>
      <c r="AL62" s="162">
        <f>('2-year summary'!AW62/'2-year summary'!AA62)*100</f>
        <v>78.929188255613127</v>
      </c>
      <c r="AM62" s="162">
        <f>('2-year summary'!AX62/'2-year summary'!AB62)*100</f>
        <v>77.730496453900713</v>
      </c>
      <c r="AN62" s="162">
        <f>('2-year summary'!AY62/'2-year summary'!AC62)*100</f>
        <v>76.462938881664499</v>
      </c>
      <c r="AO62" s="162">
        <f>('2-year summary'!AZ62/'2-year summary'!AD62)*100</f>
        <v>58.105802047781573</v>
      </c>
      <c r="AP62" s="162">
        <f>('2-year summary'!BA62/'2-year summary'!AE62)*100</f>
        <v>58.626328699918226</v>
      </c>
      <c r="AQ62" s="162">
        <f>('2-year summary'!BB62/'2-year summary'!AF62)*100</f>
        <v>76.17977528089888</v>
      </c>
      <c r="AR62" s="162">
        <f>('2-year summary'!BC62/'2-year summary'!AG62)*100</f>
        <v>58.770491803278688</v>
      </c>
      <c r="AS62" s="162">
        <f>('2-year summary'!BD62/'2-year summary'!AH62)*100</f>
        <v>60.377358490566039</v>
      </c>
      <c r="AT62" s="548">
        <f t="shared" si="1"/>
        <v>65.73770491803279</v>
      </c>
      <c r="AU62" s="548">
        <f t="shared" si="1"/>
        <v>66.981132075471692</v>
      </c>
      <c r="AV62" s="163" t="s">
        <v>73</v>
      </c>
      <c r="AW62" s="162" t="s">
        <v>73</v>
      </c>
      <c r="AX62" s="162" t="s">
        <v>73</v>
      </c>
      <c r="AY62" s="162" t="s">
        <v>73</v>
      </c>
      <c r="AZ62" s="162" t="s">
        <v>73</v>
      </c>
      <c r="BA62" s="162" t="s">
        <v>73</v>
      </c>
      <c r="BB62" s="162" t="s">
        <v>73</v>
      </c>
      <c r="BC62" s="162" t="s">
        <v>73</v>
      </c>
      <c r="BD62" s="162" t="s">
        <v>73</v>
      </c>
      <c r="BE62" s="162" t="s">
        <v>73</v>
      </c>
      <c r="BF62" s="162" t="s">
        <v>73</v>
      </c>
      <c r="BG62" s="163">
        <f>('2-year summary'!CW62/'2-year summary'!X62)*100</f>
        <v>0</v>
      </c>
      <c r="BH62" s="162">
        <f>('2-year summary'!CX62/'2-year summary'!Y62)*100</f>
        <v>0</v>
      </c>
      <c r="BI62" s="162">
        <f>('2-year summary'!CY62/'2-year summary'!Z62)*100</f>
        <v>0</v>
      </c>
      <c r="BJ62" s="162">
        <f>('2-year summary'!CZ62/'2-year summary'!AA62)*100</f>
        <v>0</v>
      </c>
      <c r="BK62" s="162">
        <f>('2-year summary'!DA62/'2-year summary'!AB62)*100</f>
        <v>0</v>
      </c>
      <c r="BL62" s="162">
        <f>('2-year summary'!DB62/'2-year summary'!AC62)*100</f>
        <v>0</v>
      </c>
      <c r="BM62" s="162">
        <f>('2-year summary'!DC62/'2-year summary'!AD62)*100</f>
        <v>0</v>
      </c>
      <c r="BN62" s="162">
        <f>('2-year summary'!DD62/'2-year summary'!AE62)*100</f>
        <v>0</v>
      </c>
      <c r="BO62" s="162">
        <f>('2-year summary'!DE62/'2-year summary'!AF62)*100</f>
        <v>0</v>
      </c>
      <c r="BP62" s="162">
        <f>('2-year summary'!DF62/'2-year summary'!AG62)*100</f>
        <v>0</v>
      </c>
      <c r="BQ62" s="162">
        <f>('2-year summary'!DG62/'2-year summary'!AH62)*100</f>
        <v>0</v>
      </c>
      <c r="BR62" s="548">
        <f t="shared" si="2"/>
        <v>0</v>
      </c>
      <c r="BS62" s="548">
        <f t="shared" si="2"/>
        <v>0</v>
      </c>
      <c r="BT62" s="163">
        <f>('2-year summary'!DS62/'2-year summary'!AG62)*100</f>
        <v>0.73770491803278693</v>
      </c>
      <c r="BU62" s="163">
        <f>('2-year summary'!DT62/'2-year summary'!AH62)*100</f>
        <v>0.94339622641509435</v>
      </c>
      <c r="BV62" s="548">
        <f>('2-year summary'!DU62/'2-year summary'!AG62)*100</f>
        <v>0</v>
      </c>
      <c r="BW62" s="548">
        <f>('2-year summary'!DV62/'2-year summary'!AH62)*100</f>
        <v>0</v>
      </c>
      <c r="BX62" s="163">
        <f t="shared" si="3"/>
        <v>0.73770491803278693</v>
      </c>
      <c r="BY62" s="163">
        <f t="shared" si="3"/>
        <v>0.94339622641509435</v>
      </c>
      <c r="BZ62" s="163">
        <f>('2-year summary'!DY62/'2-year summary'!AG62)*100</f>
        <v>2.2950819672131146</v>
      </c>
      <c r="CA62" s="163">
        <f>('2-year summary'!DZ62/'2-year summary'!AH62)*100</f>
        <v>2.4871355060034306</v>
      </c>
      <c r="CB62" s="163">
        <f>('2-year summary'!EA62/'2-year summary'!AG62)*100</f>
        <v>0.98360655737704927</v>
      </c>
      <c r="CC62" s="163">
        <f>('2-year summary'!EB62/'2-year summary'!AH62)*100</f>
        <v>1.0291595197255576</v>
      </c>
      <c r="CD62" s="163">
        <f t="shared" si="4"/>
        <v>3.278688524590164</v>
      </c>
      <c r="CE62" s="163">
        <f t="shared" si="4"/>
        <v>3.5162950257289882</v>
      </c>
      <c r="CF62" s="163">
        <f>('2-year summary'!EE62/'2-year summary'!AG62)*100</f>
        <v>13.196721311475409</v>
      </c>
      <c r="CG62" s="163">
        <f>('2-year summary'!EF62/'2-year summary'!AH62)*100</f>
        <v>12.69296740994854</v>
      </c>
      <c r="CH62" s="163">
        <f>('2-year summary'!EG62/'2-year summary'!AG62)*100</f>
        <v>0.32786885245901637</v>
      </c>
      <c r="CI62" s="163">
        <f>('2-year summary'!EH62/'2-year summary'!AH62)*100</f>
        <v>0.42881646655231564</v>
      </c>
      <c r="CJ62" s="163">
        <f t="shared" si="5"/>
        <v>13.524590163934425</v>
      </c>
      <c r="CK62" s="163">
        <f t="shared" si="5"/>
        <v>13.121783876500857</v>
      </c>
      <c r="CL62" s="163">
        <f>('2-year summary'!EK62/'2-year summary'!AG62)*100</f>
        <v>0.98360655737704927</v>
      </c>
      <c r="CM62" s="163">
        <f>('2-year summary'!EL62/'2-year summary'!AH62)*100</f>
        <v>0.77186963979416812</v>
      </c>
      <c r="CN62" s="163">
        <f>('2-year summary'!EM62/'2-year summary'!AG62)*100</f>
        <v>0</v>
      </c>
      <c r="CO62" s="163">
        <f>('2-year summary'!EN62/'2-year summary'!AH62)*100</f>
        <v>0</v>
      </c>
      <c r="CP62" s="163">
        <f t="shared" si="6"/>
        <v>0.98360655737704927</v>
      </c>
      <c r="CQ62" s="163">
        <f t="shared" si="6"/>
        <v>0.77186963979416812</v>
      </c>
      <c r="CR62" s="163">
        <f>('2-year summary'!EQ62/'2-year summary'!AG62)*100</f>
        <v>1.4754098360655739</v>
      </c>
      <c r="CS62" s="163">
        <f>('2-year summary'!ER62/'2-year summary'!AH62)*100</f>
        <v>1.4579759862778732</v>
      </c>
      <c r="CT62" s="163">
        <f>('2-year summary'!ES62/'2-year summary'!AG62)*100</f>
        <v>0.16393442622950818</v>
      </c>
      <c r="CU62" s="163">
        <f>('2-year summary'!ET62/'2-year summary'!AH62)*100</f>
        <v>0.17152658662092624</v>
      </c>
      <c r="CV62" s="163">
        <f t="shared" si="7"/>
        <v>1.639344262295082</v>
      </c>
      <c r="CW62" s="163">
        <f t="shared" si="7"/>
        <v>1.6295025728987995</v>
      </c>
      <c r="CX62" s="163">
        <f>('2-year summary'!EW62/'2-year summary'!AG62)*100</f>
        <v>1.557377049180328</v>
      </c>
      <c r="CY62" s="163">
        <f>('2-year summary'!EX62/'2-year summary'!AH62)*100</f>
        <v>1.2864493996569468</v>
      </c>
      <c r="CZ62" s="163">
        <f>('2-year summary'!EY62/'2-year summary'!AG62)*100</f>
        <v>3.1967213114754096</v>
      </c>
      <c r="DA62" s="163">
        <f>('2-year summary'!EZ62/'2-year summary'!AH62)*100</f>
        <v>2.5728987993138936</v>
      </c>
      <c r="DB62" s="163">
        <f t="shared" si="8"/>
        <v>4.7540983606557372</v>
      </c>
      <c r="DC62" s="163">
        <f t="shared" si="8"/>
        <v>3.8593481989708405</v>
      </c>
      <c r="DD62" s="163">
        <f>('2-year summary'!FC62/'2-year summary'!AG62)*100</f>
        <v>0</v>
      </c>
      <c r="DE62" s="163">
        <f>('2-year summary'!FD62/'2-year summary'!AH62)*100</f>
        <v>0</v>
      </c>
      <c r="DF62" s="163">
        <f>('2-year summary'!FE62/'2-year summary'!AG62)*100</f>
        <v>0</v>
      </c>
      <c r="DG62" s="163">
        <f>('2-year summary'!FF62/'2-year summary'!AH62)*100</f>
        <v>0</v>
      </c>
      <c r="DH62" s="163">
        <f t="shared" si="9"/>
        <v>0</v>
      </c>
      <c r="DI62" s="163">
        <f t="shared" si="9"/>
        <v>0</v>
      </c>
      <c r="DJ62" s="163">
        <f>('2-year summary'!FI62/'2-year summary'!AG62)*100</f>
        <v>1.8852459016393444</v>
      </c>
      <c r="DK62" s="163">
        <f>('2-year summary'!FJ62/'2-year summary'!AH62)*100</f>
        <v>1.5437392795883362</v>
      </c>
      <c r="DL62" s="163">
        <f>('2-year summary'!FK62/'2-year summary'!AG62)*100</f>
        <v>0.90163934426229519</v>
      </c>
      <c r="DM62" s="163">
        <f>('2-year summary'!FL62/'2-year summary'!AH62)*100</f>
        <v>0.68610634648370494</v>
      </c>
      <c r="DN62" s="163">
        <f t="shared" si="10"/>
        <v>2.7868852459016393</v>
      </c>
      <c r="DO62" s="163">
        <f t="shared" si="10"/>
        <v>2.2298456260720414</v>
      </c>
      <c r="DP62" s="163">
        <f>('2-year summary'!FO62/'2-year summary'!AG62)*100</f>
        <v>0</v>
      </c>
      <c r="DQ62" s="163">
        <f>('2-year summary'!FP62/'2-year summary'!AH62)*100</f>
        <v>0</v>
      </c>
      <c r="DR62" s="163">
        <f>('2-year summary'!FQ62/'2-year summary'!AG62)*100</f>
        <v>0</v>
      </c>
      <c r="DS62" s="163">
        <f>('2-year summary'!FR62/'2-year summary'!AH62)*100</f>
        <v>0</v>
      </c>
      <c r="DT62" s="163">
        <f t="shared" si="11"/>
        <v>0</v>
      </c>
      <c r="DU62" s="163">
        <f t="shared" si="11"/>
        <v>0</v>
      </c>
      <c r="DV62" s="163">
        <f>('2-year summary'!FU62/'2-year summary'!AG62)*100</f>
        <v>5.1639344262295088</v>
      </c>
      <c r="DW62" s="163">
        <f>('2-year summary'!FV62/'2-year summary'!AH62)*100</f>
        <v>4.8885077186963981</v>
      </c>
      <c r="DX62" s="163">
        <f>('2-year summary'!FW62/'2-year summary'!AG62)*100</f>
        <v>0.98360655737704927</v>
      </c>
      <c r="DY62" s="163">
        <f>('2-year summary'!FX62/'2-year summary'!AH62)*100</f>
        <v>1.2864493996569468</v>
      </c>
      <c r="DZ62" s="163">
        <f t="shared" si="12"/>
        <v>6.1475409836065582</v>
      </c>
      <c r="EA62" s="163">
        <f t="shared" si="12"/>
        <v>6.1749571183533449</v>
      </c>
      <c r="EB62" s="163">
        <f>('2-year summary'!GA62/'2-year summary'!AG62)*100</f>
        <v>0.4098360655737705</v>
      </c>
      <c r="EC62" s="163">
        <f>('2-year summary'!GB62/'2-year summary'!AH62)*100</f>
        <v>0.51457975986277882</v>
      </c>
      <c r="ED62" s="163">
        <f>('2-year summary'!GC62/'2-year summary'!AG62)*100</f>
        <v>0</v>
      </c>
      <c r="EE62" s="163">
        <f>('2-year summary'!GD62/'2-year summary'!AH62)*100</f>
        <v>0.25728987993138941</v>
      </c>
      <c r="EF62" s="163">
        <f t="shared" si="13"/>
        <v>0.4098360655737705</v>
      </c>
      <c r="EG62" s="163">
        <f t="shared" si="13"/>
        <v>0.77186963979416823</v>
      </c>
      <c r="EH62" s="163">
        <f>('2-year summary'!GG62/'2-year summary'!AG62)*100</f>
        <v>0</v>
      </c>
      <c r="EI62" s="163">
        <f>('2-year summary'!GH62/'2-year summary'!AH62)*100</f>
        <v>0</v>
      </c>
      <c r="EJ62" s="163">
        <f>('2-year summary'!GI62/'2-year summary'!AG62)*100</f>
        <v>0</v>
      </c>
      <c r="EK62" s="163">
        <f>('2-year summary'!GJ62/'2-year summary'!AH62)*100</f>
        <v>0</v>
      </c>
      <c r="EL62" s="163">
        <f t="shared" si="14"/>
        <v>0</v>
      </c>
      <c r="EM62" s="163">
        <f t="shared" si="14"/>
        <v>0</v>
      </c>
      <c r="EN62" s="562">
        <f>('2-year summary'!GM62/'2-year summary'!X62)*100</f>
        <v>12.865497076023392</v>
      </c>
      <c r="EO62" s="268">
        <f>('2-year summary'!GN62/'2-year summary'!Y62)*100</f>
        <v>7.2446555819477441</v>
      </c>
      <c r="EP62" s="268">
        <f>('2-year summary'!GO62/'2-year summary'!Z62)*100</f>
        <v>1.1155378486055778</v>
      </c>
      <c r="EQ62" s="268">
        <f>('2-year summary'!GP62/'2-year summary'!AA62)*100</f>
        <v>2.4179620034542317</v>
      </c>
      <c r="ER62" s="268">
        <f>('2-year summary'!GQ62/'2-year summary'!AB62)*100</f>
        <v>2.8368794326241136</v>
      </c>
      <c r="ES62" s="268">
        <f>('2-year summary'!GR62/'2-year summary'!AC62)*100</f>
        <v>2.860858257477243</v>
      </c>
      <c r="ET62" s="268">
        <f>('2-year summary'!GS62/'2-year summary'!AD62)*100</f>
        <v>5.802047781569966</v>
      </c>
      <c r="EU62" s="268">
        <f>('2-year summary'!GT62/'2-year summary'!AE62)*100</f>
        <v>5.4783319705641862</v>
      </c>
      <c r="EV62" s="268">
        <f>('2-year summary'!GU62/'2-year summary'!AF62)*100</f>
        <v>2.8089887640449436</v>
      </c>
      <c r="EW62" s="562">
        <f>('2-year summary'!GV62/'2-year summary'!X62)*100</f>
        <v>0</v>
      </c>
      <c r="EX62" s="268">
        <f>('2-year summary'!GW62/'2-year summary'!Y62)*100</f>
        <v>0.23752969121140144</v>
      </c>
      <c r="EY62" s="268">
        <f>('2-year summary'!GX62/'2-year summary'!Z62)*100</f>
        <v>0</v>
      </c>
      <c r="EZ62" s="268">
        <f>('2-year summary'!GY62/'2-year summary'!AA62)*100</f>
        <v>0</v>
      </c>
      <c r="FA62" s="268">
        <f>('2-year summary'!GZ62/'2-year summary'!AB62)*100</f>
        <v>0</v>
      </c>
      <c r="FB62" s="268">
        <f>('2-year summary'!HA62/'2-year summary'!AC62)*100</f>
        <v>0</v>
      </c>
      <c r="FC62" s="268">
        <f>('2-year summary'!HB62/'2-year summary'!AD62)*100</f>
        <v>0</v>
      </c>
      <c r="FD62" s="268">
        <f>('2-year summary'!HC62/'2-year summary'!AE62)*100</f>
        <v>8.1766148814390843E-2</v>
      </c>
      <c r="FE62" s="268">
        <f>('2-year summary'!HD62/'2-year summary'!AF62)*100</f>
        <v>0</v>
      </c>
      <c r="FF62" s="562">
        <f>('2-year summary'!HN62/'2-year summary'!X62)*100</f>
        <v>25.730994152046783</v>
      </c>
      <c r="FG62" s="268">
        <f>('2-year summary'!HO62/'2-year summary'!Y62)*100</f>
        <v>7.957244655581948</v>
      </c>
      <c r="FH62" s="268">
        <f>('2-year summary'!HP62/'2-year summary'!Z62)*100</f>
        <v>55.537848605577686</v>
      </c>
      <c r="FI62" s="268">
        <f>('2-year summary'!HQ62/'2-year summary'!AA62)*100</f>
        <v>9.3264248704663206</v>
      </c>
      <c r="FJ62" s="268">
        <f>('2-year summary'!HR62/'2-year summary'!AB62)*100</f>
        <v>12.76595744680851</v>
      </c>
      <c r="FK62" s="268">
        <f>('2-year summary'!HS62/'2-year summary'!AC62)*100</f>
        <v>13.263979193758127</v>
      </c>
      <c r="FL62" s="268">
        <f>('2-year summary'!HT62/'2-year summary'!AD62)*100</f>
        <v>15.017064846416384</v>
      </c>
      <c r="FM62" s="268">
        <f>('2-year summary'!HU62/'2-year summary'!AE62)*100</f>
        <v>14.472608340147177</v>
      </c>
      <c r="FN62" s="268">
        <f>('2-year summary'!HV62/'2-year summary'!AF62)*100</f>
        <v>11.910112359550562</v>
      </c>
      <c r="FO62" s="562">
        <f>('2-year summary'!HW62/'2-year summary'!X62)*100</f>
        <v>9.064327485380117</v>
      </c>
      <c r="FP62" s="268">
        <f>('2-year summary'!HX62/'2-year summary'!Y62)*100</f>
        <v>1.66270783847981</v>
      </c>
      <c r="FQ62" s="268">
        <f>('2-year summary'!HY62/'2-year summary'!Z62)*100</f>
        <v>1.3545816733067728</v>
      </c>
      <c r="FR62" s="268">
        <f>('2-year summary'!HZ62/'2-year summary'!AA62)*100</f>
        <v>0.86355785837651122</v>
      </c>
      <c r="FS62" s="268">
        <f>('2-year summary'!IA62/'2-year summary'!AB62)*100</f>
        <v>0.56737588652482274</v>
      </c>
      <c r="FT62" s="268">
        <f>('2-year summary'!IB62/'2-year summary'!AC62)*100</f>
        <v>0.65019505851755521</v>
      </c>
      <c r="FU62" s="268">
        <f>('2-year summary'!IC62/'2-year summary'!AD62)*100</f>
        <v>4.6928327645051189</v>
      </c>
      <c r="FV62" s="268">
        <f>('2-year summary'!ID62/'2-year summary'!AE62)*100</f>
        <v>4.6606704824202785</v>
      </c>
      <c r="FW62" s="268">
        <f>('2-year summary'!IE62/'2-year summary'!AF62)*100</f>
        <v>1.0112359550561798</v>
      </c>
      <c r="FX62" s="562">
        <f>('2-year summary'!KQ62/'2-year summary'!X62)*100</f>
        <v>21.637426900584796</v>
      </c>
      <c r="FY62" s="268">
        <f>('2-year summary'!KR62/'2-year summary'!Y62)*100</f>
        <v>9.9762470308788593</v>
      </c>
      <c r="FZ62" s="268">
        <f>('2-year summary'!KS62/'2-year summary'!Z62)*100</f>
        <v>3.1872509960159361</v>
      </c>
      <c r="GA62" s="268">
        <f>('2-year summary'!KT62/'2-year summary'!AA62)*100</f>
        <v>8.2901554404145088</v>
      </c>
      <c r="GB62" s="268">
        <f>('2-year summary'!KU62/'2-year summary'!AB62)*100</f>
        <v>5.3900709219858154</v>
      </c>
      <c r="GC62" s="268">
        <f>('2-year summary'!KV62/'2-year summary'!AC62)*100</f>
        <v>5.0715214564369306</v>
      </c>
      <c r="GD62" s="268">
        <f>('2-year summary'!KW62/'2-year summary'!AD62)*100</f>
        <v>6.8259385665529013</v>
      </c>
      <c r="GE62" s="268">
        <f>('2-year summary'!KX62/'2-year summary'!AE62)*100</f>
        <v>6.2959934587080948</v>
      </c>
      <c r="GF62" s="268">
        <f>('2-year summary'!KY62/'2-year summary'!AF62)*100</f>
        <v>4.382022471910112</v>
      </c>
      <c r="GG62" s="562">
        <f>('2-year summary'!KZ62/'2-year summary'!X62)*100</f>
        <v>4.9707602339181287</v>
      </c>
      <c r="GH62" s="268">
        <f>('2-year summary'!LA62/'2-year summary'!Y62)*100</f>
        <v>1.1876484560570071</v>
      </c>
      <c r="GI62" s="268">
        <f>('2-year summary'!LB62/'2-year summary'!Z62)*100</f>
        <v>0.63745019920318724</v>
      </c>
      <c r="GJ62" s="268">
        <f>('2-year summary'!LC62/'2-year summary'!AA62)*100</f>
        <v>0.17271157167530224</v>
      </c>
      <c r="GK62" s="268">
        <f>('2-year summary'!LD62/'2-year summary'!AB62)*100</f>
        <v>0.70921985815602839</v>
      </c>
      <c r="GL62" s="268">
        <f>('2-year summary'!LE62/'2-year summary'!AC62)*100</f>
        <v>1.6905071521456438</v>
      </c>
      <c r="GM62" s="268">
        <f>('2-year summary'!LF62/'2-year summary'!AD62)*100</f>
        <v>2.986348122866894</v>
      </c>
      <c r="GN62" s="268">
        <f>('2-year summary'!LG62/'2-year summary'!AE62)*100</f>
        <v>3.3524121013900245</v>
      </c>
      <c r="GO62" s="268">
        <f>('2-year summary'!LH62/'2-year summary'!AF62)*100</f>
        <v>3.707865168539326</v>
      </c>
      <c r="GP62" s="164"/>
      <c r="GQ62" s="165">
        <f t="shared" si="45"/>
        <v>100</v>
      </c>
      <c r="GR62" s="165">
        <f t="shared" si="46"/>
        <v>99.999999999999986</v>
      </c>
      <c r="GS62" s="165">
        <f t="shared" si="47"/>
        <v>100</v>
      </c>
      <c r="GT62" s="165">
        <f t="shared" si="48"/>
        <v>100</v>
      </c>
      <c r="GU62" s="165">
        <f t="shared" si="49"/>
        <v>100</v>
      </c>
      <c r="GV62" s="165">
        <f t="shared" si="50"/>
        <v>100</v>
      </c>
      <c r="GW62" s="165">
        <f t="shared" si="51"/>
        <v>100.00000000000001</v>
      </c>
      <c r="GX62" s="165">
        <f t="shared" si="52"/>
        <v>100</v>
      </c>
      <c r="GY62" s="165">
        <f t="shared" si="53"/>
        <v>100</v>
      </c>
      <c r="GZ62" s="567">
        <f t="shared" si="54"/>
        <v>100</v>
      </c>
      <c r="HA62" s="567">
        <f t="shared" si="54"/>
        <v>100</v>
      </c>
    </row>
    <row r="63" spans="1:209" x14ac:dyDescent="0.2">
      <c r="A63" s="173" t="s">
        <v>72</v>
      </c>
      <c r="B63" s="167" t="e">
        <f>('2-year summary'!B63/'2-year summary'!X63)*100</f>
        <v>#DIV/0!</v>
      </c>
      <c r="C63" s="167" t="e">
        <f>('2-year summary'!C63/'2-year summary'!Y63)*100</f>
        <v>#DIV/0!</v>
      </c>
      <c r="D63" s="167" t="e">
        <f>('2-year summary'!D63/'2-year summary'!Z63)*100</f>
        <v>#DIV/0!</v>
      </c>
      <c r="E63" s="167" t="e">
        <f>('2-year summary'!E63/'2-year summary'!AA63)*100</f>
        <v>#DIV/0!</v>
      </c>
      <c r="F63" s="167" t="e">
        <f>('2-year summary'!F63/'2-year summary'!AB63)*100</f>
        <v>#DIV/0!</v>
      </c>
      <c r="G63" s="167" t="e">
        <f>('2-year summary'!G63/'2-year summary'!AC63)*100</f>
        <v>#DIV/0!</v>
      </c>
      <c r="H63" s="167" t="e">
        <f>('2-year summary'!H63/'2-year summary'!AD63)*100</f>
        <v>#DIV/0!</v>
      </c>
      <c r="I63" s="167" t="e">
        <f>('2-year summary'!I63/'2-year summary'!AE63)*100</f>
        <v>#DIV/0!</v>
      </c>
      <c r="J63" s="167" t="e">
        <f>('2-year summary'!J63/'2-year summary'!AF63)*100</f>
        <v>#DIV/0!</v>
      </c>
      <c r="K63" s="167" t="e">
        <f>('2-year summary'!K63/'2-year summary'!AG63)*100</f>
        <v>#DIV/0!</v>
      </c>
      <c r="L63" s="167" t="e">
        <f>('2-year summary'!L63/'2-year summary'!AH63)*100</f>
        <v>#DIV/0!</v>
      </c>
      <c r="M63" s="168" t="e">
        <f>('2-year summary'!M63/'2-year summary'!X63)*100</f>
        <v>#DIV/0!</v>
      </c>
      <c r="N63" s="167" t="e">
        <f>('2-year summary'!N63/'2-year summary'!Y63)*100</f>
        <v>#DIV/0!</v>
      </c>
      <c r="O63" s="167" t="e">
        <f>('2-year summary'!O63/'2-year summary'!Z63)*100</f>
        <v>#DIV/0!</v>
      </c>
      <c r="P63" s="167" t="e">
        <f>('2-year summary'!P63/'2-year summary'!AA63)*100</f>
        <v>#DIV/0!</v>
      </c>
      <c r="Q63" s="167" t="e">
        <f>('2-year summary'!Q63/'2-year summary'!AB63)*100</f>
        <v>#DIV/0!</v>
      </c>
      <c r="R63" s="167" t="e">
        <f>('2-year summary'!R63/'2-year summary'!AC63)*100</f>
        <v>#DIV/0!</v>
      </c>
      <c r="S63" s="167" t="e">
        <f>('2-year summary'!S63/'2-year summary'!AD63)*100</f>
        <v>#DIV/0!</v>
      </c>
      <c r="T63" s="167" t="e">
        <f>('2-year summary'!T63/'2-year summary'!AE63)*100</f>
        <v>#DIV/0!</v>
      </c>
      <c r="U63" s="167" t="e">
        <f>('2-year summary'!U63/'2-year summary'!AF63)*100</f>
        <v>#DIV/0!</v>
      </c>
      <c r="V63" s="167" t="e">
        <f>('2-year summary'!V63/'2-year summary'!AG63)*100</f>
        <v>#DIV/0!</v>
      </c>
      <c r="W63" s="167" t="e">
        <f>('2-year summary'!W63/'2-year summary'!AH63)*100</f>
        <v>#DIV/0!</v>
      </c>
      <c r="X63" s="168" t="e">
        <f>('2-year summary'!AI63/'2-year summary'!X63)*100</f>
        <v>#DIV/0!</v>
      </c>
      <c r="Y63" s="167" t="e">
        <f>('2-year summary'!AJ63/'2-year summary'!Y63)*100</f>
        <v>#DIV/0!</v>
      </c>
      <c r="Z63" s="167" t="e">
        <f>('2-year summary'!AK63/'2-year summary'!Z63)*100</f>
        <v>#DIV/0!</v>
      </c>
      <c r="AA63" s="167" t="e">
        <f>('2-year summary'!AL63/'2-year summary'!AA63)*100</f>
        <v>#DIV/0!</v>
      </c>
      <c r="AB63" s="167" t="e">
        <f>('2-year summary'!AM63/'2-year summary'!AB63)*100</f>
        <v>#DIV/0!</v>
      </c>
      <c r="AC63" s="167" t="e">
        <f>('2-year summary'!AN63/'2-year summary'!AC63)*100</f>
        <v>#DIV/0!</v>
      </c>
      <c r="AD63" s="167" t="e">
        <f>('2-year summary'!AO63/'2-year summary'!AD63)*100</f>
        <v>#DIV/0!</v>
      </c>
      <c r="AE63" s="167" t="e">
        <f>('2-year summary'!AP63/'2-year summary'!AE63)*100</f>
        <v>#DIV/0!</v>
      </c>
      <c r="AF63" s="167" t="e">
        <f>('2-year summary'!AQ63/'2-year summary'!AF63)*100</f>
        <v>#DIV/0!</v>
      </c>
      <c r="AG63" s="167" t="e">
        <f>('2-year summary'!AR63/'2-year summary'!AG63)*100</f>
        <v>#DIV/0!</v>
      </c>
      <c r="AH63" s="167" t="e">
        <f>('2-year summary'!AS63/'2-year summary'!AH63)*100</f>
        <v>#DIV/0!</v>
      </c>
      <c r="AI63" s="168" t="e">
        <f>('2-year summary'!AT63/'2-year summary'!X63)*100</f>
        <v>#DIV/0!</v>
      </c>
      <c r="AJ63" s="167" t="e">
        <f>('2-year summary'!AU63/'2-year summary'!Y63)*100</f>
        <v>#DIV/0!</v>
      </c>
      <c r="AK63" s="167" t="e">
        <f>('2-year summary'!AV63/'2-year summary'!Z63)*100</f>
        <v>#DIV/0!</v>
      </c>
      <c r="AL63" s="167" t="e">
        <f>('2-year summary'!AW63/'2-year summary'!AA63)*100</f>
        <v>#DIV/0!</v>
      </c>
      <c r="AM63" s="167" t="e">
        <f>('2-year summary'!AX63/'2-year summary'!AB63)*100</f>
        <v>#DIV/0!</v>
      </c>
      <c r="AN63" s="167" t="e">
        <f>('2-year summary'!AY63/'2-year summary'!AC63)*100</f>
        <v>#DIV/0!</v>
      </c>
      <c r="AO63" s="167" t="e">
        <f>('2-year summary'!AZ63/'2-year summary'!AD63)*100</f>
        <v>#DIV/0!</v>
      </c>
      <c r="AP63" s="167" t="e">
        <f>('2-year summary'!BA63/'2-year summary'!AE63)*100</f>
        <v>#DIV/0!</v>
      </c>
      <c r="AQ63" s="167" t="e">
        <f>('2-year summary'!BB63/'2-year summary'!AF63)*100</f>
        <v>#DIV/0!</v>
      </c>
      <c r="AR63" s="167" t="e">
        <f>('2-year summary'!BC63/'2-year summary'!AG63)*100</f>
        <v>#DIV/0!</v>
      </c>
      <c r="AS63" s="167" t="e">
        <f>('2-year summary'!BD63/'2-year summary'!AH63)*100</f>
        <v>#DIV/0!</v>
      </c>
      <c r="AT63" s="549" t="e">
        <f t="shared" si="1"/>
        <v>#DIV/0!</v>
      </c>
      <c r="AU63" s="549" t="e">
        <f t="shared" si="1"/>
        <v>#DIV/0!</v>
      </c>
      <c r="AV63" s="168" t="s">
        <v>73</v>
      </c>
      <c r="AW63" s="167" t="s">
        <v>73</v>
      </c>
      <c r="AX63" s="167" t="s">
        <v>73</v>
      </c>
      <c r="AY63" s="167" t="s">
        <v>73</v>
      </c>
      <c r="AZ63" s="167" t="s">
        <v>73</v>
      </c>
      <c r="BA63" s="167" t="s">
        <v>73</v>
      </c>
      <c r="BB63" s="167" t="s">
        <v>73</v>
      </c>
      <c r="BC63" s="167" t="s">
        <v>73</v>
      </c>
      <c r="BD63" s="167" t="s">
        <v>73</v>
      </c>
      <c r="BE63" s="167" t="s">
        <v>73</v>
      </c>
      <c r="BF63" s="167" t="s">
        <v>73</v>
      </c>
      <c r="BG63" s="168" t="e">
        <f>('2-year summary'!CW63/'2-year summary'!X63)*100</f>
        <v>#DIV/0!</v>
      </c>
      <c r="BH63" s="167" t="e">
        <f>('2-year summary'!CX63/'2-year summary'!Y63)*100</f>
        <v>#DIV/0!</v>
      </c>
      <c r="BI63" s="167" t="e">
        <f>('2-year summary'!CY63/'2-year summary'!Z63)*100</f>
        <v>#DIV/0!</v>
      </c>
      <c r="BJ63" s="167" t="e">
        <f>('2-year summary'!CZ63/'2-year summary'!AA63)*100</f>
        <v>#DIV/0!</v>
      </c>
      <c r="BK63" s="167" t="e">
        <f>('2-year summary'!DA63/'2-year summary'!AB63)*100</f>
        <v>#DIV/0!</v>
      </c>
      <c r="BL63" s="167" t="e">
        <f>('2-year summary'!DB63/'2-year summary'!AC63)*100</f>
        <v>#DIV/0!</v>
      </c>
      <c r="BM63" s="167" t="e">
        <f>('2-year summary'!DC63/'2-year summary'!AD63)*100</f>
        <v>#DIV/0!</v>
      </c>
      <c r="BN63" s="167" t="e">
        <f>('2-year summary'!DD63/'2-year summary'!AE63)*100</f>
        <v>#DIV/0!</v>
      </c>
      <c r="BO63" s="167" t="e">
        <f>('2-year summary'!DE63/'2-year summary'!AF63)*100</f>
        <v>#DIV/0!</v>
      </c>
      <c r="BP63" s="167" t="e">
        <f>('2-year summary'!DF63/'2-year summary'!AG63)*100</f>
        <v>#DIV/0!</v>
      </c>
      <c r="BQ63" s="167" t="e">
        <f>('2-year summary'!DG63/'2-year summary'!AH63)*100</f>
        <v>#DIV/0!</v>
      </c>
      <c r="BR63" s="549" t="e">
        <f t="shared" si="2"/>
        <v>#DIV/0!</v>
      </c>
      <c r="BS63" s="549" t="e">
        <f t="shared" si="2"/>
        <v>#DIV/0!</v>
      </c>
      <c r="BT63" s="168" t="e">
        <f>('2-year summary'!DS63/'2-year summary'!AG63)*100</f>
        <v>#DIV/0!</v>
      </c>
      <c r="BU63" s="168" t="e">
        <f>('2-year summary'!DT63/'2-year summary'!AH63)*100</f>
        <v>#DIV/0!</v>
      </c>
      <c r="BV63" s="549" t="e">
        <f>('2-year summary'!DU63/'2-year summary'!AG63)*100</f>
        <v>#DIV/0!</v>
      </c>
      <c r="BW63" s="549" t="e">
        <f>('2-year summary'!DV63/'2-year summary'!AH63)*100</f>
        <v>#DIV/0!</v>
      </c>
      <c r="BX63" s="168" t="e">
        <f t="shared" si="3"/>
        <v>#DIV/0!</v>
      </c>
      <c r="BY63" s="168" t="e">
        <f t="shared" si="3"/>
        <v>#DIV/0!</v>
      </c>
      <c r="BZ63" s="168" t="e">
        <f>('2-year summary'!DY63/'2-year summary'!AG63)*100</f>
        <v>#DIV/0!</v>
      </c>
      <c r="CA63" s="168" t="e">
        <f>('2-year summary'!DZ63/'2-year summary'!AH63)*100</f>
        <v>#DIV/0!</v>
      </c>
      <c r="CB63" s="168" t="e">
        <f>('2-year summary'!EA63/'2-year summary'!AG63)*100</f>
        <v>#DIV/0!</v>
      </c>
      <c r="CC63" s="168" t="e">
        <f>('2-year summary'!EB63/'2-year summary'!AH63)*100</f>
        <v>#DIV/0!</v>
      </c>
      <c r="CD63" s="168" t="e">
        <f t="shared" si="4"/>
        <v>#DIV/0!</v>
      </c>
      <c r="CE63" s="168" t="e">
        <f t="shared" si="4"/>
        <v>#DIV/0!</v>
      </c>
      <c r="CF63" s="168" t="e">
        <f>('2-year summary'!EE63/'2-year summary'!AG63)*100</f>
        <v>#DIV/0!</v>
      </c>
      <c r="CG63" s="168" t="e">
        <f>('2-year summary'!EF63/'2-year summary'!AH63)*100</f>
        <v>#DIV/0!</v>
      </c>
      <c r="CH63" s="168" t="e">
        <f>('2-year summary'!EG63/'2-year summary'!AG63)*100</f>
        <v>#DIV/0!</v>
      </c>
      <c r="CI63" s="168" t="e">
        <f>('2-year summary'!EH63/'2-year summary'!AH63)*100</f>
        <v>#DIV/0!</v>
      </c>
      <c r="CJ63" s="168" t="e">
        <f t="shared" si="5"/>
        <v>#DIV/0!</v>
      </c>
      <c r="CK63" s="168" t="e">
        <f t="shared" si="5"/>
        <v>#DIV/0!</v>
      </c>
      <c r="CL63" s="168" t="e">
        <f>('2-year summary'!EK63/'2-year summary'!AG63)*100</f>
        <v>#DIV/0!</v>
      </c>
      <c r="CM63" s="168" t="e">
        <f>('2-year summary'!EL63/'2-year summary'!AH63)*100</f>
        <v>#DIV/0!</v>
      </c>
      <c r="CN63" s="168" t="e">
        <f>('2-year summary'!EM63/'2-year summary'!AG63)*100</f>
        <v>#DIV/0!</v>
      </c>
      <c r="CO63" s="168" t="e">
        <f>('2-year summary'!EN63/'2-year summary'!AH63)*100</f>
        <v>#DIV/0!</v>
      </c>
      <c r="CP63" s="168" t="e">
        <f t="shared" si="6"/>
        <v>#DIV/0!</v>
      </c>
      <c r="CQ63" s="168" t="e">
        <f t="shared" si="6"/>
        <v>#DIV/0!</v>
      </c>
      <c r="CR63" s="168" t="e">
        <f>('2-year summary'!EQ63/'2-year summary'!AG63)*100</f>
        <v>#DIV/0!</v>
      </c>
      <c r="CS63" s="168" t="e">
        <f>('2-year summary'!ER63/'2-year summary'!AH63)*100</f>
        <v>#DIV/0!</v>
      </c>
      <c r="CT63" s="168" t="e">
        <f>('2-year summary'!ES63/'2-year summary'!AG63)*100</f>
        <v>#DIV/0!</v>
      </c>
      <c r="CU63" s="168" t="e">
        <f>('2-year summary'!ET63/'2-year summary'!AH63)*100</f>
        <v>#DIV/0!</v>
      </c>
      <c r="CV63" s="168" t="e">
        <f t="shared" si="7"/>
        <v>#DIV/0!</v>
      </c>
      <c r="CW63" s="168" t="e">
        <f t="shared" si="7"/>
        <v>#DIV/0!</v>
      </c>
      <c r="CX63" s="168" t="e">
        <f>('2-year summary'!EW63/'2-year summary'!AG63)*100</f>
        <v>#DIV/0!</v>
      </c>
      <c r="CY63" s="168" t="e">
        <f>('2-year summary'!EX63/'2-year summary'!AH63)*100</f>
        <v>#DIV/0!</v>
      </c>
      <c r="CZ63" s="168" t="e">
        <f>('2-year summary'!EY63/'2-year summary'!AG63)*100</f>
        <v>#DIV/0!</v>
      </c>
      <c r="DA63" s="168" t="e">
        <f>('2-year summary'!EZ63/'2-year summary'!AH63)*100</f>
        <v>#DIV/0!</v>
      </c>
      <c r="DB63" s="168" t="e">
        <f t="shared" si="8"/>
        <v>#DIV/0!</v>
      </c>
      <c r="DC63" s="168" t="e">
        <f t="shared" si="8"/>
        <v>#DIV/0!</v>
      </c>
      <c r="DD63" s="168" t="e">
        <f>('2-year summary'!FC63/'2-year summary'!AG63)*100</f>
        <v>#DIV/0!</v>
      </c>
      <c r="DE63" s="168" t="e">
        <f>('2-year summary'!FD63/'2-year summary'!AH63)*100</f>
        <v>#DIV/0!</v>
      </c>
      <c r="DF63" s="168" t="e">
        <f>('2-year summary'!FE63/'2-year summary'!AG63)*100</f>
        <v>#DIV/0!</v>
      </c>
      <c r="DG63" s="168" t="e">
        <f>('2-year summary'!FF63/'2-year summary'!AH63)*100</f>
        <v>#DIV/0!</v>
      </c>
      <c r="DH63" s="168" t="e">
        <f t="shared" si="9"/>
        <v>#DIV/0!</v>
      </c>
      <c r="DI63" s="168" t="e">
        <f t="shared" si="9"/>
        <v>#DIV/0!</v>
      </c>
      <c r="DJ63" s="168" t="e">
        <f>('2-year summary'!FI63/'2-year summary'!AG63)*100</f>
        <v>#DIV/0!</v>
      </c>
      <c r="DK63" s="168" t="e">
        <f>('2-year summary'!FJ63/'2-year summary'!AH63)*100</f>
        <v>#DIV/0!</v>
      </c>
      <c r="DL63" s="168" t="e">
        <f>('2-year summary'!FK63/'2-year summary'!AG63)*100</f>
        <v>#DIV/0!</v>
      </c>
      <c r="DM63" s="168" t="e">
        <f>('2-year summary'!FL63/'2-year summary'!AH63)*100</f>
        <v>#DIV/0!</v>
      </c>
      <c r="DN63" s="168" t="e">
        <f t="shared" si="10"/>
        <v>#DIV/0!</v>
      </c>
      <c r="DO63" s="168" t="e">
        <f t="shared" si="10"/>
        <v>#DIV/0!</v>
      </c>
      <c r="DP63" s="168" t="e">
        <f>('2-year summary'!FO63/'2-year summary'!AG63)*100</f>
        <v>#DIV/0!</v>
      </c>
      <c r="DQ63" s="168" t="e">
        <f>('2-year summary'!FP63/'2-year summary'!AH63)*100</f>
        <v>#DIV/0!</v>
      </c>
      <c r="DR63" s="168" t="e">
        <f>('2-year summary'!FQ63/'2-year summary'!AG63)*100</f>
        <v>#DIV/0!</v>
      </c>
      <c r="DS63" s="168" t="e">
        <f>('2-year summary'!FR63/'2-year summary'!AH63)*100</f>
        <v>#DIV/0!</v>
      </c>
      <c r="DT63" s="168" t="e">
        <f t="shared" si="11"/>
        <v>#DIV/0!</v>
      </c>
      <c r="DU63" s="168" t="e">
        <f t="shared" si="11"/>
        <v>#DIV/0!</v>
      </c>
      <c r="DV63" s="168" t="e">
        <f>('2-year summary'!FU63/'2-year summary'!AG63)*100</f>
        <v>#DIV/0!</v>
      </c>
      <c r="DW63" s="168" t="e">
        <f>('2-year summary'!FV63/'2-year summary'!AH63)*100</f>
        <v>#DIV/0!</v>
      </c>
      <c r="DX63" s="168" t="e">
        <f>('2-year summary'!FW63/'2-year summary'!AG63)*100</f>
        <v>#DIV/0!</v>
      </c>
      <c r="DY63" s="168" t="e">
        <f>('2-year summary'!FX63/'2-year summary'!AH63)*100</f>
        <v>#DIV/0!</v>
      </c>
      <c r="DZ63" s="168" t="e">
        <f t="shared" si="12"/>
        <v>#DIV/0!</v>
      </c>
      <c r="EA63" s="168" t="e">
        <f t="shared" si="12"/>
        <v>#DIV/0!</v>
      </c>
      <c r="EB63" s="168" t="e">
        <f>('2-year summary'!GA63/'2-year summary'!AG63)*100</f>
        <v>#DIV/0!</v>
      </c>
      <c r="EC63" s="168" t="e">
        <f>('2-year summary'!GB63/'2-year summary'!AH63)*100</f>
        <v>#DIV/0!</v>
      </c>
      <c r="ED63" s="168" t="e">
        <f>('2-year summary'!GC63/'2-year summary'!AG63)*100</f>
        <v>#DIV/0!</v>
      </c>
      <c r="EE63" s="168" t="e">
        <f>('2-year summary'!GD63/'2-year summary'!AH63)*100</f>
        <v>#DIV/0!</v>
      </c>
      <c r="EF63" s="168" t="e">
        <f t="shared" si="13"/>
        <v>#DIV/0!</v>
      </c>
      <c r="EG63" s="168" t="e">
        <f t="shared" si="13"/>
        <v>#DIV/0!</v>
      </c>
      <c r="EH63" s="168" t="e">
        <f>('2-year summary'!GG63/'2-year summary'!AG63)*100</f>
        <v>#DIV/0!</v>
      </c>
      <c r="EI63" s="168" t="e">
        <f>('2-year summary'!GH63/'2-year summary'!AH63)*100</f>
        <v>#DIV/0!</v>
      </c>
      <c r="EJ63" s="168" t="e">
        <f>('2-year summary'!GI63/'2-year summary'!AG63)*100</f>
        <v>#DIV/0!</v>
      </c>
      <c r="EK63" s="168" t="e">
        <f>('2-year summary'!GJ63/'2-year summary'!AH63)*100</f>
        <v>#DIV/0!</v>
      </c>
      <c r="EL63" s="168" t="e">
        <f t="shared" si="14"/>
        <v>#DIV/0!</v>
      </c>
      <c r="EM63" s="168" t="e">
        <f t="shared" si="14"/>
        <v>#DIV/0!</v>
      </c>
      <c r="EN63" s="563" t="e">
        <f>('2-year summary'!GM63/'2-year summary'!X63)*100</f>
        <v>#DIV/0!</v>
      </c>
      <c r="EO63" s="270" t="e">
        <f>('2-year summary'!GN63/'2-year summary'!Y63)*100</f>
        <v>#DIV/0!</v>
      </c>
      <c r="EP63" s="270" t="e">
        <f>('2-year summary'!GO63/'2-year summary'!Z63)*100</f>
        <v>#DIV/0!</v>
      </c>
      <c r="EQ63" s="270" t="e">
        <f>('2-year summary'!GP63/'2-year summary'!AA63)*100</f>
        <v>#DIV/0!</v>
      </c>
      <c r="ER63" s="270" t="e">
        <f>('2-year summary'!GQ63/'2-year summary'!AB63)*100</f>
        <v>#DIV/0!</v>
      </c>
      <c r="ES63" s="270" t="e">
        <f>('2-year summary'!GR63/'2-year summary'!AC63)*100</f>
        <v>#DIV/0!</v>
      </c>
      <c r="ET63" s="270" t="e">
        <f>('2-year summary'!GS63/'2-year summary'!AD63)*100</f>
        <v>#DIV/0!</v>
      </c>
      <c r="EU63" s="270" t="e">
        <f>('2-year summary'!GT63/'2-year summary'!AE63)*100</f>
        <v>#DIV/0!</v>
      </c>
      <c r="EV63" s="270" t="e">
        <f>('2-year summary'!GU63/'2-year summary'!AF63)*100</f>
        <v>#DIV/0!</v>
      </c>
      <c r="EW63" s="563" t="e">
        <f>('2-year summary'!GV63/'2-year summary'!X63)*100</f>
        <v>#DIV/0!</v>
      </c>
      <c r="EX63" s="270" t="e">
        <f>('2-year summary'!GW63/'2-year summary'!Y63)*100</f>
        <v>#DIV/0!</v>
      </c>
      <c r="EY63" s="270" t="e">
        <f>('2-year summary'!GX63/'2-year summary'!Z63)*100</f>
        <v>#DIV/0!</v>
      </c>
      <c r="EZ63" s="270" t="e">
        <f>('2-year summary'!GY63/'2-year summary'!AA63)*100</f>
        <v>#DIV/0!</v>
      </c>
      <c r="FA63" s="270" t="e">
        <f>('2-year summary'!GZ63/'2-year summary'!AB63)*100</f>
        <v>#DIV/0!</v>
      </c>
      <c r="FB63" s="270" t="e">
        <f>('2-year summary'!HA63/'2-year summary'!AC63)*100</f>
        <v>#DIV/0!</v>
      </c>
      <c r="FC63" s="270" t="e">
        <f>('2-year summary'!HB63/'2-year summary'!AD63)*100</f>
        <v>#DIV/0!</v>
      </c>
      <c r="FD63" s="270" t="e">
        <f>('2-year summary'!HC63/'2-year summary'!AE63)*100</f>
        <v>#DIV/0!</v>
      </c>
      <c r="FE63" s="270" t="e">
        <f>('2-year summary'!HD63/'2-year summary'!AF63)*100</f>
        <v>#DIV/0!</v>
      </c>
      <c r="FF63" s="563" t="e">
        <f>('2-year summary'!HN63/'2-year summary'!X63)*100</f>
        <v>#DIV/0!</v>
      </c>
      <c r="FG63" s="270" t="e">
        <f>('2-year summary'!HO63/'2-year summary'!Y63)*100</f>
        <v>#DIV/0!</v>
      </c>
      <c r="FH63" s="270" t="e">
        <f>('2-year summary'!HP63/'2-year summary'!Z63)*100</f>
        <v>#DIV/0!</v>
      </c>
      <c r="FI63" s="270" t="e">
        <f>('2-year summary'!HQ63/'2-year summary'!AA63)*100</f>
        <v>#DIV/0!</v>
      </c>
      <c r="FJ63" s="270" t="e">
        <f>('2-year summary'!HR63/'2-year summary'!AB63)*100</f>
        <v>#DIV/0!</v>
      </c>
      <c r="FK63" s="270" t="e">
        <f>('2-year summary'!HS63/'2-year summary'!AC63)*100</f>
        <v>#DIV/0!</v>
      </c>
      <c r="FL63" s="270" t="e">
        <f>('2-year summary'!HT63/'2-year summary'!AD63)*100</f>
        <v>#DIV/0!</v>
      </c>
      <c r="FM63" s="270" t="e">
        <f>('2-year summary'!HU63/'2-year summary'!AE63)*100</f>
        <v>#DIV/0!</v>
      </c>
      <c r="FN63" s="270" t="e">
        <f>('2-year summary'!HV63/'2-year summary'!AF63)*100</f>
        <v>#DIV/0!</v>
      </c>
      <c r="FO63" s="563" t="e">
        <f>('2-year summary'!HW63/'2-year summary'!X63)*100</f>
        <v>#DIV/0!</v>
      </c>
      <c r="FP63" s="270" t="e">
        <f>('2-year summary'!HX63/'2-year summary'!Y63)*100</f>
        <v>#DIV/0!</v>
      </c>
      <c r="FQ63" s="270" t="e">
        <f>('2-year summary'!HY63/'2-year summary'!Z63)*100</f>
        <v>#DIV/0!</v>
      </c>
      <c r="FR63" s="270" t="e">
        <f>('2-year summary'!HZ63/'2-year summary'!AA63)*100</f>
        <v>#DIV/0!</v>
      </c>
      <c r="FS63" s="270" t="e">
        <f>('2-year summary'!IA63/'2-year summary'!AB63)*100</f>
        <v>#DIV/0!</v>
      </c>
      <c r="FT63" s="270" t="e">
        <f>('2-year summary'!IB63/'2-year summary'!AC63)*100</f>
        <v>#DIV/0!</v>
      </c>
      <c r="FU63" s="270" t="e">
        <f>('2-year summary'!IC63/'2-year summary'!AD63)*100</f>
        <v>#DIV/0!</v>
      </c>
      <c r="FV63" s="270" t="e">
        <f>('2-year summary'!ID63/'2-year summary'!AE63)*100</f>
        <v>#DIV/0!</v>
      </c>
      <c r="FW63" s="270" t="e">
        <f>('2-year summary'!IE63/'2-year summary'!AF63)*100</f>
        <v>#DIV/0!</v>
      </c>
      <c r="FX63" s="563" t="e">
        <f>('2-year summary'!KQ63/'2-year summary'!X63)*100</f>
        <v>#DIV/0!</v>
      </c>
      <c r="FY63" s="270" t="e">
        <f>('2-year summary'!KR63/'2-year summary'!Y63)*100</f>
        <v>#DIV/0!</v>
      </c>
      <c r="FZ63" s="270" t="e">
        <f>('2-year summary'!KS63/'2-year summary'!Z63)*100</f>
        <v>#DIV/0!</v>
      </c>
      <c r="GA63" s="270" t="e">
        <f>('2-year summary'!KT63/'2-year summary'!AA63)*100</f>
        <v>#DIV/0!</v>
      </c>
      <c r="GB63" s="270" t="e">
        <f>('2-year summary'!KU63/'2-year summary'!AB63)*100</f>
        <v>#DIV/0!</v>
      </c>
      <c r="GC63" s="270" t="e">
        <f>('2-year summary'!KV63/'2-year summary'!AC63)*100</f>
        <v>#DIV/0!</v>
      </c>
      <c r="GD63" s="270" t="e">
        <f>('2-year summary'!KW63/'2-year summary'!AD63)*100</f>
        <v>#DIV/0!</v>
      </c>
      <c r="GE63" s="270" t="e">
        <f>('2-year summary'!KX63/'2-year summary'!AE63)*100</f>
        <v>#DIV/0!</v>
      </c>
      <c r="GF63" s="270" t="e">
        <f>('2-year summary'!KY63/'2-year summary'!AF63)*100</f>
        <v>#DIV/0!</v>
      </c>
      <c r="GG63" s="563" t="e">
        <f>('2-year summary'!KZ63/'2-year summary'!X63)*100</f>
        <v>#DIV/0!</v>
      </c>
      <c r="GH63" s="270" t="e">
        <f>('2-year summary'!LA63/'2-year summary'!Y63)*100</f>
        <v>#DIV/0!</v>
      </c>
      <c r="GI63" s="270" t="e">
        <f>('2-year summary'!LB63/'2-year summary'!Z63)*100</f>
        <v>#DIV/0!</v>
      </c>
      <c r="GJ63" s="270" t="e">
        <f>('2-year summary'!LC63/'2-year summary'!AA63)*100</f>
        <v>#DIV/0!</v>
      </c>
      <c r="GK63" s="270" t="e">
        <f>('2-year summary'!LD63/'2-year summary'!AB63)*100</f>
        <v>#DIV/0!</v>
      </c>
      <c r="GL63" s="270" t="e">
        <f>('2-year summary'!LE63/'2-year summary'!AC63)*100</f>
        <v>#DIV/0!</v>
      </c>
      <c r="GM63" s="270" t="e">
        <f>('2-year summary'!LF63/'2-year summary'!AD63)*100</f>
        <v>#DIV/0!</v>
      </c>
      <c r="GN63" s="270" t="e">
        <f>('2-year summary'!LG63/'2-year summary'!AE63)*100</f>
        <v>#DIV/0!</v>
      </c>
      <c r="GO63" s="270" t="e">
        <f>('2-year summary'!LH63/'2-year summary'!AF63)*100</f>
        <v>#DIV/0!</v>
      </c>
      <c r="GP63" s="169"/>
      <c r="GQ63" s="170" t="e">
        <f t="shared" si="45"/>
        <v>#DIV/0!</v>
      </c>
      <c r="GR63" s="170" t="e">
        <f t="shared" si="46"/>
        <v>#DIV/0!</v>
      </c>
      <c r="GS63" s="170" t="e">
        <f t="shared" si="47"/>
        <v>#DIV/0!</v>
      </c>
      <c r="GT63" s="170" t="e">
        <f t="shared" si="48"/>
        <v>#DIV/0!</v>
      </c>
      <c r="GU63" s="170" t="e">
        <f t="shared" si="49"/>
        <v>#DIV/0!</v>
      </c>
      <c r="GV63" s="170" t="e">
        <f t="shared" si="50"/>
        <v>#DIV/0!</v>
      </c>
      <c r="GW63" s="170" t="e">
        <f t="shared" si="51"/>
        <v>#DIV/0!</v>
      </c>
      <c r="GX63" s="170" t="e">
        <f t="shared" si="52"/>
        <v>#DIV/0!</v>
      </c>
      <c r="GY63" s="170" t="e">
        <f t="shared" si="53"/>
        <v>#DIV/0!</v>
      </c>
      <c r="GZ63" s="568" t="e">
        <f t="shared" si="54"/>
        <v>#DIV/0!</v>
      </c>
      <c r="HA63" s="568" t="e">
        <f t="shared" si="54"/>
        <v>#DIV/0!</v>
      </c>
    </row>
    <row r="64" spans="1:209" x14ac:dyDescent="0.2"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AQ64" s="174"/>
      <c r="AR64" s="174"/>
      <c r="AS64" s="174"/>
      <c r="AT64" s="174"/>
      <c r="AU64" s="174"/>
      <c r="BD64" s="174"/>
      <c r="BE64" s="174"/>
      <c r="BF64" s="174"/>
      <c r="BO64" s="174"/>
      <c r="BP64" s="174"/>
      <c r="BQ64" s="174"/>
      <c r="BR64" s="174"/>
      <c r="BS64" s="174"/>
      <c r="BT64" s="174"/>
      <c r="BU64" s="174"/>
      <c r="BV64" s="174"/>
      <c r="BW64" s="174"/>
      <c r="BX64" s="174"/>
      <c r="BY64" s="174"/>
      <c r="BZ64" s="174"/>
      <c r="CA64" s="174"/>
      <c r="CB64" s="174"/>
      <c r="CC64" s="174"/>
      <c r="CD64" s="174"/>
      <c r="CE64" s="174"/>
      <c r="CF64" s="174"/>
      <c r="CG64" s="174"/>
      <c r="CH64" s="174"/>
      <c r="CI64" s="174"/>
      <c r="CJ64" s="174"/>
      <c r="CK64" s="174"/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174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174"/>
      <c r="EE64" s="174"/>
      <c r="EF64" s="174"/>
      <c r="EG64" s="174"/>
      <c r="EH64" s="174"/>
      <c r="EI64" s="174"/>
      <c r="EJ64" s="174"/>
      <c r="EK64" s="174"/>
      <c r="EL64" s="174"/>
      <c r="EM64" s="174"/>
      <c r="EV64" s="174"/>
      <c r="FE64" s="174"/>
      <c r="FN64" s="174"/>
      <c r="FW64" s="174"/>
      <c r="GF64" s="174"/>
      <c r="GO64" s="174"/>
    </row>
    <row r="65" spans="2:197" x14ac:dyDescent="0.2"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AF65" s="174"/>
      <c r="AG65" s="174"/>
      <c r="AH65" s="174"/>
      <c r="AQ65" s="174"/>
      <c r="AR65" s="174"/>
      <c r="AS65" s="174"/>
      <c r="AT65" s="174"/>
      <c r="AU65" s="174"/>
      <c r="BD65" s="174"/>
      <c r="BE65" s="174"/>
      <c r="BF65" s="174"/>
      <c r="BO65" s="174"/>
      <c r="BP65" s="174"/>
      <c r="BQ65" s="174"/>
      <c r="BR65" s="174"/>
      <c r="BS65" s="174"/>
      <c r="BT65" s="174"/>
      <c r="BU65" s="174"/>
      <c r="BV65" s="174"/>
      <c r="BW65" s="174"/>
      <c r="BX65" s="174"/>
      <c r="BY65" s="174"/>
      <c r="BZ65" s="174"/>
      <c r="CA65" s="174"/>
      <c r="CB65" s="174"/>
      <c r="CC65" s="174"/>
      <c r="CD65" s="174"/>
      <c r="CE65" s="174"/>
      <c r="CF65" s="174"/>
      <c r="CG65" s="174"/>
      <c r="CH65" s="174"/>
      <c r="CI65" s="174"/>
      <c r="CJ65" s="174"/>
      <c r="CK65" s="174"/>
      <c r="CL65" s="174"/>
      <c r="CM65" s="174"/>
      <c r="CN65" s="174"/>
      <c r="CO65" s="174"/>
      <c r="CP65" s="174"/>
      <c r="CQ65" s="174"/>
      <c r="CR65" s="174"/>
      <c r="CS65" s="174"/>
      <c r="CT65" s="174"/>
      <c r="CU65" s="174"/>
      <c r="CV65" s="174"/>
      <c r="CW65" s="174"/>
      <c r="CX65" s="174"/>
      <c r="CY65" s="174"/>
      <c r="CZ65" s="174"/>
      <c r="DA65" s="174"/>
      <c r="DB65" s="174"/>
      <c r="DC65" s="174"/>
      <c r="DD65" s="174"/>
      <c r="DE65" s="174"/>
      <c r="DF65" s="174"/>
      <c r="DG65" s="174"/>
      <c r="DH65" s="174"/>
      <c r="DI65" s="174"/>
      <c r="DJ65" s="174"/>
      <c r="DK65" s="174"/>
      <c r="DL65" s="174"/>
      <c r="DM65" s="174"/>
      <c r="DN65" s="174"/>
      <c r="DO65" s="174"/>
      <c r="DP65" s="174"/>
      <c r="DQ65" s="174"/>
      <c r="DR65" s="174"/>
      <c r="DS65" s="174"/>
      <c r="DT65" s="174"/>
      <c r="DU65" s="174"/>
      <c r="DV65" s="174"/>
      <c r="DW65" s="174"/>
      <c r="DX65" s="174"/>
      <c r="DY65" s="174"/>
      <c r="DZ65" s="174"/>
      <c r="EA65" s="174"/>
      <c r="EB65" s="174"/>
      <c r="EC65" s="174"/>
      <c r="ED65" s="174"/>
      <c r="EE65" s="174"/>
      <c r="EF65" s="174"/>
      <c r="EG65" s="174"/>
      <c r="EH65" s="174"/>
      <c r="EI65" s="174"/>
      <c r="EJ65" s="174"/>
      <c r="EK65" s="174"/>
      <c r="EL65" s="174"/>
      <c r="EM65" s="174"/>
      <c r="EV65" s="174"/>
      <c r="FE65" s="174"/>
      <c r="FN65" s="174"/>
      <c r="FW65" s="174"/>
      <c r="GF65" s="174"/>
      <c r="GO65" s="174"/>
    </row>
    <row r="66" spans="2:197" x14ac:dyDescent="0.2">
      <c r="T66" s="174"/>
    </row>
    <row r="67" spans="2:197" x14ac:dyDescent="0.2">
      <c r="T67" s="174"/>
    </row>
    <row r="68" spans="2:197" x14ac:dyDescent="0.2">
      <c r="T68" s="174"/>
    </row>
    <row r="69" spans="2:197" x14ac:dyDescent="0.2">
      <c r="T69" s="174"/>
    </row>
  </sheetData>
  <phoneticPr fontId="3" type="noConversion"/>
  <pageMargins left="0.75" right="0.75" top="1" bottom="1" header="0.5" footer="0.5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80"/>
  </sheetPr>
  <dimension ref="A1:PG65"/>
  <sheetViews>
    <sheetView showGridLines="0" zoomScale="90" zoomScaleNormal="90" workbookViewId="0">
      <pane xSplit="1" ySplit="3" topLeftCell="BC25" activePane="bottomRight" state="frozen"/>
      <selection pane="topRight" activeCell="B1" sqref="B1"/>
      <selection pane="bottomLeft" activeCell="A4" sqref="A4"/>
      <selection pane="bottomRight" activeCell="DP68" sqref="DP68"/>
    </sheetView>
  </sheetViews>
  <sheetFormatPr defaultRowHeight="12.75" x14ac:dyDescent="0.2"/>
  <cols>
    <col min="1" max="1" width="20.28515625" style="31" customWidth="1"/>
    <col min="2" max="2" width="11.42578125" style="41" customWidth="1"/>
    <col min="3" max="5" width="10.28515625" style="40" customWidth="1"/>
    <col min="6" max="6" width="10.85546875" style="40" customWidth="1"/>
    <col min="7" max="12" width="10.85546875" style="41" customWidth="1"/>
    <col min="13" max="13" width="9.7109375" style="40" customWidth="1"/>
    <col min="14" max="14" width="9.28515625" style="41" customWidth="1"/>
    <col min="15" max="15" width="11" style="41" customWidth="1"/>
    <col min="16" max="16" width="10.28515625" style="40" customWidth="1"/>
    <col min="17" max="19" width="9.28515625" style="40" customWidth="1"/>
    <col min="20" max="23" width="10.85546875" style="41" customWidth="1"/>
    <col min="24" max="24" width="11" style="40" customWidth="1"/>
    <col min="25" max="26" width="11.42578125" style="41" customWidth="1"/>
    <col min="27" max="27" width="11.7109375" style="40" customWidth="1"/>
    <col min="28" max="32" width="11.140625" style="41" customWidth="1"/>
    <col min="33" max="34" width="10.85546875" style="41" customWidth="1"/>
    <col min="35" max="35" width="11.42578125" style="32" customWidth="1"/>
    <col min="36" max="38" width="10.28515625" style="31" customWidth="1"/>
    <col min="39" max="39" width="9.28515625" style="31" customWidth="1"/>
    <col min="40" max="45" width="9.28515625" style="32" customWidth="1"/>
    <col min="46" max="46" width="9.28515625" style="31" customWidth="1"/>
    <col min="47" max="49" width="9.28515625" style="32" customWidth="1"/>
    <col min="50" max="50" width="10.140625" style="31" customWidth="1"/>
    <col min="51" max="56" width="9.28515625" style="32" customWidth="1"/>
    <col min="57" max="57" width="11" style="89" customWidth="1"/>
    <col min="58" max="60" width="11.42578125" style="90" customWidth="1"/>
    <col min="61" max="61" width="11.140625" style="32" customWidth="1"/>
    <col min="62" max="62" width="10.7109375" style="90" bestFit="1" customWidth="1"/>
    <col min="63" max="63" width="10.7109375" style="90" customWidth="1"/>
    <col min="64" max="67" width="9.28515625" style="32" customWidth="1"/>
    <col min="68" max="70" width="11.140625" style="32" customWidth="1"/>
    <col min="71" max="71" width="10.28515625" style="40" customWidth="1"/>
    <col min="72" max="75" width="11.140625" style="32" customWidth="1"/>
    <col min="76" max="78" width="9.28515625" style="32" customWidth="1"/>
    <col min="79" max="92" width="11.140625" style="32" customWidth="1"/>
    <col min="93" max="93" width="10.28515625" style="40" customWidth="1"/>
    <col min="94" max="97" width="11.140625" style="32" customWidth="1"/>
    <col min="98" max="100" width="9.28515625" style="32" customWidth="1"/>
    <col min="101" max="101" width="11.42578125" style="32" customWidth="1"/>
    <col min="102" max="104" width="10.28515625" style="31" customWidth="1"/>
    <col min="105" max="105" width="9.28515625" style="31" customWidth="1"/>
    <col min="106" max="111" width="9.28515625" style="32" customWidth="1"/>
    <col min="112" max="112" width="9.28515625" style="31" customWidth="1"/>
    <col min="113" max="115" width="9.28515625" style="32" customWidth="1"/>
    <col min="116" max="116" width="10" style="31" customWidth="1"/>
    <col min="117" max="122" width="9.28515625" style="32" customWidth="1"/>
    <col min="123" max="123" width="11" style="89" customWidth="1"/>
    <col min="124" max="126" width="11.42578125" style="90" customWidth="1"/>
    <col min="127" max="127" width="11.140625" style="32" customWidth="1"/>
    <col min="128" max="128" width="10.28515625" style="90" customWidth="1"/>
    <col min="129" max="129" width="10.5703125" style="90" customWidth="1"/>
    <col min="130" max="205" width="9.28515625" style="32" customWidth="1"/>
    <col min="206" max="206" width="11.42578125" style="504" customWidth="1"/>
    <col min="207" max="209" width="10.28515625" style="519" customWidth="1"/>
    <col min="210" max="210" width="9.28515625" style="519" customWidth="1"/>
    <col min="211" max="214" width="9.28515625" style="504" customWidth="1"/>
    <col min="215" max="215" width="9.28515625" style="519" customWidth="1"/>
    <col min="216" max="218" width="9.28515625" style="504" customWidth="1"/>
    <col min="219" max="219" width="9.28515625" style="519" customWidth="1"/>
    <col min="220" max="223" width="9.28515625" style="504" customWidth="1"/>
    <col min="224" max="224" width="11" style="520" customWidth="1"/>
    <col min="225" max="227" width="11.42578125" style="521" customWidth="1"/>
    <col min="228" max="228" width="11.140625" style="504" customWidth="1"/>
    <col min="229" max="230" width="9.140625" style="521"/>
    <col min="231" max="232" width="9.28515625" style="504" customWidth="1"/>
    <col min="233" max="233" width="10.85546875" style="522" customWidth="1"/>
    <col min="234" max="235" width="10.85546875" style="523" customWidth="1"/>
    <col min="236" max="236" width="10.28515625" style="523" customWidth="1"/>
    <col min="237" max="237" width="10.85546875" style="523" customWidth="1"/>
    <col min="238" max="239" width="10.85546875" style="522" customWidth="1"/>
    <col min="240" max="240" width="11.140625" style="504" customWidth="1"/>
    <col min="241" max="241" width="9.28515625" style="504" customWidth="1"/>
    <col min="242" max="242" width="10.85546875" style="523" customWidth="1"/>
    <col min="243" max="244" width="10.85546875" style="522" customWidth="1"/>
    <col min="245" max="245" width="10.28515625" style="523" customWidth="1"/>
    <col min="246" max="246" width="10.85546875" style="523" customWidth="1"/>
    <col min="247" max="248" width="10.85546875" style="522" customWidth="1"/>
    <col min="249" max="249" width="11.140625" style="504" customWidth="1"/>
    <col min="250" max="250" width="9.28515625" style="504" customWidth="1"/>
    <col min="251" max="251" width="10.85546875" style="523" customWidth="1"/>
    <col min="252" max="253" width="10.85546875" style="522" customWidth="1"/>
    <col min="254" max="254" width="10.28515625" style="523" customWidth="1"/>
    <col min="255" max="257" width="10.85546875" style="522" customWidth="1"/>
    <col min="258" max="258" width="11.140625" style="504" customWidth="1"/>
    <col min="259" max="259" width="9.28515625" style="504" customWidth="1"/>
    <col min="260" max="260" width="11.42578125" style="504" customWidth="1"/>
    <col min="261" max="263" width="10.28515625" style="519" customWidth="1"/>
    <col min="264" max="264" width="10" style="519" customWidth="1"/>
    <col min="265" max="268" width="9.28515625" style="504" customWidth="1"/>
    <col min="269" max="269" width="9.28515625" style="519" customWidth="1"/>
    <col min="270" max="272" width="9.28515625" style="504" customWidth="1"/>
    <col min="273" max="273" width="9.28515625" style="519" customWidth="1"/>
    <col min="274" max="277" width="9.28515625" style="504" customWidth="1"/>
    <col min="278" max="278" width="11" style="520" customWidth="1"/>
    <col min="279" max="281" width="11.42578125" style="521" customWidth="1"/>
    <col min="282" max="282" width="11.140625" style="504" customWidth="1"/>
    <col min="283" max="284" width="9.140625" style="521"/>
    <col min="285" max="286" width="9.28515625" style="504" customWidth="1"/>
    <col min="287" max="287" width="11.42578125" style="504" customWidth="1"/>
    <col min="288" max="290" width="10.28515625" style="519" customWidth="1"/>
    <col min="291" max="291" width="9.28515625" style="519" customWidth="1"/>
    <col min="292" max="295" width="9.28515625" style="504" customWidth="1"/>
    <col min="296" max="296" width="9.28515625" style="519" customWidth="1"/>
    <col min="297" max="299" width="9.28515625" style="504" customWidth="1"/>
    <col min="300" max="300" width="9.28515625" style="519" customWidth="1"/>
    <col min="301" max="304" width="9.28515625" style="504" customWidth="1"/>
    <col min="305" max="305" width="11" style="520" customWidth="1"/>
    <col min="306" max="308" width="11.42578125" style="521" customWidth="1"/>
    <col min="309" max="309" width="11.140625" style="504" customWidth="1"/>
    <col min="310" max="311" width="9.140625" style="521"/>
    <col min="312" max="313" width="9.28515625" style="504" customWidth="1"/>
    <col min="314" max="314" width="9.85546875" style="522" customWidth="1"/>
    <col min="315" max="316" width="9.28515625" style="523" customWidth="1"/>
    <col min="317" max="317" width="10.28515625" style="523" customWidth="1"/>
    <col min="318" max="320" width="10" style="523" customWidth="1"/>
    <col min="321" max="321" width="10" style="522" customWidth="1"/>
    <col min="322" max="322" width="9.28515625" style="504" customWidth="1"/>
    <col min="323" max="323" width="10" style="523" customWidth="1"/>
    <col min="324" max="325" width="9.28515625" style="522" customWidth="1"/>
    <col min="326" max="326" width="10.28515625" style="523" customWidth="1"/>
    <col min="327" max="327" width="9.28515625" style="523" customWidth="1"/>
    <col min="328" max="329" width="9.28515625" style="522" customWidth="1"/>
    <col min="330" max="330" width="10" style="522" customWidth="1"/>
    <col min="331" max="331" width="9.28515625" style="504" customWidth="1"/>
    <col min="332" max="332" width="10" style="523" customWidth="1"/>
    <col min="333" max="334" width="9.28515625" style="522" customWidth="1"/>
    <col min="335" max="335" width="10.28515625" style="523" customWidth="1"/>
    <col min="336" max="336" width="9.28515625" style="523" customWidth="1"/>
    <col min="337" max="338" width="9.28515625" style="522" customWidth="1"/>
    <col min="339" max="339" width="10" style="522" customWidth="1"/>
    <col min="340" max="340" width="9.28515625" style="504" customWidth="1"/>
    <col min="341" max="341" width="11.42578125" style="504" customWidth="1"/>
    <col min="342" max="344" width="10.28515625" style="519" customWidth="1"/>
    <col min="345" max="345" width="9.28515625" style="519" customWidth="1"/>
    <col min="346" max="349" width="9.28515625" style="504" customWidth="1"/>
    <col min="350" max="350" width="9.28515625" style="519" customWidth="1"/>
    <col min="351" max="353" width="9.28515625" style="504" customWidth="1"/>
    <col min="354" max="354" width="9.28515625" style="519" customWidth="1"/>
    <col min="355" max="358" width="9.28515625" style="504" customWidth="1"/>
    <col min="359" max="359" width="11" style="520" customWidth="1"/>
    <col min="360" max="362" width="11.42578125" style="521" customWidth="1"/>
    <col min="363" max="363" width="11.140625" style="504" customWidth="1"/>
    <col min="364" max="364" width="10.7109375" style="521" bestFit="1" customWidth="1"/>
    <col min="365" max="365" width="10.7109375" style="521" customWidth="1"/>
    <col min="366" max="367" width="9.28515625" style="504" customWidth="1"/>
    <col min="368" max="368" width="11.42578125" style="504" customWidth="1"/>
    <col min="369" max="371" width="10.28515625" style="519" customWidth="1"/>
    <col min="372" max="372" width="9.28515625" style="519" customWidth="1"/>
    <col min="373" max="376" width="9.28515625" style="504" customWidth="1"/>
    <col min="377" max="377" width="9.28515625" style="519" customWidth="1"/>
    <col min="378" max="380" width="9.28515625" style="504" customWidth="1"/>
    <col min="381" max="381" width="9.28515625" style="519" customWidth="1"/>
    <col min="382" max="385" width="9.28515625" style="504" customWidth="1"/>
    <col min="386" max="386" width="11" style="520" customWidth="1"/>
    <col min="387" max="389" width="11.42578125" style="521" customWidth="1"/>
    <col min="390" max="390" width="11.140625" style="504" customWidth="1"/>
    <col min="391" max="392" width="9.140625" style="521"/>
    <col min="393" max="394" width="9.28515625" style="504" customWidth="1"/>
    <col min="395" max="395" width="11.42578125" style="504" customWidth="1"/>
    <col min="396" max="398" width="10.28515625" style="519" customWidth="1"/>
    <col min="399" max="399" width="9.28515625" style="519" customWidth="1"/>
    <col min="400" max="403" width="9.28515625" style="504" customWidth="1"/>
    <col min="404" max="404" width="9.28515625" style="519" customWidth="1"/>
    <col min="405" max="407" width="9.28515625" style="504" customWidth="1"/>
    <col min="408" max="408" width="9.28515625" style="519" customWidth="1"/>
    <col min="409" max="412" width="9.28515625" style="504" customWidth="1"/>
    <col min="413" max="413" width="11" style="520" customWidth="1"/>
    <col min="414" max="416" width="11.42578125" style="521" customWidth="1"/>
    <col min="417" max="417" width="11.140625" style="504" customWidth="1"/>
    <col min="418" max="419" width="9.140625" style="521"/>
    <col min="420" max="421" width="9.28515625" style="504" customWidth="1"/>
    <col min="422" max="16384" width="9.140625" style="89"/>
  </cols>
  <sheetData>
    <row r="1" spans="1:423" s="9" customFormat="1" x14ac:dyDescent="0.2">
      <c r="A1" s="15"/>
      <c r="B1" s="44" t="s">
        <v>24</v>
      </c>
      <c r="C1" s="44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4"/>
      <c r="Z1" s="43"/>
      <c r="AA1" s="43"/>
      <c r="AB1" s="43"/>
      <c r="AC1" s="43"/>
      <c r="AD1" s="43"/>
      <c r="AE1" s="43"/>
      <c r="AF1" s="43"/>
      <c r="AG1" s="43"/>
      <c r="AH1" s="43"/>
      <c r="AI1" s="21" t="s">
        <v>20</v>
      </c>
      <c r="AJ1" s="21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65"/>
      <c r="BF1" s="21"/>
      <c r="BG1" s="16"/>
      <c r="BH1" s="16"/>
      <c r="BI1" s="16"/>
      <c r="BJ1" s="68"/>
      <c r="BK1" s="68"/>
      <c r="BL1" s="16"/>
      <c r="BM1" s="16"/>
      <c r="BN1" s="16"/>
      <c r="BO1" s="16"/>
      <c r="BP1" s="107" t="s">
        <v>89</v>
      </c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7" t="s">
        <v>141</v>
      </c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7" t="s">
        <v>2</v>
      </c>
      <c r="CM1" s="108"/>
      <c r="CN1" s="108"/>
      <c r="CO1" s="108"/>
      <c r="CP1" s="108"/>
      <c r="CQ1" s="108"/>
      <c r="CR1" s="109"/>
      <c r="CS1" s="109"/>
      <c r="CT1" s="109"/>
      <c r="CU1" s="109"/>
      <c r="CV1" s="109"/>
      <c r="CW1" s="36" t="s">
        <v>143</v>
      </c>
      <c r="CX1" s="21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21"/>
      <c r="DU1" s="21"/>
      <c r="DV1" s="16"/>
      <c r="DW1" s="65"/>
      <c r="DX1" s="68"/>
      <c r="DY1" s="68"/>
      <c r="DZ1" s="16"/>
      <c r="EA1" s="16"/>
      <c r="EB1" s="16"/>
      <c r="EC1" s="16"/>
      <c r="ED1" s="456" t="s">
        <v>126</v>
      </c>
      <c r="EE1" s="16"/>
      <c r="EF1" s="16"/>
      <c r="EG1" s="16"/>
      <c r="EH1" s="16"/>
      <c r="EI1" s="16"/>
      <c r="EJ1" s="470" t="s">
        <v>128</v>
      </c>
      <c r="EK1" s="471"/>
      <c r="EL1" s="471"/>
      <c r="EM1" s="471"/>
      <c r="EN1" s="471"/>
      <c r="EO1" s="471"/>
      <c r="EP1" s="470" t="s">
        <v>129</v>
      </c>
      <c r="EQ1" s="471"/>
      <c r="ER1" s="471"/>
      <c r="ES1" s="471"/>
      <c r="ET1" s="471"/>
      <c r="EU1" s="471"/>
      <c r="EV1" s="470" t="s">
        <v>130</v>
      </c>
      <c r="EW1" s="471"/>
      <c r="EX1" s="471"/>
      <c r="EY1" s="471"/>
      <c r="EZ1" s="471"/>
      <c r="FA1" s="471"/>
      <c r="FB1" s="470" t="s">
        <v>131</v>
      </c>
      <c r="FC1" s="471"/>
      <c r="FD1" s="471"/>
      <c r="FE1" s="471"/>
      <c r="FF1" s="471"/>
      <c r="FG1" s="471"/>
      <c r="FH1" s="470" t="s">
        <v>132</v>
      </c>
      <c r="FI1" s="471"/>
      <c r="FJ1" s="471"/>
      <c r="FK1" s="471"/>
      <c r="FL1" s="471"/>
      <c r="FM1" s="471"/>
      <c r="FN1" s="470" t="s">
        <v>133</v>
      </c>
      <c r="FO1" s="471"/>
      <c r="FP1" s="471"/>
      <c r="FQ1" s="471"/>
      <c r="FR1" s="471"/>
      <c r="FS1" s="471"/>
      <c r="FT1" s="470" t="s">
        <v>134</v>
      </c>
      <c r="FU1" s="471"/>
      <c r="FV1" s="471"/>
      <c r="FW1" s="471"/>
      <c r="FX1" s="471"/>
      <c r="FY1" s="471"/>
      <c r="FZ1" s="470" t="s">
        <v>135</v>
      </c>
      <c r="GA1" s="471"/>
      <c r="GB1" s="471"/>
      <c r="GC1" s="471"/>
      <c r="GD1" s="471"/>
      <c r="GE1" s="471"/>
      <c r="GF1" s="470" t="s">
        <v>136</v>
      </c>
      <c r="GG1" s="471"/>
      <c r="GH1" s="471"/>
      <c r="GI1" s="471"/>
      <c r="GJ1" s="471"/>
      <c r="GK1" s="471"/>
      <c r="GL1" s="470" t="s">
        <v>137</v>
      </c>
      <c r="GM1" s="471"/>
      <c r="GN1" s="471"/>
      <c r="GO1" s="471"/>
      <c r="GP1" s="471"/>
      <c r="GQ1" s="471"/>
      <c r="GR1" s="470" t="s">
        <v>138</v>
      </c>
      <c r="GS1" s="471"/>
      <c r="GT1" s="471"/>
      <c r="GU1" s="471"/>
      <c r="GV1" s="471"/>
      <c r="GW1" s="471"/>
      <c r="GX1" s="472" t="s">
        <v>25</v>
      </c>
      <c r="GY1" s="473"/>
      <c r="GZ1" s="474"/>
      <c r="HA1" s="474"/>
      <c r="HB1" s="474"/>
      <c r="HC1" s="474"/>
      <c r="HD1" s="474"/>
      <c r="HE1" s="474"/>
      <c r="HF1" s="474"/>
      <c r="HG1" s="474"/>
      <c r="HH1" s="474"/>
      <c r="HI1" s="474"/>
      <c r="HJ1" s="474"/>
      <c r="HK1" s="474"/>
      <c r="HL1" s="474"/>
      <c r="HM1" s="474"/>
      <c r="HN1" s="474"/>
      <c r="HO1" s="474"/>
      <c r="HP1" s="474"/>
      <c r="HQ1" s="473"/>
      <c r="HR1" s="474"/>
      <c r="HS1" s="474"/>
      <c r="HT1" s="474"/>
      <c r="HU1" s="475"/>
      <c r="HV1" s="475"/>
      <c r="HW1" s="474"/>
      <c r="HX1" s="474"/>
      <c r="HY1" s="473" t="s">
        <v>26</v>
      </c>
      <c r="HZ1" s="473"/>
      <c r="IA1" s="474"/>
      <c r="IB1" s="474"/>
      <c r="IC1" s="474"/>
      <c r="ID1" s="474"/>
      <c r="IE1" s="474"/>
      <c r="IF1" s="473"/>
      <c r="IG1" s="473"/>
      <c r="IH1" s="474"/>
      <c r="II1" s="474"/>
      <c r="IJ1" s="474"/>
      <c r="IK1" s="474"/>
      <c r="IL1" s="474"/>
      <c r="IM1" s="474"/>
      <c r="IN1" s="474"/>
      <c r="IO1" s="473"/>
      <c r="IP1" s="473"/>
      <c r="IQ1" s="474"/>
      <c r="IR1" s="473"/>
      <c r="IS1" s="473"/>
      <c r="IT1" s="474"/>
      <c r="IU1" s="474"/>
      <c r="IV1" s="473"/>
      <c r="IW1" s="473"/>
      <c r="IX1" s="472"/>
      <c r="IY1" s="472"/>
      <c r="IZ1" s="473" t="s">
        <v>27</v>
      </c>
      <c r="JA1" s="473"/>
      <c r="JB1" s="474"/>
      <c r="JC1" s="474"/>
      <c r="JD1" s="474"/>
      <c r="JE1" s="474"/>
      <c r="JF1" s="474"/>
      <c r="JG1" s="474"/>
      <c r="JH1" s="474"/>
      <c r="JI1" s="474"/>
      <c r="JJ1" s="474"/>
      <c r="JK1" s="474"/>
      <c r="JL1" s="474"/>
      <c r="JM1" s="474"/>
      <c r="JN1" s="474"/>
      <c r="JO1" s="474"/>
      <c r="JP1" s="474"/>
      <c r="JQ1" s="474"/>
      <c r="JR1" s="474"/>
      <c r="JS1" s="473"/>
      <c r="JT1" s="474"/>
      <c r="JU1" s="474"/>
      <c r="JV1" s="474"/>
      <c r="JW1" s="475"/>
      <c r="JX1" s="475"/>
      <c r="JY1" s="474"/>
      <c r="JZ1" s="474"/>
      <c r="KA1" s="473" t="s">
        <v>28</v>
      </c>
      <c r="KB1" s="473"/>
      <c r="KC1" s="474"/>
      <c r="KD1" s="474"/>
      <c r="KE1" s="474"/>
      <c r="KF1" s="474"/>
      <c r="KG1" s="474"/>
      <c r="KH1" s="474"/>
      <c r="KI1" s="474"/>
      <c r="KJ1" s="474"/>
      <c r="KK1" s="474"/>
      <c r="KL1" s="474"/>
      <c r="KM1" s="474"/>
      <c r="KN1" s="474"/>
      <c r="KO1" s="474"/>
      <c r="KP1" s="474"/>
      <c r="KQ1" s="474"/>
      <c r="KR1" s="474"/>
      <c r="KS1" s="474"/>
      <c r="KT1" s="473"/>
      <c r="KU1" s="474"/>
      <c r="KV1" s="474"/>
      <c r="KW1" s="474"/>
      <c r="KX1" s="475"/>
      <c r="KY1" s="475"/>
      <c r="KZ1" s="474"/>
      <c r="LA1" s="474"/>
      <c r="LB1" s="472" t="s">
        <v>29</v>
      </c>
      <c r="LC1" s="473"/>
      <c r="LD1" s="474"/>
      <c r="LE1" s="474"/>
      <c r="LF1" s="474"/>
      <c r="LG1" s="474"/>
      <c r="LH1" s="474"/>
      <c r="LI1" s="474"/>
      <c r="LJ1" s="474"/>
      <c r="LK1" s="474"/>
      <c r="LL1" s="474"/>
      <c r="LM1" s="474"/>
      <c r="LN1" s="474"/>
      <c r="LO1" s="474"/>
      <c r="LP1" s="474"/>
      <c r="LQ1" s="474"/>
      <c r="LR1" s="474"/>
      <c r="LS1" s="474"/>
      <c r="LT1" s="474"/>
      <c r="LU1" s="474"/>
      <c r="LV1" s="474"/>
      <c r="LW1" s="474"/>
      <c r="LX1" s="474"/>
      <c r="LY1" s="474"/>
      <c r="LZ1" s="474"/>
      <c r="MA1" s="474"/>
      <c r="MB1" s="474"/>
      <c r="MC1" s="472" t="s">
        <v>30</v>
      </c>
      <c r="MD1" s="473"/>
      <c r="ME1" s="474"/>
      <c r="MF1" s="474"/>
      <c r="MG1" s="474"/>
      <c r="MH1" s="474"/>
      <c r="MI1" s="474"/>
      <c r="MJ1" s="474"/>
      <c r="MK1" s="474"/>
      <c r="ML1" s="474"/>
      <c r="MM1" s="474"/>
      <c r="MN1" s="474"/>
      <c r="MO1" s="474"/>
      <c r="MP1" s="474"/>
      <c r="MQ1" s="474"/>
      <c r="MR1" s="474"/>
      <c r="MS1" s="474"/>
      <c r="MT1" s="474"/>
      <c r="MU1" s="474"/>
      <c r="MV1" s="473"/>
      <c r="MW1" s="474"/>
      <c r="MX1" s="474"/>
      <c r="MY1" s="474"/>
      <c r="MZ1" s="475"/>
      <c r="NA1" s="475"/>
      <c r="NB1" s="474"/>
      <c r="NC1" s="474"/>
      <c r="ND1" s="473" t="s">
        <v>31</v>
      </c>
      <c r="NE1" s="473"/>
      <c r="NF1" s="474"/>
      <c r="NG1" s="474"/>
      <c r="NH1" s="474"/>
      <c r="NI1" s="474"/>
      <c r="NJ1" s="474"/>
      <c r="NK1" s="474"/>
      <c r="NL1" s="474"/>
      <c r="NM1" s="474"/>
      <c r="NN1" s="474"/>
      <c r="NO1" s="474"/>
      <c r="NP1" s="474"/>
      <c r="NQ1" s="474"/>
      <c r="NR1" s="474"/>
      <c r="NS1" s="474"/>
      <c r="NT1" s="474"/>
      <c r="NU1" s="474"/>
      <c r="NV1" s="474"/>
      <c r="NW1" s="473"/>
      <c r="NX1" s="474"/>
      <c r="NY1" s="474"/>
      <c r="NZ1" s="474"/>
      <c r="OA1" s="475"/>
      <c r="OB1" s="475"/>
      <c r="OC1" s="474"/>
      <c r="OD1" s="474"/>
      <c r="OE1" s="473" t="s">
        <v>32</v>
      </c>
      <c r="OF1" s="473"/>
      <c r="OG1" s="474"/>
      <c r="OH1" s="474"/>
      <c r="OI1" s="474"/>
      <c r="OJ1" s="474"/>
      <c r="OK1" s="474"/>
      <c r="OL1" s="474"/>
      <c r="OM1" s="474"/>
      <c r="ON1" s="474"/>
      <c r="OO1" s="474"/>
      <c r="OP1" s="474"/>
      <c r="OQ1" s="474"/>
      <c r="OR1" s="474"/>
      <c r="OS1" s="474"/>
      <c r="OT1" s="474"/>
      <c r="OU1" s="474"/>
      <c r="OV1" s="474"/>
      <c r="OW1" s="474"/>
      <c r="OX1" s="473"/>
      <c r="OY1" s="474"/>
      <c r="OZ1" s="474"/>
      <c r="PA1" s="474"/>
      <c r="PB1" s="475"/>
      <c r="PC1" s="475"/>
      <c r="PD1" s="474"/>
      <c r="PE1" s="474"/>
    </row>
    <row r="2" spans="1:423" s="13" customFormat="1" x14ac:dyDescent="0.2">
      <c r="A2" s="10"/>
      <c r="B2" s="99" t="s">
        <v>33</v>
      </c>
      <c r="C2" s="100"/>
      <c r="D2" s="100"/>
      <c r="E2" s="100"/>
      <c r="F2" s="101"/>
      <c r="G2" s="101"/>
      <c r="H2" s="101"/>
      <c r="I2" s="101"/>
      <c r="J2" s="101"/>
      <c r="K2" s="101"/>
      <c r="L2" s="101"/>
      <c r="M2" s="99" t="s">
        <v>34</v>
      </c>
      <c r="N2" s="100"/>
      <c r="O2" s="44"/>
      <c r="P2" s="100"/>
      <c r="Q2" s="44"/>
      <c r="R2" s="44"/>
      <c r="S2" s="44"/>
      <c r="T2" s="101"/>
      <c r="U2" s="43"/>
      <c r="V2" s="43"/>
      <c r="W2" s="43"/>
      <c r="X2" s="44" t="s">
        <v>35</v>
      </c>
      <c r="Y2" s="44"/>
      <c r="Z2" s="44"/>
      <c r="AA2" s="100"/>
      <c r="AB2" s="101"/>
      <c r="AC2" s="101"/>
      <c r="AD2" s="101"/>
      <c r="AE2" s="101"/>
      <c r="AF2" s="101"/>
      <c r="AG2" s="101"/>
      <c r="AH2" s="101"/>
      <c r="AI2" s="18" t="s">
        <v>33</v>
      </c>
      <c r="AJ2" s="17"/>
      <c r="AK2" s="28"/>
      <c r="AL2" s="28"/>
      <c r="AM2" s="28"/>
      <c r="AN2" s="28"/>
      <c r="AO2" s="28"/>
      <c r="AP2" s="28"/>
      <c r="AQ2" s="28"/>
      <c r="AR2" s="28"/>
      <c r="AS2" s="28"/>
      <c r="AT2" s="18" t="s">
        <v>34</v>
      </c>
      <c r="AU2" s="17"/>
      <c r="AV2" s="21"/>
      <c r="AW2" s="16"/>
      <c r="AX2" s="16"/>
      <c r="AY2" s="28"/>
      <c r="AZ2" s="16"/>
      <c r="BA2" s="28"/>
      <c r="BB2" s="28"/>
      <c r="BC2" s="16"/>
      <c r="BD2" s="16"/>
      <c r="BE2" s="36" t="s">
        <v>139</v>
      </c>
      <c r="BF2" s="21"/>
      <c r="BG2" s="21"/>
      <c r="BH2" s="16"/>
      <c r="BI2" s="28"/>
      <c r="BL2" s="28"/>
      <c r="BM2" s="28"/>
      <c r="BN2" s="28"/>
      <c r="BO2" s="28"/>
      <c r="BP2" s="448" t="s">
        <v>140</v>
      </c>
      <c r="BQ2" s="111"/>
      <c r="BR2" s="111"/>
      <c r="BS2" s="111"/>
      <c r="BT2" s="112"/>
      <c r="BU2" s="112"/>
      <c r="BV2" s="112"/>
      <c r="BW2" s="112"/>
      <c r="BX2" s="112"/>
      <c r="BY2" s="112"/>
      <c r="BZ2" s="112"/>
      <c r="CA2" s="113" t="s">
        <v>142</v>
      </c>
      <c r="CB2" s="111"/>
      <c r="CC2" s="111"/>
      <c r="CD2" s="111"/>
      <c r="CE2" s="112"/>
      <c r="CF2" s="112"/>
      <c r="CG2" s="112"/>
      <c r="CH2" s="112"/>
      <c r="CI2" s="112"/>
      <c r="CJ2" s="112"/>
      <c r="CK2" s="112"/>
      <c r="CL2" s="113" t="s">
        <v>91</v>
      </c>
      <c r="CM2" s="112"/>
      <c r="CN2" s="112"/>
      <c r="CO2" s="111"/>
      <c r="CP2" s="112"/>
      <c r="CQ2" s="112"/>
      <c r="CR2" s="112"/>
      <c r="CS2" s="112"/>
      <c r="CT2" s="112"/>
      <c r="CU2" s="112"/>
      <c r="CV2" s="112"/>
      <c r="CW2" s="18" t="s">
        <v>33</v>
      </c>
      <c r="CX2" s="17"/>
      <c r="CY2" s="28"/>
      <c r="CZ2" s="28"/>
      <c r="DA2" s="28"/>
      <c r="DB2" s="28"/>
      <c r="DC2" s="28"/>
      <c r="DD2" s="28"/>
      <c r="DE2" s="28"/>
      <c r="DF2" s="28"/>
      <c r="DG2" s="28"/>
      <c r="DH2" s="18" t="s">
        <v>34</v>
      </c>
      <c r="DI2" s="17"/>
      <c r="DJ2" s="21"/>
      <c r="DK2" s="16"/>
      <c r="DL2" s="16"/>
      <c r="DM2" s="28"/>
      <c r="DN2" s="28"/>
      <c r="DO2" s="28"/>
      <c r="DP2" s="28"/>
      <c r="DQ2" s="28"/>
      <c r="DR2" s="28"/>
      <c r="DS2" s="64" t="s">
        <v>35</v>
      </c>
      <c r="DT2" s="21"/>
      <c r="DU2" s="21"/>
      <c r="DV2" s="16"/>
      <c r="DW2" s="28"/>
      <c r="DX2" s="137"/>
      <c r="DY2" s="137"/>
      <c r="DZ2" s="28"/>
      <c r="EA2" s="28"/>
      <c r="EB2" s="28"/>
      <c r="EC2" s="28"/>
      <c r="ED2" s="457" t="s">
        <v>33</v>
      </c>
      <c r="EE2" s="28"/>
      <c r="EF2" s="18" t="s">
        <v>34</v>
      </c>
      <c r="EG2" s="18"/>
      <c r="EH2" s="64" t="s">
        <v>127</v>
      </c>
      <c r="EI2" s="28"/>
      <c r="EJ2" s="457" t="s">
        <v>33</v>
      </c>
      <c r="EK2" s="28"/>
      <c r="EL2" s="18" t="s">
        <v>34</v>
      </c>
      <c r="EM2" s="18"/>
      <c r="EN2" s="64" t="s">
        <v>127</v>
      </c>
      <c r="EO2" s="28"/>
      <c r="EP2" s="457" t="s">
        <v>33</v>
      </c>
      <c r="EQ2" s="28"/>
      <c r="ER2" s="18" t="s">
        <v>34</v>
      </c>
      <c r="ES2" s="18"/>
      <c r="ET2" s="64" t="s">
        <v>127</v>
      </c>
      <c r="EU2" s="28"/>
      <c r="EV2" s="457" t="s">
        <v>33</v>
      </c>
      <c r="EW2" s="28"/>
      <c r="EX2" s="18" t="s">
        <v>34</v>
      </c>
      <c r="EY2" s="18"/>
      <c r="EZ2" s="64" t="s">
        <v>127</v>
      </c>
      <c r="FA2" s="28"/>
      <c r="FB2" s="457" t="s">
        <v>33</v>
      </c>
      <c r="FC2" s="28"/>
      <c r="FD2" s="18" t="s">
        <v>34</v>
      </c>
      <c r="FE2" s="18"/>
      <c r="FF2" s="64" t="s">
        <v>127</v>
      </c>
      <c r="FG2" s="28"/>
      <c r="FH2" s="457" t="s">
        <v>33</v>
      </c>
      <c r="FI2" s="28"/>
      <c r="FJ2" s="18" t="s">
        <v>34</v>
      </c>
      <c r="FK2" s="18"/>
      <c r="FL2" s="64" t="s">
        <v>127</v>
      </c>
      <c r="FM2" s="28"/>
      <c r="FN2" s="457" t="s">
        <v>33</v>
      </c>
      <c r="FO2" s="28"/>
      <c r="FP2" s="18" t="s">
        <v>34</v>
      </c>
      <c r="FQ2" s="18"/>
      <c r="FR2" s="64" t="s">
        <v>127</v>
      </c>
      <c r="FS2" s="28"/>
      <c r="FT2" s="457" t="s">
        <v>33</v>
      </c>
      <c r="FU2" s="28"/>
      <c r="FV2" s="18" t="s">
        <v>34</v>
      </c>
      <c r="FW2" s="18"/>
      <c r="FX2" s="64" t="s">
        <v>127</v>
      </c>
      <c r="FY2" s="28"/>
      <c r="FZ2" s="457" t="s">
        <v>33</v>
      </c>
      <c r="GA2" s="28"/>
      <c r="GB2" s="18" t="s">
        <v>34</v>
      </c>
      <c r="GC2" s="18"/>
      <c r="GD2" s="64" t="s">
        <v>127</v>
      </c>
      <c r="GE2" s="28"/>
      <c r="GF2" s="457" t="s">
        <v>33</v>
      </c>
      <c r="GG2" s="28"/>
      <c r="GH2" s="18" t="s">
        <v>34</v>
      </c>
      <c r="GI2" s="18"/>
      <c r="GJ2" s="64" t="s">
        <v>127</v>
      </c>
      <c r="GK2" s="28"/>
      <c r="GL2" s="457" t="s">
        <v>33</v>
      </c>
      <c r="GM2" s="28"/>
      <c r="GN2" s="18" t="s">
        <v>34</v>
      </c>
      <c r="GO2" s="18"/>
      <c r="GP2" s="64" t="s">
        <v>127</v>
      </c>
      <c r="GQ2" s="28"/>
      <c r="GR2" s="457" t="s">
        <v>33</v>
      </c>
      <c r="GS2" s="28"/>
      <c r="GT2" s="18" t="s">
        <v>34</v>
      </c>
      <c r="GU2" s="18"/>
      <c r="GV2" s="18" t="s">
        <v>127</v>
      </c>
      <c r="GW2" s="18"/>
      <c r="GX2" s="476" t="s">
        <v>33</v>
      </c>
      <c r="GY2" s="477"/>
      <c r="GZ2" s="478"/>
      <c r="HA2" s="478"/>
      <c r="HB2" s="478"/>
      <c r="HC2" s="478"/>
      <c r="HD2" s="478"/>
      <c r="HE2" s="478"/>
      <c r="HF2" s="478"/>
      <c r="HG2" s="476" t="s">
        <v>34</v>
      </c>
      <c r="HH2" s="477"/>
      <c r="HI2" s="473"/>
      <c r="HJ2" s="474"/>
      <c r="HK2" s="474"/>
      <c r="HL2" s="478"/>
      <c r="HM2" s="478"/>
      <c r="HN2" s="478"/>
      <c r="HO2" s="478"/>
      <c r="HP2" s="479" t="s">
        <v>35</v>
      </c>
      <c r="HQ2" s="473"/>
      <c r="HR2" s="473"/>
      <c r="HS2" s="474"/>
      <c r="HT2" s="478"/>
      <c r="HU2" s="480"/>
      <c r="HV2" s="480"/>
      <c r="HW2" s="478"/>
      <c r="HX2" s="478"/>
      <c r="HY2" s="476" t="s">
        <v>33</v>
      </c>
      <c r="HZ2" s="478"/>
      <c r="IA2" s="478"/>
      <c r="IB2" s="477"/>
      <c r="IC2" s="478"/>
      <c r="ID2" s="478"/>
      <c r="IE2" s="478"/>
      <c r="IF2" s="474"/>
      <c r="IG2" s="474"/>
      <c r="IH2" s="476" t="s">
        <v>34</v>
      </c>
      <c r="II2" s="477"/>
      <c r="IJ2" s="473"/>
      <c r="IK2" s="477"/>
      <c r="IL2" s="474"/>
      <c r="IM2" s="478"/>
      <c r="IN2" s="478"/>
      <c r="IO2" s="474"/>
      <c r="IP2" s="474"/>
      <c r="IQ2" s="476" t="s">
        <v>35</v>
      </c>
      <c r="IR2" s="473"/>
      <c r="IS2" s="474"/>
      <c r="IT2" s="477"/>
      <c r="IU2" s="474"/>
      <c r="IV2" s="474"/>
      <c r="IW2" s="474"/>
      <c r="IX2" s="474"/>
      <c r="IY2" s="474"/>
      <c r="IZ2" s="476" t="s">
        <v>33</v>
      </c>
      <c r="JA2" s="477"/>
      <c r="JB2" s="478"/>
      <c r="JC2" s="478"/>
      <c r="JD2" s="478"/>
      <c r="JE2" s="478"/>
      <c r="JF2" s="478"/>
      <c r="JG2" s="478"/>
      <c r="JH2" s="478"/>
      <c r="JI2" s="476" t="s">
        <v>34</v>
      </c>
      <c r="JJ2" s="477"/>
      <c r="JK2" s="473"/>
      <c r="JL2" s="474"/>
      <c r="JM2" s="474"/>
      <c r="JN2" s="478"/>
      <c r="JO2" s="478"/>
      <c r="JP2" s="478"/>
      <c r="JQ2" s="478"/>
      <c r="JR2" s="479" t="s">
        <v>35</v>
      </c>
      <c r="JS2" s="473"/>
      <c r="JT2" s="473"/>
      <c r="JU2" s="474"/>
      <c r="JV2" s="478"/>
      <c r="JW2" s="480"/>
      <c r="JX2" s="480"/>
      <c r="JY2" s="478"/>
      <c r="JZ2" s="478"/>
      <c r="KA2" s="476" t="s">
        <v>33</v>
      </c>
      <c r="KB2" s="477"/>
      <c r="KC2" s="478"/>
      <c r="KD2" s="478"/>
      <c r="KE2" s="478"/>
      <c r="KF2" s="478"/>
      <c r="KG2" s="478"/>
      <c r="KH2" s="478"/>
      <c r="KI2" s="478"/>
      <c r="KJ2" s="476" t="s">
        <v>34</v>
      </c>
      <c r="KK2" s="477"/>
      <c r="KL2" s="473"/>
      <c r="KM2" s="474"/>
      <c r="KN2" s="474"/>
      <c r="KO2" s="478"/>
      <c r="KP2" s="478"/>
      <c r="KQ2" s="478"/>
      <c r="KR2" s="478"/>
      <c r="KS2" s="479" t="s">
        <v>35</v>
      </c>
      <c r="KT2" s="473"/>
      <c r="KU2" s="473"/>
      <c r="KV2" s="474"/>
      <c r="KW2" s="478"/>
      <c r="KX2" s="480"/>
      <c r="KY2" s="480"/>
      <c r="KZ2" s="478"/>
      <c r="LA2" s="478"/>
      <c r="LB2" s="481" t="s">
        <v>33</v>
      </c>
      <c r="LC2" s="477"/>
      <c r="LD2" s="478"/>
      <c r="LE2" s="477"/>
      <c r="LF2" s="478"/>
      <c r="LG2" s="478"/>
      <c r="LH2" s="478"/>
      <c r="LI2" s="478"/>
      <c r="LJ2" s="478"/>
      <c r="LK2" s="476" t="s">
        <v>34</v>
      </c>
      <c r="LL2" s="477"/>
      <c r="LM2" s="473"/>
      <c r="LN2" s="477"/>
      <c r="LO2" s="474"/>
      <c r="LP2" s="473"/>
      <c r="LQ2" s="473"/>
      <c r="LR2" s="478"/>
      <c r="LS2" s="478"/>
      <c r="LT2" s="476" t="s">
        <v>35</v>
      </c>
      <c r="LU2" s="477"/>
      <c r="LV2" s="473"/>
      <c r="LW2" s="477"/>
      <c r="LX2" s="474"/>
      <c r="LY2" s="473"/>
      <c r="LZ2" s="473"/>
      <c r="MA2" s="478"/>
      <c r="MB2" s="478"/>
      <c r="MC2" s="476" t="s">
        <v>33</v>
      </c>
      <c r="MD2" s="477"/>
      <c r="ME2" s="478"/>
      <c r="MF2" s="478"/>
      <c r="MG2" s="478"/>
      <c r="MH2" s="478"/>
      <c r="MI2" s="478"/>
      <c r="MJ2" s="478"/>
      <c r="MK2" s="478"/>
      <c r="ML2" s="476" t="s">
        <v>34</v>
      </c>
      <c r="MM2" s="477"/>
      <c r="MN2" s="473"/>
      <c r="MO2" s="474"/>
      <c r="MP2" s="474"/>
      <c r="MQ2" s="478"/>
      <c r="MR2" s="478"/>
      <c r="MS2" s="478"/>
      <c r="MT2" s="478"/>
      <c r="MU2" s="479" t="s">
        <v>35</v>
      </c>
      <c r="MV2" s="473"/>
      <c r="MW2" s="473"/>
      <c r="MX2" s="474"/>
      <c r="MY2" s="478"/>
      <c r="MZ2" s="480"/>
      <c r="NA2" s="480"/>
      <c r="NB2" s="478"/>
      <c r="NC2" s="478"/>
      <c r="ND2" s="476" t="s">
        <v>33</v>
      </c>
      <c r="NE2" s="477"/>
      <c r="NF2" s="478"/>
      <c r="NG2" s="478"/>
      <c r="NH2" s="478"/>
      <c r="NI2" s="478"/>
      <c r="NJ2" s="478"/>
      <c r="NK2" s="478"/>
      <c r="NL2" s="478"/>
      <c r="NM2" s="476" t="s">
        <v>34</v>
      </c>
      <c r="NN2" s="477"/>
      <c r="NO2" s="473"/>
      <c r="NP2" s="474"/>
      <c r="NQ2" s="474"/>
      <c r="NR2" s="478"/>
      <c r="NS2" s="478"/>
      <c r="NT2" s="478"/>
      <c r="NU2" s="478"/>
      <c r="NV2" s="479" t="s">
        <v>35</v>
      </c>
      <c r="NW2" s="473"/>
      <c r="NX2" s="473"/>
      <c r="NY2" s="474"/>
      <c r="NZ2" s="478"/>
      <c r="OA2" s="480"/>
      <c r="OB2" s="480"/>
      <c r="OC2" s="478"/>
      <c r="OD2" s="478"/>
      <c r="OE2" s="476" t="s">
        <v>33</v>
      </c>
      <c r="OF2" s="477"/>
      <c r="OG2" s="478"/>
      <c r="OH2" s="478"/>
      <c r="OI2" s="478"/>
      <c r="OJ2" s="478"/>
      <c r="OK2" s="478"/>
      <c r="OL2" s="478"/>
      <c r="OM2" s="478"/>
      <c r="ON2" s="476" t="s">
        <v>34</v>
      </c>
      <c r="OO2" s="477"/>
      <c r="OP2" s="473"/>
      <c r="OQ2" s="474"/>
      <c r="OR2" s="474"/>
      <c r="OS2" s="478"/>
      <c r="OT2" s="478"/>
      <c r="OU2" s="478"/>
      <c r="OV2" s="478"/>
      <c r="OW2" s="479" t="s">
        <v>35</v>
      </c>
      <c r="OX2" s="473"/>
      <c r="OY2" s="473"/>
      <c r="OZ2" s="474"/>
      <c r="PA2" s="478"/>
      <c r="PB2" s="480"/>
      <c r="PC2" s="480"/>
      <c r="PD2" s="478"/>
      <c r="PE2" s="478"/>
    </row>
    <row r="3" spans="1:423" s="20" customFormat="1" x14ac:dyDescent="0.2">
      <c r="A3" s="19"/>
      <c r="B3" s="45" t="s">
        <v>84</v>
      </c>
      <c r="C3" s="45" t="s">
        <v>23</v>
      </c>
      <c r="D3" s="45" t="s">
        <v>86</v>
      </c>
      <c r="E3" s="45" t="s">
        <v>105</v>
      </c>
      <c r="F3" s="45" t="s">
        <v>1</v>
      </c>
      <c r="G3" s="45" t="s">
        <v>101</v>
      </c>
      <c r="H3" s="45" t="s">
        <v>104</v>
      </c>
      <c r="I3" s="45" t="s">
        <v>108</v>
      </c>
      <c r="J3" s="409" t="s">
        <v>118</v>
      </c>
      <c r="K3" s="409" t="s">
        <v>125</v>
      </c>
      <c r="L3" s="409" t="s">
        <v>189</v>
      </c>
      <c r="M3" s="69" t="s">
        <v>84</v>
      </c>
      <c r="N3" s="45" t="s">
        <v>23</v>
      </c>
      <c r="O3" s="45" t="s">
        <v>86</v>
      </c>
      <c r="P3" s="45" t="s">
        <v>105</v>
      </c>
      <c r="Q3" s="45" t="s">
        <v>1</v>
      </c>
      <c r="R3" s="71" t="s">
        <v>101</v>
      </c>
      <c r="S3" s="71" t="s">
        <v>104</v>
      </c>
      <c r="T3" s="103" t="s">
        <v>108</v>
      </c>
      <c r="U3" s="103" t="s">
        <v>118</v>
      </c>
      <c r="V3" s="103" t="s">
        <v>125</v>
      </c>
      <c r="W3" s="103" t="s">
        <v>189</v>
      </c>
      <c r="X3" s="102" t="s">
        <v>84</v>
      </c>
      <c r="Y3" s="45" t="s">
        <v>23</v>
      </c>
      <c r="Z3" s="45" t="s">
        <v>86</v>
      </c>
      <c r="AA3" s="45" t="s">
        <v>105</v>
      </c>
      <c r="AB3" s="71" t="s">
        <v>1</v>
      </c>
      <c r="AC3" s="45" t="s">
        <v>101</v>
      </c>
      <c r="AD3" s="45" t="s">
        <v>104</v>
      </c>
      <c r="AE3" s="45" t="s">
        <v>108</v>
      </c>
      <c r="AF3" s="45" t="s">
        <v>118</v>
      </c>
      <c r="AG3" s="409" t="s">
        <v>125</v>
      </c>
      <c r="AH3" s="409" t="s">
        <v>189</v>
      </c>
      <c r="AI3" s="63" t="s">
        <v>84</v>
      </c>
      <c r="AJ3" s="27" t="s">
        <v>23</v>
      </c>
      <c r="AK3" s="27" t="s">
        <v>86</v>
      </c>
      <c r="AL3" s="27" t="s">
        <v>105</v>
      </c>
      <c r="AM3" s="27" t="s">
        <v>1</v>
      </c>
      <c r="AN3" s="27" t="s">
        <v>101</v>
      </c>
      <c r="AO3" s="67" t="s">
        <v>104</v>
      </c>
      <c r="AP3" s="27" t="s">
        <v>108</v>
      </c>
      <c r="AQ3" s="408" t="s">
        <v>118</v>
      </c>
      <c r="AR3" s="408" t="s">
        <v>125</v>
      </c>
      <c r="AS3" s="408" t="s">
        <v>189</v>
      </c>
      <c r="AT3" s="62" t="s">
        <v>84</v>
      </c>
      <c r="AU3" s="27" t="s">
        <v>23</v>
      </c>
      <c r="AV3" s="27" t="s">
        <v>86</v>
      </c>
      <c r="AW3" s="27" t="s">
        <v>105</v>
      </c>
      <c r="AX3" s="27" t="s">
        <v>1</v>
      </c>
      <c r="AY3" s="27" t="s">
        <v>101</v>
      </c>
      <c r="AZ3" s="67" t="s">
        <v>104</v>
      </c>
      <c r="BA3" s="27" t="s">
        <v>108</v>
      </c>
      <c r="BB3" s="408" t="s">
        <v>118</v>
      </c>
      <c r="BC3" s="408" t="s">
        <v>125</v>
      </c>
      <c r="BD3" s="408" t="s">
        <v>189</v>
      </c>
      <c r="BE3" s="62" t="s">
        <v>84</v>
      </c>
      <c r="BF3" s="19" t="s">
        <v>23</v>
      </c>
      <c r="BG3" s="27" t="s">
        <v>86</v>
      </c>
      <c r="BH3" s="27" t="s">
        <v>105</v>
      </c>
      <c r="BI3" s="67" t="s">
        <v>1</v>
      </c>
      <c r="BJ3" s="67" t="s">
        <v>101</v>
      </c>
      <c r="BK3" s="67" t="s">
        <v>104</v>
      </c>
      <c r="BL3" s="27" t="s">
        <v>108</v>
      </c>
      <c r="BM3" s="408" t="s">
        <v>118</v>
      </c>
      <c r="BN3" s="408" t="s">
        <v>125</v>
      </c>
      <c r="BO3" s="408" t="s">
        <v>189</v>
      </c>
      <c r="BP3" s="114" t="s">
        <v>84</v>
      </c>
      <c r="BQ3" s="115" t="s">
        <v>23</v>
      </c>
      <c r="BR3" s="115" t="s">
        <v>86</v>
      </c>
      <c r="BS3" s="115" t="s">
        <v>105</v>
      </c>
      <c r="BT3" s="115" t="s">
        <v>1</v>
      </c>
      <c r="BU3" s="115" t="s">
        <v>101</v>
      </c>
      <c r="BV3" s="115" t="s">
        <v>104</v>
      </c>
      <c r="BW3" s="115" t="s">
        <v>108</v>
      </c>
      <c r="BX3" s="413" t="s">
        <v>118</v>
      </c>
      <c r="BY3" s="413" t="s">
        <v>125</v>
      </c>
      <c r="BZ3" s="413" t="s">
        <v>189</v>
      </c>
      <c r="CA3" s="395" t="s">
        <v>84</v>
      </c>
      <c r="CB3" s="115" t="s">
        <v>23</v>
      </c>
      <c r="CC3" s="115" t="s">
        <v>86</v>
      </c>
      <c r="CD3" s="115" t="s">
        <v>105</v>
      </c>
      <c r="CE3" s="115" t="s">
        <v>1</v>
      </c>
      <c r="CF3" s="115" t="s">
        <v>101</v>
      </c>
      <c r="CG3" s="115" t="s">
        <v>104</v>
      </c>
      <c r="CH3" s="115" t="s">
        <v>108</v>
      </c>
      <c r="CI3" s="413" t="s">
        <v>118</v>
      </c>
      <c r="CJ3" s="413" t="s">
        <v>125</v>
      </c>
      <c r="CK3" s="413" t="s">
        <v>189</v>
      </c>
      <c r="CL3" s="114" t="s">
        <v>84</v>
      </c>
      <c r="CM3" s="115" t="s">
        <v>23</v>
      </c>
      <c r="CN3" s="115" t="s">
        <v>86</v>
      </c>
      <c r="CO3" s="115" t="s">
        <v>105</v>
      </c>
      <c r="CP3" s="116" t="s">
        <v>1</v>
      </c>
      <c r="CQ3" s="115" t="s">
        <v>101</v>
      </c>
      <c r="CR3" s="115" t="s">
        <v>104</v>
      </c>
      <c r="CS3" s="115" t="s">
        <v>108</v>
      </c>
      <c r="CT3" s="115" t="s">
        <v>118</v>
      </c>
      <c r="CU3" s="413" t="s">
        <v>125</v>
      </c>
      <c r="CV3" s="413" t="s">
        <v>189</v>
      </c>
      <c r="CW3" s="62" t="s">
        <v>84</v>
      </c>
      <c r="CX3" s="27" t="s">
        <v>23</v>
      </c>
      <c r="CY3" s="27" t="s">
        <v>86</v>
      </c>
      <c r="CZ3" s="27" t="s">
        <v>105</v>
      </c>
      <c r="DA3" s="27" t="s">
        <v>1</v>
      </c>
      <c r="DB3" s="27" t="s">
        <v>101</v>
      </c>
      <c r="DC3" s="67" t="s">
        <v>104</v>
      </c>
      <c r="DD3" s="27" t="s">
        <v>108</v>
      </c>
      <c r="DE3" s="408" t="s">
        <v>118</v>
      </c>
      <c r="DF3" s="408" t="s">
        <v>125</v>
      </c>
      <c r="DG3" s="408" t="s">
        <v>189</v>
      </c>
      <c r="DH3" s="63" t="s">
        <v>84</v>
      </c>
      <c r="DI3" s="27" t="s">
        <v>23</v>
      </c>
      <c r="DJ3" s="27" t="s">
        <v>86</v>
      </c>
      <c r="DK3" s="27" t="s">
        <v>105</v>
      </c>
      <c r="DL3" s="27" t="s">
        <v>1</v>
      </c>
      <c r="DM3" s="27" t="s">
        <v>101</v>
      </c>
      <c r="DN3" s="67" t="s">
        <v>104</v>
      </c>
      <c r="DO3" s="27" t="s">
        <v>108</v>
      </c>
      <c r="DP3" s="408" t="s">
        <v>118</v>
      </c>
      <c r="DQ3" s="408" t="s">
        <v>125</v>
      </c>
      <c r="DR3" s="408" t="s">
        <v>189</v>
      </c>
      <c r="DS3" s="62" t="s">
        <v>84</v>
      </c>
      <c r="DT3" s="19" t="s">
        <v>23</v>
      </c>
      <c r="DU3" s="27" t="s">
        <v>86</v>
      </c>
      <c r="DV3" s="27" t="s">
        <v>105</v>
      </c>
      <c r="DW3" s="67" t="s">
        <v>1</v>
      </c>
      <c r="DX3" s="67" t="s">
        <v>101</v>
      </c>
      <c r="DY3" s="67" t="s">
        <v>104</v>
      </c>
      <c r="DZ3" s="27" t="s">
        <v>108</v>
      </c>
      <c r="EA3" s="408" t="s">
        <v>118</v>
      </c>
      <c r="EB3" s="408" t="s">
        <v>125</v>
      </c>
      <c r="EC3" s="408" t="s">
        <v>189</v>
      </c>
      <c r="ED3" s="458" t="s">
        <v>125</v>
      </c>
      <c r="EE3" s="408" t="s">
        <v>189</v>
      </c>
      <c r="EF3" s="449" t="s">
        <v>125</v>
      </c>
      <c r="EG3" s="449" t="s">
        <v>189</v>
      </c>
      <c r="EH3" s="451" t="s">
        <v>125</v>
      </c>
      <c r="EI3" s="408" t="s">
        <v>189</v>
      </c>
      <c r="EJ3" s="458" t="s">
        <v>125</v>
      </c>
      <c r="EK3" s="408" t="s">
        <v>189</v>
      </c>
      <c r="EL3" s="449" t="s">
        <v>125</v>
      </c>
      <c r="EM3" s="449" t="s">
        <v>189</v>
      </c>
      <c r="EN3" s="451" t="s">
        <v>125</v>
      </c>
      <c r="EO3" s="408" t="s">
        <v>189</v>
      </c>
      <c r="EP3" s="458" t="s">
        <v>125</v>
      </c>
      <c r="EQ3" s="408" t="s">
        <v>189</v>
      </c>
      <c r="ER3" s="449" t="s">
        <v>125</v>
      </c>
      <c r="ES3" s="449" t="s">
        <v>189</v>
      </c>
      <c r="ET3" s="451" t="s">
        <v>125</v>
      </c>
      <c r="EU3" s="408" t="s">
        <v>189</v>
      </c>
      <c r="EV3" s="458" t="s">
        <v>125</v>
      </c>
      <c r="EW3" s="408" t="s">
        <v>189</v>
      </c>
      <c r="EX3" s="449" t="s">
        <v>125</v>
      </c>
      <c r="EY3" s="449" t="s">
        <v>189</v>
      </c>
      <c r="EZ3" s="451" t="s">
        <v>125</v>
      </c>
      <c r="FA3" s="408" t="s">
        <v>189</v>
      </c>
      <c r="FB3" s="458" t="s">
        <v>125</v>
      </c>
      <c r="FC3" s="408" t="s">
        <v>189</v>
      </c>
      <c r="FD3" s="449" t="s">
        <v>125</v>
      </c>
      <c r="FE3" s="449" t="s">
        <v>189</v>
      </c>
      <c r="FF3" s="451" t="s">
        <v>125</v>
      </c>
      <c r="FG3" s="408" t="s">
        <v>189</v>
      </c>
      <c r="FH3" s="458" t="s">
        <v>125</v>
      </c>
      <c r="FI3" s="408" t="s">
        <v>189</v>
      </c>
      <c r="FJ3" s="449" t="s">
        <v>125</v>
      </c>
      <c r="FK3" s="449" t="s">
        <v>189</v>
      </c>
      <c r="FL3" s="451" t="s">
        <v>125</v>
      </c>
      <c r="FM3" s="408" t="s">
        <v>189</v>
      </c>
      <c r="FN3" s="458" t="s">
        <v>125</v>
      </c>
      <c r="FO3" s="408" t="s">
        <v>189</v>
      </c>
      <c r="FP3" s="449" t="s">
        <v>125</v>
      </c>
      <c r="FQ3" s="449" t="s">
        <v>189</v>
      </c>
      <c r="FR3" s="451" t="s">
        <v>125</v>
      </c>
      <c r="FS3" s="408" t="s">
        <v>189</v>
      </c>
      <c r="FT3" s="458" t="s">
        <v>125</v>
      </c>
      <c r="FU3" s="408" t="s">
        <v>189</v>
      </c>
      <c r="FV3" s="449" t="s">
        <v>125</v>
      </c>
      <c r="FW3" s="449" t="s">
        <v>189</v>
      </c>
      <c r="FX3" s="451" t="s">
        <v>125</v>
      </c>
      <c r="FY3" s="408" t="s">
        <v>189</v>
      </c>
      <c r="FZ3" s="458" t="s">
        <v>125</v>
      </c>
      <c r="GA3" s="408" t="s">
        <v>189</v>
      </c>
      <c r="GB3" s="449" t="s">
        <v>125</v>
      </c>
      <c r="GC3" s="449" t="s">
        <v>189</v>
      </c>
      <c r="GD3" s="451" t="s">
        <v>125</v>
      </c>
      <c r="GE3" s="408" t="s">
        <v>189</v>
      </c>
      <c r="GF3" s="458" t="s">
        <v>125</v>
      </c>
      <c r="GG3" s="408" t="s">
        <v>189</v>
      </c>
      <c r="GH3" s="449" t="s">
        <v>125</v>
      </c>
      <c r="GI3" s="449" t="s">
        <v>189</v>
      </c>
      <c r="GJ3" s="451" t="s">
        <v>125</v>
      </c>
      <c r="GK3" s="408" t="s">
        <v>189</v>
      </c>
      <c r="GL3" s="458" t="s">
        <v>125</v>
      </c>
      <c r="GM3" s="408" t="s">
        <v>189</v>
      </c>
      <c r="GN3" s="449" t="s">
        <v>125</v>
      </c>
      <c r="GO3" s="449" t="s">
        <v>189</v>
      </c>
      <c r="GP3" s="451" t="s">
        <v>125</v>
      </c>
      <c r="GQ3" s="408" t="s">
        <v>189</v>
      </c>
      <c r="GR3" s="458" t="s">
        <v>125</v>
      </c>
      <c r="GS3" s="408" t="s">
        <v>189</v>
      </c>
      <c r="GT3" s="449" t="s">
        <v>125</v>
      </c>
      <c r="GU3" s="449" t="s">
        <v>189</v>
      </c>
      <c r="GV3" s="449" t="s">
        <v>125</v>
      </c>
      <c r="GW3" s="449" t="s">
        <v>189</v>
      </c>
      <c r="GX3" s="482" t="s">
        <v>84</v>
      </c>
      <c r="GY3" s="483" t="s">
        <v>23</v>
      </c>
      <c r="GZ3" s="483" t="s">
        <v>86</v>
      </c>
      <c r="HA3" s="483" t="s">
        <v>105</v>
      </c>
      <c r="HB3" s="483" t="s">
        <v>1</v>
      </c>
      <c r="HC3" s="483" t="s">
        <v>101</v>
      </c>
      <c r="HD3" s="484" t="s">
        <v>104</v>
      </c>
      <c r="HE3" s="483" t="s">
        <v>108</v>
      </c>
      <c r="HF3" s="485" t="s">
        <v>118</v>
      </c>
      <c r="HG3" s="482" t="s">
        <v>84</v>
      </c>
      <c r="HH3" s="483" t="s">
        <v>23</v>
      </c>
      <c r="HI3" s="483" t="s">
        <v>86</v>
      </c>
      <c r="HJ3" s="483" t="s">
        <v>105</v>
      </c>
      <c r="HK3" s="483" t="s">
        <v>1</v>
      </c>
      <c r="HL3" s="483" t="s">
        <v>101</v>
      </c>
      <c r="HM3" s="484" t="s">
        <v>104</v>
      </c>
      <c r="HN3" s="483" t="s">
        <v>108</v>
      </c>
      <c r="HO3" s="485" t="s">
        <v>118</v>
      </c>
      <c r="HP3" s="482" t="s">
        <v>84</v>
      </c>
      <c r="HQ3" s="483" t="s">
        <v>23</v>
      </c>
      <c r="HR3" s="483" t="s">
        <v>86</v>
      </c>
      <c r="HS3" s="483" t="s">
        <v>105</v>
      </c>
      <c r="HT3" s="484" t="s">
        <v>1</v>
      </c>
      <c r="HU3" s="484" t="s">
        <v>101</v>
      </c>
      <c r="HV3" s="484" t="s">
        <v>104</v>
      </c>
      <c r="HW3" s="483" t="s">
        <v>108</v>
      </c>
      <c r="HX3" s="485" t="s">
        <v>118</v>
      </c>
      <c r="HY3" s="482" t="s">
        <v>84</v>
      </c>
      <c r="HZ3" s="483" t="s">
        <v>23</v>
      </c>
      <c r="IA3" s="483" t="s">
        <v>86</v>
      </c>
      <c r="IB3" s="483" t="s">
        <v>105</v>
      </c>
      <c r="IC3" s="483" t="s">
        <v>1</v>
      </c>
      <c r="ID3" s="483" t="s">
        <v>101</v>
      </c>
      <c r="IE3" s="483" t="s">
        <v>104</v>
      </c>
      <c r="IF3" s="483" t="s">
        <v>108</v>
      </c>
      <c r="IG3" s="485" t="s">
        <v>118</v>
      </c>
      <c r="IH3" s="482" t="s">
        <v>84</v>
      </c>
      <c r="II3" s="483" t="s">
        <v>23</v>
      </c>
      <c r="IJ3" s="483" t="s">
        <v>86</v>
      </c>
      <c r="IK3" s="483" t="s">
        <v>105</v>
      </c>
      <c r="IL3" s="483" t="s">
        <v>1</v>
      </c>
      <c r="IM3" s="483" t="s">
        <v>101</v>
      </c>
      <c r="IN3" s="483" t="s">
        <v>104</v>
      </c>
      <c r="IO3" s="485" t="s">
        <v>108</v>
      </c>
      <c r="IP3" s="485" t="s">
        <v>118</v>
      </c>
      <c r="IQ3" s="482" t="s">
        <v>84</v>
      </c>
      <c r="IR3" s="483" t="s">
        <v>23</v>
      </c>
      <c r="IS3" s="483" t="s">
        <v>86</v>
      </c>
      <c r="IT3" s="483" t="s">
        <v>105</v>
      </c>
      <c r="IU3" s="484" t="s">
        <v>1</v>
      </c>
      <c r="IV3" s="483" t="s">
        <v>101</v>
      </c>
      <c r="IW3" s="486" t="s">
        <v>104</v>
      </c>
      <c r="IX3" s="483" t="s">
        <v>108</v>
      </c>
      <c r="IY3" s="485" t="s">
        <v>118</v>
      </c>
      <c r="IZ3" s="487" t="s">
        <v>84</v>
      </c>
      <c r="JA3" s="483" t="s">
        <v>23</v>
      </c>
      <c r="JB3" s="483" t="s">
        <v>86</v>
      </c>
      <c r="JC3" s="483" t="s">
        <v>105</v>
      </c>
      <c r="JD3" s="483" t="s">
        <v>1</v>
      </c>
      <c r="JE3" s="483" t="s">
        <v>101</v>
      </c>
      <c r="JF3" s="484" t="s">
        <v>104</v>
      </c>
      <c r="JG3" s="483" t="s">
        <v>108</v>
      </c>
      <c r="JH3" s="485" t="s">
        <v>118</v>
      </c>
      <c r="JI3" s="488" t="s">
        <v>84</v>
      </c>
      <c r="JJ3" s="483" t="s">
        <v>23</v>
      </c>
      <c r="JK3" s="483" t="s">
        <v>86</v>
      </c>
      <c r="JL3" s="483" t="s">
        <v>105</v>
      </c>
      <c r="JM3" s="483" t="s">
        <v>1</v>
      </c>
      <c r="JN3" s="483" t="s">
        <v>101</v>
      </c>
      <c r="JO3" s="484" t="s">
        <v>104</v>
      </c>
      <c r="JP3" s="483" t="s">
        <v>108</v>
      </c>
      <c r="JQ3" s="485" t="s">
        <v>118</v>
      </c>
      <c r="JR3" s="482" t="s">
        <v>84</v>
      </c>
      <c r="JS3" s="483" t="s">
        <v>23</v>
      </c>
      <c r="JT3" s="483" t="s">
        <v>86</v>
      </c>
      <c r="JU3" s="483" t="s">
        <v>105</v>
      </c>
      <c r="JV3" s="484" t="s">
        <v>1</v>
      </c>
      <c r="JW3" s="484" t="s">
        <v>101</v>
      </c>
      <c r="JX3" s="484" t="s">
        <v>104</v>
      </c>
      <c r="JY3" s="483" t="s">
        <v>108</v>
      </c>
      <c r="JZ3" s="485" t="s">
        <v>118</v>
      </c>
      <c r="KA3" s="482" t="s">
        <v>84</v>
      </c>
      <c r="KB3" s="483" t="s">
        <v>23</v>
      </c>
      <c r="KC3" s="483" t="s">
        <v>86</v>
      </c>
      <c r="KD3" s="483" t="s">
        <v>105</v>
      </c>
      <c r="KE3" s="483" t="s">
        <v>1</v>
      </c>
      <c r="KF3" s="483" t="s">
        <v>101</v>
      </c>
      <c r="KG3" s="484" t="s">
        <v>104</v>
      </c>
      <c r="KH3" s="483" t="s">
        <v>108</v>
      </c>
      <c r="KI3" s="485" t="s">
        <v>118</v>
      </c>
      <c r="KJ3" s="482" t="s">
        <v>84</v>
      </c>
      <c r="KK3" s="483" t="s">
        <v>23</v>
      </c>
      <c r="KL3" s="483" t="s">
        <v>86</v>
      </c>
      <c r="KM3" s="483" t="s">
        <v>105</v>
      </c>
      <c r="KN3" s="483" t="s">
        <v>1</v>
      </c>
      <c r="KO3" s="483" t="s">
        <v>101</v>
      </c>
      <c r="KP3" s="484" t="s">
        <v>104</v>
      </c>
      <c r="KQ3" s="483" t="s">
        <v>108</v>
      </c>
      <c r="KR3" s="485" t="s">
        <v>118</v>
      </c>
      <c r="KS3" s="488" t="s">
        <v>84</v>
      </c>
      <c r="KT3" s="483" t="s">
        <v>23</v>
      </c>
      <c r="KU3" s="483" t="s">
        <v>86</v>
      </c>
      <c r="KV3" s="483" t="s">
        <v>105</v>
      </c>
      <c r="KW3" s="484" t="s">
        <v>1</v>
      </c>
      <c r="KX3" s="484" t="s">
        <v>101</v>
      </c>
      <c r="KY3" s="484" t="s">
        <v>104</v>
      </c>
      <c r="KZ3" s="483" t="s">
        <v>108</v>
      </c>
      <c r="LA3" s="485" t="s">
        <v>118</v>
      </c>
      <c r="LB3" s="482" t="s">
        <v>84</v>
      </c>
      <c r="LC3" s="483" t="s">
        <v>23</v>
      </c>
      <c r="LD3" s="483" t="s">
        <v>86</v>
      </c>
      <c r="LE3" s="483" t="s">
        <v>105</v>
      </c>
      <c r="LF3" s="484" t="s">
        <v>1</v>
      </c>
      <c r="LG3" s="484" t="s">
        <v>101</v>
      </c>
      <c r="LH3" s="484" t="s">
        <v>104</v>
      </c>
      <c r="LI3" s="489" t="s">
        <v>108</v>
      </c>
      <c r="LJ3" s="489" t="s">
        <v>118</v>
      </c>
      <c r="LK3" s="488" t="s">
        <v>84</v>
      </c>
      <c r="LL3" s="483" t="s">
        <v>23</v>
      </c>
      <c r="LM3" s="483" t="s">
        <v>86</v>
      </c>
      <c r="LN3" s="483" t="s">
        <v>105</v>
      </c>
      <c r="LO3" s="483" t="s">
        <v>1</v>
      </c>
      <c r="LP3" s="484" t="s">
        <v>101</v>
      </c>
      <c r="LQ3" s="484" t="s">
        <v>104</v>
      </c>
      <c r="LR3" s="489" t="s">
        <v>108</v>
      </c>
      <c r="LS3" s="489" t="s">
        <v>118</v>
      </c>
      <c r="LT3" s="488" t="s">
        <v>84</v>
      </c>
      <c r="LU3" s="483" t="s">
        <v>23</v>
      </c>
      <c r="LV3" s="483" t="s">
        <v>86</v>
      </c>
      <c r="LW3" s="483" t="s">
        <v>105</v>
      </c>
      <c r="LX3" s="483" t="s">
        <v>1</v>
      </c>
      <c r="LY3" s="484" t="s">
        <v>101</v>
      </c>
      <c r="LZ3" s="484" t="s">
        <v>104</v>
      </c>
      <c r="MA3" s="489" t="s">
        <v>108</v>
      </c>
      <c r="MB3" s="489" t="s">
        <v>118</v>
      </c>
      <c r="MC3" s="482" t="s">
        <v>84</v>
      </c>
      <c r="MD3" s="483" t="s">
        <v>23</v>
      </c>
      <c r="ME3" s="483" t="s">
        <v>86</v>
      </c>
      <c r="MF3" s="483" t="s">
        <v>105</v>
      </c>
      <c r="MG3" s="483" t="s">
        <v>1</v>
      </c>
      <c r="MH3" s="483" t="s">
        <v>101</v>
      </c>
      <c r="MI3" s="484" t="s">
        <v>104</v>
      </c>
      <c r="MJ3" s="483" t="s">
        <v>108</v>
      </c>
      <c r="MK3" s="485" t="s">
        <v>118</v>
      </c>
      <c r="ML3" s="488" t="s">
        <v>84</v>
      </c>
      <c r="MM3" s="483" t="s">
        <v>23</v>
      </c>
      <c r="MN3" s="483" t="s">
        <v>86</v>
      </c>
      <c r="MO3" s="483" t="s">
        <v>105</v>
      </c>
      <c r="MP3" s="483" t="s">
        <v>1</v>
      </c>
      <c r="MQ3" s="483" t="s">
        <v>101</v>
      </c>
      <c r="MR3" s="484" t="s">
        <v>104</v>
      </c>
      <c r="MS3" s="483" t="s">
        <v>108</v>
      </c>
      <c r="MT3" s="485" t="s">
        <v>118</v>
      </c>
      <c r="MU3" s="482" t="s">
        <v>84</v>
      </c>
      <c r="MV3" s="483" t="s">
        <v>23</v>
      </c>
      <c r="MW3" s="483" t="s">
        <v>86</v>
      </c>
      <c r="MX3" s="483" t="s">
        <v>105</v>
      </c>
      <c r="MY3" s="484" t="s">
        <v>1</v>
      </c>
      <c r="MZ3" s="484" t="s">
        <v>101</v>
      </c>
      <c r="NA3" s="484" t="s">
        <v>104</v>
      </c>
      <c r="NB3" s="483" t="s">
        <v>108</v>
      </c>
      <c r="NC3" s="485" t="s">
        <v>118</v>
      </c>
      <c r="ND3" s="482" t="s">
        <v>84</v>
      </c>
      <c r="NE3" s="483" t="s">
        <v>23</v>
      </c>
      <c r="NF3" s="483" t="s">
        <v>86</v>
      </c>
      <c r="NG3" s="483" t="s">
        <v>105</v>
      </c>
      <c r="NH3" s="483" t="s">
        <v>1</v>
      </c>
      <c r="NI3" s="483" t="s">
        <v>101</v>
      </c>
      <c r="NJ3" s="484" t="s">
        <v>104</v>
      </c>
      <c r="NK3" s="483" t="s">
        <v>108</v>
      </c>
      <c r="NL3" s="485" t="s">
        <v>118</v>
      </c>
      <c r="NM3" s="482" t="s">
        <v>84</v>
      </c>
      <c r="NN3" s="483" t="s">
        <v>23</v>
      </c>
      <c r="NO3" s="483" t="s">
        <v>86</v>
      </c>
      <c r="NP3" s="483" t="s">
        <v>105</v>
      </c>
      <c r="NQ3" s="483" t="s">
        <v>1</v>
      </c>
      <c r="NR3" s="483" t="s">
        <v>101</v>
      </c>
      <c r="NS3" s="484" t="s">
        <v>104</v>
      </c>
      <c r="NT3" s="483" t="s">
        <v>108</v>
      </c>
      <c r="NU3" s="485" t="s">
        <v>118</v>
      </c>
      <c r="NV3" s="482" t="s">
        <v>84</v>
      </c>
      <c r="NW3" s="483" t="s">
        <v>23</v>
      </c>
      <c r="NX3" s="483" t="s">
        <v>86</v>
      </c>
      <c r="NY3" s="483" t="s">
        <v>105</v>
      </c>
      <c r="NZ3" s="484" t="s">
        <v>1</v>
      </c>
      <c r="OA3" s="484" t="s">
        <v>101</v>
      </c>
      <c r="OB3" s="484" t="s">
        <v>104</v>
      </c>
      <c r="OC3" s="483" t="s">
        <v>108</v>
      </c>
      <c r="OD3" s="485" t="s">
        <v>118</v>
      </c>
      <c r="OE3" s="482" t="s">
        <v>84</v>
      </c>
      <c r="OF3" s="483" t="s">
        <v>23</v>
      </c>
      <c r="OG3" s="483" t="s">
        <v>86</v>
      </c>
      <c r="OH3" s="483" t="s">
        <v>105</v>
      </c>
      <c r="OI3" s="483" t="s">
        <v>1</v>
      </c>
      <c r="OJ3" s="483" t="s">
        <v>101</v>
      </c>
      <c r="OK3" s="484" t="s">
        <v>104</v>
      </c>
      <c r="OL3" s="483" t="s">
        <v>108</v>
      </c>
      <c r="OM3" s="485" t="s">
        <v>118</v>
      </c>
      <c r="ON3" s="482" t="s">
        <v>84</v>
      </c>
      <c r="OO3" s="483" t="s">
        <v>23</v>
      </c>
      <c r="OP3" s="483" t="s">
        <v>86</v>
      </c>
      <c r="OQ3" s="483" t="s">
        <v>105</v>
      </c>
      <c r="OR3" s="483" t="s">
        <v>1</v>
      </c>
      <c r="OS3" s="483" t="s">
        <v>101</v>
      </c>
      <c r="OT3" s="484" t="s">
        <v>104</v>
      </c>
      <c r="OU3" s="483" t="s">
        <v>108</v>
      </c>
      <c r="OV3" s="485" t="s">
        <v>118</v>
      </c>
      <c r="OW3" s="482" t="s">
        <v>84</v>
      </c>
      <c r="OX3" s="483" t="s">
        <v>23</v>
      </c>
      <c r="OY3" s="483" t="s">
        <v>86</v>
      </c>
      <c r="OZ3" s="483" t="s">
        <v>105</v>
      </c>
      <c r="PA3" s="484" t="s">
        <v>1</v>
      </c>
      <c r="PB3" s="484" t="s">
        <v>101</v>
      </c>
      <c r="PC3" s="484" t="s">
        <v>104</v>
      </c>
      <c r="PD3" s="483" t="s">
        <v>108</v>
      </c>
      <c r="PE3" s="485" t="s">
        <v>118</v>
      </c>
      <c r="PG3" s="14"/>
    </row>
    <row r="4" spans="1:423" s="12" customFormat="1" x14ac:dyDescent="0.2">
      <c r="A4" s="125" t="s">
        <v>112</v>
      </c>
      <c r="B4" s="123">
        <f t="shared" ref="B4:J5" si="0">SUM(AI4,CW4,GX4,HY4,LB4)</f>
        <v>861199.52397137752</v>
      </c>
      <c r="C4" s="123">
        <f t="shared" si="0"/>
        <v>848918</v>
      </c>
      <c r="D4" s="123">
        <f t="shared" si="0"/>
        <v>873481</v>
      </c>
      <c r="E4" s="123">
        <f t="shared" si="0"/>
        <v>901214</v>
      </c>
      <c r="F4" s="123">
        <f t="shared" si="0"/>
        <v>968046</v>
      </c>
      <c r="G4" s="123">
        <f t="shared" si="0"/>
        <v>1004675</v>
      </c>
      <c r="H4" s="123">
        <f t="shared" si="0"/>
        <v>1013581</v>
      </c>
      <c r="I4" s="123">
        <f t="shared" si="0"/>
        <v>1058601</v>
      </c>
      <c r="J4" s="123">
        <f t="shared" si="0"/>
        <v>1078655</v>
      </c>
      <c r="K4" s="123">
        <f>SUM(AR4,DF4,ED4,EJ4,EP4,EV4,FB4,FH4,FN4,FT4,FZ4,GF4,GL4,GR4)</f>
        <v>1111503</v>
      </c>
      <c r="L4" s="123">
        <f>SUM(AS4,DG4,EE4,EK4,EQ4,EW4,FC4,FI4,FO4,FU4,GA4,GG4,GM4,GS4)</f>
        <v>1142430</v>
      </c>
      <c r="M4" s="124">
        <f t="shared" ref="M4:U5" si="1">SUM(AT4,DH4,HG4,IH4,LK4)</f>
        <v>296176.54475807771</v>
      </c>
      <c r="N4" s="123">
        <f t="shared" si="1"/>
        <v>347516</v>
      </c>
      <c r="O4" s="123">
        <f t="shared" si="1"/>
        <v>368092</v>
      </c>
      <c r="P4" s="123">
        <f t="shared" si="1"/>
        <v>398121</v>
      </c>
      <c r="Q4" s="123">
        <f t="shared" si="1"/>
        <v>463393</v>
      </c>
      <c r="R4" s="123">
        <f t="shared" si="1"/>
        <v>488579</v>
      </c>
      <c r="S4" s="123">
        <f t="shared" si="1"/>
        <v>499162</v>
      </c>
      <c r="T4" s="123">
        <f t="shared" si="1"/>
        <v>516189</v>
      </c>
      <c r="U4" s="123">
        <f t="shared" si="1"/>
        <v>536214</v>
      </c>
      <c r="V4" s="123">
        <f>SUM(BC4,DQ4,EF4,EL4,ER4,EX4,FD4,FJ4,FP4,FV4,GB4,GH4,GN4,GT4)</f>
        <v>545268</v>
      </c>
      <c r="W4" s="123">
        <f>SUM(BD4,DR4,EG4,EM4,ES4,EY4,FE4,FK4,FQ4,FW4,GC4,GI4,GO4,GU4)</f>
        <v>547018</v>
      </c>
      <c r="X4" s="124">
        <f t="shared" ref="X4:AF5" si="2">SUM(BE4,HP4,IQ4,LT4)</f>
        <v>1157376.0687294551</v>
      </c>
      <c r="Y4" s="123">
        <f t="shared" si="2"/>
        <v>1196434</v>
      </c>
      <c r="Z4" s="123">
        <f t="shared" si="2"/>
        <v>1241573</v>
      </c>
      <c r="AA4" s="123">
        <f t="shared" si="2"/>
        <v>1299335</v>
      </c>
      <c r="AB4" s="123">
        <f t="shared" si="2"/>
        <v>1431439</v>
      </c>
      <c r="AC4" s="123">
        <f t="shared" si="2"/>
        <v>1493254</v>
      </c>
      <c r="AD4" s="123">
        <f t="shared" si="2"/>
        <v>1512743</v>
      </c>
      <c r="AE4" s="123">
        <f t="shared" si="2"/>
        <v>1574790</v>
      </c>
      <c r="AF4" s="123">
        <f t="shared" si="2"/>
        <v>1614869</v>
      </c>
      <c r="AG4" s="121">
        <f>SUM(BN4,EH4,EN4,ET4,EZ4,FF4,FL4,FR4,FX4,GD4,GJ4,GP4,GV4)</f>
        <v>1656771</v>
      </c>
      <c r="AH4" s="121">
        <f>SUM(BO4,EI4,EO4,EU4,FA4,FG4,FM4,FS4,FY4,GE4,GK4,GQ4,GW4)</f>
        <v>1689448</v>
      </c>
      <c r="AI4" s="126">
        <f>+AI5+AI23+AI38+AI52+AI63</f>
        <v>254362.75471698114</v>
      </c>
      <c r="AJ4" s="127">
        <f t="shared" ref="AJ4:BA4" si="3">+AJ5+AJ23+AJ38+AJ52+AJ63</f>
        <v>265469</v>
      </c>
      <c r="AK4" s="127">
        <f t="shared" si="3"/>
        <v>269514</v>
      </c>
      <c r="AL4" s="127">
        <f t="shared" si="3"/>
        <v>276824</v>
      </c>
      <c r="AM4" s="127">
        <f t="shared" si="3"/>
        <v>291552</v>
      </c>
      <c r="AN4" s="127">
        <f t="shared" si="3"/>
        <v>314176</v>
      </c>
      <c r="AO4" s="127">
        <f t="shared" si="3"/>
        <v>316877</v>
      </c>
      <c r="AP4" s="127">
        <f t="shared" si="3"/>
        <v>327789</v>
      </c>
      <c r="AQ4" s="127">
        <f t="shared" ref="AQ4:AR4" si="4">+AQ5+AQ23+AQ38+AQ52+AQ63</f>
        <v>344940</v>
      </c>
      <c r="AR4" s="127">
        <f t="shared" si="4"/>
        <v>359586</v>
      </c>
      <c r="AS4" s="127">
        <f t="shared" ref="AS4" si="5">+AS5+AS23+AS38+AS52+AS63</f>
        <v>371237</v>
      </c>
      <c r="AT4" s="128">
        <f t="shared" si="3"/>
        <v>63866.206896551725</v>
      </c>
      <c r="AU4" s="127">
        <f t="shared" si="3"/>
        <v>83579</v>
      </c>
      <c r="AV4" s="127">
        <f t="shared" si="3"/>
        <v>82877</v>
      </c>
      <c r="AW4" s="127">
        <f t="shared" si="3"/>
        <v>99562</v>
      </c>
      <c r="AX4" s="127">
        <f t="shared" si="3"/>
        <v>123630</v>
      </c>
      <c r="AY4" s="127">
        <f t="shared" si="3"/>
        <v>133765</v>
      </c>
      <c r="AZ4" s="127">
        <f t="shared" si="3"/>
        <v>135084</v>
      </c>
      <c r="BA4" s="127">
        <f t="shared" si="3"/>
        <v>142507</v>
      </c>
      <c r="BB4" s="127">
        <f t="shared" ref="BB4:BC4" si="6">+BB5+BB23+BB38+BB52+BB63</f>
        <v>157123</v>
      </c>
      <c r="BC4" s="127">
        <f t="shared" si="6"/>
        <v>163962</v>
      </c>
      <c r="BD4" s="127">
        <f t="shared" ref="BD4" si="7">+BD5+BD23+BD38+BD52+BD63</f>
        <v>168258</v>
      </c>
      <c r="BE4" s="129">
        <f t="shared" ref="BE4:BO4" si="8">SUM(BP4,AI4)</f>
        <v>450367.62216399156</v>
      </c>
      <c r="BF4" s="130">
        <f t="shared" si="8"/>
        <v>515684</v>
      </c>
      <c r="BG4" s="130">
        <f t="shared" si="8"/>
        <v>526306</v>
      </c>
      <c r="BH4" s="130">
        <f t="shared" si="8"/>
        <v>555860</v>
      </c>
      <c r="BI4" s="130">
        <f t="shared" si="8"/>
        <v>650776</v>
      </c>
      <c r="BJ4" s="130">
        <f t="shared" si="8"/>
        <v>701309</v>
      </c>
      <c r="BK4" s="130">
        <f t="shared" si="8"/>
        <v>710237</v>
      </c>
      <c r="BL4" s="130">
        <f t="shared" si="8"/>
        <v>737601</v>
      </c>
      <c r="BM4" s="130">
        <f t="shared" si="8"/>
        <v>780127</v>
      </c>
      <c r="BN4" s="130">
        <f t="shared" si="8"/>
        <v>800611</v>
      </c>
      <c r="BO4" s="130">
        <f t="shared" si="8"/>
        <v>822582</v>
      </c>
      <c r="BP4" s="131">
        <f t="shared" ref="BP4:BP5" si="9">+AT4+DH4</f>
        <v>196004.86744701042</v>
      </c>
      <c r="BQ4" s="132">
        <f t="shared" ref="BQ4:BQ5" si="10">+AU4+DI4</f>
        <v>250215</v>
      </c>
      <c r="BR4" s="132">
        <f t="shared" ref="BR4:BZ5" si="11">+AV4+DJ4</f>
        <v>256792</v>
      </c>
      <c r="BS4" s="132">
        <f t="shared" si="11"/>
        <v>279036</v>
      </c>
      <c r="BT4" s="133">
        <f t="shared" si="11"/>
        <v>359224</v>
      </c>
      <c r="BU4" s="133">
        <f t="shared" si="11"/>
        <v>387133</v>
      </c>
      <c r="BV4" s="133">
        <f t="shared" si="11"/>
        <v>393360</v>
      </c>
      <c r="BW4" s="133">
        <f t="shared" si="11"/>
        <v>409812</v>
      </c>
      <c r="BX4" s="133">
        <f t="shared" si="11"/>
        <v>435187</v>
      </c>
      <c r="BY4" s="133">
        <f t="shared" si="11"/>
        <v>441025</v>
      </c>
      <c r="BZ4" s="133">
        <f t="shared" si="11"/>
        <v>451345</v>
      </c>
      <c r="CA4" s="396">
        <f t="shared" ref="CA4:CK4" si="12">+BP4/BE4</f>
        <v>0.4352108317760896</v>
      </c>
      <c r="CB4" s="397">
        <f t="shared" si="12"/>
        <v>0.48520993476625218</v>
      </c>
      <c r="CC4" s="397">
        <f t="shared" si="12"/>
        <v>0.48791387519807866</v>
      </c>
      <c r="CD4" s="397">
        <f t="shared" si="12"/>
        <v>0.50198970963911771</v>
      </c>
      <c r="CE4" s="397">
        <f t="shared" si="12"/>
        <v>0.55199331259911244</v>
      </c>
      <c r="CF4" s="397">
        <f t="shared" si="12"/>
        <v>0.55201487504081648</v>
      </c>
      <c r="CG4" s="397">
        <f t="shared" si="12"/>
        <v>0.55384329456223769</v>
      </c>
      <c r="CH4" s="397">
        <f t="shared" si="12"/>
        <v>0.55560119902223559</v>
      </c>
      <c r="CI4" s="397">
        <f t="shared" si="12"/>
        <v>0.55784122328800312</v>
      </c>
      <c r="CJ4" s="397">
        <f t="shared" si="12"/>
        <v>0.55086053027000625</v>
      </c>
      <c r="CK4" s="397">
        <f t="shared" si="12"/>
        <v>0.54869301783895097</v>
      </c>
      <c r="CL4" s="134">
        <f t="shared" ref="CL4:CU4" si="13">+BP4/AI4</f>
        <v>0.77057219979040126</v>
      </c>
      <c r="CM4" s="135">
        <f t="shared" si="13"/>
        <v>0.94253943021595743</v>
      </c>
      <c r="CN4" s="135">
        <f t="shared" si="13"/>
        <v>0.95279651520885744</v>
      </c>
      <c r="CO4" s="135">
        <f t="shared" si="13"/>
        <v>1.0079906366500015</v>
      </c>
      <c r="CP4" s="135">
        <f t="shared" si="13"/>
        <v>1.2321095379211942</v>
      </c>
      <c r="CQ4" s="135">
        <f t="shared" si="13"/>
        <v>1.2322169739254432</v>
      </c>
      <c r="CR4" s="135">
        <f t="shared" si="13"/>
        <v>1.2413649460200646</v>
      </c>
      <c r="CS4" s="135">
        <f t="shared" si="13"/>
        <v>1.2502310937828909</v>
      </c>
      <c r="CT4" s="135">
        <f t="shared" si="13"/>
        <v>1.2616310082912969</v>
      </c>
      <c r="CU4" s="135">
        <f t="shared" si="13"/>
        <v>1.2264798963252184</v>
      </c>
      <c r="CV4" s="145"/>
      <c r="CW4" s="62" t="s">
        <v>36</v>
      </c>
      <c r="CX4" s="27" t="s">
        <v>36</v>
      </c>
      <c r="CY4" s="289" t="s">
        <v>36</v>
      </c>
      <c r="CZ4" s="289" t="s">
        <v>36</v>
      </c>
      <c r="DA4" s="289" t="s">
        <v>36</v>
      </c>
      <c r="DB4" s="289" t="s">
        <v>36</v>
      </c>
      <c r="DC4" s="289" t="s">
        <v>36</v>
      </c>
      <c r="DD4" s="289" t="s">
        <v>36</v>
      </c>
      <c r="DE4" s="410" t="s">
        <v>36</v>
      </c>
      <c r="DF4" s="410" t="s">
        <v>36</v>
      </c>
      <c r="DG4" s="410" t="s">
        <v>36</v>
      </c>
      <c r="DH4" s="273">
        <f t="shared" ref="DH4" si="14">+DH5+DH23+DH38+DH52+DH63</f>
        <v>132138.66055045871</v>
      </c>
      <c r="DI4" s="274">
        <f t="shared" ref="DI4" si="15">+DI5+DI23+DI38+DI52+DI63</f>
        <v>166636</v>
      </c>
      <c r="DJ4" s="274">
        <f t="shared" ref="DJ4" si="16">+DJ5+DJ23+DJ38+DJ52+DJ63</f>
        <v>173915</v>
      </c>
      <c r="DK4" s="274">
        <f t="shared" ref="DK4" si="17">+DK5+DK23+DK38+DK52+DK63</f>
        <v>179474</v>
      </c>
      <c r="DL4" s="274">
        <f t="shared" ref="DL4" si="18">+DL5+DL23+DL38+DL52+DL63</f>
        <v>235594</v>
      </c>
      <c r="DM4" s="274">
        <f t="shared" ref="DM4" si="19">+DM5+DM23+DM38+DM52+DM63</f>
        <v>253368</v>
      </c>
      <c r="DN4" s="274">
        <f t="shared" ref="DN4" si="20">+DN5+DN23+DN38+DN52+DN63</f>
        <v>258276</v>
      </c>
      <c r="DO4" s="274">
        <f t="shared" ref="DO4:DQ4" si="21">+DO5+DO23+DO38+DO52+DO63</f>
        <v>267305</v>
      </c>
      <c r="DP4" s="274">
        <f t="shared" si="21"/>
        <v>278064</v>
      </c>
      <c r="DQ4" s="274">
        <f t="shared" si="21"/>
        <v>277063</v>
      </c>
      <c r="DR4" s="274">
        <f t="shared" ref="DR4" si="22">+DR5+DR23+DR38+DR52+DR63</f>
        <v>283087</v>
      </c>
      <c r="DS4" s="275">
        <f t="shared" ref="DS4:EC5" si="23">SUM(DH4,CW4)</f>
        <v>132138.66055045871</v>
      </c>
      <c r="DT4" s="276">
        <f t="shared" si="23"/>
        <v>166636</v>
      </c>
      <c r="DU4" s="276">
        <f t="shared" si="23"/>
        <v>173915</v>
      </c>
      <c r="DV4" s="276">
        <f t="shared" si="23"/>
        <v>179474</v>
      </c>
      <c r="DW4" s="276">
        <f t="shared" si="23"/>
        <v>235594</v>
      </c>
      <c r="DX4" s="276">
        <f t="shared" si="23"/>
        <v>253368</v>
      </c>
      <c r="DY4" s="276">
        <f t="shared" si="23"/>
        <v>258276</v>
      </c>
      <c r="DZ4" s="276">
        <f t="shared" si="23"/>
        <v>267305</v>
      </c>
      <c r="EA4" s="276">
        <f t="shared" si="23"/>
        <v>278064</v>
      </c>
      <c r="EB4" s="276">
        <f t="shared" si="23"/>
        <v>277063</v>
      </c>
      <c r="EC4" s="276">
        <f t="shared" si="23"/>
        <v>283087</v>
      </c>
      <c r="ED4" s="639">
        <f t="shared" ref="ED4:EF4" si="24">+ED5+ED23+ED38+ED52+ED63</f>
        <v>16138</v>
      </c>
      <c r="EE4" s="640">
        <f t="shared" ref="EE4" si="25">+EE5+EE23+EE38+EE52+EE63</f>
        <v>15693</v>
      </c>
      <c r="EF4" s="453">
        <f t="shared" si="24"/>
        <v>1399</v>
      </c>
      <c r="EG4" s="453">
        <f t="shared" ref="EG4" si="26">+EG5+EG23+EG38+EG52+EG63</f>
        <v>1213</v>
      </c>
      <c r="EH4" s="467">
        <f>SUM(EF4,ED4)</f>
        <v>17537</v>
      </c>
      <c r="EI4" s="467">
        <f>SUM(EG4,EE4)</f>
        <v>16906</v>
      </c>
      <c r="EJ4" s="639">
        <f t="shared" ref="EJ4:EL4" si="27">+EJ5+EJ23+EJ38+EJ52+EJ63</f>
        <v>36951</v>
      </c>
      <c r="EK4" s="640">
        <f t="shared" ref="EK4" si="28">+EK5+EK23+EK38+EK52+EK63</f>
        <v>41599</v>
      </c>
      <c r="EL4" s="453">
        <f t="shared" si="27"/>
        <v>12402</v>
      </c>
      <c r="EM4" s="453">
        <f t="shared" ref="EM4" si="29">+EM5+EM23+EM38+EM52+EM63</f>
        <v>10388</v>
      </c>
      <c r="EN4" s="467">
        <f>SUM(EL4,EJ4)</f>
        <v>49353</v>
      </c>
      <c r="EO4" s="467">
        <f>SUM(EM4,EK4)</f>
        <v>51987</v>
      </c>
      <c r="EP4" s="639">
        <f t="shared" ref="EP4:ER4" si="30">+EP5+EP23+EP38+EP52+EP63</f>
        <v>87906</v>
      </c>
      <c r="EQ4" s="640">
        <f t="shared" ref="EQ4" si="31">+EQ5+EQ23+EQ38+EQ52+EQ63</f>
        <v>92401</v>
      </c>
      <c r="ER4" s="453">
        <f t="shared" si="30"/>
        <v>2967</v>
      </c>
      <c r="ES4" s="453">
        <f t="shared" ref="ES4" si="32">+ES5+ES23+ES38+ES52+ES63</f>
        <v>2907</v>
      </c>
      <c r="ET4" s="467">
        <f>SUM(ER4,EP4)</f>
        <v>90873</v>
      </c>
      <c r="EU4" s="467">
        <f>SUM(ES4,EQ4)</f>
        <v>95308</v>
      </c>
      <c r="EV4" s="639">
        <f t="shared" ref="EV4:EX4" si="33">+EV5+EV23+EV38+EV52+EV63</f>
        <v>87129</v>
      </c>
      <c r="EW4" s="640">
        <f t="shared" ref="EW4" si="34">+EW5+EW23+EW38+EW52+EW63</f>
        <v>95198</v>
      </c>
      <c r="EX4" s="453">
        <f t="shared" si="33"/>
        <v>7191</v>
      </c>
      <c r="EY4" s="453">
        <f t="shared" ref="EY4" si="35">+EY5+EY23+EY38+EY52+EY63</f>
        <v>7241</v>
      </c>
      <c r="EZ4" s="467">
        <f>SUM(EX4,EV4)</f>
        <v>94320</v>
      </c>
      <c r="FA4" s="467">
        <f>SUM(EY4,EW4)</f>
        <v>102439</v>
      </c>
      <c r="FB4" s="639">
        <f t="shared" ref="FB4:FD4" si="36">+FB5+FB23+FB38+FB52+FB63</f>
        <v>111822</v>
      </c>
      <c r="FC4" s="640">
        <f t="shared" ref="FC4" si="37">+FC5+FC23+FC38+FC52+FC63</f>
        <v>112831</v>
      </c>
      <c r="FD4" s="453">
        <f t="shared" si="36"/>
        <v>11174</v>
      </c>
      <c r="FE4" s="453">
        <f t="shared" ref="FE4" si="38">+FE5+FE23+FE38+FE52+FE63</f>
        <v>10652</v>
      </c>
      <c r="FF4" s="467">
        <f>SUM(FD4,FB4)</f>
        <v>122996</v>
      </c>
      <c r="FG4" s="467">
        <f>SUM(FE4,FC4)</f>
        <v>123483</v>
      </c>
      <c r="FH4" s="639">
        <f t="shared" ref="FH4:FJ4" si="39">+FH5+FH23+FH38+FH52+FH63</f>
        <v>61326</v>
      </c>
      <c r="FI4" s="640">
        <f t="shared" ref="FI4" si="40">+FI5+FI23+FI38+FI52+FI63</f>
        <v>67001</v>
      </c>
      <c r="FJ4" s="453">
        <f t="shared" si="39"/>
        <v>8966</v>
      </c>
      <c r="FK4" s="453">
        <f t="shared" ref="FK4" si="41">+FK5+FK23+FK38+FK52+FK63</f>
        <v>8804</v>
      </c>
      <c r="FL4" s="467">
        <f>SUM(FJ4,FH4)</f>
        <v>70292</v>
      </c>
      <c r="FM4" s="467">
        <f>SUM(FK4,FI4)</f>
        <v>75805</v>
      </c>
      <c r="FN4" s="639">
        <f t="shared" ref="FN4:FP4" si="42">+FN5+FN23+FN38+FN52+FN63</f>
        <v>45601</v>
      </c>
      <c r="FO4" s="640">
        <f t="shared" ref="FO4" si="43">+FO5+FO23+FO38+FO52+FO63</f>
        <v>45528</v>
      </c>
      <c r="FP4" s="453">
        <f t="shared" si="42"/>
        <v>11379</v>
      </c>
      <c r="FQ4" s="453">
        <f t="shared" ref="FQ4" si="44">+FQ5+FQ23+FQ38+FQ52+FQ63</f>
        <v>9699</v>
      </c>
      <c r="FR4" s="467">
        <f>SUM(FP4,FN4)</f>
        <v>56980</v>
      </c>
      <c r="FS4" s="467">
        <f>SUM(FQ4,FO4)</f>
        <v>55227</v>
      </c>
      <c r="FT4" s="639">
        <f t="shared" ref="FT4:FV4" si="45">+FT5+FT23+FT38+FT52+FT63</f>
        <v>94825</v>
      </c>
      <c r="FU4" s="640">
        <f t="shared" ref="FU4" si="46">+FU5+FU23+FU38+FU52+FU63</f>
        <v>97082</v>
      </c>
      <c r="FV4" s="453">
        <f t="shared" si="45"/>
        <v>14376</v>
      </c>
      <c r="FW4" s="453">
        <f t="shared" ref="FW4" si="47">+FW5+FW23+FW38+FW52+FW63</f>
        <v>14778</v>
      </c>
      <c r="FX4" s="467">
        <f>SUM(FV4,FT4)</f>
        <v>109201</v>
      </c>
      <c r="FY4" s="467">
        <f>SUM(FW4,FU4)</f>
        <v>111860</v>
      </c>
      <c r="FZ4" s="639">
        <f t="shared" ref="FZ4:GB4" si="48">+FZ5+FZ23+FZ38+FZ52+FZ63</f>
        <v>1982</v>
      </c>
      <c r="GA4" s="640">
        <f t="shared" ref="GA4" si="49">+GA5+GA23+GA38+GA52+GA63</f>
        <v>1785</v>
      </c>
      <c r="GB4" s="453">
        <f t="shared" si="48"/>
        <v>583</v>
      </c>
      <c r="GC4" s="453">
        <f t="shared" ref="GC4" si="50">+GC5+GC23+GC38+GC52+GC63</f>
        <v>419</v>
      </c>
      <c r="GD4" s="467">
        <f>SUM(GB4,FZ4)</f>
        <v>2565</v>
      </c>
      <c r="GE4" s="467">
        <f>SUM(GC4,GA4)</f>
        <v>2204</v>
      </c>
      <c r="GF4" s="639">
        <f t="shared" ref="GF4:GH4" si="51">+GF5+GF23+GF38+GF52+GF63</f>
        <v>156192</v>
      </c>
      <c r="GG4" s="640">
        <f t="shared" ref="GG4" si="52">+GG5+GG23+GG38+GG52+GG63</f>
        <v>149882</v>
      </c>
      <c r="GH4" s="453">
        <f t="shared" si="51"/>
        <v>30039</v>
      </c>
      <c r="GI4" s="453">
        <f t="shared" ref="GI4" si="53">+GI5+GI23+GI38+GI52+GI63</f>
        <v>26001</v>
      </c>
      <c r="GJ4" s="467">
        <f>SUM(GH4,GF4)</f>
        <v>186231</v>
      </c>
      <c r="GK4" s="467">
        <f>SUM(GI4,GG4)</f>
        <v>175883</v>
      </c>
      <c r="GL4" s="639">
        <f t="shared" ref="GL4:GN4" si="54">+GL5+GL23+GL38+GL52+GL63</f>
        <v>41866</v>
      </c>
      <c r="GM4" s="640">
        <f t="shared" ref="GM4" si="55">+GM5+GM23+GM38+GM52+GM63</f>
        <v>42114</v>
      </c>
      <c r="GN4" s="453">
        <f t="shared" si="54"/>
        <v>2239</v>
      </c>
      <c r="GO4" s="453">
        <f t="shared" ref="GO4" si="56">+GO5+GO23+GO38+GO52+GO63</f>
        <v>2042</v>
      </c>
      <c r="GP4" s="467">
        <f>SUM(GN4,GL4)</f>
        <v>44105</v>
      </c>
      <c r="GQ4" s="467">
        <f>SUM(GO4,GM4)</f>
        <v>44156</v>
      </c>
      <c r="GR4" s="639">
        <f t="shared" ref="GR4:GT4" si="57">+GR5+GR23+GR38+GR52+GR63</f>
        <v>10179</v>
      </c>
      <c r="GS4" s="640">
        <f t="shared" ref="GS4" si="58">+GS5+GS23+GS38+GS52+GS63</f>
        <v>10079</v>
      </c>
      <c r="GT4" s="453">
        <f t="shared" si="57"/>
        <v>1528</v>
      </c>
      <c r="GU4" s="453">
        <f t="shared" ref="GU4" si="59">+GU5+GU23+GU38+GU52+GU63</f>
        <v>1529</v>
      </c>
      <c r="GV4" s="447">
        <f>SUM(GT4,GR4)</f>
        <v>11707</v>
      </c>
      <c r="GW4" s="447">
        <f>SUM(GU4,GS4)</f>
        <v>11608</v>
      </c>
      <c r="GX4" s="490">
        <f t="shared" ref="GX4" si="60">+GX5+GX23+GX38+GX52+GX63</f>
        <v>52057.547008547008</v>
      </c>
      <c r="GY4" s="491">
        <f t="shared" ref="GY4" si="61">+GY5+GY23+GY38+GY52+GY63</f>
        <v>51688</v>
      </c>
      <c r="GZ4" s="491">
        <f t="shared" ref="GZ4" si="62">+GZ5+GZ23+GZ38+GZ52+GZ63</f>
        <v>52031</v>
      </c>
      <c r="HA4" s="491">
        <f t="shared" ref="HA4" si="63">+HA5+HA23+HA38+HA52+HA63</f>
        <v>54243</v>
      </c>
      <c r="HB4" s="491">
        <f t="shared" ref="HB4" si="64">+HB5+HB23+HB38+HB52+HB63</f>
        <v>59185</v>
      </c>
      <c r="HC4" s="491">
        <f t="shared" ref="HC4" si="65">+HC5+HC23+HC38+HC52+HC63</f>
        <v>61691</v>
      </c>
      <c r="HD4" s="491">
        <f t="shared" ref="HD4" si="66">+HD5+HD23+HD38+HD52+HD63</f>
        <v>63795</v>
      </c>
      <c r="HE4" s="491">
        <f t="shared" ref="HE4:HF4" si="67">+HE5+HE23+HE38+HE52+HE63</f>
        <v>65447</v>
      </c>
      <c r="HF4" s="491">
        <f t="shared" si="67"/>
        <v>67482</v>
      </c>
      <c r="HG4" s="490">
        <f t="shared" ref="HG4" si="68">+HG5+HG23+HG38+HG52+HG63</f>
        <v>1484.6504854368932</v>
      </c>
      <c r="HH4" s="491">
        <f t="shared" ref="HH4" si="69">+HH5+HH23+HH38+HH52+HH63</f>
        <v>1594</v>
      </c>
      <c r="HI4" s="491">
        <f t="shared" ref="HI4" si="70">+HI5+HI23+HI38+HI52+HI63</f>
        <v>1810</v>
      </c>
      <c r="HJ4" s="491">
        <f t="shared" ref="HJ4" si="71">+HJ5+HJ23+HJ38+HJ52+HJ63</f>
        <v>1878</v>
      </c>
      <c r="HK4" s="491">
        <f t="shared" ref="HK4" si="72">+HK5+HK23+HK38+HK52+HK63</f>
        <v>2208</v>
      </c>
      <c r="HL4" s="491">
        <f t="shared" ref="HL4" si="73">+HL5+HL23+HL38+HL52+HL63</f>
        <v>1641</v>
      </c>
      <c r="HM4" s="491">
        <f t="shared" ref="HM4" si="74">+HM5+HM23+HM38+HM52+HM63</f>
        <v>2176</v>
      </c>
      <c r="HN4" s="491">
        <f t="shared" ref="HN4:HO4" si="75">+HN5+HN23+HN38+HN52+HN63</f>
        <v>3291</v>
      </c>
      <c r="HO4" s="491">
        <f t="shared" si="75"/>
        <v>2231</v>
      </c>
      <c r="HP4" s="492">
        <f t="shared" ref="HP4:HX5" si="76">SUM(HG4,GX4)</f>
        <v>53542.197493983898</v>
      </c>
      <c r="HQ4" s="493">
        <f t="shared" si="76"/>
        <v>53282</v>
      </c>
      <c r="HR4" s="493">
        <f t="shared" si="76"/>
        <v>53841</v>
      </c>
      <c r="HS4" s="493">
        <f t="shared" si="76"/>
        <v>56121</v>
      </c>
      <c r="HT4" s="493">
        <f t="shared" si="76"/>
        <v>61393</v>
      </c>
      <c r="HU4" s="493">
        <f t="shared" si="76"/>
        <v>63332</v>
      </c>
      <c r="HV4" s="493">
        <f t="shared" si="76"/>
        <v>65971</v>
      </c>
      <c r="HW4" s="493">
        <f t="shared" si="76"/>
        <v>68738</v>
      </c>
      <c r="HX4" s="493">
        <f t="shared" si="76"/>
        <v>69713</v>
      </c>
      <c r="HY4" s="494">
        <f t="shared" ref="HY4:IP4" si="77">+IZ4+KA4</f>
        <v>248135.9890442683</v>
      </c>
      <c r="HZ4" s="495">
        <f t="shared" si="77"/>
        <v>241749</v>
      </c>
      <c r="IA4" s="495">
        <f t="shared" si="77"/>
        <v>260456</v>
      </c>
      <c r="IB4" s="495">
        <f t="shared" si="77"/>
        <v>278655</v>
      </c>
      <c r="IC4" s="496">
        <f t="shared" si="77"/>
        <v>338947</v>
      </c>
      <c r="ID4" s="496">
        <f t="shared" si="77"/>
        <v>354253</v>
      </c>
      <c r="IE4" s="496">
        <f t="shared" si="77"/>
        <v>365818</v>
      </c>
      <c r="IF4" s="496">
        <f t="shared" si="77"/>
        <v>395058</v>
      </c>
      <c r="IG4" s="496">
        <f t="shared" si="77"/>
        <v>403521</v>
      </c>
      <c r="IH4" s="494">
        <f t="shared" si="77"/>
        <v>49654.936745073108</v>
      </c>
      <c r="II4" s="495">
        <f t="shared" si="77"/>
        <v>50304</v>
      </c>
      <c r="IJ4" s="495">
        <f t="shared" si="77"/>
        <v>58157</v>
      </c>
      <c r="IK4" s="495">
        <f t="shared" si="77"/>
        <v>58605</v>
      </c>
      <c r="IL4" s="495">
        <f t="shared" si="77"/>
        <v>55084</v>
      </c>
      <c r="IM4" s="495">
        <f t="shared" si="77"/>
        <v>53238</v>
      </c>
      <c r="IN4" s="495">
        <f t="shared" si="77"/>
        <v>57004</v>
      </c>
      <c r="IO4" s="495">
        <f t="shared" si="77"/>
        <v>57446</v>
      </c>
      <c r="IP4" s="495">
        <f t="shared" si="77"/>
        <v>54547</v>
      </c>
      <c r="IQ4" s="494">
        <f t="shared" ref="IQ4:IY4" si="78">SUM(IH4,HY4)</f>
        <v>297790.92578934139</v>
      </c>
      <c r="IR4" s="495">
        <f t="shared" si="78"/>
        <v>292053</v>
      </c>
      <c r="IS4" s="495">
        <f t="shared" si="78"/>
        <v>318613</v>
      </c>
      <c r="IT4" s="495">
        <f t="shared" si="78"/>
        <v>337260</v>
      </c>
      <c r="IU4" s="495">
        <f t="shared" si="78"/>
        <v>394031</v>
      </c>
      <c r="IV4" s="495">
        <f t="shared" si="78"/>
        <v>407491</v>
      </c>
      <c r="IW4" s="495">
        <f t="shared" si="78"/>
        <v>422822</v>
      </c>
      <c r="IX4" s="495">
        <f t="shared" si="78"/>
        <v>452504</v>
      </c>
      <c r="IY4" s="495">
        <f t="shared" si="78"/>
        <v>458068</v>
      </c>
      <c r="IZ4" s="490">
        <f t="shared" ref="IZ4" si="79">+IZ5+IZ23+IZ38+IZ52+IZ63</f>
        <v>181533.6880733945</v>
      </c>
      <c r="JA4" s="491">
        <f t="shared" ref="JA4" si="80">+JA5+JA23+JA38+JA52+JA63</f>
        <v>176923</v>
      </c>
      <c r="JB4" s="491">
        <f t="shared" ref="JB4" si="81">+JB5+JB23+JB38+JB52+JB63</f>
        <v>193788</v>
      </c>
      <c r="JC4" s="491">
        <f t="shared" ref="JC4" si="82">+JC5+JC23+JC38+JC52+JC63</f>
        <v>210626</v>
      </c>
      <c r="JD4" s="491">
        <f t="shared" ref="JD4" si="83">+JD5+JD23+JD38+JD52+JD63</f>
        <v>272384</v>
      </c>
      <c r="JE4" s="491">
        <f t="shared" ref="JE4" si="84">+JE5+JE23+JE38+JE52+JE63</f>
        <v>286692</v>
      </c>
      <c r="JF4" s="491">
        <f t="shared" ref="JF4" si="85">+JF5+JF23+JF38+JF52+JF63</f>
        <v>300252</v>
      </c>
      <c r="JG4" s="491">
        <f t="shared" ref="JG4:JH4" si="86">+JG5+JG23+JG38+JG52+JG63</f>
        <v>327442</v>
      </c>
      <c r="JH4" s="491">
        <f t="shared" si="86"/>
        <v>335897</v>
      </c>
      <c r="JI4" s="490">
        <f t="shared" ref="JI4" si="87">+JI5+JI23+JI38+JI52+JI63</f>
        <v>34960.961538461539</v>
      </c>
      <c r="JJ4" s="491">
        <f t="shared" ref="JJ4" si="88">+JJ5+JJ23+JJ38+JJ52+JJ63</f>
        <v>34140</v>
      </c>
      <c r="JK4" s="491">
        <f t="shared" ref="JK4" si="89">+JK5+JK23+JK38+JK52+JK63</f>
        <v>37868</v>
      </c>
      <c r="JL4" s="491">
        <f t="shared" ref="JL4" si="90">+JL5+JL23+JL38+JL52+JL63</f>
        <v>39537</v>
      </c>
      <c r="JM4" s="491">
        <f t="shared" ref="JM4" si="91">+JM5+JM23+JM38+JM52+JM63</f>
        <v>40283</v>
      </c>
      <c r="JN4" s="491">
        <f t="shared" ref="JN4" si="92">+JN5+JN23+JN38+JN52+JN63</f>
        <v>40097</v>
      </c>
      <c r="JO4" s="491">
        <f t="shared" ref="JO4" si="93">+JO5+JO23+JO38+JO52+JO63</f>
        <v>44401</v>
      </c>
      <c r="JP4" s="491">
        <f t="shared" ref="JP4:JQ4" si="94">+JP5+JP23+JP38+JP52+JP63</f>
        <v>44074</v>
      </c>
      <c r="JQ4" s="491">
        <f t="shared" si="94"/>
        <v>45267</v>
      </c>
      <c r="JR4" s="492">
        <f t="shared" ref="JR4:JZ5" si="95">SUM(JI4,IZ4)</f>
        <v>216494.64961185603</v>
      </c>
      <c r="JS4" s="493">
        <f t="shared" si="95"/>
        <v>211063</v>
      </c>
      <c r="JT4" s="493">
        <f t="shared" si="95"/>
        <v>231656</v>
      </c>
      <c r="JU4" s="493">
        <f t="shared" si="95"/>
        <v>250163</v>
      </c>
      <c r="JV4" s="493">
        <f t="shared" si="95"/>
        <v>312667</v>
      </c>
      <c r="JW4" s="493">
        <f t="shared" si="95"/>
        <v>326789</v>
      </c>
      <c r="JX4" s="493">
        <f t="shared" si="95"/>
        <v>344653</v>
      </c>
      <c r="JY4" s="493">
        <f t="shared" si="95"/>
        <v>371516</v>
      </c>
      <c r="JZ4" s="493">
        <f t="shared" si="95"/>
        <v>381164</v>
      </c>
      <c r="KA4" s="490">
        <f t="shared" ref="KA4" si="96">+KA5+KA23+KA38+KA52+KA63</f>
        <v>66602.300970873795</v>
      </c>
      <c r="KB4" s="491">
        <f t="shared" ref="KB4" si="97">+KB5+KB23+KB38+KB52+KB63</f>
        <v>64826</v>
      </c>
      <c r="KC4" s="491">
        <f t="shared" ref="KC4" si="98">+KC5+KC23+KC38+KC52+KC63</f>
        <v>66668</v>
      </c>
      <c r="KD4" s="491">
        <f t="shared" ref="KD4" si="99">+KD5+KD23+KD38+KD52+KD63</f>
        <v>68029</v>
      </c>
      <c r="KE4" s="491">
        <f t="shared" ref="KE4" si="100">+KE5+KE23+KE38+KE52+KE63</f>
        <v>66563</v>
      </c>
      <c r="KF4" s="491">
        <f t="shared" ref="KF4" si="101">+KF5+KF23+KF38+KF52+KF63</f>
        <v>67561</v>
      </c>
      <c r="KG4" s="491">
        <f t="shared" ref="KG4" si="102">+KG5+KG23+KG38+KG52+KG63</f>
        <v>65566</v>
      </c>
      <c r="KH4" s="491">
        <f t="shared" ref="KH4:KI4" si="103">+KH5+KH23+KH38+KH52+KH63</f>
        <v>67616</v>
      </c>
      <c r="KI4" s="491">
        <f t="shared" si="103"/>
        <v>67624</v>
      </c>
      <c r="KJ4" s="490">
        <f t="shared" ref="KJ4" si="104">+KJ5+KJ23+KJ38+KJ52+KJ63</f>
        <v>14693.975206611571</v>
      </c>
      <c r="KK4" s="491">
        <f t="shared" ref="KK4" si="105">+KK5+KK23+KK38+KK52+KK63</f>
        <v>16164</v>
      </c>
      <c r="KL4" s="491">
        <f t="shared" ref="KL4" si="106">+KL5+KL23+KL38+KL52+KL63</f>
        <v>20289</v>
      </c>
      <c r="KM4" s="491">
        <f t="shared" ref="KM4" si="107">+KM5+KM23+KM38+KM52+KM63</f>
        <v>19068</v>
      </c>
      <c r="KN4" s="491">
        <f t="shared" ref="KN4" si="108">+KN5+KN23+KN38+KN52+KN63</f>
        <v>14801</v>
      </c>
      <c r="KO4" s="491">
        <f t="shared" ref="KO4" si="109">+KO5+KO23+KO38+KO52+KO63</f>
        <v>13141</v>
      </c>
      <c r="KP4" s="491">
        <f t="shared" ref="KP4" si="110">+KP5+KP23+KP38+KP52+KP63</f>
        <v>12603</v>
      </c>
      <c r="KQ4" s="491">
        <f t="shared" ref="KQ4:KR4" si="111">+KQ5+KQ23+KQ38+KQ52+KQ63</f>
        <v>13372</v>
      </c>
      <c r="KR4" s="491">
        <f t="shared" si="111"/>
        <v>9280</v>
      </c>
      <c r="KS4" s="492">
        <f t="shared" ref="KS4:LA5" si="112">SUM(KJ4,KA4)</f>
        <v>81296.276177485372</v>
      </c>
      <c r="KT4" s="493">
        <f t="shared" si="112"/>
        <v>80990</v>
      </c>
      <c r="KU4" s="493">
        <f t="shared" si="112"/>
        <v>86957</v>
      </c>
      <c r="KV4" s="493">
        <f t="shared" si="112"/>
        <v>87097</v>
      </c>
      <c r="KW4" s="493">
        <f t="shared" si="112"/>
        <v>81364</v>
      </c>
      <c r="KX4" s="493">
        <f t="shared" si="112"/>
        <v>80702</v>
      </c>
      <c r="KY4" s="493">
        <f t="shared" si="112"/>
        <v>78169</v>
      </c>
      <c r="KZ4" s="493">
        <f t="shared" si="112"/>
        <v>80988</v>
      </c>
      <c r="LA4" s="493">
        <f t="shared" si="112"/>
        <v>76904</v>
      </c>
      <c r="LB4" s="494">
        <f t="shared" ref="LB4:LS4" si="113">+MC4+ND4+OE4</f>
        <v>306643.23320158105</v>
      </c>
      <c r="LC4" s="495">
        <f t="shared" si="113"/>
        <v>290012</v>
      </c>
      <c r="LD4" s="495">
        <f t="shared" si="113"/>
        <v>291480</v>
      </c>
      <c r="LE4" s="495">
        <f t="shared" si="113"/>
        <v>291492</v>
      </c>
      <c r="LF4" s="496">
        <f t="shared" si="113"/>
        <v>278362</v>
      </c>
      <c r="LG4" s="496">
        <f t="shared" si="113"/>
        <v>274555</v>
      </c>
      <c r="LH4" s="496">
        <f t="shared" si="113"/>
        <v>267091</v>
      </c>
      <c r="LI4" s="496">
        <f t="shared" si="113"/>
        <v>270307</v>
      </c>
      <c r="LJ4" s="496">
        <f t="shared" si="113"/>
        <v>262712</v>
      </c>
      <c r="LK4" s="494">
        <f t="shared" si="113"/>
        <v>49032.090080557289</v>
      </c>
      <c r="LL4" s="495">
        <f t="shared" si="113"/>
        <v>45403</v>
      </c>
      <c r="LM4" s="495">
        <f t="shared" si="113"/>
        <v>51333</v>
      </c>
      <c r="LN4" s="495">
        <f t="shared" si="113"/>
        <v>58602</v>
      </c>
      <c r="LO4" s="495">
        <f t="shared" si="113"/>
        <v>46877</v>
      </c>
      <c r="LP4" s="495">
        <f t="shared" si="113"/>
        <v>46567</v>
      </c>
      <c r="LQ4" s="495">
        <f t="shared" si="113"/>
        <v>46622</v>
      </c>
      <c r="LR4" s="495">
        <f t="shared" si="113"/>
        <v>45640</v>
      </c>
      <c r="LS4" s="495">
        <f t="shared" si="113"/>
        <v>44249</v>
      </c>
      <c r="LT4" s="494">
        <f t="shared" ref="LT4:MB4" si="114">SUM(LK4,LB4)</f>
        <v>355675.32328213833</v>
      </c>
      <c r="LU4" s="495">
        <f t="shared" si="114"/>
        <v>335415</v>
      </c>
      <c r="LV4" s="495">
        <f t="shared" si="114"/>
        <v>342813</v>
      </c>
      <c r="LW4" s="495">
        <f t="shared" si="114"/>
        <v>350094</v>
      </c>
      <c r="LX4" s="495">
        <f t="shared" si="114"/>
        <v>325239</v>
      </c>
      <c r="LY4" s="495">
        <f t="shared" si="114"/>
        <v>321122</v>
      </c>
      <c r="LZ4" s="495">
        <f t="shared" si="114"/>
        <v>313713</v>
      </c>
      <c r="MA4" s="495">
        <f t="shared" si="114"/>
        <v>315947</v>
      </c>
      <c r="MB4" s="495">
        <f t="shared" si="114"/>
        <v>306961</v>
      </c>
      <c r="MC4" s="490">
        <f t="shared" ref="MC4" si="115">+MC5+MC23+MC38+MC52+MC63</f>
        <v>170374.54545454547</v>
      </c>
      <c r="MD4" s="491">
        <f t="shared" ref="MD4" si="116">+MD5+MD23+MD38+MD52+MD63</f>
        <v>160991</v>
      </c>
      <c r="ME4" s="491">
        <f t="shared" ref="ME4" si="117">+ME5+ME23+ME38+ME52+ME63</f>
        <v>161727</v>
      </c>
      <c r="MF4" s="491">
        <f t="shared" ref="MF4" si="118">+MF5+MF23+MF38+MF52+MF63</f>
        <v>161020</v>
      </c>
      <c r="MG4" s="491">
        <f t="shared" ref="MG4" si="119">+MG5+MG23+MG38+MG52+MG63</f>
        <v>148937</v>
      </c>
      <c r="MH4" s="491">
        <f t="shared" ref="MH4" si="120">+MH5+MH23+MH38+MH52+MH63</f>
        <v>145259</v>
      </c>
      <c r="MI4" s="491">
        <f t="shared" ref="MI4" si="121">+MI5+MI23+MI38+MI52+MI63</f>
        <v>138566</v>
      </c>
      <c r="MJ4" s="491">
        <f t="shared" ref="MJ4:MK4" si="122">+MJ5+MJ23+MJ38+MJ52+MJ63</f>
        <v>139123</v>
      </c>
      <c r="MK4" s="491">
        <f t="shared" si="122"/>
        <v>132616</v>
      </c>
      <c r="ML4" s="490">
        <f t="shared" ref="ML4" si="123">+ML5+ML23+ML38+ML52+ML63</f>
        <v>32968.677966101692</v>
      </c>
      <c r="MM4" s="491">
        <f t="shared" ref="MM4" si="124">+MM5+MM23+MM38+MM52+MM63</f>
        <v>29838</v>
      </c>
      <c r="MN4" s="491">
        <f t="shared" ref="MN4" si="125">+MN5+MN23+MN38+MN52+MN63</f>
        <v>32999</v>
      </c>
      <c r="MO4" s="491">
        <f t="shared" ref="MO4" si="126">+MO5+MO23+MO38+MO52+MO63</f>
        <v>39140</v>
      </c>
      <c r="MP4" s="491">
        <f t="shared" ref="MP4" si="127">+MP5+MP23+MP38+MP52+MP63</f>
        <v>32030</v>
      </c>
      <c r="MQ4" s="491">
        <f t="shared" ref="MQ4" si="128">+MQ5+MQ23+MQ38+MQ52+MQ63</f>
        <v>32145</v>
      </c>
      <c r="MR4" s="491">
        <f t="shared" ref="MR4" si="129">+MR5+MR23+MR38+MR52+MR63</f>
        <v>32383</v>
      </c>
      <c r="MS4" s="491">
        <f t="shared" ref="MS4:MT4" si="130">+MS5+MS23+MS38+MS52+MS63</f>
        <v>30591</v>
      </c>
      <c r="MT4" s="491">
        <f t="shared" si="130"/>
        <v>29526</v>
      </c>
      <c r="MU4" s="492">
        <f t="shared" ref="MU4:NC5" si="131">SUM(ML4,MC4)</f>
        <v>203343.22342064715</v>
      </c>
      <c r="MV4" s="493">
        <f t="shared" si="131"/>
        <v>190829</v>
      </c>
      <c r="MW4" s="493">
        <f t="shared" si="131"/>
        <v>194726</v>
      </c>
      <c r="MX4" s="493">
        <f t="shared" si="131"/>
        <v>200160</v>
      </c>
      <c r="MY4" s="493">
        <f t="shared" si="131"/>
        <v>180967</v>
      </c>
      <c r="MZ4" s="493">
        <f t="shared" si="131"/>
        <v>177404</v>
      </c>
      <c r="NA4" s="493">
        <f t="shared" si="131"/>
        <v>170949</v>
      </c>
      <c r="NB4" s="493">
        <f t="shared" si="131"/>
        <v>169714</v>
      </c>
      <c r="NC4" s="493">
        <f t="shared" si="131"/>
        <v>162142</v>
      </c>
      <c r="ND4" s="490">
        <f t="shared" ref="ND4" si="132">+ND5+ND23+ND38+ND52+ND63</f>
        <v>35734.869565217392</v>
      </c>
      <c r="NE4" s="491">
        <f t="shared" ref="NE4" si="133">+NE5+NE23+NE38+NE52+NE63</f>
        <v>35051</v>
      </c>
      <c r="NF4" s="491">
        <f t="shared" ref="NF4" si="134">+NF5+NF23+NF38+NF52+NF63</f>
        <v>36200</v>
      </c>
      <c r="NG4" s="491">
        <f t="shared" ref="NG4" si="135">+NG5+NG23+NG38+NG52+NG63</f>
        <v>37129</v>
      </c>
      <c r="NH4" s="491">
        <f t="shared" ref="NH4" si="136">+NH5+NH23+NH38+NH52+NH63</f>
        <v>36055</v>
      </c>
      <c r="NI4" s="491">
        <f t="shared" ref="NI4" si="137">+NI5+NI23+NI38+NI52+NI63</f>
        <v>36365</v>
      </c>
      <c r="NJ4" s="491">
        <f t="shared" ref="NJ4" si="138">+NJ5+NJ23+NJ38+NJ52+NJ63</f>
        <v>36053</v>
      </c>
      <c r="NK4" s="491">
        <f t="shared" ref="NK4:NL4" si="139">+NK5+NK23+NK38+NK52+NK63</f>
        <v>36578</v>
      </c>
      <c r="NL4" s="491">
        <f t="shared" si="139"/>
        <v>35655</v>
      </c>
      <c r="NM4" s="490">
        <f t="shared" ref="NM4" si="140">+NM5+NM23+NM38+NM52+NM63</f>
        <v>1236.608695652174</v>
      </c>
      <c r="NN4" s="491">
        <f t="shared" ref="NN4" si="141">+NN5+NN23+NN38+NN52+NN63</f>
        <v>1371</v>
      </c>
      <c r="NO4" s="491">
        <f t="shared" ref="NO4" si="142">+NO5+NO23+NO38+NO52+NO63</f>
        <v>1380</v>
      </c>
      <c r="NP4" s="491">
        <f t="shared" ref="NP4" si="143">+NP5+NP23+NP38+NP52+NP63</f>
        <v>1152</v>
      </c>
      <c r="NQ4" s="491">
        <f t="shared" ref="NQ4" si="144">+NQ5+NQ23+NQ38+NQ52+NQ63</f>
        <v>994</v>
      </c>
      <c r="NR4" s="491">
        <f t="shared" ref="NR4" si="145">+NR5+NR23+NR38+NR52+NR63</f>
        <v>1127</v>
      </c>
      <c r="NS4" s="491">
        <f t="shared" ref="NS4" si="146">+NS5+NS23+NS38+NS52+NS63</f>
        <v>942</v>
      </c>
      <c r="NT4" s="491">
        <f t="shared" ref="NT4:NU4" si="147">+NT5+NT23+NT38+NT52+NT63</f>
        <v>1014</v>
      </c>
      <c r="NU4" s="491">
        <f t="shared" si="147"/>
        <v>1018</v>
      </c>
      <c r="NV4" s="492">
        <f t="shared" ref="NV4:OD5" si="148">SUM(NM4,ND4)</f>
        <v>36971.478260869568</v>
      </c>
      <c r="NW4" s="493">
        <f t="shared" si="148"/>
        <v>36422</v>
      </c>
      <c r="NX4" s="493">
        <f t="shared" si="148"/>
        <v>37580</v>
      </c>
      <c r="NY4" s="493">
        <f t="shared" si="148"/>
        <v>38281</v>
      </c>
      <c r="NZ4" s="493">
        <f t="shared" si="148"/>
        <v>37049</v>
      </c>
      <c r="OA4" s="493">
        <f t="shared" si="148"/>
        <v>37492</v>
      </c>
      <c r="OB4" s="493">
        <f t="shared" si="148"/>
        <v>36995</v>
      </c>
      <c r="OC4" s="493">
        <f t="shared" si="148"/>
        <v>37592</v>
      </c>
      <c r="OD4" s="493">
        <f t="shared" si="148"/>
        <v>36673</v>
      </c>
      <c r="OE4" s="490">
        <f t="shared" ref="OE4" si="149">+OE5+OE23+OE38+OE52+OE63</f>
        <v>100533.81818181818</v>
      </c>
      <c r="OF4" s="491">
        <f t="shared" ref="OF4" si="150">+OF5+OF23+OF38+OF52+OF63</f>
        <v>93970</v>
      </c>
      <c r="OG4" s="491">
        <f t="shared" ref="OG4" si="151">+OG5+OG23+OG38+OG52+OG63</f>
        <v>93553</v>
      </c>
      <c r="OH4" s="491">
        <f t="shared" ref="OH4" si="152">+OH5+OH23+OH38+OH52+OH63</f>
        <v>93343</v>
      </c>
      <c r="OI4" s="491">
        <f t="shared" ref="OI4" si="153">+OI5+OI23+OI38+OI52+OI63</f>
        <v>93370</v>
      </c>
      <c r="OJ4" s="491">
        <f t="shared" ref="OJ4" si="154">+OJ5+OJ23+OJ38+OJ52+OJ63</f>
        <v>92931</v>
      </c>
      <c r="OK4" s="491">
        <f t="shared" ref="OK4" si="155">+OK5+OK23+OK38+OK52+OK63</f>
        <v>92472</v>
      </c>
      <c r="OL4" s="491">
        <f t="shared" ref="OL4:OM4" si="156">+OL5+OL23+OL38+OL52+OL63</f>
        <v>94606</v>
      </c>
      <c r="OM4" s="491">
        <f t="shared" si="156"/>
        <v>94441</v>
      </c>
      <c r="ON4" s="490">
        <f t="shared" ref="ON4" si="157">+ON5+ON23+ON38+ON52+ON63</f>
        <v>14826.803418803418</v>
      </c>
      <c r="OO4" s="491">
        <f t="shared" ref="OO4" si="158">+OO5+OO23+OO38+OO52+OO63</f>
        <v>14194</v>
      </c>
      <c r="OP4" s="491">
        <f t="shared" ref="OP4" si="159">+OP5+OP23+OP38+OP52+OP63</f>
        <v>16954</v>
      </c>
      <c r="OQ4" s="491">
        <f t="shared" ref="OQ4" si="160">+OQ5+OQ23+OQ38+OQ52+OQ63</f>
        <v>18310</v>
      </c>
      <c r="OR4" s="491">
        <f t="shared" ref="OR4" si="161">+OR5+OR23+OR38+OR52+OR63</f>
        <v>13853</v>
      </c>
      <c r="OS4" s="491">
        <f t="shared" ref="OS4" si="162">+OS5+OS23+OS38+OS52+OS63</f>
        <v>13295</v>
      </c>
      <c r="OT4" s="491">
        <f t="shared" ref="OT4" si="163">+OT5+OT23+OT38+OT52+OT63</f>
        <v>13297</v>
      </c>
      <c r="OU4" s="491">
        <f t="shared" ref="OU4:OV4" si="164">+OU5+OU23+OU38+OU52+OU63</f>
        <v>14035</v>
      </c>
      <c r="OV4" s="491">
        <f t="shared" si="164"/>
        <v>13705</v>
      </c>
      <c r="OW4" s="492">
        <f t="shared" ref="OW4:PE5" si="165">SUM(ON4,OE4)</f>
        <v>115360.6216006216</v>
      </c>
      <c r="OX4" s="493">
        <f t="shared" si="165"/>
        <v>108164</v>
      </c>
      <c r="OY4" s="493">
        <f t="shared" si="165"/>
        <v>110507</v>
      </c>
      <c r="OZ4" s="493">
        <f t="shared" si="165"/>
        <v>111653</v>
      </c>
      <c r="PA4" s="493">
        <f t="shared" si="165"/>
        <v>107223</v>
      </c>
      <c r="PB4" s="493">
        <f t="shared" si="165"/>
        <v>106226</v>
      </c>
      <c r="PC4" s="493">
        <f t="shared" si="165"/>
        <v>105769</v>
      </c>
      <c r="PD4" s="493">
        <f t="shared" si="165"/>
        <v>108641</v>
      </c>
      <c r="PE4" s="493">
        <f t="shared" si="165"/>
        <v>108146</v>
      </c>
      <c r="PF4" s="277"/>
      <c r="PG4" s="277"/>
    </row>
    <row r="5" spans="1:423" s="12" customFormat="1" x14ac:dyDescent="0.2">
      <c r="A5" s="323" t="s">
        <v>37</v>
      </c>
      <c r="B5" s="324">
        <f t="shared" si="0"/>
        <v>301990</v>
      </c>
      <c r="C5" s="324">
        <f t="shared" si="0"/>
        <v>303012</v>
      </c>
      <c r="D5" s="324">
        <f t="shared" si="0"/>
        <v>318219</v>
      </c>
      <c r="E5" s="324">
        <f t="shared" si="0"/>
        <v>334902</v>
      </c>
      <c r="F5" s="324">
        <f t="shared" si="0"/>
        <v>352892</v>
      </c>
      <c r="G5" s="324">
        <f t="shared" si="0"/>
        <v>365474</v>
      </c>
      <c r="H5" s="324">
        <f t="shared" si="0"/>
        <v>380891</v>
      </c>
      <c r="I5" s="324">
        <f t="shared" si="0"/>
        <v>393200</v>
      </c>
      <c r="J5" s="324">
        <f t="shared" si="0"/>
        <v>398232</v>
      </c>
      <c r="K5" s="324">
        <f>SUM(AR5,DF5,ED5,EJ5,EP5,EV5,FB5,FH5,FN5,FT5,FZ5,GF5,GL5,GR5)</f>
        <v>411779</v>
      </c>
      <c r="L5" s="324">
        <f>SUM(AS5,DG5,EE5,EK5,EQ5,EW5,FC5,FI5,FO5,FU5,GA5,GG5,GM5,GS5)</f>
        <v>428800</v>
      </c>
      <c r="M5" s="325">
        <f t="shared" si="1"/>
        <v>85490</v>
      </c>
      <c r="N5" s="326">
        <f t="shared" si="1"/>
        <v>97212</v>
      </c>
      <c r="O5" s="326">
        <f t="shared" si="1"/>
        <v>105530</v>
      </c>
      <c r="P5" s="326">
        <f t="shared" si="1"/>
        <v>114937</v>
      </c>
      <c r="Q5" s="326">
        <f t="shared" si="1"/>
        <v>153669</v>
      </c>
      <c r="R5" s="326">
        <f t="shared" si="1"/>
        <v>165813</v>
      </c>
      <c r="S5" s="326">
        <f t="shared" si="1"/>
        <v>169519</v>
      </c>
      <c r="T5" s="326">
        <f t="shared" si="1"/>
        <v>177559</v>
      </c>
      <c r="U5" s="326">
        <f t="shared" si="1"/>
        <v>188049</v>
      </c>
      <c r="V5" s="326">
        <f>SUM(BC5,DQ5,EF5,EL5,ER5,EX5,FD5,FJ5,FP5,FV5,GB5,GH5,GN5,GT5)</f>
        <v>189682</v>
      </c>
      <c r="W5" s="326">
        <f>SUM(BD5,DR5,EG5,EM5,ES5,EY5,FE5,FK5,FQ5,FW5,GC5,GI5,GO5,GU5)</f>
        <v>188934</v>
      </c>
      <c r="X5" s="325">
        <f t="shared" si="2"/>
        <v>387480</v>
      </c>
      <c r="Y5" s="326">
        <f t="shared" si="2"/>
        <v>400224</v>
      </c>
      <c r="Z5" s="326">
        <f t="shared" si="2"/>
        <v>423749</v>
      </c>
      <c r="AA5" s="326">
        <f t="shared" si="2"/>
        <v>449839</v>
      </c>
      <c r="AB5" s="326">
        <f t="shared" si="2"/>
        <v>506561</v>
      </c>
      <c r="AC5" s="326">
        <f t="shared" si="2"/>
        <v>531287</v>
      </c>
      <c r="AD5" s="326">
        <f t="shared" si="2"/>
        <v>550410</v>
      </c>
      <c r="AE5" s="326">
        <f t="shared" si="2"/>
        <v>570759</v>
      </c>
      <c r="AF5" s="326">
        <f t="shared" si="2"/>
        <v>586281</v>
      </c>
      <c r="AG5" s="326">
        <f>SUM(BN5,EH5,EN5,ET5,EZ5,FF5,FL5,FR5,FX5,GD5,GJ5,GP5,GV5)</f>
        <v>601461</v>
      </c>
      <c r="AH5" s="326">
        <f>SUM(BO5,EI5,EO5,EU5,FA5,FG5,FM5,FS5,FY5,GE5,GK5,GQ5,GW5)</f>
        <v>617734</v>
      </c>
      <c r="AI5" s="104">
        <f>SUM(AI7:AI22)</f>
        <v>87909</v>
      </c>
      <c r="AJ5" s="105">
        <f t="shared" ref="AJ5:BA5" si="166">SUM(AJ7:AJ22)</f>
        <v>90703</v>
      </c>
      <c r="AK5" s="105">
        <f t="shared" si="166"/>
        <v>93419</v>
      </c>
      <c r="AL5" s="105">
        <f t="shared" si="166"/>
        <v>96828</v>
      </c>
      <c r="AM5" s="106">
        <f t="shared" si="166"/>
        <v>105916</v>
      </c>
      <c r="AN5" s="106">
        <f t="shared" si="166"/>
        <v>113593</v>
      </c>
      <c r="AO5" s="106">
        <f t="shared" si="166"/>
        <v>116262</v>
      </c>
      <c r="AP5" s="106">
        <f t="shared" si="166"/>
        <v>119647</v>
      </c>
      <c r="AQ5" s="106">
        <f t="shared" ref="AQ5:AR5" si="167">SUM(AQ7:AQ22)</f>
        <v>122719</v>
      </c>
      <c r="AR5" s="106">
        <f t="shared" si="167"/>
        <v>129701</v>
      </c>
      <c r="AS5" s="106">
        <f t="shared" ref="AS5" si="168">SUM(AS7:AS22)</f>
        <v>135138</v>
      </c>
      <c r="AT5" s="104">
        <f t="shared" si="166"/>
        <v>16708</v>
      </c>
      <c r="AU5" s="106">
        <f t="shared" si="166"/>
        <v>20331</v>
      </c>
      <c r="AV5" s="106">
        <f t="shared" si="166"/>
        <v>20571</v>
      </c>
      <c r="AW5" s="106">
        <f t="shared" si="166"/>
        <v>25003</v>
      </c>
      <c r="AX5" s="106">
        <f t="shared" si="166"/>
        <v>34383</v>
      </c>
      <c r="AY5" s="106">
        <f t="shared" si="166"/>
        <v>36986</v>
      </c>
      <c r="AZ5" s="106">
        <f t="shared" si="166"/>
        <v>38494</v>
      </c>
      <c r="BA5" s="106">
        <f t="shared" si="166"/>
        <v>40674</v>
      </c>
      <c r="BB5" s="106">
        <f t="shared" ref="BB5:BC5" si="169">SUM(BB7:BB22)</f>
        <v>44320</v>
      </c>
      <c r="BC5" s="106">
        <f t="shared" si="169"/>
        <v>46358</v>
      </c>
      <c r="BD5" s="106">
        <f t="shared" ref="BD5" si="170">SUM(BD7:BD22)</f>
        <v>47728</v>
      </c>
      <c r="BE5" s="327">
        <f t="shared" ref="BE5" si="171">SUM(BP5,AI5)</f>
        <v>144322</v>
      </c>
      <c r="BF5" s="328">
        <f t="shared" ref="BF5" si="172">SUM(BQ5,AJ5)</f>
        <v>161513</v>
      </c>
      <c r="BG5" s="328">
        <f t="shared" ref="BG5:BO5" si="173">SUM(BR5,AK5)</f>
        <v>168383</v>
      </c>
      <c r="BH5" s="328">
        <f t="shared" si="173"/>
        <v>176681</v>
      </c>
      <c r="BI5" s="328">
        <f t="shared" si="173"/>
        <v>223475</v>
      </c>
      <c r="BJ5" s="328">
        <f t="shared" si="173"/>
        <v>243298</v>
      </c>
      <c r="BK5" s="328">
        <f t="shared" si="173"/>
        <v>251274</v>
      </c>
      <c r="BL5" s="328">
        <f t="shared" si="173"/>
        <v>262791</v>
      </c>
      <c r="BM5" s="328">
        <f t="shared" si="173"/>
        <v>274340</v>
      </c>
      <c r="BN5" s="328">
        <f t="shared" si="173"/>
        <v>283772</v>
      </c>
      <c r="BO5" s="328">
        <f t="shared" si="173"/>
        <v>291634</v>
      </c>
      <c r="BP5" s="329">
        <f t="shared" si="9"/>
        <v>56413</v>
      </c>
      <c r="BQ5" s="330">
        <f t="shared" si="10"/>
        <v>70810</v>
      </c>
      <c r="BR5" s="330">
        <f t="shared" si="11"/>
        <v>74964</v>
      </c>
      <c r="BS5" s="330">
        <f t="shared" si="11"/>
        <v>79853</v>
      </c>
      <c r="BT5" s="330">
        <f t="shared" si="11"/>
        <v>117559</v>
      </c>
      <c r="BU5" s="330">
        <f t="shared" si="11"/>
        <v>129705</v>
      </c>
      <c r="BV5" s="330">
        <f t="shared" si="11"/>
        <v>135012</v>
      </c>
      <c r="BW5" s="330">
        <f t="shared" si="11"/>
        <v>143144</v>
      </c>
      <c r="BX5" s="330">
        <f t="shared" si="11"/>
        <v>151621</v>
      </c>
      <c r="BY5" s="330">
        <f t="shared" si="11"/>
        <v>154071</v>
      </c>
      <c r="BZ5" s="330">
        <f t="shared" si="11"/>
        <v>156496</v>
      </c>
      <c r="CA5" s="398">
        <f t="shared" ref="CA5:CA63" si="174">+BP5/BE5</f>
        <v>0.39088288687795347</v>
      </c>
      <c r="CB5" s="399">
        <f t="shared" ref="CB5:CB63" si="175">+BQ5/BF5</f>
        <v>0.43841672187378106</v>
      </c>
      <c r="CC5" s="399">
        <f t="shared" ref="CC5:CC63" si="176">+BR5/BG5</f>
        <v>0.44519933722525434</v>
      </c>
      <c r="CD5" s="399">
        <f t="shared" ref="CD5:CD63" si="177">+BS5/BH5</f>
        <v>0.45196144463751053</v>
      </c>
      <c r="CE5" s="399">
        <f t="shared" ref="CE5:CE63" si="178">+BT5/BI5</f>
        <v>0.52604989372413025</v>
      </c>
      <c r="CF5" s="399">
        <f t="shared" ref="CF5:CF63" si="179">+BU5/BJ5</f>
        <v>0.53311165730914356</v>
      </c>
      <c r="CG5" s="399">
        <f t="shared" ref="CG5:CG63" si="180">+BV5/BK5</f>
        <v>0.53730986890804455</v>
      </c>
      <c r="CH5" s="399">
        <f>+BW5/BL5</f>
        <v>0.54470662998352304</v>
      </c>
      <c r="CI5" s="399">
        <f>+BX5/BM5</f>
        <v>0.55267551213822264</v>
      </c>
      <c r="CJ5" s="399">
        <f>+BY5/BN5</f>
        <v>0.54293940205517111</v>
      </c>
      <c r="CK5" s="399">
        <f>+BZ5/BO5</f>
        <v>0.53661781548104814</v>
      </c>
      <c r="CL5" s="331">
        <f t="shared" ref="CL5" si="181">+BP5/AI5</f>
        <v>0.64172041542959202</v>
      </c>
      <c r="CM5" s="332">
        <f t="shared" ref="CM5" si="182">+BQ5/AJ5</f>
        <v>0.78067980110911439</v>
      </c>
      <c r="CN5" s="332">
        <f t="shared" ref="CN5:CU5" si="183">+BR5/AK5</f>
        <v>0.80244918057354497</v>
      </c>
      <c r="CO5" s="332">
        <f t="shared" si="183"/>
        <v>0.82468913950510181</v>
      </c>
      <c r="CP5" s="332">
        <f t="shared" si="183"/>
        <v>1.1099267343932928</v>
      </c>
      <c r="CQ5" s="332">
        <f t="shared" si="183"/>
        <v>1.1418397260394566</v>
      </c>
      <c r="CR5" s="332">
        <f t="shared" si="183"/>
        <v>1.1612736749754864</v>
      </c>
      <c r="CS5" s="332">
        <f t="shared" si="183"/>
        <v>1.1963860355880214</v>
      </c>
      <c r="CT5" s="332">
        <f t="shared" si="183"/>
        <v>1.2355136531425452</v>
      </c>
      <c r="CU5" s="332">
        <f t="shared" si="183"/>
        <v>1.187893693957641</v>
      </c>
      <c r="CV5" s="332"/>
      <c r="CW5" s="333" t="s">
        <v>36</v>
      </c>
      <c r="CX5" s="334" t="s">
        <v>36</v>
      </c>
      <c r="CY5" s="335" t="s">
        <v>36</v>
      </c>
      <c r="CZ5" s="335" t="s">
        <v>36</v>
      </c>
      <c r="DA5" s="336" t="s">
        <v>36</v>
      </c>
      <c r="DB5" s="336" t="s">
        <v>36</v>
      </c>
      <c r="DC5" s="336" t="s">
        <v>36</v>
      </c>
      <c r="DD5" s="336" t="s">
        <v>36</v>
      </c>
      <c r="DE5" s="411" t="s">
        <v>36</v>
      </c>
      <c r="DF5" s="411" t="s">
        <v>36</v>
      </c>
      <c r="DG5" s="411" t="s">
        <v>36</v>
      </c>
      <c r="DH5" s="293">
        <f t="shared" ref="DH5:DO5" si="184">SUM(DH7:DH22)</f>
        <v>39705</v>
      </c>
      <c r="DI5" s="294">
        <f t="shared" si="184"/>
        <v>50479</v>
      </c>
      <c r="DJ5" s="294">
        <f t="shared" si="184"/>
        <v>54393</v>
      </c>
      <c r="DK5" s="294">
        <f t="shared" si="184"/>
        <v>54850</v>
      </c>
      <c r="DL5" s="294">
        <f t="shared" si="184"/>
        <v>83176</v>
      </c>
      <c r="DM5" s="294">
        <f t="shared" si="184"/>
        <v>92719</v>
      </c>
      <c r="DN5" s="294">
        <f t="shared" si="184"/>
        <v>96518</v>
      </c>
      <c r="DO5" s="294">
        <f t="shared" si="184"/>
        <v>102470</v>
      </c>
      <c r="DP5" s="294">
        <f t="shared" ref="DP5:DQ5" si="185">SUM(DP7:DP22)</f>
        <v>107301</v>
      </c>
      <c r="DQ5" s="294">
        <f t="shared" si="185"/>
        <v>107713</v>
      </c>
      <c r="DR5" s="294">
        <f t="shared" ref="DR5" si="186">SUM(DR7:DR22)</f>
        <v>108768</v>
      </c>
      <c r="DS5" s="337">
        <f t="shared" si="23"/>
        <v>39705</v>
      </c>
      <c r="DT5" s="338">
        <f t="shared" si="23"/>
        <v>50479</v>
      </c>
      <c r="DU5" s="338">
        <f t="shared" si="23"/>
        <v>54393</v>
      </c>
      <c r="DV5" s="338">
        <f t="shared" si="23"/>
        <v>54850</v>
      </c>
      <c r="DW5" s="338">
        <f t="shared" si="23"/>
        <v>83176</v>
      </c>
      <c r="DX5" s="338">
        <f t="shared" si="23"/>
        <v>92719</v>
      </c>
      <c r="DY5" s="338">
        <f t="shared" si="23"/>
        <v>96518</v>
      </c>
      <c r="DZ5" s="338">
        <f t="shared" si="23"/>
        <v>102470</v>
      </c>
      <c r="EA5" s="338">
        <f t="shared" si="23"/>
        <v>107301</v>
      </c>
      <c r="EB5" s="338">
        <f t="shared" si="23"/>
        <v>107713</v>
      </c>
      <c r="EC5" s="338">
        <f t="shared" si="23"/>
        <v>108768</v>
      </c>
      <c r="ED5" s="460">
        <f t="shared" ref="ED5:EF5" si="187">SUM(ED7:ED22)</f>
        <v>6214</v>
      </c>
      <c r="EE5" s="469">
        <f t="shared" ref="EE5" si="188">SUM(EE7:EE22)</f>
        <v>6039</v>
      </c>
      <c r="EF5" s="455">
        <f t="shared" si="187"/>
        <v>404</v>
      </c>
      <c r="EG5" s="455">
        <f t="shared" ref="EG5" si="189">SUM(EG7:EG22)</f>
        <v>350</v>
      </c>
      <c r="EH5" s="469">
        <f>SUM(EF5,ED5)</f>
        <v>6618</v>
      </c>
      <c r="EI5" s="469">
        <f>SUM(EG5,EE5)</f>
        <v>6389</v>
      </c>
      <c r="EJ5" s="460">
        <f t="shared" ref="EJ5:EL5" si="190">SUM(EJ7:EJ22)</f>
        <v>15068</v>
      </c>
      <c r="EK5" s="469">
        <f t="shared" ref="EK5" si="191">SUM(EK7:EK22)</f>
        <v>16401</v>
      </c>
      <c r="EL5" s="455">
        <f t="shared" si="190"/>
        <v>4275</v>
      </c>
      <c r="EM5" s="455">
        <f t="shared" ref="EM5" si="192">SUM(EM7:EM22)</f>
        <v>3414</v>
      </c>
      <c r="EN5" s="469">
        <f>SUM(EL5,EJ5)</f>
        <v>19343</v>
      </c>
      <c r="EO5" s="469">
        <f>SUM(EM5,EK5)</f>
        <v>19815</v>
      </c>
      <c r="EP5" s="460">
        <f t="shared" ref="EP5:ER5" si="193">SUM(EP7:EP22)</f>
        <v>36091</v>
      </c>
      <c r="EQ5" s="469">
        <f t="shared" ref="EQ5" si="194">SUM(EQ7:EQ22)</f>
        <v>37501</v>
      </c>
      <c r="ER5" s="455">
        <f t="shared" si="193"/>
        <v>901</v>
      </c>
      <c r="ES5" s="455">
        <f t="shared" ref="ES5" si="195">SUM(ES7:ES22)</f>
        <v>922</v>
      </c>
      <c r="ET5" s="469">
        <f>SUM(ER5,EP5)</f>
        <v>36992</v>
      </c>
      <c r="EU5" s="469">
        <f>SUM(ES5,EQ5)</f>
        <v>38423</v>
      </c>
      <c r="EV5" s="460">
        <f t="shared" ref="EV5:EX5" si="196">SUM(EV7:EV22)</f>
        <v>28201</v>
      </c>
      <c r="EW5" s="469">
        <f t="shared" ref="EW5" si="197">SUM(EW7:EW22)</f>
        <v>31242</v>
      </c>
      <c r="EX5" s="455">
        <f t="shared" si="196"/>
        <v>2059</v>
      </c>
      <c r="EY5" s="455">
        <f t="shared" ref="EY5" si="198">SUM(EY7:EY22)</f>
        <v>2011</v>
      </c>
      <c r="EZ5" s="469">
        <f>SUM(EX5,EV5)</f>
        <v>30260</v>
      </c>
      <c r="FA5" s="469">
        <f>SUM(EY5,EW5)</f>
        <v>33253</v>
      </c>
      <c r="FB5" s="460">
        <f t="shared" ref="FB5:FD5" si="199">SUM(FB7:FB22)</f>
        <v>42026</v>
      </c>
      <c r="FC5" s="469">
        <f t="shared" ref="FC5" si="200">SUM(FC7:FC22)</f>
        <v>42313</v>
      </c>
      <c r="FD5" s="455">
        <f t="shared" si="199"/>
        <v>3928</v>
      </c>
      <c r="FE5" s="455">
        <f t="shared" ref="FE5" si="201">SUM(FE7:FE22)</f>
        <v>3466</v>
      </c>
      <c r="FF5" s="469">
        <f>SUM(FD5,FB5)</f>
        <v>45954</v>
      </c>
      <c r="FG5" s="469">
        <f>SUM(FE5,FC5)</f>
        <v>45779</v>
      </c>
      <c r="FH5" s="460">
        <f t="shared" ref="FH5:FJ5" si="202">SUM(FH7:FH22)</f>
        <v>22765</v>
      </c>
      <c r="FI5" s="469">
        <f t="shared" ref="FI5" si="203">SUM(FI7:FI22)</f>
        <v>25476</v>
      </c>
      <c r="FJ5" s="455">
        <f t="shared" si="202"/>
        <v>2508</v>
      </c>
      <c r="FK5" s="455">
        <f t="shared" ref="FK5" si="204">SUM(FK7:FK22)</f>
        <v>2309</v>
      </c>
      <c r="FL5" s="469">
        <f>SUM(FJ5,FH5)</f>
        <v>25273</v>
      </c>
      <c r="FM5" s="469">
        <f>SUM(FK5,FI5)</f>
        <v>27785</v>
      </c>
      <c r="FN5" s="460">
        <f t="shared" ref="FN5:FP5" si="205">SUM(FN7:FN22)</f>
        <v>10660</v>
      </c>
      <c r="FO5" s="469">
        <f t="shared" ref="FO5" si="206">SUM(FO7:FO22)</f>
        <v>13560</v>
      </c>
      <c r="FP5" s="455">
        <f t="shared" si="205"/>
        <v>1226</v>
      </c>
      <c r="FQ5" s="455">
        <f t="shared" ref="FQ5" si="207">SUM(FQ7:FQ22)</f>
        <v>2106</v>
      </c>
      <c r="FR5" s="469">
        <f>SUM(FP5,FN5)</f>
        <v>11886</v>
      </c>
      <c r="FS5" s="469">
        <f>SUM(FQ5,FO5)</f>
        <v>15666</v>
      </c>
      <c r="FT5" s="460">
        <f t="shared" ref="FT5:FV5" si="208">SUM(FT7:FT22)</f>
        <v>35976</v>
      </c>
      <c r="FU5" s="469">
        <f t="shared" ref="FU5" si="209">SUM(FU7:FU22)</f>
        <v>36996</v>
      </c>
      <c r="FV5" s="455">
        <f t="shared" si="208"/>
        <v>6274</v>
      </c>
      <c r="FW5" s="455">
        <f t="shared" ref="FW5" si="210">SUM(FW7:FW22)</f>
        <v>6351</v>
      </c>
      <c r="FX5" s="469">
        <f>SUM(FV5,FT5)</f>
        <v>42250</v>
      </c>
      <c r="FY5" s="469">
        <f>SUM(FW5,FU5)</f>
        <v>43347</v>
      </c>
      <c r="FZ5" s="460">
        <f t="shared" ref="FZ5:GB5" si="211">SUM(FZ7:FZ22)</f>
        <v>753</v>
      </c>
      <c r="GA5" s="469">
        <f t="shared" ref="GA5" si="212">SUM(GA7:GA22)</f>
        <v>633</v>
      </c>
      <c r="GB5" s="455">
        <f t="shared" si="211"/>
        <v>216</v>
      </c>
      <c r="GC5" s="455">
        <f t="shared" ref="GC5" si="213">SUM(GC7:GC22)</f>
        <v>183</v>
      </c>
      <c r="GD5" s="469">
        <f>SUM(GB5,FZ5)</f>
        <v>969</v>
      </c>
      <c r="GE5" s="469">
        <f>SUM(GC5,GA5)</f>
        <v>816</v>
      </c>
      <c r="GF5" s="460">
        <f t="shared" ref="GF5:GH5" si="214">SUM(GF7:GF22)</f>
        <v>63688</v>
      </c>
      <c r="GG5" s="469">
        <f t="shared" ref="GG5" si="215">SUM(GG7:GG22)</f>
        <v>62691</v>
      </c>
      <c r="GH5" s="455">
        <f t="shared" si="214"/>
        <v>12085</v>
      </c>
      <c r="GI5" s="455">
        <f t="shared" ref="GI5" si="216">SUM(GI7:GI22)</f>
        <v>9540</v>
      </c>
      <c r="GJ5" s="469">
        <f>SUM(GH5,GF5)</f>
        <v>75773</v>
      </c>
      <c r="GK5" s="469">
        <f>SUM(GI5,GG5)</f>
        <v>72231</v>
      </c>
      <c r="GL5" s="460">
        <f t="shared" ref="GL5:GN5" si="217">SUM(GL7:GL22)</f>
        <v>17296</v>
      </c>
      <c r="GM5" s="469">
        <f t="shared" ref="GM5" si="218">SUM(GM7:GM22)</f>
        <v>17664</v>
      </c>
      <c r="GN5" s="455">
        <f t="shared" si="217"/>
        <v>977</v>
      </c>
      <c r="GO5" s="455">
        <f t="shared" ref="GO5" si="219">SUM(GO7:GO22)</f>
        <v>992</v>
      </c>
      <c r="GP5" s="469">
        <f>SUM(GN5,GL5)</f>
        <v>18273</v>
      </c>
      <c r="GQ5" s="469">
        <f>SUM(GO5,GM5)</f>
        <v>18656</v>
      </c>
      <c r="GR5" s="460">
        <f t="shared" ref="GR5:GT5" si="220">SUM(GR7:GR22)</f>
        <v>3340</v>
      </c>
      <c r="GS5" s="469">
        <f t="shared" ref="GS5" si="221">SUM(GS7:GS22)</f>
        <v>3146</v>
      </c>
      <c r="GT5" s="455">
        <f t="shared" si="220"/>
        <v>758</v>
      </c>
      <c r="GU5" s="455">
        <f t="shared" ref="GU5" si="222">SUM(GU7:GU22)</f>
        <v>794</v>
      </c>
      <c r="GV5" s="360">
        <f>SUM(GT5,GR5)</f>
        <v>4098</v>
      </c>
      <c r="GW5" s="360">
        <f>SUM(GU5,GS5)</f>
        <v>3940</v>
      </c>
      <c r="GX5" s="497">
        <f t="shared" ref="GX5:HN5" si="223">SUM(GX7:GX22)</f>
        <v>19767</v>
      </c>
      <c r="GY5" s="498">
        <f t="shared" si="223"/>
        <v>19938</v>
      </c>
      <c r="GZ5" s="498">
        <f t="shared" si="223"/>
        <v>21111</v>
      </c>
      <c r="HA5" s="498">
        <f t="shared" si="223"/>
        <v>21674</v>
      </c>
      <c r="HB5" s="499">
        <f t="shared" si="223"/>
        <v>23266</v>
      </c>
      <c r="HC5" s="499">
        <f t="shared" si="223"/>
        <v>23735</v>
      </c>
      <c r="HD5" s="499">
        <f t="shared" si="223"/>
        <v>24719</v>
      </c>
      <c r="HE5" s="499">
        <f t="shared" si="223"/>
        <v>24474</v>
      </c>
      <c r="HF5" s="499">
        <f t="shared" ref="HF5" si="224">SUM(HF7:HF22)</f>
        <v>24574</v>
      </c>
      <c r="HG5" s="497">
        <f t="shared" si="223"/>
        <v>424</v>
      </c>
      <c r="HH5" s="499">
        <f t="shared" si="223"/>
        <v>432</v>
      </c>
      <c r="HI5" s="499">
        <f t="shared" si="223"/>
        <v>579</v>
      </c>
      <c r="HJ5" s="499">
        <f t="shared" si="223"/>
        <v>703</v>
      </c>
      <c r="HK5" s="499">
        <f t="shared" si="223"/>
        <v>532</v>
      </c>
      <c r="HL5" s="499">
        <f t="shared" si="223"/>
        <v>493</v>
      </c>
      <c r="HM5" s="499">
        <f t="shared" si="223"/>
        <v>543</v>
      </c>
      <c r="HN5" s="499">
        <f t="shared" si="223"/>
        <v>458</v>
      </c>
      <c r="HO5" s="499">
        <f t="shared" ref="HO5" si="225">SUM(HO7:HO22)</f>
        <v>465</v>
      </c>
      <c r="HP5" s="497">
        <f t="shared" si="76"/>
        <v>20191</v>
      </c>
      <c r="HQ5" s="499">
        <f t="shared" si="76"/>
        <v>20370</v>
      </c>
      <c r="HR5" s="499">
        <f t="shared" si="76"/>
        <v>21690</v>
      </c>
      <c r="HS5" s="499">
        <f t="shared" si="76"/>
        <v>22377</v>
      </c>
      <c r="HT5" s="499">
        <f t="shared" si="76"/>
        <v>23798</v>
      </c>
      <c r="HU5" s="499">
        <f t="shared" si="76"/>
        <v>24228</v>
      </c>
      <c r="HV5" s="499">
        <f t="shared" si="76"/>
        <v>25262</v>
      </c>
      <c r="HW5" s="499">
        <f t="shared" si="76"/>
        <v>24932</v>
      </c>
      <c r="HX5" s="499">
        <f t="shared" si="76"/>
        <v>25039</v>
      </c>
      <c r="HY5" s="497">
        <f t="shared" ref="HY5:HY63" si="226">+IZ5+KA5</f>
        <v>81635</v>
      </c>
      <c r="HZ5" s="498">
        <f t="shared" ref="HZ5:HZ63" si="227">+JA5+KB5</f>
        <v>83973</v>
      </c>
      <c r="IA5" s="498">
        <f t="shared" ref="IA5:IA63" si="228">+JB5+KC5</f>
        <v>92895</v>
      </c>
      <c r="IB5" s="498">
        <f t="shared" ref="IB5:IB63" si="229">+JC5+KD5</f>
        <v>102997</v>
      </c>
      <c r="IC5" s="500">
        <f t="shared" ref="IC5:IC63" si="230">+JD5+KE5</f>
        <v>119273</v>
      </c>
      <c r="ID5" s="500">
        <f t="shared" ref="ID5:ID63" si="231">+JE5+KF5</f>
        <v>124164</v>
      </c>
      <c r="IE5" s="500">
        <f t="shared" ref="IE5:IE63" si="232">+JF5+KG5</f>
        <v>134845</v>
      </c>
      <c r="IF5" s="500">
        <f t="shared" ref="IF5:IG63" si="233">+JG5+KH5</f>
        <v>143790</v>
      </c>
      <c r="IG5" s="500">
        <f t="shared" si="233"/>
        <v>147571</v>
      </c>
      <c r="IH5" s="497">
        <f t="shared" ref="IH5:IH63" si="234">+JI5+KJ5</f>
        <v>12730</v>
      </c>
      <c r="II5" s="499">
        <f t="shared" ref="II5:II63" si="235">+JJ5+KK5</f>
        <v>12320</v>
      </c>
      <c r="IJ5" s="499">
        <f t="shared" ref="IJ5:IJ63" si="236">+JK5+KL5</f>
        <v>13580</v>
      </c>
      <c r="IK5" s="499">
        <f t="shared" ref="IK5:IK63" si="237">+JL5+KM5</f>
        <v>15114</v>
      </c>
      <c r="IL5" s="499">
        <f t="shared" ref="IL5:IL63" si="238">+JM5+KN5</f>
        <v>14921</v>
      </c>
      <c r="IM5" s="499">
        <f t="shared" ref="IM5:IM63" si="239">+JN5+KO5</f>
        <v>14384</v>
      </c>
      <c r="IN5" s="499">
        <f t="shared" ref="IN5:IN63" si="240">+JO5+KP5</f>
        <v>14331</v>
      </c>
      <c r="IO5" s="499">
        <f t="shared" ref="IO5:IP63" si="241">+JP5+KQ5</f>
        <v>15287</v>
      </c>
      <c r="IP5" s="499">
        <f t="shared" si="241"/>
        <v>16214</v>
      </c>
      <c r="IQ5" s="497">
        <f t="shared" ref="IQ5:IQ63" si="242">SUM(IH5,HY5)</f>
        <v>94365</v>
      </c>
      <c r="IR5" s="499">
        <f t="shared" ref="IR5:IR63" si="243">SUM(II5,HZ5)</f>
        <v>96293</v>
      </c>
      <c r="IS5" s="499">
        <f t="shared" ref="IS5:IS63" si="244">SUM(IJ5,IA5)</f>
        <v>106475</v>
      </c>
      <c r="IT5" s="499">
        <f t="shared" ref="IT5:IT63" si="245">SUM(IK5,IB5)</f>
        <v>118111</v>
      </c>
      <c r="IU5" s="499">
        <f t="shared" ref="IU5:IU63" si="246">SUM(IL5,IC5)</f>
        <v>134194</v>
      </c>
      <c r="IV5" s="499">
        <f t="shared" ref="IV5:IV63" si="247">SUM(IM5,ID5)</f>
        <v>138548</v>
      </c>
      <c r="IW5" s="499">
        <f t="shared" ref="IW5:IW63" si="248">SUM(IN5,IE5)</f>
        <v>149176</v>
      </c>
      <c r="IX5" s="499">
        <f t="shared" ref="IX5:IY63" si="249">SUM(IO5,IF5)</f>
        <v>159077</v>
      </c>
      <c r="IY5" s="499">
        <f t="shared" si="249"/>
        <v>163785</v>
      </c>
      <c r="IZ5" s="497">
        <f t="shared" ref="IZ5:JG5" si="250">SUM(IZ7:IZ22)</f>
        <v>55106</v>
      </c>
      <c r="JA5" s="498">
        <f t="shared" si="250"/>
        <v>57529</v>
      </c>
      <c r="JB5" s="498">
        <f t="shared" si="250"/>
        <v>64865</v>
      </c>
      <c r="JC5" s="498">
        <f t="shared" si="250"/>
        <v>73021</v>
      </c>
      <c r="JD5" s="499">
        <f t="shared" si="250"/>
        <v>91963</v>
      </c>
      <c r="JE5" s="499">
        <f t="shared" si="250"/>
        <v>96419</v>
      </c>
      <c r="JF5" s="499">
        <f t="shared" si="250"/>
        <v>106146</v>
      </c>
      <c r="JG5" s="499">
        <f t="shared" si="250"/>
        <v>115898</v>
      </c>
      <c r="JH5" s="499">
        <f t="shared" ref="JH5" si="251">SUM(JH7:JH22)</f>
        <v>120037</v>
      </c>
      <c r="JI5" s="497">
        <f t="shared" ref="JI5:JP5" si="252">SUM(JI7:JI22)</f>
        <v>8348</v>
      </c>
      <c r="JJ5" s="499">
        <f t="shared" si="252"/>
        <v>8081</v>
      </c>
      <c r="JK5" s="499">
        <f t="shared" si="252"/>
        <v>8502</v>
      </c>
      <c r="JL5" s="499">
        <f t="shared" si="252"/>
        <v>9455</v>
      </c>
      <c r="JM5" s="499">
        <f t="shared" si="252"/>
        <v>10507</v>
      </c>
      <c r="JN5" s="499">
        <f t="shared" si="252"/>
        <v>9250</v>
      </c>
      <c r="JO5" s="499">
        <f t="shared" si="252"/>
        <v>9553</v>
      </c>
      <c r="JP5" s="499">
        <f t="shared" si="252"/>
        <v>9777</v>
      </c>
      <c r="JQ5" s="499">
        <f t="shared" ref="JQ5" si="253">SUM(JQ7:JQ22)</f>
        <v>10796</v>
      </c>
      <c r="JR5" s="497">
        <f t="shared" si="95"/>
        <v>63454</v>
      </c>
      <c r="JS5" s="499">
        <f t="shared" si="95"/>
        <v>65610</v>
      </c>
      <c r="JT5" s="499">
        <f t="shared" si="95"/>
        <v>73367</v>
      </c>
      <c r="JU5" s="499">
        <f t="shared" si="95"/>
        <v>82476</v>
      </c>
      <c r="JV5" s="499">
        <f t="shared" si="95"/>
        <v>102470</v>
      </c>
      <c r="JW5" s="499">
        <f t="shared" si="95"/>
        <v>105669</v>
      </c>
      <c r="JX5" s="499">
        <f t="shared" si="95"/>
        <v>115699</v>
      </c>
      <c r="JY5" s="499">
        <f t="shared" si="95"/>
        <v>125675</v>
      </c>
      <c r="JZ5" s="499">
        <f t="shared" si="95"/>
        <v>130833</v>
      </c>
      <c r="KA5" s="497">
        <f t="shared" ref="KA5:KH5" si="254">SUM(KA7:KA22)</f>
        <v>26529</v>
      </c>
      <c r="KB5" s="498">
        <f t="shared" si="254"/>
        <v>26444</v>
      </c>
      <c r="KC5" s="498">
        <f t="shared" si="254"/>
        <v>28030</v>
      </c>
      <c r="KD5" s="498">
        <f t="shared" si="254"/>
        <v>29976</v>
      </c>
      <c r="KE5" s="499">
        <f t="shared" si="254"/>
        <v>27310</v>
      </c>
      <c r="KF5" s="499">
        <f t="shared" si="254"/>
        <v>27745</v>
      </c>
      <c r="KG5" s="499">
        <f t="shared" si="254"/>
        <v>28699</v>
      </c>
      <c r="KH5" s="499">
        <f t="shared" si="254"/>
        <v>27892</v>
      </c>
      <c r="KI5" s="499">
        <f t="shared" ref="KI5" si="255">SUM(KI7:KI22)</f>
        <v>27534</v>
      </c>
      <c r="KJ5" s="497">
        <f t="shared" ref="KJ5:KQ5" si="256">SUM(KJ7:KJ22)</f>
        <v>4382</v>
      </c>
      <c r="KK5" s="499">
        <f t="shared" si="256"/>
        <v>4239</v>
      </c>
      <c r="KL5" s="499">
        <f t="shared" si="256"/>
        <v>5078</v>
      </c>
      <c r="KM5" s="499">
        <f t="shared" si="256"/>
        <v>5659</v>
      </c>
      <c r="KN5" s="499">
        <f t="shared" si="256"/>
        <v>4414</v>
      </c>
      <c r="KO5" s="499">
        <f t="shared" si="256"/>
        <v>5134</v>
      </c>
      <c r="KP5" s="499">
        <f t="shared" si="256"/>
        <v>4778</v>
      </c>
      <c r="KQ5" s="499">
        <f t="shared" si="256"/>
        <v>5510</v>
      </c>
      <c r="KR5" s="499">
        <f t="shared" ref="KR5" si="257">SUM(KR7:KR22)</f>
        <v>5418</v>
      </c>
      <c r="KS5" s="497">
        <f t="shared" si="112"/>
        <v>30911</v>
      </c>
      <c r="KT5" s="499">
        <f t="shared" si="112"/>
        <v>30683</v>
      </c>
      <c r="KU5" s="499">
        <f t="shared" si="112"/>
        <v>33108</v>
      </c>
      <c r="KV5" s="499">
        <f t="shared" si="112"/>
        <v>35635</v>
      </c>
      <c r="KW5" s="499">
        <f t="shared" si="112"/>
        <v>31724</v>
      </c>
      <c r="KX5" s="499">
        <f t="shared" si="112"/>
        <v>32879</v>
      </c>
      <c r="KY5" s="499">
        <f t="shared" si="112"/>
        <v>33477</v>
      </c>
      <c r="KZ5" s="499">
        <f t="shared" si="112"/>
        <v>33402</v>
      </c>
      <c r="LA5" s="499">
        <f t="shared" si="112"/>
        <v>32952</v>
      </c>
      <c r="LB5" s="497">
        <f t="shared" ref="LB5:LB63" si="258">+MC5+ND5+OE5</f>
        <v>112679</v>
      </c>
      <c r="LC5" s="498">
        <f t="shared" ref="LC5:LC63" si="259">+MD5+NE5+OF5</f>
        <v>108398</v>
      </c>
      <c r="LD5" s="498">
        <f t="shared" ref="LD5:LD63" si="260">+ME5+NF5+OG5</f>
        <v>110794</v>
      </c>
      <c r="LE5" s="498">
        <f t="shared" ref="LE5:LE63" si="261">+MF5+NG5+OH5</f>
        <v>113403</v>
      </c>
      <c r="LF5" s="500">
        <f t="shared" ref="LF5:LF63" si="262">+MG5+NH5+OI5</f>
        <v>104437</v>
      </c>
      <c r="LG5" s="500">
        <f t="shared" ref="LG5:LG63" si="263">+MH5+NI5+OJ5</f>
        <v>103982</v>
      </c>
      <c r="LH5" s="500">
        <f t="shared" ref="LH5:LH63" si="264">+MI5+NJ5+OK5</f>
        <v>105065</v>
      </c>
      <c r="LI5" s="500">
        <f t="shared" ref="LI5:LJ63" si="265">+MJ5+NK5+OL5</f>
        <v>105289</v>
      </c>
      <c r="LJ5" s="500">
        <f t="shared" si="265"/>
        <v>103368</v>
      </c>
      <c r="LK5" s="497">
        <f t="shared" ref="LK5:LK63" si="266">+ML5+NM5+ON5</f>
        <v>15923</v>
      </c>
      <c r="LL5" s="499">
        <f t="shared" ref="LL5:LL63" si="267">+MM5+NN5+OO5</f>
        <v>13650</v>
      </c>
      <c r="LM5" s="499">
        <f t="shared" ref="LM5:LM63" si="268">+MN5+NO5+OP5</f>
        <v>16407</v>
      </c>
      <c r="LN5" s="499">
        <f t="shared" ref="LN5:LN63" si="269">+MO5+NP5+OQ5</f>
        <v>19267</v>
      </c>
      <c r="LO5" s="499">
        <f t="shared" ref="LO5:LO63" si="270">+MP5+NQ5+OR5</f>
        <v>20657</v>
      </c>
      <c r="LP5" s="499">
        <f t="shared" ref="LP5:LP63" si="271">+MQ5+NR5+OS5</f>
        <v>21231</v>
      </c>
      <c r="LQ5" s="499">
        <f t="shared" ref="LQ5:LQ63" si="272">+MR5+NS5+OT5</f>
        <v>19633</v>
      </c>
      <c r="LR5" s="499">
        <f t="shared" ref="LR5:LS63" si="273">+MS5+NT5+OU5</f>
        <v>18670</v>
      </c>
      <c r="LS5" s="499">
        <f t="shared" si="273"/>
        <v>19749</v>
      </c>
      <c r="LT5" s="497">
        <f t="shared" ref="LT5:LT63" si="274">SUM(LK5,LB5)</f>
        <v>128602</v>
      </c>
      <c r="LU5" s="499">
        <f t="shared" ref="LU5:LU63" si="275">SUM(LL5,LC5)</f>
        <v>122048</v>
      </c>
      <c r="LV5" s="499">
        <f t="shared" ref="LV5:LV63" si="276">SUM(LM5,LD5)</f>
        <v>127201</v>
      </c>
      <c r="LW5" s="499">
        <f t="shared" ref="LW5:LW63" si="277">SUM(LN5,LE5)</f>
        <v>132670</v>
      </c>
      <c r="LX5" s="499">
        <f t="shared" ref="LX5:LX63" si="278">SUM(LO5,LF5)</f>
        <v>125094</v>
      </c>
      <c r="LY5" s="499">
        <f t="shared" ref="LY5:LY63" si="279">SUM(LP5,LG5)</f>
        <v>125213</v>
      </c>
      <c r="LZ5" s="499">
        <f t="shared" ref="LZ5:LZ63" si="280">SUM(LQ5,LH5)</f>
        <v>124698</v>
      </c>
      <c r="MA5" s="499">
        <f t="shared" ref="MA5:MB63" si="281">SUM(LR5,LI5)</f>
        <v>123959</v>
      </c>
      <c r="MB5" s="499">
        <f t="shared" si="281"/>
        <v>123117</v>
      </c>
      <c r="MC5" s="497">
        <f t="shared" ref="MC5:MJ5" si="282">SUM(MC7:MC22)</f>
        <v>60405</v>
      </c>
      <c r="MD5" s="498">
        <f t="shared" si="282"/>
        <v>58506</v>
      </c>
      <c r="ME5" s="498">
        <f t="shared" si="282"/>
        <v>59427</v>
      </c>
      <c r="MF5" s="498">
        <f t="shared" si="282"/>
        <v>60828</v>
      </c>
      <c r="MG5" s="499">
        <f t="shared" si="282"/>
        <v>55411</v>
      </c>
      <c r="MH5" s="499">
        <f t="shared" si="282"/>
        <v>54686</v>
      </c>
      <c r="MI5" s="499">
        <f t="shared" si="282"/>
        <v>54327</v>
      </c>
      <c r="MJ5" s="499">
        <f t="shared" si="282"/>
        <v>53991</v>
      </c>
      <c r="MK5" s="499">
        <f t="shared" ref="MK5" si="283">SUM(MK7:MK22)</f>
        <v>52796</v>
      </c>
      <c r="ML5" s="497">
        <f t="shared" ref="ML5:MS5" si="284">SUM(ML7:ML22)</f>
        <v>10033</v>
      </c>
      <c r="MM5" s="499">
        <f t="shared" si="284"/>
        <v>8598</v>
      </c>
      <c r="MN5" s="499">
        <f t="shared" si="284"/>
        <v>10441</v>
      </c>
      <c r="MO5" s="499">
        <f t="shared" si="284"/>
        <v>13216</v>
      </c>
      <c r="MP5" s="499">
        <f t="shared" si="284"/>
        <v>14543</v>
      </c>
      <c r="MQ5" s="499">
        <f t="shared" si="284"/>
        <v>14786</v>
      </c>
      <c r="MR5" s="499">
        <f t="shared" si="284"/>
        <v>14172</v>
      </c>
      <c r="MS5" s="499">
        <f t="shared" si="284"/>
        <v>12458</v>
      </c>
      <c r="MT5" s="499">
        <f t="shared" ref="MT5" si="285">SUM(MT7:MT22)</f>
        <v>13490</v>
      </c>
      <c r="MU5" s="497">
        <f t="shared" si="131"/>
        <v>70438</v>
      </c>
      <c r="MV5" s="499">
        <f t="shared" si="131"/>
        <v>67104</v>
      </c>
      <c r="MW5" s="499">
        <f t="shared" si="131"/>
        <v>69868</v>
      </c>
      <c r="MX5" s="499">
        <f t="shared" si="131"/>
        <v>74044</v>
      </c>
      <c r="MY5" s="499">
        <f t="shared" si="131"/>
        <v>69954</v>
      </c>
      <c r="MZ5" s="499">
        <f t="shared" si="131"/>
        <v>69472</v>
      </c>
      <c r="NA5" s="499">
        <f t="shared" si="131"/>
        <v>68499</v>
      </c>
      <c r="NB5" s="499">
        <f t="shared" si="131"/>
        <v>66449</v>
      </c>
      <c r="NC5" s="499">
        <f t="shared" si="131"/>
        <v>66286</v>
      </c>
      <c r="ND5" s="497">
        <f t="shared" ref="ND5:NT5" si="286">SUM(ND7:ND22)</f>
        <v>13988</v>
      </c>
      <c r="NE5" s="498">
        <f t="shared" si="286"/>
        <v>13577</v>
      </c>
      <c r="NF5" s="498">
        <f t="shared" si="286"/>
        <v>14616</v>
      </c>
      <c r="NG5" s="498">
        <f t="shared" si="286"/>
        <v>15433</v>
      </c>
      <c r="NH5" s="499">
        <f t="shared" si="286"/>
        <v>14373</v>
      </c>
      <c r="NI5" s="499">
        <f t="shared" si="286"/>
        <v>14696</v>
      </c>
      <c r="NJ5" s="499">
        <f t="shared" si="286"/>
        <v>14870</v>
      </c>
      <c r="NK5" s="499">
        <f t="shared" si="286"/>
        <v>15166</v>
      </c>
      <c r="NL5" s="499">
        <f t="shared" ref="NL5" si="287">SUM(NL7:NL22)</f>
        <v>14726</v>
      </c>
      <c r="NM5" s="497">
        <f t="shared" si="286"/>
        <v>416</v>
      </c>
      <c r="NN5" s="499">
        <f t="shared" si="286"/>
        <v>365</v>
      </c>
      <c r="NO5" s="499">
        <f t="shared" si="286"/>
        <v>373</v>
      </c>
      <c r="NP5" s="499">
        <f t="shared" si="286"/>
        <v>286</v>
      </c>
      <c r="NQ5" s="499">
        <f t="shared" si="286"/>
        <v>566</v>
      </c>
      <c r="NR5" s="499">
        <f t="shared" si="286"/>
        <v>586</v>
      </c>
      <c r="NS5" s="499">
        <f t="shared" si="286"/>
        <v>316</v>
      </c>
      <c r="NT5" s="499">
        <f t="shared" si="286"/>
        <v>358</v>
      </c>
      <c r="NU5" s="499">
        <f t="shared" ref="NU5" si="288">SUM(NU7:NU22)</f>
        <v>376</v>
      </c>
      <c r="NV5" s="497">
        <f t="shared" si="148"/>
        <v>14404</v>
      </c>
      <c r="NW5" s="499">
        <f t="shared" si="148"/>
        <v>13942</v>
      </c>
      <c r="NX5" s="499">
        <f t="shared" si="148"/>
        <v>14989</v>
      </c>
      <c r="NY5" s="499">
        <f t="shared" si="148"/>
        <v>15719</v>
      </c>
      <c r="NZ5" s="499">
        <f t="shared" si="148"/>
        <v>14939</v>
      </c>
      <c r="OA5" s="499">
        <f t="shared" si="148"/>
        <v>15282</v>
      </c>
      <c r="OB5" s="499">
        <f t="shared" si="148"/>
        <v>15186</v>
      </c>
      <c r="OC5" s="499">
        <f t="shared" si="148"/>
        <v>15524</v>
      </c>
      <c r="OD5" s="499">
        <f t="shared" si="148"/>
        <v>15102</v>
      </c>
      <c r="OE5" s="497">
        <f t="shared" ref="OE5:OU5" si="289">SUM(OE7:OE22)</f>
        <v>38286</v>
      </c>
      <c r="OF5" s="498">
        <f t="shared" si="289"/>
        <v>36315</v>
      </c>
      <c r="OG5" s="498">
        <f t="shared" si="289"/>
        <v>36751</v>
      </c>
      <c r="OH5" s="498">
        <f t="shared" si="289"/>
        <v>37142</v>
      </c>
      <c r="OI5" s="499">
        <f t="shared" si="289"/>
        <v>34653</v>
      </c>
      <c r="OJ5" s="499">
        <f t="shared" si="289"/>
        <v>34600</v>
      </c>
      <c r="OK5" s="499">
        <f t="shared" si="289"/>
        <v>35868</v>
      </c>
      <c r="OL5" s="499">
        <f t="shared" si="289"/>
        <v>36132</v>
      </c>
      <c r="OM5" s="499">
        <f t="shared" ref="OM5" si="290">SUM(OM7:OM22)</f>
        <v>35846</v>
      </c>
      <c r="ON5" s="497">
        <f t="shared" si="289"/>
        <v>5474</v>
      </c>
      <c r="OO5" s="499">
        <f t="shared" si="289"/>
        <v>4687</v>
      </c>
      <c r="OP5" s="499">
        <f t="shared" si="289"/>
        <v>5593</v>
      </c>
      <c r="OQ5" s="499">
        <f t="shared" si="289"/>
        <v>5765</v>
      </c>
      <c r="OR5" s="499">
        <f t="shared" si="289"/>
        <v>5548</v>
      </c>
      <c r="OS5" s="499">
        <f t="shared" si="289"/>
        <v>5859</v>
      </c>
      <c r="OT5" s="499">
        <f t="shared" si="289"/>
        <v>5145</v>
      </c>
      <c r="OU5" s="499">
        <f t="shared" si="289"/>
        <v>5854</v>
      </c>
      <c r="OV5" s="499">
        <f t="shared" ref="OV5" si="291">SUM(OV7:OV22)</f>
        <v>5883</v>
      </c>
      <c r="OW5" s="497">
        <f t="shared" si="165"/>
        <v>43760</v>
      </c>
      <c r="OX5" s="499">
        <f t="shared" si="165"/>
        <v>41002</v>
      </c>
      <c r="OY5" s="499">
        <f t="shared" si="165"/>
        <v>42344</v>
      </c>
      <c r="OZ5" s="499">
        <f t="shared" si="165"/>
        <v>42907</v>
      </c>
      <c r="PA5" s="499">
        <f t="shared" si="165"/>
        <v>40201</v>
      </c>
      <c r="PB5" s="499">
        <f t="shared" si="165"/>
        <v>40459</v>
      </c>
      <c r="PC5" s="499">
        <f t="shared" si="165"/>
        <v>41013</v>
      </c>
      <c r="PD5" s="499">
        <f t="shared" si="165"/>
        <v>41986</v>
      </c>
      <c r="PE5" s="499">
        <f t="shared" si="165"/>
        <v>41729</v>
      </c>
      <c r="PF5" s="277"/>
      <c r="PG5" s="277"/>
    </row>
    <row r="6" spans="1:423" s="239" customFormat="1" x14ac:dyDescent="0.2">
      <c r="A6" s="339" t="s">
        <v>113</v>
      </c>
      <c r="B6" s="340">
        <f>(B5/B$4)*100</f>
        <v>35.066206099068495</v>
      </c>
      <c r="C6" s="340">
        <f t="shared" ref="C6:CW6" si="292">(C5/C$4)*100</f>
        <v>35.693906831990837</v>
      </c>
      <c r="D6" s="340">
        <f t="shared" si="292"/>
        <v>36.431130156236939</v>
      </c>
      <c r="E6" s="340">
        <f t="shared" si="292"/>
        <v>37.161206994121265</v>
      </c>
      <c r="F6" s="340">
        <f t="shared" si="292"/>
        <v>36.454052803275879</v>
      </c>
      <c r="G6" s="340">
        <f t="shared" si="292"/>
        <v>36.37733595441312</v>
      </c>
      <c r="H6" s="340">
        <f t="shared" si="292"/>
        <v>37.57874309009344</v>
      </c>
      <c r="I6" s="340">
        <f t="shared" si="292"/>
        <v>37.143361852104803</v>
      </c>
      <c r="J6" s="340">
        <f t="shared" ref="J6:K6" si="293">(J5/J$4)*100</f>
        <v>36.919311550032212</v>
      </c>
      <c r="K6" s="340">
        <f t="shared" si="293"/>
        <v>37.047043507754815</v>
      </c>
      <c r="L6" s="340">
        <f t="shared" ref="L6" si="294">(L5/L$4)*100</f>
        <v>37.534028343093226</v>
      </c>
      <c r="M6" s="341">
        <f t="shared" si="292"/>
        <v>28.864540934471954</v>
      </c>
      <c r="N6" s="342">
        <f t="shared" si="292"/>
        <v>27.973388275647743</v>
      </c>
      <c r="O6" s="342">
        <f t="shared" si="292"/>
        <v>28.669463069015354</v>
      </c>
      <c r="P6" s="342">
        <f t="shared" si="292"/>
        <v>28.86986619645786</v>
      </c>
      <c r="Q6" s="342">
        <f t="shared" si="292"/>
        <v>33.161700759398613</v>
      </c>
      <c r="R6" s="342">
        <f t="shared" si="292"/>
        <v>33.937807396552046</v>
      </c>
      <c r="S6" s="342">
        <f t="shared" si="292"/>
        <v>33.960718163642262</v>
      </c>
      <c r="T6" s="342">
        <f t="shared" si="292"/>
        <v>34.398059625447267</v>
      </c>
      <c r="U6" s="342">
        <f t="shared" ref="U6:V6" si="295">(U5/U$4)*100</f>
        <v>35.069766921415699</v>
      </c>
      <c r="V6" s="342">
        <f t="shared" si="295"/>
        <v>34.786930463551869</v>
      </c>
      <c r="W6" s="342">
        <f t="shared" ref="W6" si="296">(W5/W$4)*100</f>
        <v>34.538899999634381</v>
      </c>
      <c r="X6" s="341">
        <f t="shared" si="292"/>
        <v>33.479178502918934</v>
      </c>
      <c r="Y6" s="342">
        <f t="shared" si="292"/>
        <v>33.451406429439487</v>
      </c>
      <c r="Z6" s="342">
        <f t="shared" si="292"/>
        <v>34.130010881357762</v>
      </c>
      <c r="AA6" s="342">
        <f t="shared" si="292"/>
        <v>34.620709824641068</v>
      </c>
      <c r="AB6" s="342">
        <f t="shared" si="292"/>
        <v>35.388235195492094</v>
      </c>
      <c r="AC6" s="342">
        <f t="shared" si="292"/>
        <v>35.579144606342929</v>
      </c>
      <c r="AD6" s="342">
        <f t="shared" si="292"/>
        <v>36.38489816181599</v>
      </c>
      <c r="AE6" s="342">
        <f t="shared" si="292"/>
        <v>36.24349913321776</v>
      </c>
      <c r="AF6" s="342">
        <f t="shared" ref="AF6:AG6" si="297">(AF5/AF$4)*100</f>
        <v>36.305173980056587</v>
      </c>
      <c r="AG6" s="342">
        <f t="shared" si="297"/>
        <v>36.303206659218446</v>
      </c>
      <c r="AH6" s="342">
        <f t="shared" ref="AH6" si="298">(AH5/AH$4)*100</f>
        <v>36.564250571784399</v>
      </c>
      <c r="AI6" s="343">
        <f t="shared" si="292"/>
        <v>34.560484335771832</v>
      </c>
      <c r="AJ6" s="344">
        <f t="shared" si="292"/>
        <v>34.167077888567029</v>
      </c>
      <c r="AK6" s="344">
        <f t="shared" si="292"/>
        <v>34.662021267911868</v>
      </c>
      <c r="AL6" s="344">
        <f t="shared" si="292"/>
        <v>34.978181082565094</v>
      </c>
      <c r="AM6" s="344">
        <f t="shared" si="292"/>
        <v>36.328339369992321</v>
      </c>
      <c r="AN6" s="345">
        <f t="shared" si="292"/>
        <v>36.155848950906503</v>
      </c>
      <c r="AO6" s="345">
        <f t="shared" si="292"/>
        <v>36.689945941169597</v>
      </c>
      <c r="AP6" s="345">
        <f t="shared" si="292"/>
        <v>36.501224873317895</v>
      </c>
      <c r="AQ6" s="345">
        <f t="shared" ref="AQ6:AR6" si="299">(AQ5/AQ$4)*100</f>
        <v>35.576911926711894</v>
      </c>
      <c r="AR6" s="345">
        <f t="shared" si="299"/>
        <v>36.069535521405172</v>
      </c>
      <c r="AS6" s="345">
        <f t="shared" ref="AS6" si="300">(AS5/AS$4)*100</f>
        <v>36.402082766534591</v>
      </c>
      <c r="AT6" s="343">
        <f t="shared" si="292"/>
        <v>26.160939895903073</v>
      </c>
      <c r="AU6" s="345">
        <f t="shared" si="292"/>
        <v>24.325488460019862</v>
      </c>
      <c r="AV6" s="345">
        <f t="shared" si="292"/>
        <v>24.821120455614949</v>
      </c>
      <c r="AW6" s="345">
        <f t="shared" si="292"/>
        <v>25.112994917739702</v>
      </c>
      <c r="AX6" s="344">
        <f t="shared" si="292"/>
        <v>27.811210871147779</v>
      </c>
      <c r="AY6" s="345">
        <f t="shared" si="292"/>
        <v>27.649983179456513</v>
      </c>
      <c r="AZ6" s="345">
        <f t="shared" si="292"/>
        <v>28.496343016197329</v>
      </c>
      <c r="BA6" s="345">
        <f t="shared" si="292"/>
        <v>28.541755843572599</v>
      </c>
      <c r="BB6" s="345">
        <f t="shared" ref="BB6:BC6" si="301">(BB5/BB$4)*100</f>
        <v>28.207200728092001</v>
      </c>
      <c r="BC6" s="345">
        <f t="shared" si="301"/>
        <v>28.273624376379892</v>
      </c>
      <c r="BD6" s="345">
        <f t="shared" ref="BD6" si="302">(BD5/BD$4)*100</f>
        <v>28.365961796764495</v>
      </c>
      <c r="BE6" s="343">
        <f t="shared" si="292"/>
        <v>32.045376465239833</v>
      </c>
      <c r="BF6" s="345">
        <f t="shared" si="292"/>
        <v>31.320149548948578</v>
      </c>
      <c r="BG6" s="345">
        <f t="shared" si="292"/>
        <v>31.993365076590425</v>
      </c>
      <c r="BH6" s="345">
        <f t="shared" si="292"/>
        <v>31.785161731371208</v>
      </c>
      <c r="BI6" s="345">
        <f t="shared" si="292"/>
        <v>34.339772825058084</v>
      </c>
      <c r="BJ6" s="345">
        <f t="shared" si="292"/>
        <v>34.691983134395819</v>
      </c>
      <c r="BK6" s="345">
        <f t="shared" si="292"/>
        <v>35.378894650658864</v>
      </c>
      <c r="BL6" s="345">
        <f t="shared" si="292"/>
        <v>35.627798769253296</v>
      </c>
      <c r="BM6" s="345">
        <f t="shared" ref="BM6:BN6" si="303">(BM5/BM$4)*100</f>
        <v>35.166069114387788</v>
      </c>
      <c r="BN6" s="345">
        <f t="shared" si="303"/>
        <v>35.444429317109055</v>
      </c>
      <c r="BO6" s="345">
        <f t="shared" ref="BO6" si="304">(BO5/BO$4)*100</f>
        <v>35.453486704061113</v>
      </c>
      <c r="BP6" s="346">
        <f t="shared" si="292"/>
        <v>28.7814281016522</v>
      </c>
      <c r="BQ6" s="347">
        <f t="shared" si="292"/>
        <v>28.299662290430227</v>
      </c>
      <c r="BR6" s="347">
        <f t="shared" si="292"/>
        <v>29.19249820866694</v>
      </c>
      <c r="BS6" s="348">
        <f t="shared" si="292"/>
        <v>28.617454378646485</v>
      </c>
      <c r="BT6" s="347">
        <f t="shared" si="292"/>
        <v>32.725820101106827</v>
      </c>
      <c r="BU6" s="347">
        <f t="shared" si="292"/>
        <v>33.503989584974676</v>
      </c>
      <c r="BV6" s="347">
        <f t="shared" si="292"/>
        <v>34.322757779133617</v>
      </c>
      <c r="BW6" s="347">
        <f t="shared" si="292"/>
        <v>34.929187041863095</v>
      </c>
      <c r="BX6" s="347">
        <f t="shared" ref="BX6:BY6" si="305">(BX5/BX$4)*100</f>
        <v>34.840424920781182</v>
      </c>
      <c r="BY6" s="347">
        <f t="shared" si="305"/>
        <v>34.934754265631199</v>
      </c>
      <c r="BZ6" s="347">
        <f t="shared" ref="BZ6" si="306">(BZ5/BZ$4)*100</f>
        <v>34.673254384118579</v>
      </c>
      <c r="CA6" s="398"/>
      <c r="CB6" s="399"/>
      <c r="CC6" s="399"/>
      <c r="CD6" s="399"/>
      <c r="CE6" s="399"/>
      <c r="CF6" s="399"/>
      <c r="CG6" s="399"/>
      <c r="CH6" s="399"/>
      <c r="CI6" s="399"/>
      <c r="CJ6" s="399"/>
      <c r="CK6" s="399"/>
      <c r="CL6" s="346">
        <f t="shared" si="292"/>
        <v>83.278428108896549</v>
      </c>
      <c r="CM6" s="347">
        <f t="shared" si="292"/>
        <v>82.827282984887191</v>
      </c>
      <c r="CN6" s="347">
        <f t="shared" si="292"/>
        <v>84.220415142644001</v>
      </c>
      <c r="CO6" s="348">
        <f t="shared" si="292"/>
        <v>81.815158744520517</v>
      </c>
      <c r="CP6" s="347">
        <f t="shared" si="292"/>
        <v>90.083446335944501</v>
      </c>
      <c r="CQ6" s="347">
        <f t="shared" si="292"/>
        <v>92.665476145968512</v>
      </c>
      <c r="CR6" s="347">
        <f t="shared" si="292"/>
        <v>93.548128509560499</v>
      </c>
      <c r="CS6" s="347">
        <f t="shared" si="292"/>
        <v>95.693191565733045</v>
      </c>
      <c r="CT6" s="347">
        <f t="shared" ref="CT6:CU6" si="307">(CT5/CT$4)*100</f>
        <v>97.929873712907238</v>
      </c>
      <c r="CU6" s="347">
        <f t="shared" si="307"/>
        <v>96.853906657321545</v>
      </c>
      <c r="CV6" s="347"/>
      <c r="CW6" s="343" t="e">
        <f t="shared" si="292"/>
        <v>#VALUE!</v>
      </c>
      <c r="CX6" s="344" t="e">
        <f t="shared" ref="CX6:IQ6" si="308">(CX5/CX$4)*100</f>
        <v>#VALUE!</v>
      </c>
      <c r="CY6" s="295" t="e">
        <f t="shared" si="308"/>
        <v>#VALUE!</v>
      </c>
      <c r="CZ6" s="295" t="e">
        <f t="shared" si="308"/>
        <v>#VALUE!</v>
      </c>
      <c r="DA6" s="295" t="e">
        <f t="shared" si="308"/>
        <v>#VALUE!</v>
      </c>
      <c r="DB6" s="294" t="e">
        <f t="shared" si="308"/>
        <v>#VALUE!</v>
      </c>
      <c r="DC6" s="294" t="e">
        <f t="shared" si="308"/>
        <v>#VALUE!</v>
      </c>
      <c r="DD6" s="294" t="e">
        <f t="shared" si="308"/>
        <v>#VALUE!</v>
      </c>
      <c r="DE6" s="412" t="e">
        <v>#VALUE!</v>
      </c>
      <c r="DF6" s="412" t="e">
        <v>#VALUE!</v>
      </c>
      <c r="DG6" s="412" t="e">
        <v>#VALUE!</v>
      </c>
      <c r="DH6" s="293">
        <f t="shared" si="308"/>
        <v>30.047981290712549</v>
      </c>
      <c r="DI6" s="294">
        <f t="shared" si="308"/>
        <v>30.292973907198924</v>
      </c>
      <c r="DJ6" s="294">
        <f t="shared" si="308"/>
        <v>31.275623149239571</v>
      </c>
      <c r="DK6" s="294">
        <f t="shared" si="308"/>
        <v>30.561529803759875</v>
      </c>
      <c r="DL6" s="295">
        <f t="shared" si="308"/>
        <v>35.304804027267252</v>
      </c>
      <c r="DM6" s="294">
        <f t="shared" si="308"/>
        <v>36.594597581383596</v>
      </c>
      <c r="DN6" s="294">
        <f t="shared" si="308"/>
        <v>37.370100202883741</v>
      </c>
      <c r="DO6" s="294">
        <f t="shared" si="308"/>
        <v>38.334486822169431</v>
      </c>
      <c r="DP6" s="294">
        <f t="shared" ref="DP6:DQ6" si="309">(DP5/DP$4)*100</f>
        <v>38.588598308303126</v>
      </c>
      <c r="DQ6" s="294">
        <f t="shared" si="309"/>
        <v>38.876717569650225</v>
      </c>
      <c r="DR6" s="294">
        <f t="shared" ref="DR6" si="310">(DR5/DR$4)*100</f>
        <v>38.422110517261473</v>
      </c>
      <c r="DS6" s="293">
        <f t="shared" si="308"/>
        <v>30.047981290712549</v>
      </c>
      <c r="DT6" s="294">
        <f t="shared" si="308"/>
        <v>30.292973907198924</v>
      </c>
      <c r="DU6" s="294">
        <f t="shared" si="308"/>
        <v>31.275623149239571</v>
      </c>
      <c r="DV6" s="294">
        <f t="shared" si="308"/>
        <v>30.561529803759875</v>
      </c>
      <c r="DW6" s="294">
        <f t="shared" si="308"/>
        <v>35.304804027267252</v>
      </c>
      <c r="DX6" s="294">
        <f t="shared" si="308"/>
        <v>36.594597581383596</v>
      </c>
      <c r="DY6" s="294">
        <f t="shared" si="308"/>
        <v>37.370100202883741</v>
      </c>
      <c r="DZ6" s="294">
        <f t="shared" si="308"/>
        <v>38.334486822169431</v>
      </c>
      <c r="EA6" s="294">
        <f t="shared" ref="EA6:GV6" si="311">(EA5/EA$4)*100</f>
        <v>38.588598308303126</v>
      </c>
      <c r="EB6" s="294">
        <f t="shared" ref="EB6:EC6" si="312">(EB5/EB$4)*100</f>
        <v>38.876717569650225</v>
      </c>
      <c r="EC6" s="294">
        <f t="shared" si="312"/>
        <v>38.422110517261473</v>
      </c>
      <c r="ED6" s="459">
        <f t="shared" si="311"/>
        <v>38.505391002602551</v>
      </c>
      <c r="EE6" s="638">
        <f t="shared" ref="EE6" si="313">(EE5/EE$4)*100</f>
        <v>38.482125788568148</v>
      </c>
      <c r="EF6" s="454">
        <f t="shared" si="311"/>
        <v>28.877769835596855</v>
      </c>
      <c r="EG6" s="454">
        <f t="shared" ref="EG6" si="314">(EG5/EG$4)*100</f>
        <v>28.854080791426217</v>
      </c>
      <c r="EH6" s="345">
        <f t="shared" si="311"/>
        <v>37.737355305924616</v>
      </c>
      <c r="EI6" s="345">
        <f t="shared" ref="EI6" si="315">(EI5/EI$4)*100</f>
        <v>37.791316692298594</v>
      </c>
      <c r="EJ6" s="459">
        <f t="shared" si="311"/>
        <v>40.778328056074258</v>
      </c>
      <c r="EK6" s="638">
        <f t="shared" ref="EK6" si="316">(EK5/EK$4)*100</f>
        <v>39.426428519916342</v>
      </c>
      <c r="EL6" s="454">
        <f t="shared" si="311"/>
        <v>34.470246734397683</v>
      </c>
      <c r="EM6" s="454">
        <f t="shared" ref="EM6" si="317">(EM5/EM$4)*100</f>
        <v>32.864844050827877</v>
      </c>
      <c r="EN6" s="345">
        <f t="shared" si="311"/>
        <v>39.193159483719327</v>
      </c>
      <c r="EO6" s="345">
        <f t="shared" ref="EO6" si="318">(EO5/EO$4)*100</f>
        <v>38.115298055283056</v>
      </c>
      <c r="EP6" s="459">
        <f t="shared" si="311"/>
        <v>41.056355652628945</v>
      </c>
      <c r="EQ6" s="638">
        <f t="shared" ref="EQ6" si="319">(EQ5/EQ$4)*100</f>
        <v>40.585058603261871</v>
      </c>
      <c r="ER6" s="454">
        <f t="shared" si="311"/>
        <v>30.367374452308731</v>
      </c>
      <c r="ES6" s="454">
        <f t="shared" ref="ES6" si="320">(ES5/ES$4)*100</f>
        <v>31.716546267629859</v>
      </c>
      <c r="ET6" s="345">
        <f t="shared" si="311"/>
        <v>40.707360822246429</v>
      </c>
      <c r="EU6" s="345">
        <f t="shared" ref="EU6" si="321">(EU5/EU$4)*100</f>
        <v>40.314559113610606</v>
      </c>
      <c r="EV6" s="459">
        <f t="shared" si="311"/>
        <v>32.366950154368809</v>
      </c>
      <c r="EW6" s="638">
        <f t="shared" ref="EW6" si="322">(EW5/EW$4)*100</f>
        <v>32.817916342780315</v>
      </c>
      <c r="EX6" s="454">
        <f t="shared" si="311"/>
        <v>28.633013489083574</v>
      </c>
      <c r="EY6" s="454">
        <f t="shared" ref="EY6" si="323">(EY5/EY$4)*100</f>
        <v>27.772407126087558</v>
      </c>
      <c r="EZ6" s="345">
        <f t="shared" si="311"/>
        <v>32.082273112807464</v>
      </c>
      <c r="FA6" s="345">
        <f t="shared" ref="FA6" si="324">(FA5/FA$4)*100</f>
        <v>32.461269633635624</v>
      </c>
      <c r="FB6" s="459">
        <f t="shared" si="311"/>
        <v>37.582944322226396</v>
      </c>
      <c r="FC6" s="638">
        <f t="shared" ref="FC6" si="325">(FC5/FC$4)*100</f>
        <v>37.501218636722179</v>
      </c>
      <c r="FD6" s="454">
        <f t="shared" si="311"/>
        <v>35.153033828530518</v>
      </c>
      <c r="FE6" s="454">
        <f t="shared" ref="FE6" si="326">(FE5/FE$4)*100</f>
        <v>32.53849042433346</v>
      </c>
      <c r="FF6" s="345">
        <f t="shared" si="311"/>
        <v>37.362190640346029</v>
      </c>
      <c r="FG6" s="345">
        <f t="shared" ref="FG6" si="327">(FG5/FG$4)*100</f>
        <v>37.073119376756317</v>
      </c>
      <c r="FH6" s="459">
        <f t="shared" si="311"/>
        <v>37.121286240746173</v>
      </c>
      <c r="FI6" s="638">
        <f t="shared" ref="FI6" si="328">(FI5/FI$4)*100</f>
        <v>38.023313084879327</v>
      </c>
      <c r="FJ6" s="454">
        <f t="shared" si="311"/>
        <v>27.972339950925718</v>
      </c>
      <c r="FK6" s="454">
        <f t="shared" ref="FK6" si="329">(FK5/FK$4)*100</f>
        <v>26.2267151294866</v>
      </c>
      <c r="FL6" s="345">
        <f t="shared" si="311"/>
        <v>35.954304899561826</v>
      </c>
      <c r="FM6" s="345">
        <f t="shared" ref="FM6" si="330">(FM5/FM$4)*100</f>
        <v>36.653255062330977</v>
      </c>
      <c r="FN6" s="459">
        <f t="shared" si="311"/>
        <v>23.376680335957545</v>
      </c>
      <c r="FO6" s="638">
        <f t="shared" ref="FO6" si="331">(FO5/FO$4)*100</f>
        <v>29.783869267264102</v>
      </c>
      <c r="FP6" s="454">
        <f t="shared" si="311"/>
        <v>10.774233236664029</v>
      </c>
      <c r="FQ6" s="454">
        <f t="shared" ref="FQ6" si="332">(FQ5/FQ$4)*100</f>
        <v>21.713578719455615</v>
      </c>
      <c r="FR6" s="345">
        <f t="shared" si="311"/>
        <v>20.85995085995086</v>
      </c>
      <c r="FS6" s="345">
        <f t="shared" ref="FS6" si="333">(FS5/FS$4)*100</f>
        <v>28.366559834863381</v>
      </c>
      <c r="FT6" s="459">
        <f t="shared" si="311"/>
        <v>37.939361982599522</v>
      </c>
      <c r="FU6" s="638">
        <f t="shared" ref="FU6" si="334">(FU5/FU$4)*100</f>
        <v>38.107991182711523</v>
      </c>
      <c r="FV6" s="454">
        <f t="shared" si="311"/>
        <v>43.642181413466894</v>
      </c>
      <c r="FW6" s="454">
        <f t="shared" ref="FW6" si="335">(FW5/FW$4)*100</f>
        <v>42.976045473000404</v>
      </c>
      <c r="FX6" s="345">
        <f t="shared" si="311"/>
        <v>38.690121885330718</v>
      </c>
      <c r="FY6" s="345">
        <f t="shared" ref="FY6" si="336">(FY5/FY$4)*100</f>
        <v>38.751117468263899</v>
      </c>
      <c r="FZ6" s="459">
        <f t="shared" si="311"/>
        <v>37.991927346115034</v>
      </c>
      <c r="GA6" s="638">
        <f t="shared" ref="GA6" si="337">(GA5/GA$4)*100</f>
        <v>35.462184873949582</v>
      </c>
      <c r="GB6" s="454">
        <f t="shared" si="311"/>
        <v>37.049742710120071</v>
      </c>
      <c r="GC6" s="454">
        <f t="shared" ref="GC6" si="338">(GC5/GC$4)*100</f>
        <v>43.675417661097853</v>
      </c>
      <c r="GD6" s="345">
        <f t="shared" si="311"/>
        <v>37.777777777777779</v>
      </c>
      <c r="GE6" s="345">
        <f t="shared" ref="GE6" si="339">(GE5/GE$4)*100</f>
        <v>37.023593466424678</v>
      </c>
      <c r="GF6" s="459">
        <f t="shared" si="311"/>
        <v>40.775455849211227</v>
      </c>
      <c r="GG6" s="638">
        <f t="shared" ref="GG6" si="340">(GG5/GG$4)*100</f>
        <v>41.82690383101373</v>
      </c>
      <c r="GH6" s="454">
        <f t="shared" si="311"/>
        <v>40.231032990445755</v>
      </c>
      <c r="GI6" s="454">
        <f t="shared" ref="GI6" si="341">(GI5/GI$4)*100</f>
        <v>36.690896503980611</v>
      </c>
      <c r="GJ6" s="345">
        <f t="shared" si="311"/>
        <v>40.687640618371809</v>
      </c>
      <c r="GK6" s="345">
        <f t="shared" ref="GK6" si="342">(GK5/GK$4)*100</f>
        <v>41.067641557171527</v>
      </c>
      <c r="GL6" s="459">
        <f t="shared" si="311"/>
        <v>41.312759757320975</v>
      </c>
      <c r="GM6" s="638">
        <f t="shared" ref="GM6" si="343">(GM5/GM$4)*100</f>
        <v>41.943296765921076</v>
      </c>
      <c r="GN6" s="454">
        <f t="shared" si="311"/>
        <v>43.635551585529257</v>
      </c>
      <c r="GO6" s="454">
        <f t="shared" ref="GO6" si="344">(GO5/GO$4)*100</f>
        <v>48.579823702252696</v>
      </c>
      <c r="GP6" s="345">
        <f t="shared" si="311"/>
        <v>41.430676794014282</v>
      </c>
      <c r="GQ6" s="345">
        <f t="shared" ref="GQ6" si="345">(GQ5/GQ$4)*100</f>
        <v>42.250203822810036</v>
      </c>
      <c r="GR6" s="459">
        <f t="shared" si="311"/>
        <v>32.812653502308677</v>
      </c>
      <c r="GS6" s="638">
        <f t="shared" ref="GS6" si="346">(GS5/GS$4)*100</f>
        <v>31.213414029169563</v>
      </c>
      <c r="GT6" s="454">
        <f t="shared" si="311"/>
        <v>49.607329842931932</v>
      </c>
      <c r="GU6" s="454">
        <f t="shared" ref="GU6" si="347">(GU5/GU$4)*100</f>
        <v>51.929365598430344</v>
      </c>
      <c r="GV6" s="345">
        <f t="shared" si="311"/>
        <v>35.004698043905357</v>
      </c>
      <c r="GW6" s="345">
        <f t="shared" ref="GW6" si="348">(GW5/GW$4)*100</f>
        <v>33.9421088904204</v>
      </c>
      <c r="GX6" s="497">
        <f t="shared" si="308"/>
        <v>37.971439562364665</v>
      </c>
      <c r="GY6" s="498">
        <f t="shared" si="308"/>
        <v>38.573750193468506</v>
      </c>
      <c r="GZ6" s="498">
        <f t="shared" si="308"/>
        <v>40.573888643308798</v>
      </c>
      <c r="HA6" s="498">
        <f t="shared" si="308"/>
        <v>39.957229504267829</v>
      </c>
      <c r="HB6" s="498">
        <f t="shared" si="308"/>
        <v>39.310636140914085</v>
      </c>
      <c r="HC6" s="499">
        <f t="shared" si="308"/>
        <v>38.474007553776076</v>
      </c>
      <c r="HD6" s="499">
        <f t="shared" si="308"/>
        <v>38.747550748491264</v>
      </c>
      <c r="HE6" s="499">
        <f t="shared" si="308"/>
        <v>37.395144162452063</v>
      </c>
      <c r="HF6" s="499">
        <f t="shared" ref="HF6" si="349">(HF5/HF$4)*100</f>
        <v>36.415636762395899</v>
      </c>
      <c r="HG6" s="497">
        <f t="shared" si="308"/>
        <v>28.55891027275878</v>
      </c>
      <c r="HH6" s="499">
        <f t="shared" si="308"/>
        <v>27.101631116687582</v>
      </c>
      <c r="HI6" s="499">
        <f t="shared" si="308"/>
        <v>31.988950276243095</v>
      </c>
      <c r="HJ6" s="499">
        <f t="shared" si="308"/>
        <v>37.433439829605966</v>
      </c>
      <c r="HK6" s="498">
        <f t="shared" si="308"/>
        <v>24.094202898550723</v>
      </c>
      <c r="HL6" s="499">
        <f t="shared" si="308"/>
        <v>30.042656916514321</v>
      </c>
      <c r="HM6" s="499">
        <f t="shared" si="308"/>
        <v>24.954044117647058</v>
      </c>
      <c r="HN6" s="499">
        <f t="shared" si="308"/>
        <v>13.916742631419021</v>
      </c>
      <c r="HO6" s="499">
        <f t="shared" ref="HO6" si="350">(HO5/HO$4)*100</f>
        <v>20.842671447781264</v>
      </c>
      <c r="HP6" s="497">
        <f t="shared" si="308"/>
        <v>37.710443248558668</v>
      </c>
      <c r="HQ6" s="499">
        <f t="shared" si="308"/>
        <v>38.230546901392593</v>
      </c>
      <c r="HR6" s="499">
        <f t="shared" si="308"/>
        <v>40.285284448654373</v>
      </c>
      <c r="HS6" s="499">
        <f t="shared" si="308"/>
        <v>39.872774897097344</v>
      </c>
      <c r="HT6" s="499">
        <f t="shared" si="308"/>
        <v>38.763376932223544</v>
      </c>
      <c r="HU6" s="499">
        <f t="shared" si="308"/>
        <v>38.255542221941511</v>
      </c>
      <c r="HV6" s="499">
        <f t="shared" si="308"/>
        <v>38.29258310469752</v>
      </c>
      <c r="HW6" s="499">
        <f t="shared" si="308"/>
        <v>36.271058221071314</v>
      </c>
      <c r="HX6" s="499">
        <f t="shared" ref="HX6" si="351">(HX5/HX$4)*100</f>
        <v>35.917260769153529</v>
      </c>
      <c r="HY6" s="497">
        <f t="shared" si="308"/>
        <v>32.899298612196084</v>
      </c>
      <c r="HZ6" s="498">
        <f t="shared" si="308"/>
        <v>34.735614211434175</v>
      </c>
      <c r="IA6" s="498">
        <f t="shared" si="308"/>
        <v>35.666292963110848</v>
      </c>
      <c r="IB6" s="498">
        <f t="shared" si="308"/>
        <v>36.962193393264073</v>
      </c>
      <c r="IC6" s="500">
        <f t="shared" si="308"/>
        <v>35.189277379649326</v>
      </c>
      <c r="ID6" s="500">
        <f t="shared" si="308"/>
        <v>35.049526750655609</v>
      </c>
      <c r="IE6" s="500">
        <f t="shared" si="308"/>
        <v>36.86122607416803</v>
      </c>
      <c r="IF6" s="500">
        <f t="shared" si="308"/>
        <v>36.397187248454657</v>
      </c>
      <c r="IG6" s="500">
        <f t="shared" ref="IG6" si="352">(IG5/IG$4)*100</f>
        <v>36.570835222949981</v>
      </c>
      <c r="IH6" s="497">
        <f t="shared" si="308"/>
        <v>25.636927231133978</v>
      </c>
      <c r="II6" s="499">
        <f t="shared" si="308"/>
        <v>24.491094147582697</v>
      </c>
      <c r="IJ6" s="499">
        <f t="shared" si="308"/>
        <v>23.350585484120572</v>
      </c>
      <c r="IK6" s="499">
        <f t="shared" si="308"/>
        <v>25.789608395188125</v>
      </c>
      <c r="IL6" s="499">
        <f t="shared" si="308"/>
        <v>27.087720572216977</v>
      </c>
      <c r="IM6" s="499">
        <f t="shared" si="308"/>
        <v>27.018295202674778</v>
      </c>
      <c r="IN6" s="499">
        <f t="shared" si="308"/>
        <v>25.140341028699741</v>
      </c>
      <c r="IO6" s="499">
        <f t="shared" si="308"/>
        <v>26.611078229989904</v>
      </c>
      <c r="IP6" s="499">
        <f t="shared" ref="IP6" si="353">(IP5/IP$4)*100</f>
        <v>29.72482446330687</v>
      </c>
      <c r="IQ6" s="497">
        <f t="shared" si="308"/>
        <v>31.688339646304136</v>
      </c>
      <c r="IR6" s="499">
        <f t="shared" ref="IR6:LK6" si="354">(IR5/IR$4)*100</f>
        <v>32.971070319428328</v>
      </c>
      <c r="IS6" s="499">
        <f t="shared" si="354"/>
        <v>33.418284878520339</v>
      </c>
      <c r="IT6" s="499">
        <f t="shared" si="354"/>
        <v>35.020755500207557</v>
      </c>
      <c r="IU6" s="499">
        <f t="shared" si="354"/>
        <v>34.056711273986053</v>
      </c>
      <c r="IV6" s="499">
        <f t="shared" si="354"/>
        <v>34.000260128444552</v>
      </c>
      <c r="IW6" s="499">
        <f t="shared" si="354"/>
        <v>35.281040248615255</v>
      </c>
      <c r="IX6" s="499">
        <f t="shared" si="354"/>
        <v>35.154827360642116</v>
      </c>
      <c r="IY6" s="499">
        <f t="shared" ref="IY6" si="355">(IY5/IY$4)*100</f>
        <v>35.755608337626725</v>
      </c>
      <c r="IZ6" s="497">
        <f t="shared" si="354"/>
        <v>30.355798190868306</v>
      </c>
      <c r="JA6" s="498">
        <f t="shared" si="354"/>
        <v>32.51640544191541</v>
      </c>
      <c r="JB6" s="498">
        <f t="shared" si="354"/>
        <v>33.472144818048591</v>
      </c>
      <c r="JC6" s="498">
        <f t="shared" si="354"/>
        <v>34.668559437106531</v>
      </c>
      <c r="JD6" s="498">
        <f t="shared" si="354"/>
        <v>33.762262100563909</v>
      </c>
      <c r="JE6" s="499">
        <f t="shared" si="354"/>
        <v>33.631562792125344</v>
      </c>
      <c r="JF6" s="499">
        <f t="shared" si="354"/>
        <v>35.352304064585752</v>
      </c>
      <c r="JG6" s="499">
        <f t="shared" si="354"/>
        <v>35.39497071237043</v>
      </c>
      <c r="JH6" s="499">
        <f t="shared" ref="JH6" si="356">(JH5/JH$4)*100</f>
        <v>35.736252482159706</v>
      </c>
      <c r="JI6" s="497">
        <f t="shared" si="354"/>
        <v>23.878061794199024</v>
      </c>
      <c r="JJ6" s="499">
        <f t="shared" si="354"/>
        <v>23.670181605155243</v>
      </c>
      <c r="JK6" s="499">
        <f t="shared" si="354"/>
        <v>22.451674236822647</v>
      </c>
      <c r="JL6" s="499">
        <f t="shared" si="354"/>
        <v>23.914308116447884</v>
      </c>
      <c r="JM6" s="498">
        <f t="shared" si="354"/>
        <v>26.082963036516642</v>
      </c>
      <c r="JN6" s="499">
        <f t="shared" si="354"/>
        <v>23.069057535476471</v>
      </c>
      <c r="JO6" s="499">
        <f t="shared" si="354"/>
        <v>21.515281187360642</v>
      </c>
      <c r="JP6" s="499">
        <f t="shared" si="354"/>
        <v>22.183146526296682</v>
      </c>
      <c r="JQ6" s="499">
        <f t="shared" ref="JQ6" si="357">(JQ5/JQ$4)*100</f>
        <v>23.84960346389202</v>
      </c>
      <c r="JR6" s="497">
        <f t="shared" si="354"/>
        <v>29.309731262996085</v>
      </c>
      <c r="JS6" s="499">
        <f t="shared" si="354"/>
        <v>31.085505275675985</v>
      </c>
      <c r="JT6" s="499">
        <f t="shared" si="354"/>
        <v>31.670666850847805</v>
      </c>
      <c r="JU6" s="499">
        <f t="shared" si="354"/>
        <v>32.968904274413077</v>
      </c>
      <c r="JV6" s="499">
        <f t="shared" si="354"/>
        <v>32.772886169630951</v>
      </c>
      <c r="JW6" s="499">
        <f t="shared" si="354"/>
        <v>32.335543730052116</v>
      </c>
      <c r="JX6" s="499">
        <f t="shared" si="354"/>
        <v>33.569706342321112</v>
      </c>
      <c r="JY6" s="499">
        <f t="shared" si="354"/>
        <v>33.827614423066571</v>
      </c>
      <c r="JZ6" s="499">
        <f t="shared" ref="JZ6" si="358">(JZ5/JZ$4)*100</f>
        <v>34.324595187373411</v>
      </c>
      <c r="KA6" s="497">
        <f t="shared" si="354"/>
        <v>39.831957174575003</v>
      </c>
      <c r="KB6" s="498">
        <f t="shared" si="354"/>
        <v>40.792274704593837</v>
      </c>
      <c r="KC6" s="498">
        <f t="shared" si="354"/>
        <v>42.044159116817667</v>
      </c>
      <c r="KD6" s="498">
        <f t="shared" si="354"/>
        <v>44.063561128342329</v>
      </c>
      <c r="KE6" s="498">
        <f t="shared" si="354"/>
        <v>41.028799783663594</v>
      </c>
      <c r="KF6" s="499">
        <f t="shared" si="354"/>
        <v>41.066591672710587</v>
      </c>
      <c r="KG6" s="499">
        <f t="shared" si="354"/>
        <v>43.771161882683096</v>
      </c>
      <c r="KH6" s="499">
        <f t="shared" si="354"/>
        <v>41.250591575958353</v>
      </c>
      <c r="KI6" s="499">
        <f t="shared" ref="KI6" si="359">(KI5/KI$4)*100</f>
        <v>40.716313734768725</v>
      </c>
      <c r="KJ6" s="497">
        <f t="shared" si="354"/>
        <v>29.821746248954568</v>
      </c>
      <c r="KK6" s="499">
        <f t="shared" si="354"/>
        <v>26.224944320712694</v>
      </c>
      <c r="KL6" s="499">
        <f t="shared" si="354"/>
        <v>25.02834048006309</v>
      </c>
      <c r="KM6" s="499">
        <f t="shared" si="354"/>
        <v>29.677994545835958</v>
      </c>
      <c r="KN6" s="498">
        <f t="shared" si="354"/>
        <v>29.822309303425442</v>
      </c>
      <c r="KO6" s="499">
        <f t="shared" si="354"/>
        <v>39.068564036222512</v>
      </c>
      <c r="KP6" s="499">
        <f t="shared" si="354"/>
        <v>37.911608347218916</v>
      </c>
      <c r="KQ6" s="499">
        <f t="shared" si="354"/>
        <v>41.205504038288957</v>
      </c>
      <c r="KR6" s="499">
        <f t="shared" ref="KR6" si="360">(KR5/KR$4)*100</f>
        <v>58.383620689655167</v>
      </c>
      <c r="KS6" s="497">
        <f t="shared" si="354"/>
        <v>38.022651778680924</v>
      </c>
      <c r="KT6" s="499">
        <f t="shared" si="354"/>
        <v>37.884924064699341</v>
      </c>
      <c r="KU6" s="499">
        <f t="shared" si="354"/>
        <v>38.073990593051739</v>
      </c>
      <c r="KV6" s="499">
        <f t="shared" si="354"/>
        <v>40.914153185528775</v>
      </c>
      <c r="KW6" s="499">
        <f t="shared" si="354"/>
        <v>38.990216803500324</v>
      </c>
      <c r="KX6" s="499">
        <f t="shared" si="354"/>
        <v>40.741245570122175</v>
      </c>
      <c r="KY6" s="499">
        <f t="shared" si="354"/>
        <v>42.826440148908134</v>
      </c>
      <c r="KZ6" s="499">
        <f t="shared" si="354"/>
        <v>41.243147132908582</v>
      </c>
      <c r="LA6" s="499">
        <f t="shared" ref="LA6" si="361">(LA5/LA$4)*100</f>
        <v>42.848226360137318</v>
      </c>
      <c r="LB6" s="497">
        <f t="shared" si="354"/>
        <v>36.74596006034384</v>
      </c>
      <c r="LC6" s="498">
        <f t="shared" si="354"/>
        <v>37.377074052108192</v>
      </c>
      <c r="LD6" s="498">
        <f t="shared" si="354"/>
        <v>38.01084122409771</v>
      </c>
      <c r="LE6" s="498">
        <f t="shared" si="354"/>
        <v>38.904326705364127</v>
      </c>
      <c r="LF6" s="500">
        <f t="shared" si="354"/>
        <v>37.51841127740137</v>
      </c>
      <c r="LG6" s="500">
        <f t="shared" si="354"/>
        <v>37.872921636830512</v>
      </c>
      <c r="LH6" s="500">
        <f t="shared" si="354"/>
        <v>39.336780348270814</v>
      </c>
      <c r="LI6" s="500">
        <f t="shared" si="354"/>
        <v>38.951636472603376</v>
      </c>
      <c r="LJ6" s="500">
        <f t="shared" ref="LJ6" si="362">(LJ5/LJ$4)*100</f>
        <v>39.346508724382595</v>
      </c>
      <c r="LK6" s="497">
        <f t="shared" si="354"/>
        <v>32.474650731468522</v>
      </c>
      <c r="LL6" s="499">
        <f t="shared" ref="LL6:OE6" si="363">(LL5/LL$4)*100</f>
        <v>30.064092681100369</v>
      </c>
      <c r="LM6" s="499">
        <f t="shared" si="363"/>
        <v>31.961895856466597</v>
      </c>
      <c r="LN6" s="499">
        <f t="shared" si="363"/>
        <v>32.877717484044908</v>
      </c>
      <c r="LO6" s="499">
        <f t="shared" si="363"/>
        <v>44.066386500842633</v>
      </c>
      <c r="LP6" s="499">
        <f t="shared" si="363"/>
        <v>45.592372280799708</v>
      </c>
      <c r="LQ6" s="499">
        <f t="shared" si="363"/>
        <v>42.111020548239033</v>
      </c>
      <c r="LR6" s="499">
        <f t="shared" si="363"/>
        <v>40.907099035933392</v>
      </c>
      <c r="LS6" s="499">
        <f t="shared" ref="LS6" si="364">(LS5/LS$4)*100</f>
        <v>44.631517096431558</v>
      </c>
      <c r="LT6" s="497">
        <f t="shared" si="363"/>
        <v>36.157133087916492</v>
      </c>
      <c r="LU6" s="499">
        <f t="shared" si="363"/>
        <v>36.387162172234397</v>
      </c>
      <c r="LV6" s="499">
        <f t="shared" si="363"/>
        <v>37.105068944293244</v>
      </c>
      <c r="LW6" s="499">
        <f t="shared" si="363"/>
        <v>37.895536627305809</v>
      </c>
      <c r="LX6" s="499">
        <f t="shared" si="363"/>
        <v>38.462177045188305</v>
      </c>
      <c r="LY6" s="499">
        <f t="shared" si="363"/>
        <v>38.99234558828109</v>
      </c>
      <c r="LZ6" s="499">
        <f t="shared" si="363"/>
        <v>39.749070009849767</v>
      </c>
      <c r="MA6" s="499">
        <f t="shared" si="363"/>
        <v>39.234112050438839</v>
      </c>
      <c r="MB6" s="499">
        <f t="shared" ref="MB6" si="365">(MB5/MB$4)*100</f>
        <v>40.108352526868238</v>
      </c>
      <c r="MC6" s="497">
        <f t="shared" si="363"/>
        <v>35.454239856572684</v>
      </c>
      <c r="MD6" s="498">
        <f t="shared" si="363"/>
        <v>36.341161928306555</v>
      </c>
      <c r="ME6" s="498">
        <f t="shared" si="363"/>
        <v>36.745255894192063</v>
      </c>
      <c r="MF6" s="498">
        <f t="shared" si="363"/>
        <v>37.776673705129795</v>
      </c>
      <c r="MG6" s="498">
        <f t="shared" si="363"/>
        <v>37.204321290209954</v>
      </c>
      <c r="MH6" s="499">
        <f t="shared" si="363"/>
        <v>37.647237004247586</v>
      </c>
      <c r="MI6" s="499">
        <f t="shared" si="363"/>
        <v>39.206587474560862</v>
      </c>
      <c r="MJ6" s="499">
        <f t="shared" si="363"/>
        <v>38.808105058114045</v>
      </c>
      <c r="MK6" s="499">
        <f t="shared" ref="MK6" si="366">(MK5/MK$4)*100</f>
        <v>39.811184170839113</v>
      </c>
      <c r="ML6" s="497">
        <f t="shared" si="363"/>
        <v>30.431914832362715</v>
      </c>
      <c r="MM6" s="499">
        <f t="shared" si="363"/>
        <v>28.815604263020312</v>
      </c>
      <c r="MN6" s="499">
        <f t="shared" si="363"/>
        <v>31.640352737961759</v>
      </c>
      <c r="MO6" s="499">
        <f t="shared" si="363"/>
        <v>33.765968318855386</v>
      </c>
      <c r="MP6" s="498">
        <f t="shared" si="363"/>
        <v>45.40430846081798</v>
      </c>
      <c r="MQ6" s="499">
        <f t="shared" si="363"/>
        <v>45.997822367397731</v>
      </c>
      <c r="MR6" s="499">
        <f t="shared" si="363"/>
        <v>43.763703177593186</v>
      </c>
      <c r="MS6" s="499">
        <f t="shared" si="363"/>
        <v>40.724396064201891</v>
      </c>
      <c r="MT6" s="499">
        <f t="shared" ref="MT6" si="367">(MT5/MT$4)*100</f>
        <v>45.688545688545688</v>
      </c>
      <c r="MU6" s="497">
        <f t="shared" si="363"/>
        <v>34.639954464717036</v>
      </c>
      <c r="MV6" s="499">
        <f t="shared" si="363"/>
        <v>35.164466616709198</v>
      </c>
      <c r="MW6" s="499">
        <f t="shared" si="363"/>
        <v>35.880159814303177</v>
      </c>
      <c r="MX6" s="499">
        <f t="shared" si="363"/>
        <v>36.99240607513989</v>
      </c>
      <c r="MY6" s="499">
        <f t="shared" si="363"/>
        <v>38.655666502732544</v>
      </c>
      <c r="MZ6" s="499">
        <f t="shared" si="363"/>
        <v>39.160334603503863</v>
      </c>
      <c r="NA6" s="499">
        <f t="shared" si="363"/>
        <v>40.069845392485476</v>
      </c>
      <c r="NB6" s="499">
        <f t="shared" si="363"/>
        <v>39.153517093463122</v>
      </c>
      <c r="NC6" s="499">
        <f t="shared" ref="NC6" si="368">(NC5/NC$4)*100</f>
        <v>40.881449593566131</v>
      </c>
      <c r="ND6" s="497">
        <f t="shared" si="363"/>
        <v>39.143839533180355</v>
      </c>
      <c r="NE6" s="498">
        <f t="shared" si="363"/>
        <v>38.734986163019599</v>
      </c>
      <c r="NF6" s="498">
        <f t="shared" si="363"/>
        <v>40.375690607734803</v>
      </c>
      <c r="NG6" s="498">
        <f t="shared" si="363"/>
        <v>41.565891890436049</v>
      </c>
      <c r="NH6" s="498">
        <f t="shared" si="363"/>
        <v>39.864096519206768</v>
      </c>
      <c r="NI6" s="499">
        <f t="shared" si="363"/>
        <v>40.412484531830053</v>
      </c>
      <c r="NJ6" s="499">
        <f t="shared" si="363"/>
        <v>41.24483399439714</v>
      </c>
      <c r="NK6" s="499">
        <f t="shared" si="363"/>
        <v>41.462081032314508</v>
      </c>
      <c r="NL6" s="499">
        <f t="shared" ref="NL6" si="369">(NL5/NL$4)*100</f>
        <v>41.301360258028325</v>
      </c>
      <c r="NM6" s="497">
        <f t="shared" si="363"/>
        <v>33.64039097109908</v>
      </c>
      <c r="NN6" s="499">
        <f t="shared" si="363"/>
        <v>26.622902990517872</v>
      </c>
      <c r="NO6" s="499">
        <f t="shared" si="363"/>
        <v>27.028985507246379</v>
      </c>
      <c r="NP6" s="499">
        <f t="shared" si="363"/>
        <v>24.826388888888889</v>
      </c>
      <c r="NQ6" s="498">
        <f t="shared" si="363"/>
        <v>56.941649899396374</v>
      </c>
      <c r="NR6" s="499">
        <f t="shared" si="363"/>
        <v>51.996450754214727</v>
      </c>
      <c r="NS6" s="499">
        <f t="shared" si="363"/>
        <v>33.545647558386413</v>
      </c>
      <c r="NT6" s="499">
        <f t="shared" si="363"/>
        <v>35.30571992110454</v>
      </c>
      <c r="NU6" s="499">
        <f t="shared" ref="NU6" si="370">(NU5/NU$4)*100</f>
        <v>36.93516699410609</v>
      </c>
      <c r="NV6" s="497">
        <f t="shared" si="363"/>
        <v>38.959762166840711</v>
      </c>
      <c r="NW6" s="499">
        <f t="shared" si="363"/>
        <v>38.279062105320961</v>
      </c>
      <c r="NX6" s="499">
        <f t="shared" si="363"/>
        <v>39.885577434805747</v>
      </c>
      <c r="NY6" s="499">
        <f t="shared" si="363"/>
        <v>41.062145711972001</v>
      </c>
      <c r="NZ6" s="499">
        <f t="shared" si="363"/>
        <v>40.322275904882723</v>
      </c>
      <c r="OA6" s="499">
        <f t="shared" si="363"/>
        <v>40.760695615064549</v>
      </c>
      <c r="OB6" s="499">
        <f t="shared" si="363"/>
        <v>41.048790377077978</v>
      </c>
      <c r="OC6" s="499">
        <f t="shared" si="363"/>
        <v>41.296020429878702</v>
      </c>
      <c r="OD6" s="499">
        <f t="shared" ref="OD6" si="371">(OD5/OD$4)*100</f>
        <v>41.180159790581627</v>
      </c>
      <c r="OE6" s="497">
        <f t="shared" si="363"/>
        <v>38.082707582794399</v>
      </c>
      <c r="OF6" s="498">
        <f t="shared" ref="OF6:PD6" si="372">(OF5/OF$4)*100</f>
        <v>38.645312333723531</v>
      </c>
      <c r="OG6" s="498">
        <f t="shared" si="372"/>
        <v>39.283614635554173</v>
      </c>
      <c r="OH6" s="498">
        <f t="shared" si="372"/>
        <v>39.790878801838382</v>
      </c>
      <c r="OI6" s="498">
        <f t="shared" si="372"/>
        <v>37.113633929527687</v>
      </c>
      <c r="OJ6" s="499">
        <f t="shared" si="372"/>
        <v>37.231924761382103</v>
      </c>
      <c r="OK6" s="499">
        <f t="shared" si="372"/>
        <v>38.787957435764341</v>
      </c>
      <c r="OL6" s="499">
        <f t="shared" si="372"/>
        <v>38.192080840538658</v>
      </c>
      <c r="OM6" s="499">
        <f t="shared" ref="OM6" si="373">(OM5/OM$4)*100</f>
        <v>37.955972511938668</v>
      </c>
      <c r="ON6" s="497">
        <f t="shared" si="372"/>
        <v>36.919623504671605</v>
      </c>
      <c r="OO6" s="499">
        <f t="shared" si="372"/>
        <v>33.020994786529521</v>
      </c>
      <c r="OP6" s="499">
        <f t="shared" si="372"/>
        <v>32.98926507018993</v>
      </c>
      <c r="OQ6" s="499">
        <f t="shared" si="372"/>
        <v>31.485527034407429</v>
      </c>
      <c r="OR6" s="498">
        <f t="shared" si="372"/>
        <v>40.049086840395582</v>
      </c>
      <c r="OS6" s="499">
        <f t="shared" si="372"/>
        <v>44.069198946972548</v>
      </c>
      <c r="OT6" s="499">
        <f t="shared" si="372"/>
        <v>38.692938256749642</v>
      </c>
      <c r="OU6" s="499">
        <f t="shared" si="372"/>
        <v>41.710010687566793</v>
      </c>
      <c r="OV6" s="499">
        <f t="shared" ref="OV6" si="374">(OV5/OV$4)*100</f>
        <v>42.925939438161251</v>
      </c>
      <c r="OW6" s="497">
        <f t="shared" si="372"/>
        <v>37.933221399843951</v>
      </c>
      <c r="OX6" s="499">
        <f t="shared" si="372"/>
        <v>37.907251950741468</v>
      </c>
      <c r="OY6" s="499">
        <f t="shared" si="372"/>
        <v>38.317934610477167</v>
      </c>
      <c r="OZ6" s="499">
        <f t="shared" si="372"/>
        <v>38.428882340823797</v>
      </c>
      <c r="PA6" s="499">
        <f t="shared" si="372"/>
        <v>37.492888652621168</v>
      </c>
      <c r="PB6" s="499">
        <f t="shared" si="372"/>
        <v>38.087662154274845</v>
      </c>
      <c r="PC6" s="499">
        <f t="shared" si="372"/>
        <v>38.776011874935001</v>
      </c>
      <c r="PD6" s="499">
        <f t="shared" si="372"/>
        <v>38.646551486087205</v>
      </c>
      <c r="PE6" s="499">
        <f t="shared" ref="PE6" si="375">(PE5/PE$4)*100</f>
        <v>38.58580067686276</v>
      </c>
      <c r="PF6" s="283"/>
      <c r="PG6" s="283"/>
    </row>
    <row r="7" spans="1:423" s="12" customFormat="1" x14ac:dyDescent="0.2">
      <c r="A7" s="11" t="s">
        <v>4</v>
      </c>
      <c r="B7" s="34">
        <f t="shared" ref="B7:B23" si="376">SUM(AI7,CW7,GX7,HY7,LB7)</f>
        <v>27376</v>
      </c>
      <c r="C7" s="34">
        <f t="shared" ref="C7:C23" si="377">SUM(AJ7,CX7,GY7,HZ7,LC7)</f>
        <v>28730</v>
      </c>
      <c r="D7" s="34">
        <f t="shared" ref="D7:D23" si="378">SUM(AK7,CY7,GZ7,IA7,LD7)</f>
        <v>28771</v>
      </c>
      <c r="E7" s="34">
        <f t="shared" ref="E7:E23" si="379">SUM(AL7,CZ7,HA7,IB7,LE7)</f>
        <v>28823</v>
      </c>
      <c r="F7" s="34">
        <f t="shared" ref="F7:F23" si="380">SUM(AM7,DA7,HB7,IC7,LF7)</f>
        <v>27052</v>
      </c>
      <c r="G7" s="34">
        <f t="shared" ref="G7:G23" si="381">SUM(AN7,DB7,HC7,ID7,LG7)</f>
        <v>25287</v>
      </c>
      <c r="H7" s="34">
        <f t="shared" ref="H7:H23" si="382">SUM(AO7,DC7,HD7,IE7,LH7)</f>
        <v>26653</v>
      </c>
      <c r="I7" s="34">
        <f t="shared" ref="I7:I23" si="383">SUM(AP7,DD7,HE7,IF7,LI7)</f>
        <v>27092</v>
      </c>
      <c r="J7" s="34">
        <f t="shared" ref="J7:J23" si="384">SUM(AQ7,DE7,HF7,IG7,LJ7)</f>
        <v>27326</v>
      </c>
      <c r="K7" s="34">
        <f t="shared" ref="K7:K23" si="385">SUM(AR7,DF7,ED7,EJ7,EP7,EV7,FB7,FH7,FN7,FT7,FZ7,GF7,GL7,GR7)</f>
        <v>27689</v>
      </c>
      <c r="L7" s="34">
        <f t="shared" ref="L7:L23" si="386">SUM(AS7,DG7,EE7,EK7,EQ7,EW7,FC7,FI7,FO7,FU7,GA7,GG7,GM7,GS7)</f>
        <v>28599</v>
      </c>
      <c r="M7" s="35">
        <f t="shared" ref="M7:M23" si="387">SUM(AT7,DH7,HG7,IH7,LK7)</f>
        <v>9660</v>
      </c>
      <c r="N7" s="29">
        <f t="shared" ref="N7:N23" si="388">SUM(AU7,DI7,HH7,II7,LL7)</f>
        <v>9558</v>
      </c>
      <c r="O7" s="29">
        <f t="shared" ref="O7:O23" si="389">SUM(AV7,DJ7,HI7,IJ7,LM7)</f>
        <v>9405</v>
      </c>
      <c r="P7" s="29">
        <f t="shared" ref="P7:P23" si="390">SUM(AW7,DK7,HJ7,IK7,LN7)</f>
        <v>10335</v>
      </c>
      <c r="Q7" s="29">
        <f t="shared" ref="Q7:Q23" si="391">SUM(AX7,DL7,HK7,IL7,LO7)</f>
        <v>12125</v>
      </c>
      <c r="R7" s="29">
        <f t="shared" ref="R7:R23" si="392">SUM(AY7,DM7,HL7,IM7,LP7)</f>
        <v>11160</v>
      </c>
      <c r="S7" s="29">
        <f t="shared" ref="S7:S23" si="393">SUM(AZ7,DN7,HM7,IN7,LQ7)</f>
        <v>11609</v>
      </c>
      <c r="T7" s="29">
        <f t="shared" ref="T7:T23" si="394">SUM(BA7,DO7,HN7,IO7,LR7)</f>
        <v>12654</v>
      </c>
      <c r="U7" s="29">
        <f t="shared" ref="U7:U23" si="395">SUM(BB7,DP7,HO7,IP7,LS7)</f>
        <v>12718</v>
      </c>
      <c r="V7" s="29">
        <f t="shared" ref="V7:V23" si="396">SUM(BC7,DQ7,EF7,EL7,ER7,EX7,FD7,FJ7,FP7,FV7,GB7,GH7,GN7,GT7)</f>
        <v>13171</v>
      </c>
      <c r="W7" s="29">
        <f t="shared" ref="W7:W23" si="397">SUM(BD7,DR7,EG7,EM7,ES7,EY7,FE7,FK7,FQ7,FW7,GC7,GI7,GO7,GU7)</f>
        <v>12921</v>
      </c>
      <c r="X7" s="35">
        <f t="shared" ref="X7:X23" si="398">SUM(BE7,HP7,IQ7,LT7)</f>
        <v>37036</v>
      </c>
      <c r="Y7" s="29">
        <f t="shared" ref="Y7:Y23" si="399">SUM(BF7,HQ7,IR7,LU7)</f>
        <v>38288</v>
      </c>
      <c r="Z7" s="29">
        <f t="shared" ref="Z7:Z23" si="400">SUM(BG7,HR7,IS7,LV7)</f>
        <v>38176</v>
      </c>
      <c r="AA7" s="29">
        <f t="shared" ref="AA7:AA23" si="401">SUM(BH7,HS7,IT7,LW7)</f>
        <v>39158</v>
      </c>
      <c r="AB7" s="29">
        <f t="shared" ref="AB7:AB23" si="402">SUM(BI7,HT7,IU7,LX7)</f>
        <v>39177</v>
      </c>
      <c r="AC7" s="29">
        <f t="shared" ref="AC7:AC23" si="403">SUM(BJ7,HU7,IV7,LY7)</f>
        <v>36447</v>
      </c>
      <c r="AD7" s="29">
        <f t="shared" ref="AD7:AD23" si="404">SUM(BK7,HV7,IW7,LZ7)</f>
        <v>38262</v>
      </c>
      <c r="AE7" s="29">
        <f t="shared" ref="AE7:AE23" si="405">SUM(BL7,HW7,IX7,MA7)</f>
        <v>39746</v>
      </c>
      <c r="AF7" s="29">
        <f t="shared" ref="AF7:AF23" si="406">SUM(BM7,HX7,IY7,MB7)</f>
        <v>40044</v>
      </c>
      <c r="AG7" s="29">
        <f t="shared" ref="AG7:AG23" si="407">SUM(BN7,EH7,EN7,ET7,EZ7,FF7,FL7,FR7,FX7,GD7,GJ7,GP7,GV7)</f>
        <v>40860</v>
      </c>
      <c r="AH7" s="29">
        <f t="shared" ref="AH7:AH23" si="408">SUM(BO7,EI7,EO7,EU7,FA7,FG7,FM7,FS7,FY7,GE7,GK7,GQ7,GW7)</f>
        <v>41520</v>
      </c>
      <c r="AI7" s="42">
        <v>6214</v>
      </c>
      <c r="AJ7" s="31">
        <v>6446</v>
      </c>
      <c r="AK7" s="31">
        <v>6454</v>
      </c>
      <c r="AL7" s="31">
        <v>6349</v>
      </c>
      <c r="AM7" s="32">
        <v>6955</v>
      </c>
      <c r="AN7" s="32">
        <v>7064</v>
      </c>
      <c r="AO7" s="32">
        <v>7333</v>
      </c>
      <c r="AP7" s="32">
        <v>7516</v>
      </c>
      <c r="AQ7" s="32">
        <v>7685</v>
      </c>
      <c r="AR7" s="32">
        <v>8217</v>
      </c>
      <c r="AS7" s="32">
        <v>8256</v>
      </c>
      <c r="AT7" s="42">
        <v>1052</v>
      </c>
      <c r="AU7" s="32">
        <v>1318</v>
      </c>
      <c r="AV7" s="32">
        <v>1678</v>
      </c>
      <c r="AW7" s="32">
        <v>1880</v>
      </c>
      <c r="AX7" s="32">
        <v>2705</v>
      </c>
      <c r="AY7" s="32">
        <v>2697</v>
      </c>
      <c r="AZ7" s="32">
        <v>3022</v>
      </c>
      <c r="BA7" s="32">
        <v>3029</v>
      </c>
      <c r="BB7" s="32">
        <v>2975</v>
      </c>
      <c r="BC7" s="32">
        <v>3198</v>
      </c>
      <c r="BD7" s="32">
        <v>3328</v>
      </c>
      <c r="BE7" s="33">
        <f t="shared" ref="BE7:BE23" si="409">SUM(BP7,AI7)</f>
        <v>11140</v>
      </c>
      <c r="BF7" s="30">
        <f t="shared" ref="BF7:BF23" si="410">SUM(BQ7,AJ7)</f>
        <v>11893</v>
      </c>
      <c r="BG7" s="30">
        <f t="shared" ref="BG7:BG23" si="411">SUM(BR7,AK7)</f>
        <v>11486</v>
      </c>
      <c r="BH7" s="30">
        <f t="shared" ref="BH7:BH23" si="412">SUM(BS7,AL7)</f>
        <v>11732</v>
      </c>
      <c r="BI7" s="30">
        <f t="shared" ref="BI7:BI23" si="413">SUM(BT7,AM7)</f>
        <v>13793</v>
      </c>
      <c r="BJ7" s="30">
        <f t="shared" ref="BJ7:BJ23" si="414">SUM(BU7,AN7)</f>
        <v>13812</v>
      </c>
      <c r="BK7" s="30">
        <f t="shared" ref="BK7:BK23" si="415">SUM(BV7,AO7)</f>
        <v>14920</v>
      </c>
      <c r="BL7" s="30">
        <f t="shared" ref="BL7:BL23" si="416">SUM(BW7,AP7)</f>
        <v>15475</v>
      </c>
      <c r="BM7" s="30">
        <f t="shared" ref="BM7:BM23" si="417">SUM(BX7,AQ7)</f>
        <v>15866</v>
      </c>
      <c r="BN7" s="30">
        <f t="shared" ref="BN7:BO23" si="418">SUM(BY7,AR7)</f>
        <v>16526</v>
      </c>
      <c r="BO7" s="30">
        <f t="shared" si="418"/>
        <v>16745</v>
      </c>
      <c r="BP7" s="117">
        <f t="shared" ref="BP7:BP23" si="419">+AT7+DH7</f>
        <v>4926</v>
      </c>
      <c r="BQ7" s="118">
        <f t="shared" ref="BQ7:BQ23" si="420">+AU7+DI7</f>
        <v>5447</v>
      </c>
      <c r="BR7" s="118">
        <f t="shared" ref="BR7:BR23" si="421">+AV7+DJ7</f>
        <v>5032</v>
      </c>
      <c r="BS7" s="118">
        <f t="shared" ref="BS7:BS23" si="422">+AW7+DK7</f>
        <v>5383</v>
      </c>
      <c r="BT7" s="118">
        <f t="shared" ref="BT7:BT23" si="423">+AX7+DL7</f>
        <v>6838</v>
      </c>
      <c r="BU7" s="118">
        <f t="shared" ref="BU7:BU23" si="424">+AY7+DM7</f>
        <v>6748</v>
      </c>
      <c r="BV7" s="118">
        <f t="shared" ref="BV7:BV23" si="425">+AZ7+DN7</f>
        <v>7587</v>
      </c>
      <c r="BW7" s="118">
        <f t="shared" ref="BW7:BW23" si="426">+BA7+DO7</f>
        <v>7959</v>
      </c>
      <c r="BX7" s="118">
        <f t="shared" ref="BX7:BX23" si="427">+BB7+DP7</f>
        <v>8181</v>
      </c>
      <c r="BY7" s="118">
        <f t="shared" ref="BY7:BZ23" si="428">+BC7+DQ7</f>
        <v>8309</v>
      </c>
      <c r="BZ7" s="118">
        <f t="shared" si="428"/>
        <v>8489</v>
      </c>
      <c r="CA7" s="400">
        <f t="shared" si="174"/>
        <v>0.44219030520646319</v>
      </c>
      <c r="CB7" s="401">
        <f t="shared" si="175"/>
        <v>0.45800050449844448</v>
      </c>
      <c r="CC7" s="401">
        <f t="shared" si="176"/>
        <v>0.43809855476231935</v>
      </c>
      <c r="CD7" s="401">
        <f t="shared" si="177"/>
        <v>0.45883054892601433</v>
      </c>
      <c r="CE7" s="401">
        <f t="shared" si="178"/>
        <v>0.49575871819038642</v>
      </c>
      <c r="CF7" s="401">
        <f t="shared" si="179"/>
        <v>0.48856067187952507</v>
      </c>
      <c r="CG7" s="401">
        <f t="shared" si="180"/>
        <v>0.50851206434316354</v>
      </c>
      <c r="CH7" s="401">
        <f t="shared" ref="CH7:CH23" si="429">+BW7/BL7</f>
        <v>0.51431340872374798</v>
      </c>
      <c r="CI7" s="401">
        <f t="shared" ref="CI7:CI23" si="430">+BX7/BM7</f>
        <v>0.51563090886171692</v>
      </c>
      <c r="CJ7" s="401">
        <f t="shared" ref="CJ7:CK23" si="431">+BY7/BN7</f>
        <v>0.50278349267820399</v>
      </c>
      <c r="CK7" s="401">
        <f t="shared" si="431"/>
        <v>0.50695730068677214</v>
      </c>
      <c r="CL7" s="119">
        <f t="shared" ref="CL7:CL23" si="432">+BP7/AI7</f>
        <v>0.79272610234953333</v>
      </c>
      <c r="CM7" s="120">
        <f t="shared" ref="CM7:CM23" si="433">+BQ7/AJ7</f>
        <v>0.84502016754576481</v>
      </c>
      <c r="CN7" s="120">
        <f t="shared" ref="CN7:CN23" si="434">+BR7/AK7</f>
        <v>0.77967152153703134</v>
      </c>
      <c r="CO7" s="120">
        <f t="shared" ref="CO7:CO23" si="435">+BS7/AL7</f>
        <v>0.84785005512679157</v>
      </c>
      <c r="CP7" s="120">
        <f t="shared" ref="CP7:CP23" si="436">+BT7/AM7</f>
        <v>0.98317757009345796</v>
      </c>
      <c r="CQ7" s="120">
        <f t="shared" ref="CQ7:CQ23" si="437">+BU7/AN7</f>
        <v>0.95526613816534545</v>
      </c>
      <c r="CR7" s="120">
        <f t="shared" ref="CR7:CR23" si="438">+BV7/AO7</f>
        <v>1.034637938088095</v>
      </c>
      <c r="CS7" s="120">
        <f t="shared" ref="CS7:CS23" si="439">+BW7/AP7</f>
        <v>1.0589409260244811</v>
      </c>
      <c r="CT7" s="120">
        <f t="shared" ref="CT7:CT23" si="440">+BX7/AQ7</f>
        <v>1.064541314248536</v>
      </c>
      <c r="CU7" s="120">
        <f t="shared" ref="CU7:CU23" si="441">+BY7/AR7</f>
        <v>1.011196300352927</v>
      </c>
      <c r="CV7" s="120"/>
      <c r="CW7" s="70" t="s">
        <v>36</v>
      </c>
      <c r="CX7" s="39" t="s">
        <v>36</v>
      </c>
      <c r="CY7" s="284" t="s">
        <v>36</v>
      </c>
      <c r="CZ7" s="284" t="s">
        <v>36</v>
      </c>
      <c r="DA7" s="285" t="s">
        <v>36</v>
      </c>
      <c r="DB7" s="285" t="s">
        <v>36</v>
      </c>
      <c r="DC7" s="285" t="s">
        <v>36</v>
      </c>
      <c r="DD7" s="285" t="s">
        <v>36</v>
      </c>
      <c r="DE7" s="14" t="s">
        <v>36</v>
      </c>
      <c r="DF7" s="14" t="s">
        <v>36</v>
      </c>
      <c r="DG7" s="14" t="s">
        <v>36</v>
      </c>
      <c r="DH7" s="281">
        <v>3874</v>
      </c>
      <c r="DI7" s="280">
        <v>4129</v>
      </c>
      <c r="DJ7" s="280">
        <v>3354</v>
      </c>
      <c r="DK7" s="280">
        <v>3503</v>
      </c>
      <c r="DL7" s="280">
        <v>4133</v>
      </c>
      <c r="DM7" s="280">
        <v>4051</v>
      </c>
      <c r="DN7" s="280">
        <v>4565</v>
      </c>
      <c r="DO7" s="280">
        <v>4930</v>
      </c>
      <c r="DP7" s="32">
        <v>5206</v>
      </c>
      <c r="DQ7" s="32">
        <v>5111</v>
      </c>
      <c r="DR7" s="32">
        <v>5161</v>
      </c>
      <c r="DS7" s="286">
        <f t="shared" ref="DS7:DS23" si="442">SUM(DH7,CW7)</f>
        <v>3874</v>
      </c>
      <c r="DT7" s="287">
        <f t="shared" ref="DT7:DT23" si="443">SUM(DI7,CX7)</f>
        <v>4129</v>
      </c>
      <c r="DU7" s="287">
        <f t="shared" ref="DU7:DU23" si="444">SUM(DJ7,CY7)</f>
        <v>3354</v>
      </c>
      <c r="DV7" s="287">
        <f t="shared" ref="DV7:DV23" si="445">SUM(DK7,CZ7)</f>
        <v>3503</v>
      </c>
      <c r="DW7" s="287">
        <f t="shared" ref="DW7:DW23" si="446">SUM(DL7,DA7)</f>
        <v>4133</v>
      </c>
      <c r="DX7" s="287">
        <f t="shared" ref="DX7:DX23" si="447">SUM(DM7,DB7)</f>
        <v>4051</v>
      </c>
      <c r="DY7" s="287">
        <f t="shared" ref="DY7:DY23" si="448">SUM(DN7,DC7)</f>
        <v>4565</v>
      </c>
      <c r="DZ7" s="287">
        <f t="shared" ref="DZ7:DZ23" si="449">SUM(DO7,DD7)</f>
        <v>4930</v>
      </c>
      <c r="EA7" s="287">
        <f t="shared" ref="EA7:EA23" si="450">SUM(DP7,DE7)</f>
        <v>5206</v>
      </c>
      <c r="EB7" s="287">
        <f t="shared" ref="EB7:EC23" si="451">SUM(DQ7,DF7)</f>
        <v>5111</v>
      </c>
      <c r="EC7" s="287">
        <f t="shared" si="451"/>
        <v>5161</v>
      </c>
      <c r="ED7" s="461">
        <v>410</v>
      </c>
      <c r="EE7" s="444">
        <v>331</v>
      </c>
      <c r="EF7" s="462">
        <v>31</v>
      </c>
      <c r="EG7" s="462">
        <v>22</v>
      </c>
      <c r="EH7" s="468">
        <f t="shared" ref="EH7:EH23" si="452">SUM(EF7,ED7)</f>
        <v>441</v>
      </c>
      <c r="EI7" s="468">
        <f t="shared" ref="EI7:EI23" si="453">SUM(EG7,EE7)</f>
        <v>353</v>
      </c>
      <c r="EJ7" s="461">
        <v>696</v>
      </c>
      <c r="EK7" s="444">
        <v>586</v>
      </c>
      <c r="EL7" s="462">
        <v>792</v>
      </c>
      <c r="EM7" s="462">
        <v>831</v>
      </c>
      <c r="EN7" s="468">
        <f t="shared" ref="EN7:EO22" si="454">SUM(EL7,EJ7)</f>
        <v>1488</v>
      </c>
      <c r="EO7" s="468">
        <f t="shared" si="454"/>
        <v>1417</v>
      </c>
      <c r="EP7" s="461">
        <v>2122</v>
      </c>
      <c r="EQ7" s="444">
        <v>2313</v>
      </c>
      <c r="ER7" s="462">
        <v>26</v>
      </c>
      <c r="ES7" s="462">
        <v>25</v>
      </c>
      <c r="ET7" s="468">
        <f t="shared" ref="ET7:EU22" si="455">SUM(ER7,EP7)</f>
        <v>2148</v>
      </c>
      <c r="EU7" s="468">
        <f t="shared" si="455"/>
        <v>2338</v>
      </c>
      <c r="EV7" s="461">
        <v>2010</v>
      </c>
      <c r="EW7" s="444">
        <v>2177</v>
      </c>
      <c r="EX7" s="462">
        <v>403</v>
      </c>
      <c r="EY7" s="462">
        <v>356</v>
      </c>
      <c r="EZ7" s="468">
        <f t="shared" ref="EZ7:FA22" si="456">SUM(EX7,EV7)</f>
        <v>2413</v>
      </c>
      <c r="FA7" s="468">
        <f t="shared" si="456"/>
        <v>2533</v>
      </c>
      <c r="FB7" s="461">
        <v>3257</v>
      </c>
      <c r="FC7" s="444">
        <v>3322</v>
      </c>
      <c r="FD7" s="462">
        <v>401</v>
      </c>
      <c r="FE7" s="462">
        <v>312</v>
      </c>
      <c r="FF7" s="468">
        <f t="shared" ref="FF7:FG22" si="457">SUM(FD7,FB7)</f>
        <v>3658</v>
      </c>
      <c r="FG7" s="468">
        <f t="shared" si="457"/>
        <v>3634</v>
      </c>
      <c r="FH7" s="461">
        <v>1869</v>
      </c>
      <c r="FI7" s="444">
        <v>2129</v>
      </c>
      <c r="FJ7" s="462">
        <v>204</v>
      </c>
      <c r="FK7" s="462">
        <v>176</v>
      </c>
      <c r="FL7" s="468">
        <f t="shared" ref="FL7:FM22" si="458">SUM(FJ7,FH7)</f>
        <v>2073</v>
      </c>
      <c r="FM7" s="468">
        <f t="shared" si="458"/>
        <v>2305</v>
      </c>
      <c r="FN7" s="461">
        <v>946</v>
      </c>
      <c r="FO7" s="444">
        <v>1004</v>
      </c>
      <c r="FP7" s="462">
        <v>191</v>
      </c>
      <c r="FQ7" s="462">
        <v>275</v>
      </c>
      <c r="FR7" s="468">
        <f t="shared" ref="FR7:FS22" si="459">SUM(FP7,FN7)</f>
        <v>1137</v>
      </c>
      <c r="FS7" s="468">
        <f t="shared" si="459"/>
        <v>1279</v>
      </c>
      <c r="FT7" s="461">
        <v>2254</v>
      </c>
      <c r="FU7" s="444">
        <v>2546</v>
      </c>
      <c r="FV7" s="462">
        <v>852</v>
      </c>
      <c r="FW7" s="462">
        <v>901</v>
      </c>
      <c r="FX7" s="468">
        <f t="shared" ref="FX7:FY22" si="460">SUM(FV7,FT7)</f>
        <v>3106</v>
      </c>
      <c r="FY7" s="468">
        <f t="shared" si="460"/>
        <v>3447</v>
      </c>
      <c r="FZ7" s="461">
        <v>109</v>
      </c>
      <c r="GA7" s="444">
        <v>99</v>
      </c>
      <c r="GB7" s="462">
        <v>31</v>
      </c>
      <c r="GC7" s="462">
        <v>27</v>
      </c>
      <c r="GD7" s="468">
        <f t="shared" ref="GD7:GE22" si="461">SUM(GB7,FZ7)</f>
        <v>140</v>
      </c>
      <c r="GE7" s="468">
        <f t="shared" si="461"/>
        <v>126</v>
      </c>
      <c r="GF7" s="461">
        <v>4541</v>
      </c>
      <c r="GG7" s="444">
        <v>4514</v>
      </c>
      <c r="GH7" s="462">
        <v>1798</v>
      </c>
      <c r="GI7" s="462">
        <v>1364</v>
      </c>
      <c r="GJ7" s="468">
        <f t="shared" ref="GJ7:GK22" si="462">SUM(GH7,GF7)</f>
        <v>6339</v>
      </c>
      <c r="GK7" s="468">
        <f t="shared" si="462"/>
        <v>5878</v>
      </c>
      <c r="GL7" s="461">
        <v>972</v>
      </c>
      <c r="GM7" s="444">
        <v>1018</v>
      </c>
      <c r="GN7" s="462">
        <v>71</v>
      </c>
      <c r="GO7" s="462">
        <v>84</v>
      </c>
      <c r="GP7" s="468">
        <f t="shared" ref="GP7:GQ22" si="463">SUM(GN7,GL7)</f>
        <v>1043</v>
      </c>
      <c r="GQ7" s="468">
        <f t="shared" si="463"/>
        <v>1102</v>
      </c>
      <c r="GR7" s="461">
        <v>286</v>
      </c>
      <c r="GS7" s="444">
        <v>304</v>
      </c>
      <c r="GT7" s="462">
        <v>62</v>
      </c>
      <c r="GU7" s="462">
        <v>59</v>
      </c>
      <c r="GV7" s="327">
        <f t="shared" ref="GV7:GW22" si="464">SUM(GT7,GR7)</f>
        <v>348</v>
      </c>
      <c r="GW7" s="327">
        <f t="shared" si="464"/>
        <v>363</v>
      </c>
      <c r="GX7" s="501">
        <v>1276</v>
      </c>
      <c r="GY7" s="502">
        <v>1231</v>
      </c>
      <c r="GZ7" s="502">
        <v>1291</v>
      </c>
      <c r="HA7" s="502">
        <v>1226</v>
      </c>
      <c r="HB7" s="503">
        <v>1378</v>
      </c>
      <c r="HC7" s="503">
        <v>1275</v>
      </c>
      <c r="HD7" s="503">
        <v>1464</v>
      </c>
      <c r="HE7" s="503">
        <v>1566</v>
      </c>
      <c r="HF7" s="504">
        <v>1677</v>
      </c>
      <c r="HG7" s="501">
        <v>8</v>
      </c>
      <c r="HH7" s="503">
        <v>7</v>
      </c>
      <c r="HI7" s="503">
        <v>16</v>
      </c>
      <c r="HJ7" s="503">
        <v>10</v>
      </c>
      <c r="HK7" s="503">
        <v>24</v>
      </c>
      <c r="HL7" s="503">
        <v>17</v>
      </c>
      <c r="HM7" s="503">
        <v>26</v>
      </c>
      <c r="HN7" s="503">
        <v>22</v>
      </c>
      <c r="HO7" s="504">
        <v>47</v>
      </c>
      <c r="HP7" s="505">
        <f t="shared" ref="HP7:HP23" si="465">SUM(HG7,GX7)</f>
        <v>1284</v>
      </c>
      <c r="HQ7" s="506">
        <f t="shared" ref="HQ7:HQ23" si="466">SUM(HH7,GY7)</f>
        <v>1238</v>
      </c>
      <c r="HR7" s="506">
        <f t="shared" ref="HR7:HR23" si="467">SUM(HI7,GZ7)</f>
        <v>1307</v>
      </c>
      <c r="HS7" s="506">
        <f t="shared" ref="HS7:HS23" si="468">SUM(HJ7,HA7)</f>
        <v>1236</v>
      </c>
      <c r="HT7" s="506">
        <f t="shared" ref="HT7:HT23" si="469">SUM(HK7,HB7)</f>
        <v>1402</v>
      </c>
      <c r="HU7" s="506">
        <f t="shared" ref="HU7:HU23" si="470">SUM(HL7,HC7)</f>
        <v>1292</v>
      </c>
      <c r="HV7" s="506">
        <f t="shared" ref="HV7:HV23" si="471">SUM(HM7,HD7)</f>
        <v>1490</v>
      </c>
      <c r="HW7" s="506">
        <f t="shared" ref="HW7:HW23" si="472">SUM(HN7,HE7)</f>
        <v>1588</v>
      </c>
      <c r="HX7" s="506">
        <f t="shared" ref="HX7:HX23" si="473">SUM(HO7,HF7)</f>
        <v>1724</v>
      </c>
      <c r="HY7" s="505">
        <f t="shared" si="226"/>
        <v>9789</v>
      </c>
      <c r="HZ7" s="507">
        <f t="shared" si="227"/>
        <v>10202</v>
      </c>
      <c r="IA7" s="507">
        <f t="shared" si="228"/>
        <v>10342</v>
      </c>
      <c r="IB7" s="507">
        <f t="shared" si="229"/>
        <v>10968</v>
      </c>
      <c r="IC7" s="508">
        <f t="shared" si="230"/>
        <v>10053</v>
      </c>
      <c r="ID7" s="508">
        <f t="shared" si="231"/>
        <v>9238</v>
      </c>
      <c r="IE7" s="508">
        <f t="shared" si="232"/>
        <v>9937</v>
      </c>
      <c r="IF7" s="508">
        <f t="shared" si="233"/>
        <v>10276</v>
      </c>
      <c r="IG7" s="508">
        <f t="shared" si="233"/>
        <v>10517</v>
      </c>
      <c r="IH7" s="505">
        <f t="shared" si="234"/>
        <v>2577</v>
      </c>
      <c r="II7" s="506">
        <f t="shared" si="235"/>
        <v>1824</v>
      </c>
      <c r="IJ7" s="506">
        <f t="shared" si="236"/>
        <v>1837</v>
      </c>
      <c r="IK7" s="506">
        <f t="shared" si="237"/>
        <v>1819</v>
      </c>
      <c r="IL7" s="506">
        <f t="shared" si="238"/>
        <v>2234</v>
      </c>
      <c r="IM7" s="506">
        <f t="shared" si="239"/>
        <v>1641</v>
      </c>
      <c r="IN7" s="506">
        <f t="shared" si="240"/>
        <v>1417</v>
      </c>
      <c r="IO7" s="506">
        <f t="shared" si="241"/>
        <v>2004</v>
      </c>
      <c r="IP7" s="506">
        <f t="shared" si="241"/>
        <v>2236</v>
      </c>
      <c r="IQ7" s="505">
        <f t="shared" si="242"/>
        <v>12366</v>
      </c>
      <c r="IR7" s="506">
        <f t="shared" si="243"/>
        <v>12026</v>
      </c>
      <c r="IS7" s="506">
        <f t="shared" si="244"/>
        <v>12179</v>
      </c>
      <c r="IT7" s="506">
        <f t="shared" si="245"/>
        <v>12787</v>
      </c>
      <c r="IU7" s="506">
        <f t="shared" si="246"/>
        <v>12287</v>
      </c>
      <c r="IV7" s="506">
        <f t="shared" si="247"/>
        <v>10879</v>
      </c>
      <c r="IW7" s="506">
        <f t="shared" si="248"/>
        <v>11354</v>
      </c>
      <c r="IX7" s="506">
        <f t="shared" si="249"/>
        <v>12280</v>
      </c>
      <c r="IY7" s="506">
        <f t="shared" si="249"/>
        <v>12753</v>
      </c>
      <c r="IZ7" s="501">
        <v>6280</v>
      </c>
      <c r="JA7" s="502">
        <v>7310</v>
      </c>
      <c r="JB7" s="502">
        <v>7358</v>
      </c>
      <c r="JC7" s="502">
        <v>8050</v>
      </c>
      <c r="JD7" s="503">
        <v>8056</v>
      </c>
      <c r="JE7" s="503">
        <v>7393</v>
      </c>
      <c r="JF7" s="503">
        <v>8267</v>
      </c>
      <c r="JG7" s="503">
        <v>8624</v>
      </c>
      <c r="JH7" s="504">
        <v>8908</v>
      </c>
      <c r="JI7" s="501">
        <v>1759</v>
      </c>
      <c r="JJ7" s="503">
        <v>1194</v>
      </c>
      <c r="JK7" s="503">
        <v>1079</v>
      </c>
      <c r="JL7" s="503">
        <v>1089</v>
      </c>
      <c r="JM7" s="503">
        <v>1620</v>
      </c>
      <c r="JN7" s="503">
        <v>945</v>
      </c>
      <c r="JO7" s="503">
        <v>921</v>
      </c>
      <c r="JP7" s="503">
        <v>1352</v>
      </c>
      <c r="JQ7" s="504">
        <v>1584</v>
      </c>
      <c r="JR7" s="505">
        <f t="shared" ref="JR7:JR23" si="474">SUM(JI7,IZ7)</f>
        <v>8039</v>
      </c>
      <c r="JS7" s="506">
        <f t="shared" ref="JS7:JS23" si="475">SUM(JJ7,JA7)</f>
        <v>8504</v>
      </c>
      <c r="JT7" s="506">
        <f t="shared" ref="JT7:JT23" si="476">SUM(JK7,JB7)</f>
        <v>8437</v>
      </c>
      <c r="JU7" s="506">
        <f t="shared" ref="JU7:JU23" si="477">SUM(JL7,JC7)</f>
        <v>9139</v>
      </c>
      <c r="JV7" s="506">
        <f t="shared" ref="JV7:JV23" si="478">SUM(JM7,JD7)</f>
        <v>9676</v>
      </c>
      <c r="JW7" s="506">
        <f t="shared" ref="JW7:JW23" si="479">SUM(JN7,JE7)</f>
        <v>8338</v>
      </c>
      <c r="JX7" s="506">
        <f t="shared" ref="JX7:JX23" si="480">SUM(JO7,JF7)</f>
        <v>9188</v>
      </c>
      <c r="JY7" s="506">
        <f t="shared" ref="JY7:JZ23" si="481">SUM(JP7,JG7)</f>
        <v>9976</v>
      </c>
      <c r="JZ7" s="506">
        <f t="shared" si="481"/>
        <v>10492</v>
      </c>
      <c r="KA7" s="501">
        <v>3509</v>
      </c>
      <c r="KB7" s="502">
        <v>2892</v>
      </c>
      <c r="KC7" s="502">
        <v>2984</v>
      </c>
      <c r="KD7" s="502">
        <v>2918</v>
      </c>
      <c r="KE7" s="503">
        <v>1997</v>
      </c>
      <c r="KF7" s="503">
        <v>1845</v>
      </c>
      <c r="KG7" s="503">
        <v>1670</v>
      </c>
      <c r="KH7" s="503">
        <v>1652</v>
      </c>
      <c r="KI7" s="504">
        <v>1609</v>
      </c>
      <c r="KJ7" s="501">
        <v>818</v>
      </c>
      <c r="KK7" s="503">
        <v>630</v>
      </c>
      <c r="KL7" s="503">
        <v>758</v>
      </c>
      <c r="KM7" s="503">
        <v>730</v>
      </c>
      <c r="KN7" s="503">
        <v>614</v>
      </c>
      <c r="KO7" s="503">
        <v>696</v>
      </c>
      <c r="KP7" s="503">
        <v>496</v>
      </c>
      <c r="KQ7" s="503">
        <v>652</v>
      </c>
      <c r="KR7" s="504">
        <v>652</v>
      </c>
      <c r="KS7" s="505">
        <f t="shared" ref="KS7:KS23" si="482">SUM(KJ7,KA7)</f>
        <v>4327</v>
      </c>
      <c r="KT7" s="506">
        <f t="shared" ref="KT7:KT23" si="483">SUM(KK7,KB7)</f>
        <v>3522</v>
      </c>
      <c r="KU7" s="506">
        <f t="shared" ref="KU7:KU23" si="484">SUM(KL7,KC7)</f>
        <v>3742</v>
      </c>
      <c r="KV7" s="506">
        <f t="shared" ref="KV7:KV23" si="485">SUM(KM7,KD7)</f>
        <v>3648</v>
      </c>
      <c r="KW7" s="506">
        <f t="shared" ref="KW7:KW23" si="486">SUM(KN7,KE7)</f>
        <v>2611</v>
      </c>
      <c r="KX7" s="506">
        <f t="shared" ref="KX7:KX23" si="487">SUM(KO7,KF7)</f>
        <v>2541</v>
      </c>
      <c r="KY7" s="506">
        <f t="shared" ref="KY7:KY23" si="488">SUM(KP7,KG7)</f>
        <v>2166</v>
      </c>
      <c r="KZ7" s="506">
        <f t="shared" ref="KZ7:LA23" si="489">SUM(KQ7,KH7)</f>
        <v>2304</v>
      </c>
      <c r="LA7" s="506">
        <f t="shared" si="489"/>
        <v>2261</v>
      </c>
      <c r="LB7" s="505">
        <f t="shared" si="258"/>
        <v>10097</v>
      </c>
      <c r="LC7" s="507">
        <f t="shared" si="259"/>
        <v>10851</v>
      </c>
      <c r="LD7" s="507">
        <f t="shared" si="260"/>
        <v>10684</v>
      </c>
      <c r="LE7" s="507">
        <f t="shared" si="261"/>
        <v>10280</v>
      </c>
      <c r="LF7" s="508">
        <f t="shared" si="262"/>
        <v>8666</v>
      </c>
      <c r="LG7" s="508">
        <f t="shared" si="263"/>
        <v>7710</v>
      </c>
      <c r="LH7" s="508">
        <f t="shared" si="264"/>
        <v>7919</v>
      </c>
      <c r="LI7" s="508">
        <f t="shared" si="265"/>
        <v>7734</v>
      </c>
      <c r="LJ7" s="508">
        <f t="shared" si="265"/>
        <v>7447</v>
      </c>
      <c r="LK7" s="505">
        <f t="shared" si="266"/>
        <v>2149</v>
      </c>
      <c r="LL7" s="506">
        <f t="shared" si="267"/>
        <v>2280</v>
      </c>
      <c r="LM7" s="506">
        <f t="shared" si="268"/>
        <v>2520</v>
      </c>
      <c r="LN7" s="506">
        <f t="shared" si="269"/>
        <v>3123</v>
      </c>
      <c r="LO7" s="506">
        <f t="shared" si="270"/>
        <v>3029</v>
      </c>
      <c r="LP7" s="506">
        <f t="shared" si="271"/>
        <v>2754</v>
      </c>
      <c r="LQ7" s="506">
        <f t="shared" si="272"/>
        <v>2579</v>
      </c>
      <c r="LR7" s="506">
        <f t="shared" si="273"/>
        <v>2669</v>
      </c>
      <c r="LS7" s="506">
        <f t="shared" si="273"/>
        <v>2254</v>
      </c>
      <c r="LT7" s="505">
        <f t="shared" si="274"/>
        <v>12246</v>
      </c>
      <c r="LU7" s="506">
        <f t="shared" si="275"/>
        <v>13131</v>
      </c>
      <c r="LV7" s="506">
        <f t="shared" si="276"/>
        <v>13204</v>
      </c>
      <c r="LW7" s="506">
        <f t="shared" si="277"/>
        <v>13403</v>
      </c>
      <c r="LX7" s="506">
        <f t="shared" si="278"/>
        <v>11695</v>
      </c>
      <c r="LY7" s="506">
        <f t="shared" si="279"/>
        <v>10464</v>
      </c>
      <c r="LZ7" s="506">
        <f t="shared" si="280"/>
        <v>10498</v>
      </c>
      <c r="MA7" s="506">
        <f t="shared" si="281"/>
        <v>10403</v>
      </c>
      <c r="MB7" s="506">
        <f t="shared" si="281"/>
        <v>9701</v>
      </c>
      <c r="MC7" s="501">
        <v>5667</v>
      </c>
      <c r="MD7" s="502">
        <v>6068</v>
      </c>
      <c r="ME7" s="502">
        <v>5873</v>
      </c>
      <c r="MF7" s="502">
        <v>5630</v>
      </c>
      <c r="MG7" s="503">
        <v>5171</v>
      </c>
      <c r="MH7" s="503">
        <v>4707</v>
      </c>
      <c r="MI7" s="503">
        <v>4756</v>
      </c>
      <c r="MJ7" s="503">
        <v>4604</v>
      </c>
      <c r="MK7" s="504">
        <v>4341</v>
      </c>
      <c r="ML7" s="501">
        <v>1240</v>
      </c>
      <c r="MM7" s="503">
        <v>1282</v>
      </c>
      <c r="MN7" s="503">
        <v>1452</v>
      </c>
      <c r="MO7" s="503">
        <v>2178</v>
      </c>
      <c r="MP7" s="503">
        <v>2072</v>
      </c>
      <c r="MQ7" s="503">
        <v>1930</v>
      </c>
      <c r="MR7" s="503">
        <v>1618</v>
      </c>
      <c r="MS7" s="503">
        <v>1273</v>
      </c>
      <c r="MT7" s="504">
        <v>1118</v>
      </c>
      <c r="MU7" s="505">
        <f t="shared" ref="MU7:MU23" si="490">SUM(ML7,MC7)</f>
        <v>6907</v>
      </c>
      <c r="MV7" s="506">
        <f t="shared" ref="MV7:MV23" si="491">SUM(MM7,MD7)</f>
        <v>7350</v>
      </c>
      <c r="MW7" s="506">
        <f t="shared" ref="MW7:MW23" si="492">SUM(MN7,ME7)</f>
        <v>7325</v>
      </c>
      <c r="MX7" s="506">
        <f t="shared" ref="MX7:MX23" si="493">SUM(MO7,MF7)</f>
        <v>7808</v>
      </c>
      <c r="MY7" s="506">
        <f t="shared" ref="MY7:MY23" si="494">SUM(MP7,MG7)</f>
        <v>7243</v>
      </c>
      <c r="MZ7" s="506">
        <f t="shared" ref="MZ7:MZ23" si="495">SUM(MQ7,MH7)</f>
        <v>6637</v>
      </c>
      <c r="NA7" s="506">
        <f t="shared" ref="NA7:NA23" si="496">SUM(MR7,MI7)</f>
        <v>6374</v>
      </c>
      <c r="NB7" s="506">
        <f t="shared" ref="NB7:NC23" si="497">SUM(MS7,MJ7)</f>
        <v>5877</v>
      </c>
      <c r="NC7" s="506">
        <f t="shared" si="497"/>
        <v>5459</v>
      </c>
      <c r="ND7" s="501">
        <v>1054</v>
      </c>
      <c r="NE7" s="502">
        <v>1055</v>
      </c>
      <c r="NF7" s="502">
        <v>1039</v>
      </c>
      <c r="NG7" s="502">
        <v>1090</v>
      </c>
      <c r="NH7" s="503">
        <v>1081</v>
      </c>
      <c r="NI7" s="503">
        <v>1062</v>
      </c>
      <c r="NJ7" s="503">
        <v>1048</v>
      </c>
      <c r="NK7" s="503">
        <v>1001</v>
      </c>
      <c r="NL7" s="504">
        <v>1034</v>
      </c>
      <c r="NM7" s="501">
        <v>37</v>
      </c>
      <c r="NN7" s="503">
        <v>19</v>
      </c>
      <c r="NO7" s="503">
        <v>23</v>
      </c>
      <c r="NP7" s="503">
        <v>20</v>
      </c>
      <c r="NQ7" s="503">
        <v>72</v>
      </c>
      <c r="NR7" s="503">
        <v>89</v>
      </c>
      <c r="NS7" s="503">
        <v>59</v>
      </c>
      <c r="NT7" s="503">
        <v>66</v>
      </c>
      <c r="NU7" s="504">
        <v>74</v>
      </c>
      <c r="NV7" s="505">
        <f t="shared" ref="NV7:NV23" si="498">SUM(NM7,ND7)</f>
        <v>1091</v>
      </c>
      <c r="NW7" s="506">
        <f t="shared" ref="NW7:NW23" si="499">SUM(NN7,NE7)</f>
        <v>1074</v>
      </c>
      <c r="NX7" s="506">
        <f t="shared" ref="NX7:NX23" si="500">SUM(NO7,NF7)</f>
        <v>1062</v>
      </c>
      <c r="NY7" s="506">
        <f t="shared" ref="NY7:NY23" si="501">SUM(NP7,NG7)</f>
        <v>1110</v>
      </c>
      <c r="NZ7" s="506">
        <f t="shared" ref="NZ7:NZ23" si="502">SUM(NQ7,NH7)</f>
        <v>1153</v>
      </c>
      <c r="OA7" s="506">
        <f t="shared" ref="OA7:OA23" si="503">SUM(NR7,NI7)</f>
        <v>1151</v>
      </c>
      <c r="OB7" s="506">
        <f t="shared" ref="OB7:OB23" si="504">SUM(NS7,NJ7)</f>
        <v>1107</v>
      </c>
      <c r="OC7" s="506">
        <f t="shared" ref="OC7:OD23" si="505">SUM(NT7,NK7)</f>
        <v>1067</v>
      </c>
      <c r="OD7" s="506">
        <f t="shared" si="505"/>
        <v>1108</v>
      </c>
      <c r="OE7" s="501">
        <v>3376</v>
      </c>
      <c r="OF7" s="502">
        <v>3728</v>
      </c>
      <c r="OG7" s="502">
        <v>3772</v>
      </c>
      <c r="OH7" s="502">
        <v>3560</v>
      </c>
      <c r="OI7" s="503">
        <v>2414</v>
      </c>
      <c r="OJ7" s="503">
        <v>1941</v>
      </c>
      <c r="OK7" s="503">
        <v>2115</v>
      </c>
      <c r="OL7" s="503">
        <v>2129</v>
      </c>
      <c r="OM7" s="504">
        <v>2072</v>
      </c>
      <c r="ON7" s="501">
        <v>872</v>
      </c>
      <c r="OO7" s="503">
        <v>979</v>
      </c>
      <c r="OP7" s="503">
        <v>1045</v>
      </c>
      <c r="OQ7" s="503">
        <v>925</v>
      </c>
      <c r="OR7" s="503">
        <v>885</v>
      </c>
      <c r="OS7" s="503">
        <v>735</v>
      </c>
      <c r="OT7" s="503">
        <v>902</v>
      </c>
      <c r="OU7" s="503">
        <v>1330</v>
      </c>
      <c r="OV7" s="504">
        <v>1062</v>
      </c>
      <c r="OW7" s="505">
        <f t="shared" ref="OW7:OW23" si="506">SUM(ON7,OE7)</f>
        <v>4248</v>
      </c>
      <c r="OX7" s="506">
        <f t="shared" ref="OX7:OX23" si="507">SUM(OO7,OF7)</f>
        <v>4707</v>
      </c>
      <c r="OY7" s="506">
        <f t="shared" ref="OY7:OY23" si="508">SUM(OP7,OG7)</f>
        <v>4817</v>
      </c>
      <c r="OZ7" s="506">
        <f t="shared" ref="OZ7:OZ23" si="509">SUM(OQ7,OH7)</f>
        <v>4485</v>
      </c>
      <c r="PA7" s="506">
        <f t="shared" ref="PA7:PA23" si="510">SUM(OR7,OI7)</f>
        <v>3299</v>
      </c>
      <c r="PB7" s="506">
        <f t="shared" ref="PB7:PB23" si="511">SUM(OS7,OJ7)</f>
        <v>2676</v>
      </c>
      <c r="PC7" s="506">
        <f t="shared" ref="PC7:PC23" si="512">SUM(OT7,OK7)</f>
        <v>3017</v>
      </c>
      <c r="PD7" s="506">
        <f t="shared" ref="PD7:PE23" si="513">SUM(OU7,OL7)</f>
        <v>3459</v>
      </c>
      <c r="PE7" s="506">
        <f t="shared" si="513"/>
        <v>3134</v>
      </c>
      <c r="PF7" s="277"/>
      <c r="PG7" s="277"/>
    </row>
    <row r="8" spans="1:423" s="12" customFormat="1" x14ac:dyDescent="0.2">
      <c r="A8" s="11" t="s">
        <v>5</v>
      </c>
      <c r="B8" s="34">
        <f t="shared" si="376"/>
        <v>8117</v>
      </c>
      <c r="C8" s="34">
        <f t="shared" si="377"/>
        <v>8418</v>
      </c>
      <c r="D8" s="34">
        <f t="shared" si="378"/>
        <v>8467</v>
      </c>
      <c r="E8" s="34">
        <f t="shared" si="379"/>
        <v>8290</v>
      </c>
      <c r="F8" s="34">
        <f t="shared" si="380"/>
        <v>10112</v>
      </c>
      <c r="G8" s="34">
        <f t="shared" si="381"/>
        <v>10258</v>
      </c>
      <c r="H8" s="34">
        <f t="shared" si="382"/>
        <v>10796</v>
      </c>
      <c r="I8" s="34">
        <f t="shared" si="383"/>
        <v>11861</v>
      </c>
      <c r="J8" s="34">
        <f t="shared" si="384"/>
        <v>12150</v>
      </c>
      <c r="K8" s="34">
        <f t="shared" si="385"/>
        <v>12508</v>
      </c>
      <c r="L8" s="34">
        <f t="shared" si="386"/>
        <v>12537</v>
      </c>
      <c r="M8" s="35">
        <f t="shared" si="387"/>
        <v>1333</v>
      </c>
      <c r="N8" s="29">
        <f t="shared" si="388"/>
        <v>1592</v>
      </c>
      <c r="O8" s="29">
        <f t="shared" si="389"/>
        <v>1983</v>
      </c>
      <c r="P8" s="29">
        <f t="shared" si="390"/>
        <v>2430</v>
      </c>
      <c r="Q8" s="29">
        <f t="shared" si="391"/>
        <v>3492</v>
      </c>
      <c r="R8" s="29">
        <f t="shared" si="392"/>
        <v>3330</v>
      </c>
      <c r="S8" s="29">
        <f t="shared" si="393"/>
        <v>3987</v>
      </c>
      <c r="T8" s="29">
        <f t="shared" si="394"/>
        <v>4062</v>
      </c>
      <c r="U8" s="29">
        <f t="shared" si="395"/>
        <v>4205</v>
      </c>
      <c r="V8" s="29">
        <f t="shared" si="396"/>
        <v>4406</v>
      </c>
      <c r="W8" s="29">
        <f t="shared" si="397"/>
        <v>4406</v>
      </c>
      <c r="X8" s="35">
        <f t="shared" si="398"/>
        <v>9450</v>
      </c>
      <c r="Y8" s="29">
        <f t="shared" si="399"/>
        <v>10010</v>
      </c>
      <c r="Z8" s="29">
        <f t="shared" si="400"/>
        <v>10450</v>
      </c>
      <c r="AA8" s="29">
        <f t="shared" si="401"/>
        <v>10720</v>
      </c>
      <c r="AB8" s="29">
        <f t="shared" si="402"/>
        <v>13604</v>
      </c>
      <c r="AC8" s="29">
        <f t="shared" si="403"/>
        <v>13588</v>
      </c>
      <c r="AD8" s="29">
        <f t="shared" si="404"/>
        <v>14783</v>
      </c>
      <c r="AE8" s="29">
        <f t="shared" si="405"/>
        <v>15923</v>
      </c>
      <c r="AF8" s="29">
        <f t="shared" si="406"/>
        <v>16355</v>
      </c>
      <c r="AG8" s="29">
        <f t="shared" si="407"/>
        <v>16914</v>
      </c>
      <c r="AH8" s="29">
        <f t="shared" si="408"/>
        <v>16943</v>
      </c>
      <c r="AI8" s="42">
        <v>2804</v>
      </c>
      <c r="AJ8" s="31">
        <v>2823</v>
      </c>
      <c r="AK8" s="31">
        <v>2887</v>
      </c>
      <c r="AL8" s="31">
        <v>2967</v>
      </c>
      <c r="AM8" s="32">
        <v>3363</v>
      </c>
      <c r="AN8" s="32">
        <v>3274</v>
      </c>
      <c r="AO8" s="32">
        <v>3377</v>
      </c>
      <c r="AP8" s="32">
        <v>3734</v>
      </c>
      <c r="AQ8" s="32">
        <v>3829</v>
      </c>
      <c r="AR8" s="32">
        <v>3941</v>
      </c>
      <c r="AS8" s="32">
        <v>4047</v>
      </c>
      <c r="AT8" s="42">
        <v>698</v>
      </c>
      <c r="AU8" s="32">
        <v>820</v>
      </c>
      <c r="AV8" s="32">
        <v>809</v>
      </c>
      <c r="AW8" s="32">
        <v>875</v>
      </c>
      <c r="AX8" s="32">
        <v>1225</v>
      </c>
      <c r="AY8" s="32">
        <v>1064</v>
      </c>
      <c r="AZ8" s="32">
        <v>1481</v>
      </c>
      <c r="BA8" s="32">
        <v>1401</v>
      </c>
      <c r="BB8" s="32">
        <v>1486</v>
      </c>
      <c r="BC8" s="32">
        <v>1548</v>
      </c>
      <c r="BD8" s="32">
        <v>1484</v>
      </c>
      <c r="BE8" s="33">
        <f t="shared" si="409"/>
        <v>3520</v>
      </c>
      <c r="BF8" s="30">
        <f t="shared" si="410"/>
        <v>3674</v>
      </c>
      <c r="BG8" s="30">
        <f t="shared" si="411"/>
        <v>3931</v>
      </c>
      <c r="BH8" s="30">
        <f t="shared" si="412"/>
        <v>5015</v>
      </c>
      <c r="BI8" s="30">
        <f t="shared" si="413"/>
        <v>6408</v>
      </c>
      <c r="BJ8" s="30">
        <f t="shared" si="414"/>
        <v>6381</v>
      </c>
      <c r="BK8" s="30">
        <f t="shared" si="415"/>
        <v>6961</v>
      </c>
      <c r="BL8" s="30">
        <f t="shared" si="416"/>
        <v>7362</v>
      </c>
      <c r="BM8" s="30">
        <f t="shared" si="417"/>
        <v>7568</v>
      </c>
      <c r="BN8" s="30">
        <f t="shared" si="418"/>
        <v>8036</v>
      </c>
      <c r="BO8" s="30">
        <f t="shared" si="418"/>
        <v>8139</v>
      </c>
      <c r="BP8" s="117">
        <f t="shared" si="419"/>
        <v>716</v>
      </c>
      <c r="BQ8" s="118">
        <f t="shared" si="420"/>
        <v>851</v>
      </c>
      <c r="BR8" s="118">
        <f t="shared" si="421"/>
        <v>1044</v>
      </c>
      <c r="BS8" s="118">
        <f t="shared" si="422"/>
        <v>2048</v>
      </c>
      <c r="BT8" s="118">
        <f t="shared" si="423"/>
        <v>3045</v>
      </c>
      <c r="BU8" s="118">
        <f t="shared" si="424"/>
        <v>3107</v>
      </c>
      <c r="BV8" s="118">
        <f t="shared" si="425"/>
        <v>3584</v>
      </c>
      <c r="BW8" s="118">
        <f t="shared" si="426"/>
        <v>3628</v>
      </c>
      <c r="BX8" s="118">
        <f t="shared" si="427"/>
        <v>3739</v>
      </c>
      <c r="BY8" s="118">
        <f t="shared" si="428"/>
        <v>4095</v>
      </c>
      <c r="BZ8" s="118">
        <f t="shared" si="428"/>
        <v>4092</v>
      </c>
      <c r="CA8" s="400">
        <f t="shared" si="174"/>
        <v>0.2034090909090909</v>
      </c>
      <c r="CB8" s="401">
        <f t="shared" si="175"/>
        <v>0.23162765378334241</v>
      </c>
      <c r="CC8" s="401">
        <f t="shared" si="176"/>
        <v>0.26558127702874584</v>
      </c>
      <c r="CD8" s="401">
        <f t="shared" si="177"/>
        <v>0.40837487537387834</v>
      </c>
      <c r="CE8" s="401">
        <f t="shared" si="178"/>
        <v>0.47518726591760302</v>
      </c>
      <c r="CF8" s="401">
        <f t="shared" si="179"/>
        <v>0.48691427675912868</v>
      </c>
      <c r="CG8" s="401">
        <f t="shared" si="180"/>
        <v>0.5148685533687688</v>
      </c>
      <c r="CH8" s="401">
        <f t="shared" si="429"/>
        <v>0.4928008693289867</v>
      </c>
      <c r="CI8" s="401">
        <f t="shared" si="430"/>
        <v>0.49405391120507397</v>
      </c>
      <c r="CJ8" s="401">
        <f t="shared" si="431"/>
        <v>0.50958188153310102</v>
      </c>
      <c r="CK8" s="401">
        <f t="shared" si="431"/>
        <v>0.50276446737928493</v>
      </c>
      <c r="CL8" s="119">
        <f t="shared" si="432"/>
        <v>0.25534950071326679</v>
      </c>
      <c r="CM8" s="120">
        <f t="shared" si="433"/>
        <v>0.30145235565001771</v>
      </c>
      <c r="CN8" s="120">
        <f t="shared" si="434"/>
        <v>0.36162105992379634</v>
      </c>
      <c r="CO8" s="120">
        <f t="shared" si="435"/>
        <v>0.69025952140208968</v>
      </c>
      <c r="CP8" s="120">
        <f t="shared" si="436"/>
        <v>0.90544157002676184</v>
      </c>
      <c r="CQ8" s="120">
        <f t="shared" si="437"/>
        <v>0.94899205864386071</v>
      </c>
      <c r="CR8" s="120">
        <f t="shared" si="438"/>
        <v>1.0612970091797453</v>
      </c>
      <c r="CS8" s="120">
        <f t="shared" si="439"/>
        <v>0.97161221210498128</v>
      </c>
      <c r="CT8" s="120">
        <f t="shared" si="440"/>
        <v>0.97649516845129281</v>
      </c>
      <c r="CU8" s="120">
        <f t="shared" si="441"/>
        <v>1.0390763765541742</v>
      </c>
      <c r="CV8" s="120"/>
      <c r="CW8" s="70" t="s">
        <v>36</v>
      </c>
      <c r="CX8" s="39" t="s">
        <v>36</v>
      </c>
      <c r="CY8" s="284" t="s">
        <v>36</v>
      </c>
      <c r="CZ8" s="284" t="s">
        <v>36</v>
      </c>
      <c r="DA8" s="285" t="s">
        <v>36</v>
      </c>
      <c r="DB8" s="285" t="s">
        <v>36</v>
      </c>
      <c r="DC8" s="285" t="s">
        <v>36</v>
      </c>
      <c r="DD8" s="285" t="s">
        <v>36</v>
      </c>
      <c r="DE8" s="14" t="s">
        <v>36</v>
      </c>
      <c r="DF8" s="14" t="s">
        <v>36</v>
      </c>
      <c r="DG8" s="14" t="s">
        <v>36</v>
      </c>
      <c r="DH8" s="281">
        <v>18</v>
      </c>
      <c r="DI8" s="280">
        <v>31</v>
      </c>
      <c r="DJ8" s="280">
        <v>235</v>
      </c>
      <c r="DK8" s="280">
        <v>1173</v>
      </c>
      <c r="DL8" s="280">
        <v>1820</v>
      </c>
      <c r="DM8" s="280">
        <v>2043</v>
      </c>
      <c r="DN8" s="280">
        <v>2103</v>
      </c>
      <c r="DO8" s="280">
        <v>2227</v>
      </c>
      <c r="DP8" s="32">
        <v>2253</v>
      </c>
      <c r="DQ8" s="32">
        <v>2547</v>
      </c>
      <c r="DR8" s="32">
        <v>2608</v>
      </c>
      <c r="DS8" s="286">
        <f t="shared" si="442"/>
        <v>18</v>
      </c>
      <c r="DT8" s="287">
        <f t="shared" si="443"/>
        <v>31</v>
      </c>
      <c r="DU8" s="287">
        <f t="shared" si="444"/>
        <v>235</v>
      </c>
      <c r="DV8" s="287">
        <f t="shared" si="445"/>
        <v>1173</v>
      </c>
      <c r="DW8" s="287">
        <f t="shared" si="446"/>
        <v>1820</v>
      </c>
      <c r="DX8" s="287">
        <f t="shared" si="447"/>
        <v>2043</v>
      </c>
      <c r="DY8" s="287">
        <f t="shared" si="448"/>
        <v>2103</v>
      </c>
      <c r="DZ8" s="287">
        <f t="shared" si="449"/>
        <v>2227</v>
      </c>
      <c r="EA8" s="287">
        <f t="shared" si="450"/>
        <v>2253</v>
      </c>
      <c r="EB8" s="287">
        <f t="shared" si="451"/>
        <v>2547</v>
      </c>
      <c r="EC8" s="287">
        <f t="shared" si="451"/>
        <v>2608</v>
      </c>
      <c r="ED8" s="461">
        <v>214</v>
      </c>
      <c r="EE8" s="444">
        <v>198</v>
      </c>
      <c r="EF8" s="462">
        <v>5</v>
      </c>
      <c r="EG8" s="462">
        <v>6</v>
      </c>
      <c r="EH8" s="468">
        <f t="shared" si="452"/>
        <v>219</v>
      </c>
      <c r="EI8" s="468">
        <f t="shared" si="453"/>
        <v>204</v>
      </c>
      <c r="EJ8" s="461">
        <v>835</v>
      </c>
      <c r="EK8" s="444">
        <v>812</v>
      </c>
      <c r="EL8" s="462">
        <v>34</v>
      </c>
      <c r="EM8" s="462">
        <v>48</v>
      </c>
      <c r="EN8" s="468">
        <f t="shared" si="454"/>
        <v>869</v>
      </c>
      <c r="EO8" s="468">
        <f t="shared" si="454"/>
        <v>860</v>
      </c>
      <c r="EP8" s="461">
        <v>1124</v>
      </c>
      <c r="EQ8" s="444">
        <v>1147</v>
      </c>
      <c r="ER8" s="462">
        <v>5</v>
      </c>
      <c r="ES8" s="462">
        <v>5</v>
      </c>
      <c r="ET8" s="468">
        <f t="shared" si="455"/>
        <v>1129</v>
      </c>
      <c r="EU8" s="468">
        <f t="shared" si="455"/>
        <v>1152</v>
      </c>
      <c r="EV8" s="461">
        <v>783</v>
      </c>
      <c r="EW8" s="444">
        <v>823</v>
      </c>
      <c r="EX8" s="462">
        <v>9</v>
      </c>
      <c r="EY8" s="462">
        <v>7</v>
      </c>
      <c r="EZ8" s="468">
        <f t="shared" si="456"/>
        <v>792</v>
      </c>
      <c r="FA8" s="468">
        <f t="shared" si="456"/>
        <v>830</v>
      </c>
      <c r="FB8" s="461">
        <v>1108</v>
      </c>
      <c r="FC8" s="444">
        <v>1056</v>
      </c>
      <c r="FD8" s="462">
        <v>23</v>
      </c>
      <c r="FE8" s="462">
        <v>22</v>
      </c>
      <c r="FF8" s="468">
        <f t="shared" si="457"/>
        <v>1131</v>
      </c>
      <c r="FG8" s="468">
        <f t="shared" si="457"/>
        <v>1078</v>
      </c>
      <c r="FH8" s="461">
        <v>683</v>
      </c>
      <c r="FI8" s="444">
        <v>798</v>
      </c>
      <c r="FJ8" s="462">
        <v>39</v>
      </c>
      <c r="FK8" s="462">
        <v>41</v>
      </c>
      <c r="FL8" s="468">
        <f t="shared" si="458"/>
        <v>722</v>
      </c>
      <c r="FM8" s="468">
        <f t="shared" si="458"/>
        <v>839</v>
      </c>
      <c r="FN8" s="461">
        <v>76</v>
      </c>
      <c r="FO8" s="444">
        <v>81</v>
      </c>
      <c r="FP8" s="462">
        <v>6</v>
      </c>
      <c r="FQ8" s="462">
        <v>5</v>
      </c>
      <c r="FR8" s="468">
        <f t="shared" si="459"/>
        <v>82</v>
      </c>
      <c r="FS8" s="468">
        <f t="shared" si="459"/>
        <v>86</v>
      </c>
      <c r="FT8" s="461">
        <v>970</v>
      </c>
      <c r="FU8" s="444">
        <v>873</v>
      </c>
      <c r="FV8" s="462">
        <v>32</v>
      </c>
      <c r="FW8" s="462">
        <v>15</v>
      </c>
      <c r="FX8" s="468">
        <f t="shared" si="460"/>
        <v>1002</v>
      </c>
      <c r="FY8" s="468">
        <f t="shared" si="460"/>
        <v>888</v>
      </c>
      <c r="FZ8" s="461">
        <v>16</v>
      </c>
      <c r="GA8" s="444">
        <v>20</v>
      </c>
      <c r="GB8" s="462">
        <v>1</v>
      </c>
      <c r="GC8" s="462"/>
      <c r="GD8" s="468">
        <f t="shared" si="461"/>
        <v>17</v>
      </c>
      <c r="GE8" s="468">
        <f t="shared" si="461"/>
        <v>20</v>
      </c>
      <c r="GF8" s="461">
        <v>1931</v>
      </c>
      <c r="GG8" s="444">
        <v>1918</v>
      </c>
      <c r="GH8" s="462">
        <v>129</v>
      </c>
      <c r="GI8" s="462">
        <v>126</v>
      </c>
      <c r="GJ8" s="468">
        <f t="shared" si="462"/>
        <v>2060</v>
      </c>
      <c r="GK8" s="468">
        <f t="shared" si="462"/>
        <v>2044</v>
      </c>
      <c r="GL8" s="461">
        <v>718</v>
      </c>
      <c r="GM8" s="444">
        <v>669</v>
      </c>
      <c r="GN8" s="462">
        <v>21</v>
      </c>
      <c r="GO8" s="462">
        <v>34</v>
      </c>
      <c r="GP8" s="468">
        <f t="shared" si="463"/>
        <v>739</v>
      </c>
      <c r="GQ8" s="468">
        <f t="shared" si="463"/>
        <v>703</v>
      </c>
      <c r="GR8" s="461">
        <v>109</v>
      </c>
      <c r="GS8" s="444">
        <v>95</v>
      </c>
      <c r="GT8" s="462">
        <v>7</v>
      </c>
      <c r="GU8" s="462">
        <v>5</v>
      </c>
      <c r="GV8" s="327">
        <f t="shared" si="464"/>
        <v>116</v>
      </c>
      <c r="GW8" s="327">
        <f t="shared" si="464"/>
        <v>100</v>
      </c>
      <c r="GX8" s="501">
        <v>449</v>
      </c>
      <c r="GY8" s="502">
        <v>474</v>
      </c>
      <c r="GZ8" s="502">
        <v>468</v>
      </c>
      <c r="HA8" s="502">
        <v>450</v>
      </c>
      <c r="HB8" s="503">
        <v>586</v>
      </c>
      <c r="HC8" s="503">
        <v>599</v>
      </c>
      <c r="HD8" s="503">
        <v>622</v>
      </c>
      <c r="HE8" s="503">
        <v>703</v>
      </c>
      <c r="HF8" s="504">
        <v>719</v>
      </c>
      <c r="HG8" s="501">
        <v>4</v>
      </c>
      <c r="HH8" s="503">
        <v>5</v>
      </c>
      <c r="HI8" s="503">
        <v>3</v>
      </c>
      <c r="HJ8" s="503">
        <v>8</v>
      </c>
      <c r="HK8" s="503">
        <v>6</v>
      </c>
      <c r="HL8" s="503">
        <v>8</v>
      </c>
      <c r="HM8" s="503">
        <v>7</v>
      </c>
      <c r="HN8" s="503">
        <v>5</v>
      </c>
      <c r="HO8" s="504">
        <v>3</v>
      </c>
      <c r="HP8" s="505">
        <f t="shared" si="465"/>
        <v>453</v>
      </c>
      <c r="HQ8" s="506">
        <f t="shared" si="466"/>
        <v>479</v>
      </c>
      <c r="HR8" s="506">
        <f t="shared" si="467"/>
        <v>471</v>
      </c>
      <c r="HS8" s="506">
        <f t="shared" si="468"/>
        <v>458</v>
      </c>
      <c r="HT8" s="506">
        <f t="shared" si="469"/>
        <v>592</v>
      </c>
      <c r="HU8" s="506">
        <f t="shared" si="470"/>
        <v>607</v>
      </c>
      <c r="HV8" s="506">
        <f t="shared" si="471"/>
        <v>629</v>
      </c>
      <c r="HW8" s="506">
        <f t="shared" si="472"/>
        <v>708</v>
      </c>
      <c r="HX8" s="506">
        <f t="shared" si="473"/>
        <v>722</v>
      </c>
      <c r="HY8" s="505">
        <f t="shared" si="226"/>
        <v>1955</v>
      </c>
      <c r="HZ8" s="507">
        <f t="shared" si="227"/>
        <v>2123</v>
      </c>
      <c r="IA8" s="507">
        <f t="shared" si="228"/>
        <v>2277</v>
      </c>
      <c r="IB8" s="507">
        <f t="shared" si="229"/>
        <v>2261</v>
      </c>
      <c r="IC8" s="508">
        <f t="shared" si="230"/>
        <v>3441</v>
      </c>
      <c r="ID8" s="508">
        <f t="shared" si="231"/>
        <v>3579</v>
      </c>
      <c r="IE8" s="508">
        <f t="shared" si="232"/>
        <v>3980</v>
      </c>
      <c r="IF8" s="508">
        <f t="shared" si="233"/>
        <v>4400</v>
      </c>
      <c r="IG8" s="508">
        <f t="shared" si="233"/>
        <v>4444</v>
      </c>
      <c r="IH8" s="505">
        <f t="shared" si="234"/>
        <v>385</v>
      </c>
      <c r="II8" s="506">
        <f t="shared" si="235"/>
        <v>452</v>
      </c>
      <c r="IJ8" s="506">
        <f t="shared" si="236"/>
        <v>671</v>
      </c>
      <c r="IK8" s="506">
        <f t="shared" si="237"/>
        <v>273</v>
      </c>
      <c r="IL8" s="506">
        <f t="shared" si="238"/>
        <v>229</v>
      </c>
      <c r="IM8" s="506">
        <f t="shared" si="239"/>
        <v>85</v>
      </c>
      <c r="IN8" s="506">
        <f t="shared" si="240"/>
        <v>156</v>
      </c>
      <c r="IO8" s="506">
        <f t="shared" si="241"/>
        <v>193</v>
      </c>
      <c r="IP8" s="506">
        <f t="shared" si="241"/>
        <v>239</v>
      </c>
      <c r="IQ8" s="505">
        <f t="shared" si="242"/>
        <v>2340</v>
      </c>
      <c r="IR8" s="506">
        <f t="shared" si="243"/>
        <v>2575</v>
      </c>
      <c r="IS8" s="506">
        <f t="shared" si="244"/>
        <v>2948</v>
      </c>
      <c r="IT8" s="506">
        <f t="shared" si="245"/>
        <v>2534</v>
      </c>
      <c r="IU8" s="506">
        <f t="shared" si="246"/>
        <v>3670</v>
      </c>
      <c r="IV8" s="506">
        <f t="shared" si="247"/>
        <v>3664</v>
      </c>
      <c r="IW8" s="506">
        <f t="shared" si="248"/>
        <v>4136</v>
      </c>
      <c r="IX8" s="506">
        <f t="shared" si="249"/>
        <v>4593</v>
      </c>
      <c r="IY8" s="506">
        <f t="shared" si="249"/>
        <v>4683</v>
      </c>
      <c r="IZ8" s="501">
        <v>1486</v>
      </c>
      <c r="JA8" s="502">
        <v>1603</v>
      </c>
      <c r="JB8" s="502">
        <v>1629</v>
      </c>
      <c r="JC8" s="502">
        <v>1583</v>
      </c>
      <c r="JD8" s="503">
        <v>2557</v>
      </c>
      <c r="JE8" s="503">
        <v>2665</v>
      </c>
      <c r="JF8" s="503">
        <v>3035</v>
      </c>
      <c r="JG8" s="503">
        <v>3515</v>
      </c>
      <c r="JH8" s="504">
        <v>3643</v>
      </c>
      <c r="JI8" s="501">
        <v>339</v>
      </c>
      <c r="JJ8" s="503">
        <v>417</v>
      </c>
      <c r="JK8" s="503">
        <v>626</v>
      </c>
      <c r="JL8" s="503">
        <v>252</v>
      </c>
      <c r="JM8" s="503">
        <v>149</v>
      </c>
      <c r="JN8" s="503">
        <v>69</v>
      </c>
      <c r="JO8" s="503">
        <v>137</v>
      </c>
      <c r="JP8" s="503">
        <v>141</v>
      </c>
      <c r="JQ8" s="504">
        <v>194</v>
      </c>
      <c r="JR8" s="505">
        <f t="shared" si="474"/>
        <v>1825</v>
      </c>
      <c r="JS8" s="506">
        <f t="shared" si="475"/>
        <v>2020</v>
      </c>
      <c r="JT8" s="506">
        <f t="shared" si="476"/>
        <v>2255</v>
      </c>
      <c r="JU8" s="506">
        <f t="shared" si="477"/>
        <v>1835</v>
      </c>
      <c r="JV8" s="506">
        <f t="shared" si="478"/>
        <v>2706</v>
      </c>
      <c r="JW8" s="506">
        <f t="shared" si="479"/>
        <v>2734</v>
      </c>
      <c r="JX8" s="506">
        <f t="shared" si="480"/>
        <v>3172</v>
      </c>
      <c r="JY8" s="506">
        <f t="shared" si="481"/>
        <v>3656</v>
      </c>
      <c r="JZ8" s="506">
        <f t="shared" si="481"/>
        <v>3837</v>
      </c>
      <c r="KA8" s="501">
        <v>469</v>
      </c>
      <c r="KB8" s="502">
        <v>520</v>
      </c>
      <c r="KC8" s="502">
        <v>648</v>
      </c>
      <c r="KD8" s="502">
        <v>678</v>
      </c>
      <c r="KE8" s="503">
        <v>884</v>
      </c>
      <c r="KF8" s="503">
        <v>914</v>
      </c>
      <c r="KG8" s="503">
        <v>945</v>
      </c>
      <c r="KH8" s="503">
        <v>885</v>
      </c>
      <c r="KI8" s="504">
        <v>801</v>
      </c>
      <c r="KJ8" s="501">
        <v>46</v>
      </c>
      <c r="KK8" s="503">
        <v>35</v>
      </c>
      <c r="KL8" s="503">
        <v>45</v>
      </c>
      <c r="KM8" s="503">
        <v>21</v>
      </c>
      <c r="KN8" s="503">
        <v>80</v>
      </c>
      <c r="KO8" s="503">
        <v>16</v>
      </c>
      <c r="KP8" s="503">
        <v>19</v>
      </c>
      <c r="KQ8" s="503">
        <v>52</v>
      </c>
      <c r="KR8" s="504">
        <v>45</v>
      </c>
      <c r="KS8" s="505">
        <f t="shared" si="482"/>
        <v>515</v>
      </c>
      <c r="KT8" s="506">
        <f t="shared" si="483"/>
        <v>555</v>
      </c>
      <c r="KU8" s="506">
        <f t="shared" si="484"/>
        <v>693</v>
      </c>
      <c r="KV8" s="506">
        <f t="shared" si="485"/>
        <v>699</v>
      </c>
      <c r="KW8" s="506">
        <f t="shared" si="486"/>
        <v>964</v>
      </c>
      <c r="KX8" s="506">
        <f t="shared" si="487"/>
        <v>930</v>
      </c>
      <c r="KY8" s="506">
        <f t="shared" si="488"/>
        <v>964</v>
      </c>
      <c r="KZ8" s="506">
        <f t="shared" si="489"/>
        <v>937</v>
      </c>
      <c r="LA8" s="506">
        <f t="shared" si="489"/>
        <v>846</v>
      </c>
      <c r="LB8" s="505">
        <f t="shared" si="258"/>
        <v>2909</v>
      </c>
      <c r="LC8" s="507">
        <f t="shared" si="259"/>
        <v>2998</v>
      </c>
      <c r="LD8" s="507">
        <f t="shared" si="260"/>
        <v>2835</v>
      </c>
      <c r="LE8" s="507">
        <f t="shared" si="261"/>
        <v>2612</v>
      </c>
      <c r="LF8" s="508">
        <f t="shared" si="262"/>
        <v>2722</v>
      </c>
      <c r="LG8" s="508">
        <f t="shared" si="263"/>
        <v>2806</v>
      </c>
      <c r="LH8" s="508">
        <f t="shared" si="264"/>
        <v>2817</v>
      </c>
      <c r="LI8" s="508">
        <f t="shared" si="265"/>
        <v>3024</v>
      </c>
      <c r="LJ8" s="508">
        <f t="shared" si="265"/>
        <v>3158</v>
      </c>
      <c r="LK8" s="505">
        <f t="shared" si="266"/>
        <v>228</v>
      </c>
      <c r="LL8" s="506">
        <f t="shared" si="267"/>
        <v>284</v>
      </c>
      <c r="LM8" s="506">
        <f t="shared" si="268"/>
        <v>265</v>
      </c>
      <c r="LN8" s="506">
        <f t="shared" si="269"/>
        <v>101</v>
      </c>
      <c r="LO8" s="506">
        <f t="shared" si="270"/>
        <v>212</v>
      </c>
      <c r="LP8" s="506">
        <f t="shared" si="271"/>
        <v>130</v>
      </c>
      <c r="LQ8" s="506">
        <f t="shared" si="272"/>
        <v>240</v>
      </c>
      <c r="LR8" s="506">
        <f t="shared" si="273"/>
        <v>236</v>
      </c>
      <c r="LS8" s="506">
        <f t="shared" si="273"/>
        <v>224</v>
      </c>
      <c r="LT8" s="505">
        <f t="shared" si="274"/>
        <v>3137</v>
      </c>
      <c r="LU8" s="506">
        <f t="shared" si="275"/>
        <v>3282</v>
      </c>
      <c r="LV8" s="506">
        <f t="shared" si="276"/>
        <v>3100</v>
      </c>
      <c r="LW8" s="506">
        <f t="shared" si="277"/>
        <v>2713</v>
      </c>
      <c r="LX8" s="506">
        <f t="shared" si="278"/>
        <v>2934</v>
      </c>
      <c r="LY8" s="506">
        <f t="shared" si="279"/>
        <v>2936</v>
      </c>
      <c r="LZ8" s="506">
        <f t="shared" si="280"/>
        <v>3057</v>
      </c>
      <c r="MA8" s="506">
        <f t="shared" si="281"/>
        <v>3260</v>
      </c>
      <c r="MB8" s="506">
        <f t="shared" si="281"/>
        <v>3382</v>
      </c>
      <c r="MC8" s="501">
        <v>1494</v>
      </c>
      <c r="MD8" s="502">
        <v>1509</v>
      </c>
      <c r="ME8" s="502">
        <v>1424</v>
      </c>
      <c r="MF8" s="502">
        <v>1228</v>
      </c>
      <c r="MG8" s="503">
        <v>1320</v>
      </c>
      <c r="MH8" s="503">
        <v>1396</v>
      </c>
      <c r="MI8" s="503">
        <v>1334</v>
      </c>
      <c r="MJ8" s="503">
        <v>1446</v>
      </c>
      <c r="MK8" s="504">
        <v>1522</v>
      </c>
      <c r="ML8" s="501">
        <v>120</v>
      </c>
      <c r="MM8" s="503">
        <v>137</v>
      </c>
      <c r="MN8" s="503">
        <v>172</v>
      </c>
      <c r="MO8" s="503">
        <v>70</v>
      </c>
      <c r="MP8" s="503">
        <v>82</v>
      </c>
      <c r="MQ8" s="503">
        <v>78</v>
      </c>
      <c r="MR8" s="503">
        <v>91</v>
      </c>
      <c r="MS8" s="503">
        <v>112</v>
      </c>
      <c r="MT8" s="504">
        <v>124</v>
      </c>
      <c r="MU8" s="505">
        <f t="shared" si="490"/>
        <v>1614</v>
      </c>
      <c r="MV8" s="506">
        <f t="shared" si="491"/>
        <v>1646</v>
      </c>
      <c r="MW8" s="506">
        <f t="shared" si="492"/>
        <v>1596</v>
      </c>
      <c r="MX8" s="506">
        <f t="shared" si="493"/>
        <v>1298</v>
      </c>
      <c r="MY8" s="506">
        <f t="shared" si="494"/>
        <v>1402</v>
      </c>
      <c r="MZ8" s="506">
        <f t="shared" si="495"/>
        <v>1474</v>
      </c>
      <c r="NA8" s="506">
        <f t="shared" si="496"/>
        <v>1425</v>
      </c>
      <c r="NB8" s="506">
        <f t="shared" si="497"/>
        <v>1558</v>
      </c>
      <c r="NC8" s="506">
        <f t="shared" si="497"/>
        <v>1646</v>
      </c>
      <c r="ND8" s="501">
        <v>337</v>
      </c>
      <c r="NE8" s="502">
        <v>354</v>
      </c>
      <c r="NF8" s="502">
        <v>368</v>
      </c>
      <c r="NG8" s="502">
        <v>391</v>
      </c>
      <c r="NH8" s="503">
        <v>442</v>
      </c>
      <c r="NI8" s="503">
        <v>453</v>
      </c>
      <c r="NJ8" s="503">
        <v>454</v>
      </c>
      <c r="NK8" s="503">
        <v>491</v>
      </c>
      <c r="NL8" s="504">
        <v>519</v>
      </c>
      <c r="NM8" s="501">
        <v>37</v>
      </c>
      <c r="NN8" s="503">
        <v>5</v>
      </c>
      <c r="NO8" s="503">
        <v>9</v>
      </c>
      <c r="NP8" s="503">
        <v>4</v>
      </c>
      <c r="NQ8" s="503">
        <v>9</v>
      </c>
      <c r="NR8" s="503">
        <v>5</v>
      </c>
      <c r="NS8" s="503">
        <v>3</v>
      </c>
      <c r="NT8" s="503">
        <v>22</v>
      </c>
      <c r="NU8" s="504">
        <v>22</v>
      </c>
      <c r="NV8" s="505">
        <f t="shared" si="498"/>
        <v>374</v>
      </c>
      <c r="NW8" s="506">
        <f t="shared" si="499"/>
        <v>359</v>
      </c>
      <c r="NX8" s="506">
        <f t="shared" si="500"/>
        <v>377</v>
      </c>
      <c r="NY8" s="506">
        <f t="shared" si="501"/>
        <v>395</v>
      </c>
      <c r="NZ8" s="506">
        <f t="shared" si="502"/>
        <v>451</v>
      </c>
      <c r="OA8" s="506">
        <f t="shared" si="503"/>
        <v>458</v>
      </c>
      <c r="OB8" s="506">
        <f t="shared" si="504"/>
        <v>457</v>
      </c>
      <c r="OC8" s="506">
        <f t="shared" si="505"/>
        <v>513</v>
      </c>
      <c r="OD8" s="506">
        <f t="shared" si="505"/>
        <v>541</v>
      </c>
      <c r="OE8" s="501">
        <v>1078</v>
      </c>
      <c r="OF8" s="502">
        <v>1135</v>
      </c>
      <c r="OG8" s="502">
        <v>1043</v>
      </c>
      <c r="OH8" s="502">
        <v>993</v>
      </c>
      <c r="OI8" s="503">
        <v>960</v>
      </c>
      <c r="OJ8" s="503">
        <v>957</v>
      </c>
      <c r="OK8" s="503">
        <v>1029</v>
      </c>
      <c r="OL8" s="503">
        <v>1087</v>
      </c>
      <c r="OM8" s="504">
        <v>1117</v>
      </c>
      <c r="ON8" s="501">
        <v>71</v>
      </c>
      <c r="OO8" s="503">
        <v>142</v>
      </c>
      <c r="OP8" s="503">
        <v>84</v>
      </c>
      <c r="OQ8" s="503">
        <v>27</v>
      </c>
      <c r="OR8" s="503">
        <v>121</v>
      </c>
      <c r="OS8" s="503">
        <v>47</v>
      </c>
      <c r="OT8" s="503">
        <v>146</v>
      </c>
      <c r="OU8" s="503">
        <v>102</v>
      </c>
      <c r="OV8" s="504">
        <v>78</v>
      </c>
      <c r="OW8" s="505">
        <f t="shared" si="506"/>
        <v>1149</v>
      </c>
      <c r="OX8" s="506">
        <f t="shared" si="507"/>
        <v>1277</v>
      </c>
      <c r="OY8" s="506">
        <f t="shared" si="508"/>
        <v>1127</v>
      </c>
      <c r="OZ8" s="506">
        <f t="shared" si="509"/>
        <v>1020</v>
      </c>
      <c r="PA8" s="506">
        <f t="shared" si="510"/>
        <v>1081</v>
      </c>
      <c r="PB8" s="506">
        <f t="shared" si="511"/>
        <v>1004</v>
      </c>
      <c r="PC8" s="506">
        <f t="shared" si="512"/>
        <v>1175</v>
      </c>
      <c r="PD8" s="506">
        <f t="shared" si="513"/>
        <v>1189</v>
      </c>
      <c r="PE8" s="506">
        <f t="shared" si="513"/>
        <v>1195</v>
      </c>
      <c r="PF8" s="277"/>
      <c r="PG8" s="277"/>
    </row>
    <row r="9" spans="1:423" s="12" customFormat="1" x14ac:dyDescent="0.2">
      <c r="A9" s="11" t="s">
        <v>6</v>
      </c>
      <c r="B9" s="34">
        <f t="shared" si="376"/>
        <v>3743</v>
      </c>
      <c r="C9" s="34">
        <f t="shared" si="377"/>
        <v>3742</v>
      </c>
      <c r="D9" s="34">
        <f t="shared" si="378"/>
        <v>3883</v>
      </c>
      <c r="E9" s="34">
        <f t="shared" si="379"/>
        <v>3947</v>
      </c>
      <c r="F9" s="34">
        <f t="shared" si="380"/>
        <v>4245</v>
      </c>
      <c r="G9" s="34">
        <f t="shared" si="381"/>
        <v>4367</v>
      </c>
      <c r="H9" s="34">
        <f t="shared" si="382"/>
        <v>4493</v>
      </c>
      <c r="I9" s="34">
        <f t="shared" si="383"/>
        <v>4517</v>
      </c>
      <c r="J9" s="34">
        <f t="shared" si="384"/>
        <v>4710</v>
      </c>
      <c r="K9" s="34">
        <f t="shared" si="385"/>
        <v>4802</v>
      </c>
      <c r="L9" s="34">
        <f t="shared" si="386"/>
        <v>4948</v>
      </c>
      <c r="M9" s="35">
        <f t="shared" si="387"/>
        <v>1193</v>
      </c>
      <c r="N9" s="29">
        <f t="shared" si="388"/>
        <v>1466</v>
      </c>
      <c r="O9" s="29">
        <f t="shared" si="389"/>
        <v>1469</v>
      </c>
      <c r="P9" s="29">
        <f t="shared" si="390"/>
        <v>1590</v>
      </c>
      <c r="Q9" s="29">
        <f t="shared" si="391"/>
        <v>1770</v>
      </c>
      <c r="R9" s="29">
        <f t="shared" si="392"/>
        <v>1871</v>
      </c>
      <c r="S9" s="29">
        <f t="shared" si="393"/>
        <v>1920</v>
      </c>
      <c r="T9" s="29">
        <f t="shared" si="394"/>
        <v>2021</v>
      </c>
      <c r="U9" s="29">
        <f t="shared" si="395"/>
        <v>2069</v>
      </c>
      <c r="V9" s="29">
        <f t="shared" si="396"/>
        <v>2061</v>
      </c>
      <c r="W9" s="29">
        <f t="shared" si="397"/>
        <v>2008</v>
      </c>
      <c r="X9" s="35">
        <f t="shared" si="398"/>
        <v>4936</v>
      </c>
      <c r="Y9" s="29">
        <f t="shared" si="399"/>
        <v>5208</v>
      </c>
      <c r="Z9" s="29">
        <f t="shared" si="400"/>
        <v>5352</v>
      </c>
      <c r="AA9" s="29">
        <f t="shared" si="401"/>
        <v>5537</v>
      </c>
      <c r="AB9" s="29">
        <f t="shared" si="402"/>
        <v>6015</v>
      </c>
      <c r="AC9" s="29">
        <f t="shared" si="403"/>
        <v>6238</v>
      </c>
      <c r="AD9" s="29">
        <f t="shared" si="404"/>
        <v>6413</v>
      </c>
      <c r="AE9" s="29">
        <f t="shared" si="405"/>
        <v>6538</v>
      </c>
      <c r="AF9" s="29">
        <f t="shared" si="406"/>
        <v>6779</v>
      </c>
      <c r="AG9" s="29">
        <f t="shared" si="407"/>
        <v>6863</v>
      </c>
      <c r="AH9" s="29">
        <f t="shared" si="408"/>
        <v>6956</v>
      </c>
      <c r="AI9" s="42">
        <v>993</v>
      </c>
      <c r="AJ9" s="31">
        <v>968</v>
      </c>
      <c r="AK9" s="31">
        <v>1083</v>
      </c>
      <c r="AL9" s="31">
        <v>1109</v>
      </c>
      <c r="AM9" s="32">
        <v>1262</v>
      </c>
      <c r="AN9" s="32">
        <v>1259</v>
      </c>
      <c r="AO9" s="32">
        <v>1325</v>
      </c>
      <c r="AP9" s="32">
        <v>1302</v>
      </c>
      <c r="AQ9" s="32">
        <v>1342</v>
      </c>
      <c r="AR9" s="32">
        <v>1352</v>
      </c>
      <c r="AS9" s="32">
        <v>1383</v>
      </c>
      <c r="AT9" s="42">
        <v>71</v>
      </c>
      <c r="AU9" s="32">
        <v>73</v>
      </c>
      <c r="AV9" s="32">
        <v>43</v>
      </c>
      <c r="AW9" s="32">
        <v>34</v>
      </c>
      <c r="AX9" s="32">
        <v>28</v>
      </c>
      <c r="AY9" s="32">
        <v>34</v>
      </c>
      <c r="AZ9" s="32">
        <v>101</v>
      </c>
      <c r="BA9" s="32">
        <v>110</v>
      </c>
      <c r="BB9" s="32">
        <v>187</v>
      </c>
      <c r="BC9" s="32">
        <v>177</v>
      </c>
      <c r="BD9" s="32">
        <v>181</v>
      </c>
      <c r="BE9" s="33">
        <f t="shared" si="409"/>
        <v>1946</v>
      </c>
      <c r="BF9" s="30">
        <f t="shared" si="410"/>
        <v>2180</v>
      </c>
      <c r="BG9" s="30">
        <f t="shared" si="411"/>
        <v>2259</v>
      </c>
      <c r="BH9" s="30">
        <f t="shared" si="412"/>
        <v>2456</v>
      </c>
      <c r="BI9" s="30">
        <f t="shared" si="413"/>
        <v>2816</v>
      </c>
      <c r="BJ9" s="30">
        <f t="shared" si="414"/>
        <v>2914</v>
      </c>
      <c r="BK9" s="30">
        <f t="shared" si="415"/>
        <v>3037</v>
      </c>
      <c r="BL9" s="30">
        <f t="shared" si="416"/>
        <v>3106</v>
      </c>
      <c r="BM9" s="30">
        <f t="shared" si="417"/>
        <v>3193</v>
      </c>
      <c r="BN9" s="30">
        <f t="shared" si="418"/>
        <v>3179</v>
      </c>
      <c r="BO9" s="30">
        <f t="shared" si="418"/>
        <v>3200</v>
      </c>
      <c r="BP9" s="117">
        <f t="shared" si="419"/>
        <v>953</v>
      </c>
      <c r="BQ9" s="118">
        <f t="shared" si="420"/>
        <v>1212</v>
      </c>
      <c r="BR9" s="118">
        <f t="shared" si="421"/>
        <v>1176</v>
      </c>
      <c r="BS9" s="118">
        <f t="shared" si="422"/>
        <v>1347</v>
      </c>
      <c r="BT9" s="118">
        <f t="shared" si="423"/>
        <v>1554</v>
      </c>
      <c r="BU9" s="118">
        <f t="shared" si="424"/>
        <v>1655</v>
      </c>
      <c r="BV9" s="118">
        <f t="shared" si="425"/>
        <v>1712</v>
      </c>
      <c r="BW9" s="118">
        <f t="shared" si="426"/>
        <v>1804</v>
      </c>
      <c r="BX9" s="118">
        <f t="shared" si="427"/>
        <v>1851</v>
      </c>
      <c r="BY9" s="118">
        <f t="shared" si="428"/>
        <v>1827</v>
      </c>
      <c r="BZ9" s="118">
        <f t="shared" si="428"/>
        <v>1817</v>
      </c>
      <c r="CA9" s="400">
        <f t="shared" si="174"/>
        <v>0.4897225077081192</v>
      </c>
      <c r="CB9" s="401">
        <f t="shared" si="175"/>
        <v>0.55596330275229355</v>
      </c>
      <c r="CC9" s="401">
        <f t="shared" si="176"/>
        <v>0.52058432934926957</v>
      </c>
      <c r="CD9" s="401">
        <f t="shared" si="177"/>
        <v>0.54845276872964166</v>
      </c>
      <c r="CE9" s="401">
        <f t="shared" si="178"/>
        <v>0.55184659090909094</v>
      </c>
      <c r="CF9" s="401">
        <f t="shared" si="179"/>
        <v>0.56794783802333559</v>
      </c>
      <c r="CG9" s="401">
        <f t="shared" si="180"/>
        <v>0.5637141916364834</v>
      </c>
      <c r="CH9" s="401">
        <f t="shared" si="429"/>
        <v>0.58081133290405662</v>
      </c>
      <c r="CI9" s="401">
        <f t="shared" si="430"/>
        <v>0.5797056060131538</v>
      </c>
      <c r="CJ9" s="401">
        <f t="shared" si="431"/>
        <v>0.57470902799622525</v>
      </c>
      <c r="CK9" s="401">
        <f t="shared" si="431"/>
        <v>0.56781250000000005</v>
      </c>
      <c r="CL9" s="119">
        <f t="shared" si="432"/>
        <v>0.95971802618328295</v>
      </c>
      <c r="CM9" s="120">
        <f t="shared" si="433"/>
        <v>1.2520661157024793</v>
      </c>
      <c r="CN9" s="120">
        <f t="shared" si="434"/>
        <v>1.0858725761772854</v>
      </c>
      <c r="CO9" s="120">
        <f t="shared" si="435"/>
        <v>1.2146077547339946</v>
      </c>
      <c r="CP9" s="120">
        <f t="shared" si="436"/>
        <v>1.2313787638668781</v>
      </c>
      <c r="CQ9" s="120">
        <f t="shared" si="437"/>
        <v>1.3145353455123114</v>
      </c>
      <c r="CR9" s="120">
        <f t="shared" si="438"/>
        <v>1.2920754716981131</v>
      </c>
      <c r="CS9" s="120">
        <f t="shared" si="439"/>
        <v>1.3855606758832566</v>
      </c>
      <c r="CT9" s="120">
        <f t="shared" si="440"/>
        <v>1.379284649776453</v>
      </c>
      <c r="CU9" s="120">
        <f t="shared" si="441"/>
        <v>1.3513313609467457</v>
      </c>
      <c r="CV9" s="120"/>
      <c r="CW9" s="70" t="s">
        <v>36</v>
      </c>
      <c r="CX9" s="39" t="s">
        <v>36</v>
      </c>
      <c r="CY9" s="284" t="s">
        <v>36</v>
      </c>
      <c r="CZ9" s="284" t="s">
        <v>36</v>
      </c>
      <c r="DA9" s="285" t="s">
        <v>36</v>
      </c>
      <c r="DB9" s="285" t="s">
        <v>36</v>
      </c>
      <c r="DC9" s="285" t="s">
        <v>36</v>
      </c>
      <c r="DD9" s="285" t="s">
        <v>36</v>
      </c>
      <c r="DE9" s="14" t="s">
        <v>36</v>
      </c>
      <c r="DF9" s="14" t="s">
        <v>36</v>
      </c>
      <c r="DG9" s="14" t="s">
        <v>36</v>
      </c>
      <c r="DH9" s="281">
        <v>882</v>
      </c>
      <c r="DI9" s="280">
        <v>1139</v>
      </c>
      <c r="DJ9" s="280">
        <v>1133</v>
      </c>
      <c r="DK9" s="280">
        <v>1313</v>
      </c>
      <c r="DL9" s="280">
        <v>1526</v>
      </c>
      <c r="DM9" s="280">
        <v>1621</v>
      </c>
      <c r="DN9" s="280">
        <v>1611</v>
      </c>
      <c r="DO9" s="280">
        <v>1694</v>
      </c>
      <c r="DP9" s="32">
        <v>1664</v>
      </c>
      <c r="DQ9" s="32">
        <v>1650</v>
      </c>
      <c r="DR9" s="32">
        <v>1636</v>
      </c>
      <c r="DS9" s="286">
        <f t="shared" si="442"/>
        <v>882</v>
      </c>
      <c r="DT9" s="287">
        <f t="shared" si="443"/>
        <v>1139</v>
      </c>
      <c r="DU9" s="287">
        <f t="shared" si="444"/>
        <v>1133</v>
      </c>
      <c r="DV9" s="287">
        <f t="shared" si="445"/>
        <v>1313</v>
      </c>
      <c r="DW9" s="287">
        <f t="shared" si="446"/>
        <v>1526</v>
      </c>
      <c r="DX9" s="287">
        <f t="shared" si="447"/>
        <v>1621</v>
      </c>
      <c r="DY9" s="287">
        <f t="shared" si="448"/>
        <v>1611</v>
      </c>
      <c r="DZ9" s="287">
        <f t="shared" si="449"/>
        <v>1694</v>
      </c>
      <c r="EA9" s="287">
        <f t="shared" si="450"/>
        <v>1664</v>
      </c>
      <c r="EB9" s="287">
        <f t="shared" si="451"/>
        <v>1650</v>
      </c>
      <c r="EC9" s="287">
        <f t="shared" si="451"/>
        <v>1636</v>
      </c>
      <c r="ED9" s="461">
        <v>121</v>
      </c>
      <c r="EE9" s="444">
        <v>115</v>
      </c>
      <c r="EF9" s="462">
        <v>6</v>
      </c>
      <c r="EG9" s="462">
        <v>7</v>
      </c>
      <c r="EH9" s="468">
        <f t="shared" si="452"/>
        <v>127</v>
      </c>
      <c r="EI9" s="468">
        <f t="shared" si="453"/>
        <v>122</v>
      </c>
      <c r="EJ9" s="461">
        <v>243</v>
      </c>
      <c r="EK9" s="444">
        <v>228</v>
      </c>
      <c r="EL9" s="462">
        <v>43</v>
      </c>
      <c r="EM9" s="462">
        <v>14</v>
      </c>
      <c r="EN9" s="468">
        <f t="shared" si="454"/>
        <v>286</v>
      </c>
      <c r="EO9" s="468">
        <f t="shared" si="454"/>
        <v>242</v>
      </c>
      <c r="EP9" s="461">
        <v>545</v>
      </c>
      <c r="EQ9" s="444">
        <v>541</v>
      </c>
      <c r="ER9" s="462">
        <v>11</v>
      </c>
      <c r="ES9" s="462">
        <v>10</v>
      </c>
      <c r="ET9" s="468">
        <f t="shared" si="455"/>
        <v>556</v>
      </c>
      <c r="EU9" s="468">
        <f t="shared" si="455"/>
        <v>551</v>
      </c>
      <c r="EV9" s="461">
        <v>345</v>
      </c>
      <c r="EW9" s="444">
        <v>437</v>
      </c>
      <c r="EX9" s="462">
        <v>12</v>
      </c>
      <c r="EY9" s="462">
        <v>12</v>
      </c>
      <c r="EZ9" s="468">
        <f t="shared" si="456"/>
        <v>357</v>
      </c>
      <c r="FA9" s="468">
        <f t="shared" si="456"/>
        <v>449</v>
      </c>
      <c r="FB9" s="461">
        <v>486</v>
      </c>
      <c r="FC9" s="444">
        <v>519</v>
      </c>
      <c r="FD9" s="462">
        <v>42</v>
      </c>
      <c r="FE9" s="462">
        <v>32</v>
      </c>
      <c r="FF9" s="468">
        <f t="shared" si="457"/>
        <v>528</v>
      </c>
      <c r="FG9" s="468">
        <f t="shared" si="457"/>
        <v>551</v>
      </c>
      <c r="FH9" s="461">
        <v>301</v>
      </c>
      <c r="FI9" s="444">
        <v>376</v>
      </c>
      <c r="FJ9" s="462">
        <v>16</v>
      </c>
      <c r="FK9" s="462">
        <v>33</v>
      </c>
      <c r="FL9" s="468">
        <f t="shared" si="458"/>
        <v>317</v>
      </c>
      <c r="FM9" s="468">
        <f t="shared" si="458"/>
        <v>409</v>
      </c>
      <c r="FN9" s="461">
        <v>39</v>
      </c>
      <c r="FO9" s="444">
        <v>49</v>
      </c>
      <c r="FP9" s="462">
        <v>27</v>
      </c>
      <c r="FQ9" s="462">
        <v>28</v>
      </c>
      <c r="FR9" s="468">
        <f t="shared" si="459"/>
        <v>66</v>
      </c>
      <c r="FS9" s="468">
        <f t="shared" si="459"/>
        <v>77</v>
      </c>
      <c r="FT9" s="461">
        <v>456</v>
      </c>
      <c r="FU9" s="444">
        <v>442</v>
      </c>
      <c r="FV9" s="462">
        <v>20</v>
      </c>
      <c r="FW9" s="462">
        <v>8</v>
      </c>
      <c r="FX9" s="468">
        <f t="shared" si="460"/>
        <v>476</v>
      </c>
      <c r="FY9" s="468">
        <f t="shared" si="460"/>
        <v>450</v>
      </c>
      <c r="FZ9" s="461"/>
      <c r="GA9" s="444"/>
      <c r="GB9" s="462"/>
      <c r="GC9" s="462"/>
      <c r="GD9" s="468">
        <f t="shared" si="461"/>
        <v>0</v>
      </c>
      <c r="GE9" s="468">
        <f t="shared" si="461"/>
        <v>0</v>
      </c>
      <c r="GF9" s="461">
        <v>655</v>
      </c>
      <c r="GG9" s="444">
        <v>601</v>
      </c>
      <c r="GH9" s="462">
        <v>54</v>
      </c>
      <c r="GI9" s="462">
        <v>43</v>
      </c>
      <c r="GJ9" s="468">
        <f t="shared" si="462"/>
        <v>709</v>
      </c>
      <c r="GK9" s="468">
        <f t="shared" si="462"/>
        <v>644</v>
      </c>
      <c r="GL9" s="461">
        <v>196</v>
      </c>
      <c r="GM9" s="444">
        <v>183</v>
      </c>
      <c r="GN9" s="462">
        <v>1</v>
      </c>
      <c r="GO9" s="462"/>
      <c r="GP9" s="468">
        <f t="shared" si="463"/>
        <v>197</v>
      </c>
      <c r="GQ9" s="468">
        <f t="shared" si="463"/>
        <v>183</v>
      </c>
      <c r="GR9" s="461">
        <v>63</v>
      </c>
      <c r="GS9" s="444">
        <v>74</v>
      </c>
      <c r="GT9" s="462">
        <v>2</v>
      </c>
      <c r="GU9" s="462">
        <v>4</v>
      </c>
      <c r="GV9" s="327">
        <f t="shared" si="464"/>
        <v>65</v>
      </c>
      <c r="GW9" s="327">
        <f t="shared" si="464"/>
        <v>78</v>
      </c>
      <c r="GX9" s="501">
        <v>351</v>
      </c>
      <c r="GY9" s="502">
        <v>341</v>
      </c>
      <c r="GZ9" s="502">
        <v>415</v>
      </c>
      <c r="HA9" s="502">
        <v>413</v>
      </c>
      <c r="HB9" s="503">
        <v>413</v>
      </c>
      <c r="HC9" s="503">
        <v>428</v>
      </c>
      <c r="HD9" s="503">
        <v>427</v>
      </c>
      <c r="HE9" s="503">
        <v>447</v>
      </c>
      <c r="HF9" s="504">
        <v>453</v>
      </c>
      <c r="HG9" s="501">
        <v>12</v>
      </c>
      <c r="HH9" s="503">
        <v>14</v>
      </c>
      <c r="HI9" s="503">
        <v>16</v>
      </c>
      <c r="HJ9" s="503">
        <v>15</v>
      </c>
      <c r="HK9" s="503">
        <v>11</v>
      </c>
      <c r="HL9" s="503">
        <v>10</v>
      </c>
      <c r="HM9" s="503">
        <v>10</v>
      </c>
      <c r="HN9" s="503">
        <v>11</v>
      </c>
      <c r="HO9" s="504">
        <v>6</v>
      </c>
      <c r="HP9" s="505">
        <f t="shared" si="465"/>
        <v>363</v>
      </c>
      <c r="HQ9" s="506">
        <f t="shared" si="466"/>
        <v>355</v>
      </c>
      <c r="HR9" s="506">
        <f t="shared" si="467"/>
        <v>431</v>
      </c>
      <c r="HS9" s="506">
        <f t="shared" si="468"/>
        <v>428</v>
      </c>
      <c r="HT9" s="506">
        <f t="shared" si="469"/>
        <v>424</v>
      </c>
      <c r="HU9" s="506">
        <f t="shared" si="470"/>
        <v>438</v>
      </c>
      <c r="HV9" s="506">
        <f t="shared" si="471"/>
        <v>437</v>
      </c>
      <c r="HW9" s="506">
        <f t="shared" si="472"/>
        <v>458</v>
      </c>
      <c r="HX9" s="506">
        <f t="shared" si="473"/>
        <v>459</v>
      </c>
      <c r="HY9" s="505">
        <f t="shared" si="226"/>
        <v>810</v>
      </c>
      <c r="HZ9" s="507">
        <f t="shared" si="227"/>
        <v>850</v>
      </c>
      <c r="IA9" s="507">
        <f t="shared" si="228"/>
        <v>880</v>
      </c>
      <c r="IB9" s="507">
        <f t="shared" si="229"/>
        <v>980</v>
      </c>
      <c r="IC9" s="508">
        <f t="shared" si="230"/>
        <v>1242</v>
      </c>
      <c r="ID9" s="508">
        <f t="shared" si="231"/>
        <v>1330</v>
      </c>
      <c r="IE9" s="508">
        <f t="shared" si="232"/>
        <v>1423</v>
      </c>
      <c r="IF9" s="508">
        <f t="shared" si="233"/>
        <v>1461</v>
      </c>
      <c r="IG9" s="508">
        <f t="shared" si="233"/>
        <v>1604</v>
      </c>
      <c r="IH9" s="505">
        <f t="shared" si="234"/>
        <v>123</v>
      </c>
      <c r="II9" s="506">
        <f t="shared" si="235"/>
        <v>131</v>
      </c>
      <c r="IJ9" s="506">
        <f t="shared" si="236"/>
        <v>164</v>
      </c>
      <c r="IK9" s="506">
        <f t="shared" si="237"/>
        <v>137</v>
      </c>
      <c r="IL9" s="506">
        <f t="shared" si="238"/>
        <v>120</v>
      </c>
      <c r="IM9" s="506">
        <f t="shared" si="239"/>
        <v>130</v>
      </c>
      <c r="IN9" s="506">
        <f t="shared" si="240"/>
        <v>120</v>
      </c>
      <c r="IO9" s="506">
        <f t="shared" si="241"/>
        <v>139</v>
      </c>
      <c r="IP9" s="506">
        <f t="shared" si="241"/>
        <v>141</v>
      </c>
      <c r="IQ9" s="505">
        <f t="shared" si="242"/>
        <v>933</v>
      </c>
      <c r="IR9" s="506">
        <f t="shared" si="243"/>
        <v>981</v>
      </c>
      <c r="IS9" s="506">
        <f t="shared" si="244"/>
        <v>1044</v>
      </c>
      <c r="IT9" s="506">
        <f t="shared" si="245"/>
        <v>1117</v>
      </c>
      <c r="IU9" s="506">
        <f t="shared" si="246"/>
        <v>1362</v>
      </c>
      <c r="IV9" s="506">
        <f t="shared" si="247"/>
        <v>1460</v>
      </c>
      <c r="IW9" s="506">
        <f t="shared" si="248"/>
        <v>1543</v>
      </c>
      <c r="IX9" s="506">
        <f t="shared" si="249"/>
        <v>1600</v>
      </c>
      <c r="IY9" s="506">
        <f t="shared" si="249"/>
        <v>1745</v>
      </c>
      <c r="IZ9" s="501">
        <v>690</v>
      </c>
      <c r="JA9" s="502">
        <v>741</v>
      </c>
      <c r="JB9" s="502">
        <v>734</v>
      </c>
      <c r="JC9" s="502">
        <v>779</v>
      </c>
      <c r="JD9" s="503">
        <v>1041</v>
      </c>
      <c r="JE9" s="503">
        <v>1165</v>
      </c>
      <c r="JF9" s="503">
        <v>1235</v>
      </c>
      <c r="JG9" s="503">
        <v>1288</v>
      </c>
      <c r="JH9" s="504">
        <v>1454</v>
      </c>
      <c r="JI9" s="501">
        <v>100</v>
      </c>
      <c r="JJ9" s="503">
        <v>106</v>
      </c>
      <c r="JK9" s="503">
        <v>127</v>
      </c>
      <c r="JL9" s="503">
        <v>121</v>
      </c>
      <c r="JM9" s="503">
        <v>108</v>
      </c>
      <c r="JN9" s="503">
        <v>111</v>
      </c>
      <c r="JO9" s="503">
        <v>106</v>
      </c>
      <c r="JP9" s="503">
        <v>111</v>
      </c>
      <c r="JQ9" s="504">
        <v>118</v>
      </c>
      <c r="JR9" s="505">
        <f t="shared" si="474"/>
        <v>790</v>
      </c>
      <c r="JS9" s="506">
        <f t="shared" si="475"/>
        <v>847</v>
      </c>
      <c r="JT9" s="506">
        <f t="shared" si="476"/>
        <v>861</v>
      </c>
      <c r="JU9" s="506">
        <f t="shared" si="477"/>
        <v>900</v>
      </c>
      <c r="JV9" s="506">
        <f t="shared" si="478"/>
        <v>1149</v>
      </c>
      <c r="JW9" s="506">
        <f t="shared" si="479"/>
        <v>1276</v>
      </c>
      <c r="JX9" s="506">
        <f t="shared" si="480"/>
        <v>1341</v>
      </c>
      <c r="JY9" s="506">
        <f t="shared" si="481"/>
        <v>1399</v>
      </c>
      <c r="JZ9" s="506">
        <f t="shared" si="481"/>
        <v>1572</v>
      </c>
      <c r="KA9" s="501">
        <v>120</v>
      </c>
      <c r="KB9" s="502">
        <v>109</v>
      </c>
      <c r="KC9" s="502">
        <v>146</v>
      </c>
      <c r="KD9" s="502">
        <v>201</v>
      </c>
      <c r="KE9" s="503">
        <v>201</v>
      </c>
      <c r="KF9" s="503">
        <v>165</v>
      </c>
      <c r="KG9" s="503">
        <v>188</v>
      </c>
      <c r="KH9" s="503">
        <v>173</v>
      </c>
      <c r="KI9" s="504">
        <v>150</v>
      </c>
      <c r="KJ9" s="501">
        <v>23</v>
      </c>
      <c r="KK9" s="503">
        <v>25</v>
      </c>
      <c r="KL9" s="503">
        <v>37</v>
      </c>
      <c r="KM9" s="503">
        <v>16</v>
      </c>
      <c r="KN9" s="503">
        <v>12</v>
      </c>
      <c r="KO9" s="503">
        <v>19</v>
      </c>
      <c r="KP9" s="503">
        <v>14</v>
      </c>
      <c r="KQ9" s="503">
        <v>28</v>
      </c>
      <c r="KR9" s="504">
        <v>23</v>
      </c>
      <c r="KS9" s="505">
        <f t="shared" si="482"/>
        <v>143</v>
      </c>
      <c r="KT9" s="506">
        <f t="shared" si="483"/>
        <v>134</v>
      </c>
      <c r="KU9" s="506">
        <f t="shared" si="484"/>
        <v>183</v>
      </c>
      <c r="KV9" s="506">
        <f t="shared" si="485"/>
        <v>217</v>
      </c>
      <c r="KW9" s="506">
        <f t="shared" si="486"/>
        <v>213</v>
      </c>
      <c r="KX9" s="506">
        <f t="shared" si="487"/>
        <v>184</v>
      </c>
      <c r="KY9" s="506">
        <f t="shared" si="488"/>
        <v>202</v>
      </c>
      <c r="KZ9" s="506">
        <f t="shared" si="489"/>
        <v>201</v>
      </c>
      <c r="LA9" s="506">
        <f t="shared" si="489"/>
        <v>173</v>
      </c>
      <c r="LB9" s="505">
        <f t="shared" si="258"/>
        <v>1589</v>
      </c>
      <c r="LC9" s="507">
        <f t="shared" si="259"/>
        <v>1583</v>
      </c>
      <c r="LD9" s="507">
        <f t="shared" si="260"/>
        <v>1505</v>
      </c>
      <c r="LE9" s="507">
        <f t="shared" si="261"/>
        <v>1445</v>
      </c>
      <c r="LF9" s="508">
        <f t="shared" si="262"/>
        <v>1328</v>
      </c>
      <c r="LG9" s="508">
        <f t="shared" si="263"/>
        <v>1350</v>
      </c>
      <c r="LH9" s="508">
        <f t="shared" si="264"/>
        <v>1318</v>
      </c>
      <c r="LI9" s="508">
        <f t="shared" si="265"/>
        <v>1307</v>
      </c>
      <c r="LJ9" s="508">
        <f t="shared" si="265"/>
        <v>1311</v>
      </c>
      <c r="LK9" s="505">
        <f t="shared" si="266"/>
        <v>105</v>
      </c>
      <c r="LL9" s="506">
        <f t="shared" si="267"/>
        <v>109</v>
      </c>
      <c r="LM9" s="506">
        <f t="shared" si="268"/>
        <v>113</v>
      </c>
      <c r="LN9" s="506">
        <f t="shared" si="269"/>
        <v>91</v>
      </c>
      <c r="LO9" s="506">
        <f t="shared" si="270"/>
        <v>85</v>
      </c>
      <c r="LP9" s="506">
        <f t="shared" si="271"/>
        <v>76</v>
      </c>
      <c r="LQ9" s="506">
        <f t="shared" si="272"/>
        <v>78</v>
      </c>
      <c r="LR9" s="506">
        <f t="shared" si="273"/>
        <v>67</v>
      </c>
      <c r="LS9" s="506">
        <f t="shared" si="273"/>
        <v>71</v>
      </c>
      <c r="LT9" s="505">
        <f t="shared" si="274"/>
        <v>1694</v>
      </c>
      <c r="LU9" s="506">
        <f t="shared" si="275"/>
        <v>1692</v>
      </c>
      <c r="LV9" s="506">
        <f t="shared" si="276"/>
        <v>1618</v>
      </c>
      <c r="LW9" s="506">
        <f t="shared" si="277"/>
        <v>1536</v>
      </c>
      <c r="LX9" s="506">
        <f t="shared" si="278"/>
        <v>1413</v>
      </c>
      <c r="LY9" s="506">
        <f t="shared" si="279"/>
        <v>1426</v>
      </c>
      <c r="LZ9" s="506">
        <f t="shared" si="280"/>
        <v>1396</v>
      </c>
      <c r="MA9" s="506">
        <f t="shared" si="281"/>
        <v>1374</v>
      </c>
      <c r="MB9" s="506">
        <f t="shared" si="281"/>
        <v>1382</v>
      </c>
      <c r="MC9" s="501">
        <v>846</v>
      </c>
      <c r="MD9" s="502">
        <v>970</v>
      </c>
      <c r="ME9" s="502">
        <v>805</v>
      </c>
      <c r="MF9" s="502">
        <v>721</v>
      </c>
      <c r="MG9" s="503">
        <v>669</v>
      </c>
      <c r="MH9" s="503">
        <v>682</v>
      </c>
      <c r="MI9" s="503">
        <v>657</v>
      </c>
      <c r="MJ9" s="503">
        <v>636</v>
      </c>
      <c r="MK9" s="504">
        <v>646</v>
      </c>
      <c r="ML9" s="501">
        <v>86</v>
      </c>
      <c r="MM9" s="503">
        <v>89</v>
      </c>
      <c r="MN9" s="503">
        <v>89</v>
      </c>
      <c r="MO9" s="503">
        <v>78</v>
      </c>
      <c r="MP9" s="503">
        <v>75</v>
      </c>
      <c r="MQ9" s="503">
        <v>68</v>
      </c>
      <c r="MR9" s="503">
        <v>64</v>
      </c>
      <c r="MS9" s="503">
        <v>53</v>
      </c>
      <c r="MT9" s="504">
        <v>61</v>
      </c>
      <c r="MU9" s="505">
        <f t="shared" si="490"/>
        <v>932</v>
      </c>
      <c r="MV9" s="506">
        <f t="shared" si="491"/>
        <v>1059</v>
      </c>
      <c r="MW9" s="506">
        <f t="shared" si="492"/>
        <v>894</v>
      </c>
      <c r="MX9" s="506">
        <f t="shared" si="493"/>
        <v>799</v>
      </c>
      <c r="MY9" s="506">
        <f t="shared" si="494"/>
        <v>744</v>
      </c>
      <c r="MZ9" s="506">
        <f t="shared" si="495"/>
        <v>750</v>
      </c>
      <c r="NA9" s="506">
        <f t="shared" si="496"/>
        <v>721</v>
      </c>
      <c r="NB9" s="506">
        <f t="shared" si="497"/>
        <v>689</v>
      </c>
      <c r="NC9" s="506">
        <f t="shared" si="497"/>
        <v>707</v>
      </c>
      <c r="ND9" s="501">
        <v>163</v>
      </c>
      <c r="NE9" s="502">
        <v>154</v>
      </c>
      <c r="NF9" s="502">
        <v>179</v>
      </c>
      <c r="NG9" s="502">
        <v>179</v>
      </c>
      <c r="NH9" s="503">
        <v>157</v>
      </c>
      <c r="NI9" s="503">
        <v>158</v>
      </c>
      <c r="NJ9" s="503">
        <v>167</v>
      </c>
      <c r="NK9" s="503">
        <v>163</v>
      </c>
      <c r="NL9" s="504">
        <v>158</v>
      </c>
      <c r="NM9" s="501">
        <v>0</v>
      </c>
      <c r="NN9" s="503"/>
      <c r="NO9" s="503">
        <v>0</v>
      </c>
      <c r="NP9" s="503"/>
      <c r="NQ9" s="503">
        <v>0</v>
      </c>
      <c r="NR9" s="503">
        <v>0</v>
      </c>
      <c r="NS9" s="503"/>
      <c r="NT9" s="503">
        <v>1</v>
      </c>
      <c r="NU9" s="504">
        <v>1</v>
      </c>
      <c r="NV9" s="505">
        <f t="shared" si="498"/>
        <v>163</v>
      </c>
      <c r="NW9" s="506">
        <f t="shared" si="499"/>
        <v>154</v>
      </c>
      <c r="NX9" s="506">
        <f t="shared" si="500"/>
        <v>179</v>
      </c>
      <c r="NY9" s="506">
        <f t="shared" si="501"/>
        <v>179</v>
      </c>
      <c r="NZ9" s="506">
        <f t="shared" si="502"/>
        <v>157</v>
      </c>
      <c r="OA9" s="506">
        <f t="shared" si="503"/>
        <v>158</v>
      </c>
      <c r="OB9" s="506">
        <f t="shared" si="504"/>
        <v>167</v>
      </c>
      <c r="OC9" s="506">
        <f t="shared" si="505"/>
        <v>164</v>
      </c>
      <c r="OD9" s="506">
        <f t="shared" si="505"/>
        <v>159</v>
      </c>
      <c r="OE9" s="501">
        <v>580</v>
      </c>
      <c r="OF9" s="502">
        <v>459</v>
      </c>
      <c r="OG9" s="502">
        <v>521</v>
      </c>
      <c r="OH9" s="502">
        <v>545</v>
      </c>
      <c r="OI9" s="503">
        <v>502</v>
      </c>
      <c r="OJ9" s="503">
        <v>510</v>
      </c>
      <c r="OK9" s="503">
        <v>494</v>
      </c>
      <c r="OL9" s="503">
        <v>508</v>
      </c>
      <c r="OM9" s="504">
        <v>507</v>
      </c>
      <c r="ON9" s="501">
        <v>19</v>
      </c>
      <c r="OO9" s="503">
        <v>20</v>
      </c>
      <c r="OP9" s="503">
        <v>24</v>
      </c>
      <c r="OQ9" s="503">
        <v>13</v>
      </c>
      <c r="OR9" s="503">
        <v>10</v>
      </c>
      <c r="OS9" s="503">
        <v>8</v>
      </c>
      <c r="OT9" s="503">
        <v>14</v>
      </c>
      <c r="OU9" s="503">
        <v>13</v>
      </c>
      <c r="OV9" s="504">
        <v>9</v>
      </c>
      <c r="OW9" s="505">
        <f t="shared" si="506"/>
        <v>599</v>
      </c>
      <c r="OX9" s="506">
        <f t="shared" si="507"/>
        <v>479</v>
      </c>
      <c r="OY9" s="506">
        <f t="shared" si="508"/>
        <v>545</v>
      </c>
      <c r="OZ9" s="506">
        <f t="shared" si="509"/>
        <v>558</v>
      </c>
      <c r="PA9" s="506">
        <f t="shared" si="510"/>
        <v>512</v>
      </c>
      <c r="PB9" s="506">
        <f t="shared" si="511"/>
        <v>518</v>
      </c>
      <c r="PC9" s="506">
        <f t="shared" si="512"/>
        <v>508</v>
      </c>
      <c r="PD9" s="506">
        <f t="shared" si="513"/>
        <v>521</v>
      </c>
      <c r="PE9" s="506">
        <f t="shared" si="513"/>
        <v>516</v>
      </c>
      <c r="PF9" s="277"/>
      <c r="PG9" s="277"/>
    </row>
    <row r="10" spans="1:423" s="12" customFormat="1" x14ac:dyDescent="0.2">
      <c r="A10" s="11" t="s">
        <v>7</v>
      </c>
      <c r="B10" s="34">
        <f t="shared" si="376"/>
        <v>27209</v>
      </c>
      <c r="C10" s="34">
        <f t="shared" si="377"/>
        <v>28131</v>
      </c>
      <c r="D10" s="34">
        <f t="shared" si="378"/>
        <v>29331</v>
      </c>
      <c r="E10" s="34">
        <f t="shared" si="379"/>
        <v>29990</v>
      </c>
      <c r="F10" s="34">
        <f t="shared" si="380"/>
        <v>35878</v>
      </c>
      <c r="G10" s="34">
        <f t="shared" si="381"/>
        <v>38698</v>
      </c>
      <c r="H10" s="34">
        <f t="shared" si="382"/>
        <v>40821</v>
      </c>
      <c r="I10" s="34">
        <f t="shared" si="383"/>
        <v>40076</v>
      </c>
      <c r="J10" s="34">
        <f t="shared" si="384"/>
        <v>41480</v>
      </c>
      <c r="K10" s="34">
        <f t="shared" si="385"/>
        <v>43988</v>
      </c>
      <c r="L10" s="34">
        <f t="shared" si="386"/>
        <v>46281</v>
      </c>
      <c r="M10" s="35">
        <f t="shared" si="387"/>
        <v>6956</v>
      </c>
      <c r="N10" s="29">
        <f t="shared" si="388"/>
        <v>9024</v>
      </c>
      <c r="O10" s="29">
        <f t="shared" si="389"/>
        <v>8538</v>
      </c>
      <c r="P10" s="29">
        <f t="shared" si="390"/>
        <v>7033</v>
      </c>
      <c r="Q10" s="29">
        <f t="shared" si="391"/>
        <v>15210</v>
      </c>
      <c r="R10" s="29">
        <f t="shared" si="392"/>
        <v>17186</v>
      </c>
      <c r="S10" s="29">
        <f t="shared" si="393"/>
        <v>17818</v>
      </c>
      <c r="T10" s="29">
        <f t="shared" si="394"/>
        <v>18593</v>
      </c>
      <c r="U10" s="29">
        <f t="shared" si="395"/>
        <v>19464</v>
      </c>
      <c r="V10" s="29">
        <f t="shared" si="396"/>
        <v>19650</v>
      </c>
      <c r="W10" s="29">
        <f t="shared" si="397"/>
        <v>19978</v>
      </c>
      <c r="X10" s="35">
        <f t="shared" si="398"/>
        <v>34165</v>
      </c>
      <c r="Y10" s="29">
        <f t="shared" si="399"/>
        <v>37155</v>
      </c>
      <c r="Z10" s="29">
        <f t="shared" si="400"/>
        <v>37869</v>
      </c>
      <c r="AA10" s="29">
        <f t="shared" si="401"/>
        <v>37023</v>
      </c>
      <c r="AB10" s="29">
        <f t="shared" si="402"/>
        <v>51088</v>
      </c>
      <c r="AC10" s="29">
        <f t="shared" si="403"/>
        <v>55884</v>
      </c>
      <c r="AD10" s="29">
        <f t="shared" si="404"/>
        <v>58639</v>
      </c>
      <c r="AE10" s="29">
        <f t="shared" si="405"/>
        <v>58669</v>
      </c>
      <c r="AF10" s="29">
        <f t="shared" si="406"/>
        <v>60944</v>
      </c>
      <c r="AG10" s="29">
        <f t="shared" si="407"/>
        <v>63638</v>
      </c>
      <c r="AH10" s="29">
        <f t="shared" si="408"/>
        <v>66259</v>
      </c>
      <c r="AI10" s="42">
        <v>8308</v>
      </c>
      <c r="AJ10" s="31">
        <v>8541</v>
      </c>
      <c r="AK10" s="31">
        <v>8925</v>
      </c>
      <c r="AL10" s="31">
        <v>9608</v>
      </c>
      <c r="AM10" s="32">
        <v>11050</v>
      </c>
      <c r="AN10" s="32">
        <v>14291</v>
      </c>
      <c r="AO10" s="32">
        <v>12653</v>
      </c>
      <c r="AP10" s="32">
        <v>12389</v>
      </c>
      <c r="AQ10" s="32">
        <v>12703</v>
      </c>
      <c r="AR10" s="32">
        <v>13585</v>
      </c>
      <c r="AS10" s="32">
        <v>14172</v>
      </c>
      <c r="AT10" s="42">
        <v>949</v>
      </c>
      <c r="AU10" s="32">
        <v>1604</v>
      </c>
      <c r="AV10" s="32">
        <v>1620</v>
      </c>
      <c r="AW10" s="32">
        <v>1448</v>
      </c>
      <c r="AX10" s="32">
        <v>3357</v>
      </c>
      <c r="AY10" s="32">
        <v>3860</v>
      </c>
      <c r="AZ10" s="32">
        <v>3686</v>
      </c>
      <c r="BA10" s="32">
        <v>4475</v>
      </c>
      <c r="BB10" s="32">
        <v>4913</v>
      </c>
      <c r="BC10" s="32">
        <v>5345</v>
      </c>
      <c r="BD10" s="32">
        <v>5599</v>
      </c>
      <c r="BE10" s="33">
        <f t="shared" si="409"/>
        <v>14550</v>
      </c>
      <c r="BF10" s="30">
        <f t="shared" si="410"/>
        <v>16863</v>
      </c>
      <c r="BG10" s="30">
        <f t="shared" si="411"/>
        <v>16326</v>
      </c>
      <c r="BH10" s="30">
        <f t="shared" si="412"/>
        <v>16025</v>
      </c>
      <c r="BI10" s="30">
        <f t="shared" si="413"/>
        <v>25076</v>
      </c>
      <c r="BJ10" s="30">
        <f t="shared" si="414"/>
        <v>30739</v>
      </c>
      <c r="BK10" s="30">
        <f t="shared" si="415"/>
        <v>29769</v>
      </c>
      <c r="BL10" s="30">
        <f t="shared" si="416"/>
        <v>30107</v>
      </c>
      <c r="BM10" s="30">
        <f t="shared" si="417"/>
        <v>31474</v>
      </c>
      <c r="BN10" s="30">
        <f t="shared" si="418"/>
        <v>32348</v>
      </c>
      <c r="BO10" s="30">
        <f t="shared" si="418"/>
        <v>33251</v>
      </c>
      <c r="BP10" s="117">
        <f t="shared" si="419"/>
        <v>6242</v>
      </c>
      <c r="BQ10" s="118">
        <f t="shared" si="420"/>
        <v>8322</v>
      </c>
      <c r="BR10" s="118">
        <f t="shared" si="421"/>
        <v>7401</v>
      </c>
      <c r="BS10" s="118">
        <f t="shared" si="422"/>
        <v>6417</v>
      </c>
      <c r="BT10" s="118">
        <f t="shared" si="423"/>
        <v>14026</v>
      </c>
      <c r="BU10" s="118">
        <f t="shared" si="424"/>
        <v>16448</v>
      </c>
      <c r="BV10" s="118">
        <f t="shared" si="425"/>
        <v>17116</v>
      </c>
      <c r="BW10" s="118">
        <f t="shared" si="426"/>
        <v>17718</v>
      </c>
      <c r="BX10" s="118">
        <f t="shared" si="427"/>
        <v>18771</v>
      </c>
      <c r="BY10" s="118">
        <f t="shared" si="428"/>
        <v>18763</v>
      </c>
      <c r="BZ10" s="118">
        <f t="shared" si="428"/>
        <v>19079</v>
      </c>
      <c r="CA10" s="400">
        <f t="shared" si="174"/>
        <v>0.42900343642611682</v>
      </c>
      <c r="CB10" s="401">
        <f t="shared" si="175"/>
        <v>0.4935064935064935</v>
      </c>
      <c r="CC10" s="401">
        <f t="shared" si="176"/>
        <v>0.45332598309445055</v>
      </c>
      <c r="CD10" s="401">
        <f t="shared" si="177"/>
        <v>0.40043681747269888</v>
      </c>
      <c r="CE10" s="401">
        <f t="shared" si="178"/>
        <v>0.55933960759291756</v>
      </c>
      <c r="CF10" s="401">
        <f t="shared" si="179"/>
        <v>0.53508572172159141</v>
      </c>
      <c r="CG10" s="401">
        <f t="shared" si="180"/>
        <v>0.5749605294097887</v>
      </c>
      <c r="CH10" s="401">
        <f t="shared" si="429"/>
        <v>0.58850101305344271</v>
      </c>
      <c r="CI10" s="401">
        <f t="shared" si="430"/>
        <v>0.59639702611679479</v>
      </c>
      <c r="CJ10" s="401">
        <f t="shared" si="431"/>
        <v>0.58003586002225793</v>
      </c>
      <c r="CK10" s="401">
        <f t="shared" si="431"/>
        <v>0.57378725451866108</v>
      </c>
      <c r="CL10" s="119">
        <f t="shared" si="432"/>
        <v>0.75132402503610973</v>
      </c>
      <c r="CM10" s="120">
        <f t="shared" si="433"/>
        <v>0.97435897435897434</v>
      </c>
      <c r="CN10" s="120">
        <f t="shared" si="434"/>
        <v>0.82924369747899163</v>
      </c>
      <c r="CO10" s="120">
        <f t="shared" si="435"/>
        <v>0.66788093255620318</v>
      </c>
      <c r="CP10" s="120">
        <f t="shared" si="436"/>
        <v>1.2693212669683258</v>
      </c>
      <c r="CQ10" s="120">
        <f t="shared" si="437"/>
        <v>1.1509341543628857</v>
      </c>
      <c r="CR10" s="120">
        <f t="shared" si="438"/>
        <v>1.352722674464554</v>
      </c>
      <c r="CS10" s="120">
        <f t="shared" si="439"/>
        <v>1.4301396400032287</v>
      </c>
      <c r="CT10" s="120">
        <f t="shared" si="440"/>
        <v>1.4776824372195545</v>
      </c>
      <c r="CU10" s="120">
        <f t="shared" si="441"/>
        <v>1.3811556864188443</v>
      </c>
      <c r="CV10" s="120"/>
      <c r="CW10" s="70" t="s">
        <v>36</v>
      </c>
      <c r="CX10" s="39" t="s">
        <v>36</v>
      </c>
      <c r="CY10" s="284" t="s">
        <v>36</v>
      </c>
      <c r="CZ10" s="284" t="s">
        <v>36</v>
      </c>
      <c r="DA10" s="285" t="s">
        <v>36</v>
      </c>
      <c r="DB10" s="285" t="s">
        <v>36</v>
      </c>
      <c r="DC10" s="285" t="s">
        <v>36</v>
      </c>
      <c r="DD10" s="285" t="s">
        <v>36</v>
      </c>
      <c r="DE10" s="14" t="s">
        <v>36</v>
      </c>
      <c r="DF10" s="14" t="s">
        <v>36</v>
      </c>
      <c r="DG10" s="14" t="s">
        <v>36</v>
      </c>
      <c r="DH10" s="281">
        <v>5293</v>
      </c>
      <c r="DI10" s="280">
        <v>6718</v>
      </c>
      <c r="DJ10" s="280">
        <v>5781</v>
      </c>
      <c r="DK10" s="280">
        <v>4969</v>
      </c>
      <c r="DL10" s="280">
        <v>10669</v>
      </c>
      <c r="DM10" s="280">
        <v>12588</v>
      </c>
      <c r="DN10" s="280">
        <v>13430</v>
      </c>
      <c r="DO10" s="280">
        <v>13243</v>
      </c>
      <c r="DP10" s="32">
        <v>13858</v>
      </c>
      <c r="DQ10" s="32">
        <v>13418</v>
      </c>
      <c r="DR10" s="32">
        <v>13480</v>
      </c>
      <c r="DS10" s="286">
        <f t="shared" si="442"/>
        <v>5293</v>
      </c>
      <c r="DT10" s="287">
        <f t="shared" si="443"/>
        <v>6718</v>
      </c>
      <c r="DU10" s="287">
        <f t="shared" si="444"/>
        <v>5781</v>
      </c>
      <c r="DV10" s="287">
        <f t="shared" si="445"/>
        <v>4969</v>
      </c>
      <c r="DW10" s="287">
        <f t="shared" si="446"/>
        <v>10669</v>
      </c>
      <c r="DX10" s="287">
        <f t="shared" si="447"/>
        <v>12588</v>
      </c>
      <c r="DY10" s="287">
        <f t="shared" si="448"/>
        <v>13430</v>
      </c>
      <c r="DZ10" s="287">
        <f t="shared" si="449"/>
        <v>13243</v>
      </c>
      <c r="EA10" s="287">
        <f t="shared" si="450"/>
        <v>13858</v>
      </c>
      <c r="EB10" s="287">
        <f t="shared" si="451"/>
        <v>13418</v>
      </c>
      <c r="EC10" s="287">
        <f t="shared" si="451"/>
        <v>13480</v>
      </c>
      <c r="ED10" s="461">
        <v>772</v>
      </c>
      <c r="EE10" s="444">
        <v>799</v>
      </c>
      <c r="EF10" s="462">
        <v>22</v>
      </c>
      <c r="EG10" s="462">
        <v>15</v>
      </c>
      <c r="EH10" s="468">
        <f t="shared" si="452"/>
        <v>794</v>
      </c>
      <c r="EI10" s="468">
        <f t="shared" si="453"/>
        <v>814</v>
      </c>
      <c r="EJ10" s="461">
        <v>1896</v>
      </c>
      <c r="EK10" s="444">
        <v>2151</v>
      </c>
      <c r="EL10" s="462">
        <v>76</v>
      </c>
      <c r="EM10" s="462">
        <v>74</v>
      </c>
      <c r="EN10" s="468">
        <f t="shared" si="454"/>
        <v>1972</v>
      </c>
      <c r="EO10" s="468">
        <f t="shared" si="454"/>
        <v>2225</v>
      </c>
      <c r="EP10" s="461">
        <v>4263</v>
      </c>
      <c r="EQ10" s="444">
        <v>4824</v>
      </c>
      <c r="ER10" s="462">
        <v>156</v>
      </c>
      <c r="ES10" s="462">
        <v>160</v>
      </c>
      <c r="ET10" s="468">
        <f t="shared" si="455"/>
        <v>4419</v>
      </c>
      <c r="EU10" s="468">
        <f t="shared" si="455"/>
        <v>4984</v>
      </c>
      <c r="EV10" s="461">
        <v>3479</v>
      </c>
      <c r="EW10" s="444">
        <v>3839</v>
      </c>
      <c r="EX10" s="462">
        <v>133</v>
      </c>
      <c r="EY10" s="462">
        <v>173</v>
      </c>
      <c r="EZ10" s="468">
        <f t="shared" si="456"/>
        <v>3612</v>
      </c>
      <c r="FA10" s="468">
        <f t="shared" si="456"/>
        <v>4012</v>
      </c>
      <c r="FB10" s="461">
        <v>4455</v>
      </c>
      <c r="FC10" s="444">
        <v>4672</v>
      </c>
      <c r="FD10" s="462">
        <v>140</v>
      </c>
      <c r="FE10" s="462">
        <v>120</v>
      </c>
      <c r="FF10" s="468">
        <f t="shared" si="457"/>
        <v>4595</v>
      </c>
      <c r="FG10" s="468">
        <f t="shared" si="457"/>
        <v>4792</v>
      </c>
      <c r="FH10" s="461">
        <v>2328</v>
      </c>
      <c r="FI10" s="444">
        <v>2536</v>
      </c>
      <c r="FJ10" s="462">
        <v>55</v>
      </c>
      <c r="FK10" s="462">
        <v>44</v>
      </c>
      <c r="FL10" s="468">
        <f t="shared" si="458"/>
        <v>2383</v>
      </c>
      <c r="FM10" s="468">
        <f t="shared" si="458"/>
        <v>2580</v>
      </c>
      <c r="FN10" s="461">
        <v>1688</v>
      </c>
      <c r="FO10" s="444">
        <v>1712</v>
      </c>
      <c r="FP10" s="462">
        <v>71</v>
      </c>
      <c r="FQ10" s="462">
        <v>87</v>
      </c>
      <c r="FR10" s="468">
        <f t="shared" si="459"/>
        <v>1759</v>
      </c>
      <c r="FS10" s="468">
        <f t="shared" si="459"/>
        <v>1799</v>
      </c>
      <c r="FT10" s="461">
        <v>3354</v>
      </c>
      <c r="FU10" s="444">
        <v>3397</v>
      </c>
      <c r="FV10" s="462">
        <v>34</v>
      </c>
      <c r="FW10" s="462">
        <v>31</v>
      </c>
      <c r="FX10" s="468">
        <f t="shared" si="460"/>
        <v>3388</v>
      </c>
      <c r="FY10" s="468">
        <f t="shared" si="460"/>
        <v>3428</v>
      </c>
      <c r="FZ10" s="461">
        <v>26</v>
      </c>
      <c r="GA10" s="444">
        <v>26</v>
      </c>
      <c r="GB10" s="462"/>
      <c r="GC10" s="462"/>
      <c r="GD10" s="468">
        <f t="shared" si="461"/>
        <v>26</v>
      </c>
      <c r="GE10" s="468">
        <f t="shared" si="461"/>
        <v>26</v>
      </c>
      <c r="GF10" s="461">
        <v>6403</v>
      </c>
      <c r="GG10" s="444">
        <v>6423</v>
      </c>
      <c r="GH10" s="462">
        <v>183</v>
      </c>
      <c r="GI10" s="462">
        <v>178</v>
      </c>
      <c r="GJ10" s="468">
        <f t="shared" si="462"/>
        <v>6586</v>
      </c>
      <c r="GK10" s="468">
        <f t="shared" si="462"/>
        <v>6601</v>
      </c>
      <c r="GL10" s="461">
        <v>1550</v>
      </c>
      <c r="GM10" s="444">
        <v>1556</v>
      </c>
      <c r="GN10" s="462">
        <v>13</v>
      </c>
      <c r="GO10" s="462">
        <v>9</v>
      </c>
      <c r="GP10" s="468">
        <f t="shared" si="463"/>
        <v>1563</v>
      </c>
      <c r="GQ10" s="468">
        <f t="shared" si="463"/>
        <v>1565</v>
      </c>
      <c r="GR10" s="461">
        <v>189</v>
      </c>
      <c r="GS10" s="444">
        <v>174</v>
      </c>
      <c r="GT10" s="462">
        <v>4</v>
      </c>
      <c r="GU10" s="462">
        <v>8</v>
      </c>
      <c r="GV10" s="327">
        <f t="shared" si="464"/>
        <v>193</v>
      </c>
      <c r="GW10" s="327">
        <f t="shared" si="464"/>
        <v>182</v>
      </c>
      <c r="GX10" s="501">
        <v>1934</v>
      </c>
      <c r="GY10" s="502">
        <v>2090</v>
      </c>
      <c r="GZ10" s="502">
        <v>2209</v>
      </c>
      <c r="HA10" s="502">
        <v>2210</v>
      </c>
      <c r="HB10" s="503">
        <v>3489</v>
      </c>
      <c r="HC10" s="503">
        <v>3312</v>
      </c>
      <c r="HD10" s="503">
        <v>3339</v>
      </c>
      <c r="HE10" s="503">
        <v>3545</v>
      </c>
      <c r="HF10" s="504">
        <v>4030</v>
      </c>
      <c r="HG10" s="501">
        <v>30</v>
      </c>
      <c r="HH10" s="503">
        <v>40</v>
      </c>
      <c r="HI10" s="503">
        <v>53</v>
      </c>
      <c r="HJ10" s="503">
        <v>62</v>
      </c>
      <c r="HK10" s="503">
        <v>80</v>
      </c>
      <c r="HL10" s="503">
        <v>47</v>
      </c>
      <c r="HM10" s="503">
        <v>45</v>
      </c>
      <c r="HN10" s="503">
        <v>51</v>
      </c>
      <c r="HO10" s="504">
        <v>71</v>
      </c>
      <c r="HP10" s="505">
        <f t="shared" si="465"/>
        <v>1964</v>
      </c>
      <c r="HQ10" s="506">
        <f t="shared" si="466"/>
        <v>2130</v>
      </c>
      <c r="HR10" s="506">
        <f t="shared" si="467"/>
        <v>2262</v>
      </c>
      <c r="HS10" s="506">
        <f t="shared" si="468"/>
        <v>2272</v>
      </c>
      <c r="HT10" s="506">
        <f t="shared" si="469"/>
        <v>3569</v>
      </c>
      <c r="HU10" s="506">
        <f t="shared" si="470"/>
        <v>3359</v>
      </c>
      <c r="HV10" s="506">
        <f t="shared" si="471"/>
        <v>3384</v>
      </c>
      <c r="HW10" s="506">
        <f t="shared" si="472"/>
        <v>3596</v>
      </c>
      <c r="HX10" s="506">
        <f t="shared" si="473"/>
        <v>4101</v>
      </c>
      <c r="HY10" s="505">
        <f t="shared" si="226"/>
        <v>7287</v>
      </c>
      <c r="HZ10" s="507">
        <f t="shared" si="227"/>
        <v>8522</v>
      </c>
      <c r="IA10" s="507">
        <f t="shared" si="228"/>
        <v>9392</v>
      </c>
      <c r="IB10" s="507">
        <f t="shared" si="229"/>
        <v>8600</v>
      </c>
      <c r="IC10" s="508">
        <f t="shared" si="230"/>
        <v>11606</v>
      </c>
      <c r="ID10" s="508">
        <f t="shared" si="231"/>
        <v>11249</v>
      </c>
      <c r="IE10" s="508">
        <f t="shared" si="232"/>
        <v>14723</v>
      </c>
      <c r="IF10" s="508">
        <f t="shared" si="233"/>
        <v>14328</v>
      </c>
      <c r="IG10" s="508">
        <f t="shared" si="233"/>
        <v>14923</v>
      </c>
      <c r="IH10" s="505">
        <f t="shared" si="234"/>
        <v>294</v>
      </c>
      <c r="II10" s="506">
        <f t="shared" si="235"/>
        <v>358</v>
      </c>
      <c r="IJ10" s="506">
        <f t="shared" si="236"/>
        <v>413</v>
      </c>
      <c r="IK10" s="506">
        <f t="shared" si="237"/>
        <v>272</v>
      </c>
      <c r="IL10" s="506">
        <f t="shared" si="238"/>
        <v>845</v>
      </c>
      <c r="IM10" s="506">
        <f t="shared" si="239"/>
        <v>338</v>
      </c>
      <c r="IN10" s="506">
        <f t="shared" si="240"/>
        <v>446</v>
      </c>
      <c r="IO10" s="506">
        <f t="shared" si="241"/>
        <v>472</v>
      </c>
      <c r="IP10" s="506">
        <f t="shared" si="241"/>
        <v>395</v>
      </c>
      <c r="IQ10" s="505">
        <f t="shared" si="242"/>
        <v>7581</v>
      </c>
      <c r="IR10" s="506">
        <f t="shared" si="243"/>
        <v>8880</v>
      </c>
      <c r="IS10" s="506">
        <f t="shared" si="244"/>
        <v>9805</v>
      </c>
      <c r="IT10" s="506">
        <f t="shared" si="245"/>
        <v>8872</v>
      </c>
      <c r="IU10" s="506">
        <f t="shared" si="246"/>
        <v>12451</v>
      </c>
      <c r="IV10" s="506">
        <f t="shared" si="247"/>
        <v>11587</v>
      </c>
      <c r="IW10" s="506">
        <f t="shared" si="248"/>
        <v>15169</v>
      </c>
      <c r="IX10" s="506">
        <f t="shared" si="249"/>
        <v>14800</v>
      </c>
      <c r="IY10" s="506">
        <f t="shared" si="249"/>
        <v>15318</v>
      </c>
      <c r="IZ10" s="501">
        <v>5016</v>
      </c>
      <c r="JA10" s="502">
        <v>5654</v>
      </c>
      <c r="JB10" s="502">
        <v>6284</v>
      </c>
      <c r="JC10" s="502">
        <v>6340</v>
      </c>
      <c r="JD10" s="503">
        <v>9278</v>
      </c>
      <c r="JE10" s="503">
        <v>8757</v>
      </c>
      <c r="JF10" s="503">
        <v>12373</v>
      </c>
      <c r="JG10" s="503">
        <v>12124</v>
      </c>
      <c r="JH10" s="504">
        <v>12616</v>
      </c>
      <c r="JI10" s="501">
        <v>220</v>
      </c>
      <c r="JJ10" s="503">
        <v>227</v>
      </c>
      <c r="JK10" s="503">
        <v>235</v>
      </c>
      <c r="JL10" s="503">
        <v>211</v>
      </c>
      <c r="JM10" s="503">
        <v>739</v>
      </c>
      <c r="JN10" s="503">
        <v>264</v>
      </c>
      <c r="JO10" s="503">
        <v>380</v>
      </c>
      <c r="JP10" s="503">
        <v>393</v>
      </c>
      <c r="JQ10" s="504">
        <v>333</v>
      </c>
      <c r="JR10" s="505">
        <f t="shared" si="474"/>
        <v>5236</v>
      </c>
      <c r="JS10" s="506">
        <f t="shared" si="475"/>
        <v>5881</v>
      </c>
      <c r="JT10" s="506">
        <f t="shared" si="476"/>
        <v>6519</v>
      </c>
      <c r="JU10" s="506">
        <f t="shared" si="477"/>
        <v>6551</v>
      </c>
      <c r="JV10" s="506">
        <f t="shared" si="478"/>
        <v>10017</v>
      </c>
      <c r="JW10" s="506">
        <f t="shared" si="479"/>
        <v>9021</v>
      </c>
      <c r="JX10" s="506">
        <f t="shared" si="480"/>
        <v>12753</v>
      </c>
      <c r="JY10" s="506">
        <f t="shared" si="481"/>
        <v>12517</v>
      </c>
      <c r="JZ10" s="506">
        <f t="shared" si="481"/>
        <v>12949</v>
      </c>
      <c r="KA10" s="501">
        <v>2271</v>
      </c>
      <c r="KB10" s="502">
        <v>2868</v>
      </c>
      <c r="KC10" s="502">
        <v>3108</v>
      </c>
      <c r="KD10" s="502">
        <v>2260</v>
      </c>
      <c r="KE10" s="503">
        <v>2328</v>
      </c>
      <c r="KF10" s="503">
        <v>2492</v>
      </c>
      <c r="KG10" s="503">
        <v>2350</v>
      </c>
      <c r="KH10" s="503">
        <v>2204</v>
      </c>
      <c r="KI10" s="504">
        <v>2307</v>
      </c>
      <c r="KJ10" s="501">
        <v>74</v>
      </c>
      <c r="KK10" s="503">
        <v>131</v>
      </c>
      <c r="KL10" s="503">
        <v>178</v>
      </c>
      <c r="KM10" s="503">
        <v>61</v>
      </c>
      <c r="KN10" s="503">
        <v>106</v>
      </c>
      <c r="KO10" s="503">
        <v>74</v>
      </c>
      <c r="KP10" s="503">
        <v>66</v>
      </c>
      <c r="KQ10" s="503">
        <v>79</v>
      </c>
      <c r="KR10" s="504">
        <v>62</v>
      </c>
      <c r="KS10" s="505">
        <f t="shared" si="482"/>
        <v>2345</v>
      </c>
      <c r="KT10" s="506">
        <f t="shared" si="483"/>
        <v>2999</v>
      </c>
      <c r="KU10" s="506">
        <f t="shared" si="484"/>
        <v>3286</v>
      </c>
      <c r="KV10" s="506">
        <f t="shared" si="485"/>
        <v>2321</v>
      </c>
      <c r="KW10" s="506">
        <f t="shared" si="486"/>
        <v>2434</v>
      </c>
      <c r="KX10" s="506">
        <f t="shared" si="487"/>
        <v>2566</v>
      </c>
      <c r="KY10" s="506">
        <f t="shared" si="488"/>
        <v>2416</v>
      </c>
      <c r="KZ10" s="506">
        <f t="shared" si="489"/>
        <v>2283</v>
      </c>
      <c r="LA10" s="506">
        <f t="shared" si="489"/>
        <v>2369</v>
      </c>
      <c r="LB10" s="505">
        <f t="shared" si="258"/>
        <v>9680</v>
      </c>
      <c r="LC10" s="507">
        <f t="shared" si="259"/>
        <v>8978</v>
      </c>
      <c r="LD10" s="507">
        <f t="shared" si="260"/>
        <v>8805</v>
      </c>
      <c r="LE10" s="507">
        <f t="shared" si="261"/>
        <v>9572</v>
      </c>
      <c r="LF10" s="508">
        <f t="shared" si="262"/>
        <v>9733</v>
      </c>
      <c r="LG10" s="508">
        <f t="shared" si="263"/>
        <v>9846</v>
      </c>
      <c r="LH10" s="508">
        <f t="shared" si="264"/>
        <v>10106</v>
      </c>
      <c r="LI10" s="508">
        <f t="shared" si="265"/>
        <v>9814</v>
      </c>
      <c r="LJ10" s="508">
        <f t="shared" si="265"/>
        <v>9824</v>
      </c>
      <c r="LK10" s="505">
        <f t="shared" si="266"/>
        <v>390</v>
      </c>
      <c r="LL10" s="506">
        <f t="shared" si="267"/>
        <v>304</v>
      </c>
      <c r="LM10" s="506">
        <f t="shared" si="268"/>
        <v>671</v>
      </c>
      <c r="LN10" s="506">
        <f t="shared" si="269"/>
        <v>282</v>
      </c>
      <c r="LO10" s="506">
        <f t="shared" si="270"/>
        <v>259</v>
      </c>
      <c r="LP10" s="506">
        <f t="shared" si="271"/>
        <v>353</v>
      </c>
      <c r="LQ10" s="506">
        <f t="shared" si="272"/>
        <v>211</v>
      </c>
      <c r="LR10" s="506">
        <f t="shared" si="273"/>
        <v>352</v>
      </c>
      <c r="LS10" s="506">
        <f t="shared" si="273"/>
        <v>227</v>
      </c>
      <c r="LT10" s="505">
        <f t="shared" si="274"/>
        <v>10070</v>
      </c>
      <c r="LU10" s="506">
        <f t="shared" si="275"/>
        <v>9282</v>
      </c>
      <c r="LV10" s="506">
        <f t="shared" si="276"/>
        <v>9476</v>
      </c>
      <c r="LW10" s="506">
        <f t="shared" si="277"/>
        <v>9854</v>
      </c>
      <c r="LX10" s="506">
        <f t="shared" si="278"/>
        <v>9992</v>
      </c>
      <c r="LY10" s="506">
        <f t="shared" si="279"/>
        <v>10199</v>
      </c>
      <c r="LZ10" s="506">
        <f t="shared" si="280"/>
        <v>10317</v>
      </c>
      <c r="MA10" s="506">
        <f t="shared" si="281"/>
        <v>10166</v>
      </c>
      <c r="MB10" s="506">
        <f t="shared" si="281"/>
        <v>10051</v>
      </c>
      <c r="MC10" s="501">
        <v>6019</v>
      </c>
      <c r="MD10" s="502">
        <v>5333</v>
      </c>
      <c r="ME10" s="502">
        <v>5252</v>
      </c>
      <c r="MF10" s="502">
        <v>5968</v>
      </c>
      <c r="MG10" s="503">
        <v>5801</v>
      </c>
      <c r="MH10" s="503">
        <v>5823</v>
      </c>
      <c r="MI10" s="503">
        <v>5802</v>
      </c>
      <c r="MJ10" s="503">
        <v>5521</v>
      </c>
      <c r="MK10" s="504">
        <v>5500</v>
      </c>
      <c r="ML10" s="501">
        <v>361</v>
      </c>
      <c r="MM10" s="503">
        <v>270</v>
      </c>
      <c r="MN10" s="503">
        <v>637</v>
      </c>
      <c r="MO10" s="503">
        <v>246</v>
      </c>
      <c r="MP10" s="503">
        <v>226</v>
      </c>
      <c r="MQ10" s="503">
        <v>331</v>
      </c>
      <c r="MR10" s="503">
        <v>190</v>
      </c>
      <c r="MS10" s="503">
        <v>330</v>
      </c>
      <c r="MT10" s="504">
        <v>192</v>
      </c>
      <c r="MU10" s="505">
        <f t="shared" si="490"/>
        <v>6380</v>
      </c>
      <c r="MV10" s="506">
        <f t="shared" si="491"/>
        <v>5603</v>
      </c>
      <c r="MW10" s="506">
        <f t="shared" si="492"/>
        <v>5889</v>
      </c>
      <c r="MX10" s="506">
        <f t="shared" si="493"/>
        <v>6214</v>
      </c>
      <c r="MY10" s="506">
        <f t="shared" si="494"/>
        <v>6027</v>
      </c>
      <c r="MZ10" s="506">
        <f t="shared" si="495"/>
        <v>6154</v>
      </c>
      <c r="NA10" s="506">
        <f t="shared" si="496"/>
        <v>5992</v>
      </c>
      <c r="NB10" s="506">
        <f t="shared" si="497"/>
        <v>5851</v>
      </c>
      <c r="NC10" s="506">
        <f t="shared" si="497"/>
        <v>5692</v>
      </c>
      <c r="ND10" s="501">
        <v>1157</v>
      </c>
      <c r="NE10" s="502">
        <v>1137</v>
      </c>
      <c r="NF10" s="502">
        <v>1131</v>
      </c>
      <c r="NG10" s="502">
        <v>1103</v>
      </c>
      <c r="NH10" s="503">
        <v>1192</v>
      </c>
      <c r="NI10" s="503">
        <v>1199</v>
      </c>
      <c r="NJ10" s="503">
        <v>1224</v>
      </c>
      <c r="NK10" s="503">
        <v>1205</v>
      </c>
      <c r="NL10" s="504">
        <v>1229</v>
      </c>
      <c r="NM10" s="501">
        <v>5</v>
      </c>
      <c r="NN10" s="503">
        <v>2</v>
      </c>
      <c r="NO10" s="503">
        <v>5</v>
      </c>
      <c r="NP10" s="503">
        <v>5</v>
      </c>
      <c r="NQ10" s="503">
        <v>4</v>
      </c>
      <c r="NR10" s="503">
        <v>1</v>
      </c>
      <c r="NS10" s="503">
        <v>1</v>
      </c>
      <c r="NT10" s="503">
        <v>2</v>
      </c>
      <c r="NU10" s="504">
        <v>18</v>
      </c>
      <c r="NV10" s="505">
        <f t="shared" si="498"/>
        <v>1162</v>
      </c>
      <c r="NW10" s="506">
        <f t="shared" si="499"/>
        <v>1139</v>
      </c>
      <c r="NX10" s="506">
        <f t="shared" si="500"/>
        <v>1136</v>
      </c>
      <c r="NY10" s="506">
        <f t="shared" si="501"/>
        <v>1108</v>
      </c>
      <c r="NZ10" s="506">
        <f t="shared" si="502"/>
        <v>1196</v>
      </c>
      <c r="OA10" s="506">
        <f t="shared" si="503"/>
        <v>1200</v>
      </c>
      <c r="OB10" s="506">
        <f t="shared" si="504"/>
        <v>1225</v>
      </c>
      <c r="OC10" s="506">
        <f t="shared" si="505"/>
        <v>1207</v>
      </c>
      <c r="OD10" s="506">
        <f t="shared" si="505"/>
        <v>1247</v>
      </c>
      <c r="OE10" s="501">
        <v>2504</v>
      </c>
      <c r="OF10" s="502">
        <v>2508</v>
      </c>
      <c r="OG10" s="502">
        <v>2422</v>
      </c>
      <c r="OH10" s="502">
        <v>2501</v>
      </c>
      <c r="OI10" s="503">
        <v>2740</v>
      </c>
      <c r="OJ10" s="503">
        <v>2824</v>
      </c>
      <c r="OK10" s="503">
        <v>3080</v>
      </c>
      <c r="OL10" s="503">
        <v>3088</v>
      </c>
      <c r="OM10" s="504">
        <v>3095</v>
      </c>
      <c r="ON10" s="501">
        <v>24</v>
      </c>
      <c r="OO10" s="503">
        <v>32</v>
      </c>
      <c r="OP10" s="503">
        <v>29</v>
      </c>
      <c r="OQ10" s="503">
        <v>31</v>
      </c>
      <c r="OR10" s="503">
        <v>29</v>
      </c>
      <c r="OS10" s="503">
        <v>21</v>
      </c>
      <c r="OT10" s="503">
        <v>20</v>
      </c>
      <c r="OU10" s="503">
        <v>20</v>
      </c>
      <c r="OV10" s="504">
        <v>17</v>
      </c>
      <c r="OW10" s="505">
        <f t="shared" si="506"/>
        <v>2528</v>
      </c>
      <c r="OX10" s="506">
        <f t="shared" si="507"/>
        <v>2540</v>
      </c>
      <c r="OY10" s="506">
        <f t="shared" si="508"/>
        <v>2451</v>
      </c>
      <c r="OZ10" s="506">
        <f t="shared" si="509"/>
        <v>2532</v>
      </c>
      <c r="PA10" s="506">
        <f t="shared" si="510"/>
        <v>2769</v>
      </c>
      <c r="PB10" s="506">
        <f t="shared" si="511"/>
        <v>2845</v>
      </c>
      <c r="PC10" s="506">
        <f t="shared" si="512"/>
        <v>3100</v>
      </c>
      <c r="PD10" s="506">
        <f t="shared" si="513"/>
        <v>3108</v>
      </c>
      <c r="PE10" s="506">
        <f t="shared" si="513"/>
        <v>3112</v>
      </c>
      <c r="PF10" s="277"/>
      <c r="PG10" s="277"/>
    </row>
    <row r="11" spans="1:423" s="12" customFormat="1" x14ac:dyDescent="0.2">
      <c r="A11" s="11" t="s">
        <v>8</v>
      </c>
      <c r="B11" s="34">
        <f t="shared" si="376"/>
        <v>19607</v>
      </c>
      <c r="C11" s="34">
        <f t="shared" si="377"/>
        <v>22275</v>
      </c>
      <c r="D11" s="34">
        <f t="shared" si="378"/>
        <v>23905</v>
      </c>
      <c r="E11" s="34">
        <f t="shared" si="379"/>
        <v>30958</v>
      </c>
      <c r="F11" s="34">
        <f t="shared" si="380"/>
        <v>28016</v>
      </c>
      <c r="G11" s="34">
        <f t="shared" si="381"/>
        <v>27577</v>
      </c>
      <c r="H11" s="34">
        <f t="shared" si="382"/>
        <v>28840</v>
      </c>
      <c r="I11" s="34">
        <f t="shared" si="383"/>
        <v>31012</v>
      </c>
      <c r="J11" s="34">
        <f t="shared" si="384"/>
        <v>32958</v>
      </c>
      <c r="K11" s="34">
        <f t="shared" si="385"/>
        <v>39799</v>
      </c>
      <c r="L11" s="34">
        <f t="shared" si="386"/>
        <v>41651</v>
      </c>
      <c r="M11" s="35">
        <f t="shared" si="387"/>
        <v>5359</v>
      </c>
      <c r="N11" s="29">
        <f t="shared" si="388"/>
        <v>6034</v>
      </c>
      <c r="O11" s="29">
        <f t="shared" si="389"/>
        <v>6502</v>
      </c>
      <c r="P11" s="29">
        <f t="shared" si="390"/>
        <v>8575</v>
      </c>
      <c r="Q11" s="29">
        <f t="shared" si="391"/>
        <v>12839</v>
      </c>
      <c r="R11" s="29">
        <f t="shared" si="392"/>
        <v>13043</v>
      </c>
      <c r="S11" s="29">
        <f t="shared" si="393"/>
        <v>12254</v>
      </c>
      <c r="T11" s="29">
        <f t="shared" si="394"/>
        <v>14403</v>
      </c>
      <c r="U11" s="29">
        <f t="shared" si="395"/>
        <v>15536</v>
      </c>
      <c r="V11" s="29">
        <f t="shared" si="396"/>
        <v>17748</v>
      </c>
      <c r="W11" s="29">
        <f t="shared" si="397"/>
        <v>16425</v>
      </c>
      <c r="X11" s="35">
        <f t="shared" si="398"/>
        <v>24966</v>
      </c>
      <c r="Y11" s="29">
        <f t="shared" si="399"/>
        <v>28309</v>
      </c>
      <c r="Z11" s="29">
        <f t="shared" si="400"/>
        <v>30407</v>
      </c>
      <c r="AA11" s="29">
        <f t="shared" si="401"/>
        <v>39533</v>
      </c>
      <c r="AB11" s="29">
        <f t="shared" si="402"/>
        <v>40855</v>
      </c>
      <c r="AC11" s="29">
        <f t="shared" si="403"/>
        <v>40620</v>
      </c>
      <c r="AD11" s="29">
        <f t="shared" si="404"/>
        <v>41094</v>
      </c>
      <c r="AE11" s="29">
        <f t="shared" si="405"/>
        <v>45415</v>
      </c>
      <c r="AF11" s="29">
        <f t="shared" si="406"/>
        <v>48494</v>
      </c>
      <c r="AG11" s="29">
        <f t="shared" si="407"/>
        <v>57547</v>
      </c>
      <c r="AH11" s="29">
        <f t="shared" si="408"/>
        <v>58076</v>
      </c>
      <c r="AI11" s="42">
        <v>5384</v>
      </c>
      <c r="AJ11" s="31">
        <v>6458</v>
      </c>
      <c r="AK11" s="31">
        <v>6606</v>
      </c>
      <c r="AL11" s="31">
        <v>8013</v>
      </c>
      <c r="AM11" s="32">
        <v>8233</v>
      </c>
      <c r="AN11" s="32">
        <v>8198</v>
      </c>
      <c r="AO11" s="32">
        <v>8585</v>
      </c>
      <c r="AP11" s="32">
        <v>8925</v>
      </c>
      <c r="AQ11" s="32">
        <v>9585</v>
      </c>
      <c r="AR11" s="32">
        <v>11095</v>
      </c>
      <c r="AS11" s="32">
        <v>11925</v>
      </c>
      <c r="AT11" s="42">
        <v>884</v>
      </c>
      <c r="AU11" s="32">
        <v>1552</v>
      </c>
      <c r="AV11" s="32">
        <v>1440</v>
      </c>
      <c r="AW11" s="32">
        <v>2014</v>
      </c>
      <c r="AX11" s="32">
        <v>2955</v>
      </c>
      <c r="AY11" s="32">
        <v>2668</v>
      </c>
      <c r="AZ11" s="32">
        <v>2940</v>
      </c>
      <c r="BA11" s="32">
        <v>3187</v>
      </c>
      <c r="BB11" s="32">
        <v>3488</v>
      </c>
      <c r="BC11" s="32">
        <v>3590</v>
      </c>
      <c r="BD11" s="32">
        <v>3796</v>
      </c>
      <c r="BE11" s="33">
        <f t="shared" si="409"/>
        <v>8464</v>
      </c>
      <c r="BF11" s="30">
        <f t="shared" si="410"/>
        <v>10251</v>
      </c>
      <c r="BG11" s="30">
        <f t="shared" si="411"/>
        <v>10344</v>
      </c>
      <c r="BH11" s="30">
        <f t="shared" si="412"/>
        <v>12178</v>
      </c>
      <c r="BI11" s="30">
        <f t="shared" si="413"/>
        <v>19521</v>
      </c>
      <c r="BJ11" s="30">
        <f t="shared" si="414"/>
        <v>19654</v>
      </c>
      <c r="BK11" s="30">
        <f t="shared" si="415"/>
        <v>19364</v>
      </c>
      <c r="BL11" s="30">
        <f t="shared" si="416"/>
        <v>21498</v>
      </c>
      <c r="BM11" s="30">
        <f t="shared" si="417"/>
        <v>23192</v>
      </c>
      <c r="BN11" s="30">
        <f t="shared" si="418"/>
        <v>25268</v>
      </c>
      <c r="BO11" s="30">
        <f t="shared" si="418"/>
        <v>26032</v>
      </c>
      <c r="BP11" s="117">
        <f t="shared" si="419"/>
        <v>3080</v>
      </c>
      <c r="BQ11" s="118">
        <f t="shared" si="420"/>
        <v>3793</v>
      </c>
      <c r="BR11" s="118">
        <f t="shared" si="421"/>
        <v>3738</v>
      </c>
      <c r="BS11" s="118">
        <f t="shared" si="422"/>
        <v>4165</v>
      </c>
      <c r="BT11" s="118">
        <f t="shared" si="423"/>
        <v>11288</v>
      </c>
      <c r="BU11" s="118">
        <f t="shared" si="424"/>
        <v>11456</v>
      </c>
      <c r="BV11" s="118">
        <f t="shared" si="425"/>
        <v>10779</v>
      </c>
      <c r="BW11" s="118">
        <f t="shared" si="426"/>
        <v>12573</v>
      </c>
      <c r="BX11" s="118">
        <f t="shared" si="427"/>
        <v>13607</v>
      </c>
      <c r="BY11" s="118">
        <f t="shared" si="428"/>
        <v>14173</v>
      </c>
      <c r="BZ11" s="118">
        <f t="shared" si="428"/>
        <v>14107</v>
      </c>
      <c r="CA11" s="400">
        <f t="shared" si="174"/>
        <v>0.36389413988657843</v>
      </c>
      <c r="CB11" s="401">
        <f t="shared" si="175"/>
        <v>0.37001268168959128</v>
      </c>
      <c r="CC11" s="401">
        <f t="shared" si="176"/>
        <v>0.36136890951276102</v>
      </c>
      <c r="CD11" s="401">
        <f t="shared" si="177"/>
        <v>0.34201018229594349</v>
      </c>
      <c r="CE11" s="401">
        <f t="shared" si="178"/>
        <v>0.57824906510936935</v>
      </c>
      <c r="CF11" s="401">
        <f t="shared" si="179"/>
        <v>0.58288389131983309</v>
      </c>
      <c r="CG11" s="401">
        <f t="shared" si="180"/>
        <v>0.55665151828134685</v>
      </c>
      <c r="CH11" s="401">
        <f t="shared" si="429"/>
        <v>0.58484510186994143</v>
      </c>
      <c r="CI11" s="401">
        <f t="shared" si="430"/>
        <v>0.58671093480510517</v>
      </c>
      <c r="CJ11" s="401">
        <f t="shared" si="431"/>
        <v>0.56090707614373914</v>
      </c>
      <c r="CK11" s="401">
        <f t="shared" si="431"/>
        <v>0.54190995697602951</v>
      </c>
      <c r="CL11" s="119">
        <f t="shared" si="432"/>
        <v>0.57206537890044573</v>
      </c>
      <c r="CM11" s="120">
        <f t="shared" si="433"/>
        <v>0.58733353979560232</v>
      </c>
      <c r="CN11" s="120">
        <f t="shared" si="434"/>
        <v>0.5658492279745686</v>
      </c>
      <c r="CO11" s="120">
        <f t="shared" si="435"/>
        <v>0.51978035692000502</v>
      </c>
      <c r="CP11" s="120">
        <f t="shared" si="436"/>
        <v>1.3710676545609135</v>
      </c>
      <c r="CQ11" s="120">
        <f t="shared" si="437"/>
        <v>1.3974140034154672</v>
      </c>
      <c r="CR11" s="120">
        <f t="shared" si="438"/>
        <v>1.2555620267909144</v>
      </c>
      <c r="CS11" s="120">
        <f t="shared" si="439"/>
        <v>1.4087394957983193</v>
      </c>
      <c r="CT11" s="120">
        <f t="shared" si="440"/>
        <v>1.4196139801773604</v>
      </c>
      <c r="CU11" s="120">
        <f t="shared" si="441"/>
        <v>1.2774222622803064</v>
      </c>
      <c r="CV11" s="120"/>
      <c r="CW11" s="70" t="s">
        <v>36</v>
      </c>
      <c r="CX11" s="39" t="s">
        <v>36</v>
      </c>
      <c r="CY11" s="284" t="s">
        <v>36</v>
      </c>
      <c r="CZ11" s="284" t="s">
        <v>36</v>
      </c>
      <c r="DA11" s="285" t="s">
        <v>36</v>
      </c>
      <c r="DB11" s="285" t="s">
        <v>36</v>
      </c>
      <c r="DC11" s="285" t="s">
        <v>36</v>
      </c>
      <c r="DD11" s="285" t="s">
        <v>36</v>
      </c>
      <c r="DE11" s="14" t="s">
        <v>36</v>
      </c>
      <c r="DF11" s="14" t="s">
        <v>36</v>
      </c>
      <c r="DG11" s="14" t="s">
        <v>36</v>
      </c>
      <c r="DH11" s="281">
        <v>2196</v>
      </c>
      <c r="DI11" s="280">
        <v>2241</v>
      </c>
      <c r="DJ11" s="280">
        <v>2298</v>
      </c>
      <c r="DK11" s="280">
        <v>2151</v>
      </c>
      <c r="DL11" s="280">
        <v>8333</v>
      </c>
      <c r="DM11" s="280">
        <v>8788</v>
      </c>
      <c r="DN11" s="280">
        <v>7839</v>
      </c>
      <c r="DO11" s="280">
        <v>9386</v>
      </c>
      <c r="DP11" s="32">
        <v>10119</v>
      </c>
      <c r="DQ11" s="32">
        <v>10583</v>
      </c>
      <c r="DR11" s="32">
        <v>10311</v>
      </c>
      <c r="DS11" s="286">
        <f t="shared" si="442"/>
        <v>2196</v>
      </c>
      <c r="DT11" s="287">
        <f t="shared" si="443"/>
        <v>2241</v>
      </c>
      <c r="DU11" s="287">
        <f t="shared" si="444"/>
        <v>2298</v>
      </c>
      <c r="DV11" s="287">
        <f t="shared" si="445"/>
        <v>2151</v>
      </c>
      <c r="DW11" s="287">
        <f t="shared" si="446"/>
        <v>8333</v>
      </c>
      <c r="DX11" s="287">
        <f t="shared" si="447"/>
        <v>8788</v>
      </c>
      <c r="DY11" s="287">
        <f t="shared" si="448"/>
        <v>7839</v>
      </c>
      <c r="DZ11" s="287">
        <f t="shared" si="449"/>
        <v>9386</v>
      </c>
      <c r="EA11" s="287">
        <f t="shared" si="450"/>
        <v>10119</v>
      </c>
      <c r="EB11" s="287">
        <f t="shared" si="451"/>
        <v>10583</v>
      </c>
      <c r="EC11" s="287">
        <f t="shared" si="451"/>
        <v>10311</v>
      </c>
      <c r="ED11" s="461">
        <v>438</v>
      </c>
      <c r="EE11" s="444">
        <v>409</v>
      </c>
      <c r="EF11" s="462">
        <v>20</v>
      </c>
      <c r="EG11" s="462">
        <v>15</v>
      </c>
      <c r="EH11" s="468">
        <f t="shared" si="452"/>
        <v>458</v>
      </c>
      <c r="EI11" s="468">
        <f t="shared" si="453"/>
        <v>424</v>
      </c>
      <c r="EJ11" s="461">
        <v>2043</v>
      </c>
      <c r="EK11" s="444">
        <v>2143</v>
      </c>
      <c r="EL11" s="462">
        <v>954</v>
      </c>
      <c r="EM11" s="462">
        <v>437</v>
      </c>
      <c r="EN11" s="468">
        <f t="shared" si="454"/>
        <v>2997</v>
      </c>
      <c r="EO11" s="468">
        <f t="shared" si="454"/>
        <v>2580</v>
      </c>
      <c r="EP11" s="461">
        <v>4720</v>
      </c>
      <c r="EQ11" s="444">
        <v>4971</v>
      </c>
      <c r="ER11" s="462">
        <v>82</v>
      </c>
      <c r="ES11" s="462">
        <v>68</v>
      </c>
      <c r="ET11" s="468">
        <f t="shared" si="455"/>
        <v>4802</v>
      </c>
      <c r="EU11" s="468">
        <f t="shared" si="455"/>
        <v>5039</v>
      </c>
      <c r="EV11" s="461">
        <v>1903</v>
      </c>
      <c r="EW11" s="444">
        <v>2037</v>
      </c>
      <c r="EX11" s="462">
        <v>56</v>
      </c>
      <c r="EY11" s="462">
        <v>46</v>
      </c>
      <c r="EZ11" s="468">
        <f t="shared" si="456"/>
        <v>1959</v>
      </c>
      <c r="FA11" s="468">
        <f t="shared" si="456"/>
        <v>2083</v>
      </c>
      <c r="FB11" s="461">
        <v>5009</v>
      </c>
      <c r="FC11" s="444">
        <v>5375</v>
      </c>
      <c r="FD11" s="462">
        <v>423</v>
      </c>
      <c r="FE11" s="462">
        <v>358</v>
      </c>
      <c r="FF11" s="468">
        <f t="shared" si="457"/>
        <v>5432</v>
      </c>
      <c r="FG11" s="468">
        <f t="shared" si="457"/>
        <v>5733</v>
      </c>
      <c r="FH11" s="461">
        <v>1342</v>
      </c>
      <c r="FI11" s="444">
        <v>1483</v>
      </c>
      <c r="FJ11" s="462">
        <v>81</v>
      </c>
      <c r="FK11" s="462">
        <v>108</v>
      </c>
      <c r="FL11" s="468">
        <f t="shared" si="458"/>
        <v>1423</v>
      </c>
      <c r="FM11" s="468">
        <f t="shared" si="458"/>
        <v>1591</v>
      </c>
      <c r="FN11" s="461">
        <v>1668</v>
      </c>
      <c r="FO11" s="444">
        <v>1687</v>
      </c>
      <c r="FP11" s="462">
        <v>123</v>
      </c>
      <c r="FQ11" s="462">
        <v>104</v>
      </c>
      <c r="FR11" s="468">
        <f t="shared" si="459"/>
        <v>1791</v>
      </c>
      <c r="FS11" s="468">
        <f t="shared" si="459"/>
        <v>1791</v>
      </c>
      <c r="FT11" s="461">
        <v>4496</v>
      </c>
      <c r="FU11" s="444">
        <v>4685</v>
      </c>
      <c r="FV11" s="462">
        <v>583</v>
      </c>
      <c r="FW11" s="462">
        <v>267</v>
      </c>
      <c r="FX11" s="468">
        <f t="shared" si="460"/>
        <v>5079</v>
      </c>
      <c r="FY11" s="468">
        <f t="shared" si="460"/>
        <v>4952</v>
      </c>
      <c r="FZ11" s="461">
        <v>102</v>
      </c>
      <c r="GA11" s="444">
        <v>45</v>
      </c>
      <c r="GB11" s="462">
        <v>11</v>
      </c>
      <c r="GC11" s="462">
        <v>8</v>
      </c>
      <c r="GD11" s="468">
        <f t="shared" si="461"/>
        <v>113</v>
      </c>
      <c r="GE11" s="468">
        <f t="shared" si="461"/>
        <v>53</v>
      </c>
      <c r="GF11" s="461">
        <v>5507</v>
      </c>
      <c r="GG11" s="444">
        <v>5406</v>
      </c>
      <c r="GH11" s="462">
        <v>1191</v>
      </c>
      <c r="GI11" s="462">
        <v>874</v>
      </c>
      <c r="GJ11" s="468">
        <f t="shared" si="462"/>
        <v>6698</v>
      </c>
      <c r="GK11" s="468">
        <f t="shared" si="462"/>
        <v>6280</v>
      </c>
      <c r="GL11" s="461">
        <v>1472</v>
      </c>
      <c r="GM11" s="444">
        <v>1480</v>
      </c>
      <c r="GN11" s="462">
        <v>51</v>
      </c>
      <c r="GO11" s="462">
        <v>33</v>
      </c>
      <c r="GP11" s="468">
        <f t="shared" si="463"/>
        <v>1523</v>
      </c>
      <c r="GQ11" s="468">
        <f t="shared" si="463"/>
        <v>1513</v>
      </c>
      <c r="GR11" s="461">
        <v>4</v>
      </c>
      <c r="GS11" s="444">
        <v>5</v>
      </c>
      <c r="GT11" s="462"/>
      <c r="GU11" s="462"/>
      <c r="GV11" s="327">
        <f t="shared" si="464"/>
        <v>4</v>
      </c>
      <c r="GW11" s="327">
        <f t="shared" si="464"/>
        <v>5</v>
      </c>
      <c r="GX11" s="501">
        <v>2006</v>
      </c>
      <c r="GY11" s="502">
        <v>2224</v>
      </c>
      <c r="GZ11" s="502">
        <v>2412</v>
      </c>
      <c r="HA11" s="502">
        <v>2835</v>
      </c>
      <c r="HB11" s="503">
        <v>1444</v>
      </c>
      <c r="HC11" s="503">
        <v>1346</v>
      </c>
      <c r="HD11" s="503">
        <v>1509</v>
      </c>
      <c r="HE11" s="503">
        <v>1666</v>
      </c>
      <c r="HF11" s="504">
        <v>1641</v>
      </c>
      <c r="HG11" s="501">
        <v>53</v>
      </c>
      <c r="HH11" s="503">
        <v>78</v>
      </c>
      <c r="HI11" s="503">
        <v>53</v>
      </c>
      <c r="HJ11" s="503">
        <v>288</v>
      </c>
      <c r="HK11" s="503">
        <v>25</v>
      </c>
      <c r="HL11" s="503">
        <v>22</v>
      </c>
      <c r="HM11" s="503">
        <v>19</v>
      </c>
      <c r="HN11" s="503">
        <v>20</v>
      </c>
      <c r="HO11" s="504">
        <v>23</v>
      </c>
      <c r="HP11" s="505">
        <f t="shared" si="465"/>
        <v>2059</v>
      </c>
      <c r="HQ11" s="506">
        <f t="shared" si="466"/>
        <v>2302</v>
      </c>
      <c r="HR11" s="506">
        <f t="shared" si="467"/>
        <v>2465</v>
      </c>
      <c r="HS11" s="506">
        <f t="shared" si="468"/>
        <v>3123</v>
      </c>
      <c r="HT11" s="506">
        <f t="shared" si="469"/>
        <v>1469</v>
      </c>
      <c r="HU11" s="506">
        <f t="shared" si="470"/>
        <v>1368</v>
      </c>
      <c r="HV11" s="506">
        <f t="shared" si="471"/>
        <v>1528</v>
      </c>
      <c r="HW11" s="506">
        <f t="shared" si="472"/>
        <v>1686</v>
      </c>
      <c r="HX11" s="506">
        <f t="shared" si="473"/>
        <v>1664</v>
      </c>
      <c r="HY11" s="505">
        <f t="shared" si="226"/>
        <v>5384</v>
      </c>
      <c r="HZ11" s="507">
        <f t="shared" si="227"/>
        <v>6070</v>
      </c>
      <c r="IA11" s="507">
        <f t="shared" si="228"/>
        <v>6823</v>
      </c>
      <c r="IB11" s="507">
        <f t="shared" si="229"/>
        <v>10124</v>
      </c>
      <c r="IC11" s="508">
        <f t="shared" si="230"/>
        <v>10278</v>
      </c>
      <c r="ID11" s="508">
        <f t="shared" si="231"/>
        <v>10388</v>
      </c>
      <c r="IE11" s="508">
        <f t="shared" si="232"/>
        <v>11152</v>
      </c>
      <c r="IF11" s="508">
        <f t="shared" si="233"/>
        <v>12271</v>
      </c>
      <c r="IG11" s="508">
        <f t="shared" si="233"/>
        <v>13107</v>
      </c>
      <c r="IH11" s="505">
        <f t="shared" si="234"/>
        <v>826</v>
      </c>
      <c r="II11" s="506">
        <f t="shared" si="235"/>
        <v>923</v>
      </c>
      <c r="IJ11" s="506">
        <f t="shared" si="236"/>
        <v>977</v>
      </c>
      <c r="IK11" s="506">
        <f t="shared" si="237"/>
        <v>2133</v>
      </c>
      <c r="IL11" s="506">
        <f t="shared" si="238"/>
        <v>906</v>
      </c>
      <c r="IM11" s="506">
        <f t="shared" si="239"/>
        <v>919</v>
      </c>
      <c r="IN11" s="506">
        <f t="shared" si="240"/>
        <v>905</v>
      </c>
      <c r="IO11" s="506">
        <f t="shared" si="241"/>
        <v>1040</v>
      </c>
      <c r="IP11" s="506">
        <f t="shared" si="241"/>
        <v>988</v>
      </c>
      <c r="IQ11" s="505">
        <f t="shared" si="242"/>
        <v>6210</v>
      </c>
      <c r="IR11" s="506">
        <f t="shared" si="243"/>
        <v>6993</v>
      </c>
      <c r="IS11" s="506">
        <f t="shared" si="244"/>
        <v>7800</v>
      </c>
      <c r="IT11" s="506">
        <f t="shared" si="245"/>
        <v>12257</v>
      </c>
      <c r="IU11" s="506">
        <f t="shared" si="246"/>
        <v>11184</v>
      </c>
      <c r="IV11" s="506">
        <f t="shared" si="247"/>
        <v>11307</v>
      </c>
      <c r="IW11" s="506">
        <f t="shared" si="248"/>
        <v>12057</v>
      </c>
      <c r="IX11" s="506">
        <f t="shared" si="249"/>
        <v>13311</v>
      </c>
      <c r="IY11" s="506">
        <f t="shared" si="249"/>
        <v>14095</v>
      </c>
      <c r="IZ11" s="501">
        <v>3499</v>
      </c>
      <c r="JA11" s="502">
        <v>3978</v>
      </c>
      <c r="JB11" s="502">
        <v>4843</v>
      </c>
      <c r="JC11" s="502">
        <v>6473</v>
      </c>
      <c r="JD11" s="503">
        <v>9532</v>
      </c>
      <c r="JE11" s="503">
        <v>9741</v>
      </c>
      <c r="JF11" s="503">
        <v>10418</v>
      </c>
      <c r="JG11" s="503">
        <v>11488</v>
      </c>
      <c r="JH11" s="504">
        <v>12347</v>
      </c>
      <c r="JI11" s="501">
        <v>450</v>
      </c>
      <c r="JJ11" s="503">
        <v>628</v>
      </c>
      <c r="JK11" s="503">
        <v>794</v>
      </c>
      <c r="JL11" s="503">
        <v>1454</v>
      </c>
      <c r="JM11" s="503">
        <v>712</v>
      </c>
      <c r="JN11" s="503">
        <v>788</v>
      </c>
      <c r="JO11" s="503">
        <v>792</v>
      </c>
      <c r="JP11" s="503">
        <v>807</v>
      </c>
      <c r="JQ11" s="504">
        <v>849</v>
      </c>
      <c r="JR11" s="505">
        <f t="shared" si="474"/>
        <v>3949</v>
      </c>
      <c r="JS11" s="506">
        <f t="shared" si="475"/>
        <v>4606</v>
      </c>
      <c r="JT11" s="506">
        <f t="shared" si="476"/>
        <v>5637</v>
      </c>
      <c r="JU11" s="506">
        <f t="shared" si="477"/>
        <v>7927</v>
      </c>
      <c r="JV11" s="506">
        <f t="shared" si="478"/>
        <v>10244</v>
      </c>
      <c r="JW11" s="506">
        <f t="shared" si="479"/>
        <v>10529</v>
      </c>
      <c r="JX11" s="506">
        <f t="shared" si="480"/>
        <v>11210</v>
      </c>
      <c r="JY11" s="506">
        <f t="shared" si="481"/>
        <v>12295</v>
      </c>
      <c r="JZ11" s="506">
        <f t="shared" si="481"/>
        <v>13196</v>
      </c>
      <c r="KA11" s="501">
        <v>1885</v>
      </c>
      <c r="KB11" s="502">
        <v>2092</v>
      </c>
      <c r="KC11" s="502">
        <v>1980</v>
      </c>
      <c r="KD11" s="502">
        <v>3651</v>
      </c>
      <c r="KE11" s="503">
        <v>746</v>
      </c>
      <c r="KF11" s="503">
        <v>647</v>
      </c>
      <c r="KG11" s="503">
        <v>734</v>
      </c>
      <c r="KH11" s="503">
        <v>783</v>
      </c>
      <c r="KI11" s="504">
        <v>760</v>
      </c>
      <c r="KJ11" s="501">
        <v>376</v>
      </c>
      <c r="KK11" s="503">
        <v>295</v>
      </c>
      <c r="KL11" s="503">
        <v>183</v>
      </c>
      <c r="KM11" s="503">
        <v>679</v>
      </c>
      <c r="KN11" s="503">
        <v>194</v>
      </c>
      <c r="KO11" s="503">
        <v>131</v>
      </c>
      <c r="KP11" s="503">
        <v>113</v>
      </c>
      <c r="KQ11" s="503">
        <v>233</v>
      </c>
      <c r="KR11" s="504">
        <v>139</v>
      </c>
      <c r="KS11" s="505">
        <f t="shared" si="482"/>
        <v>2261</v>
      </c>
      <c r="KT11" s="506">
        <f t="shared" si="483"/>
        <v>2387</v>
      </c>
      <c r="KU11" s="506">
        <f t="shared" si="484"/>
        <v>2163</v>
      </c>
      <c r="KV11" s="506">
        <f t="shared" si="485"/>
        <v>4330</v>
      </c>
      <c r="KW11" s="506">
        <f t="shared" si="486"/>
        <v>940</v>
      </c>
      <c r="KX11" s="506">
        <f t="shared" si="487"/>
        <v>778</v>
      </c>
      <c r="KY11" s="506">
        <f t="shared" si="488"/>
        <v>847</v>
      </c>
      <c r="KZ11" s="506">
        <f t="shared" si="489"/>
        <v>1016</v>
      </c>
      <c r="LA11" s="506">
        <f t="shared" si="489"/>
        <v>899</v>
      </c>
      <c r="LB11" s="505">
        <f t="shared" si="258"/>
        <v>6833</v>
      </c>
      <c r="LC11" s="507">
        <f t="shared" si="259"/>
        <v>7523</v>
      </c>
      <c r="LD11" s="507">
        <f t="shared" si="260"/>
        <v>8064</v>
      </c>
      <c r="LE11" s="507">
        <f t="shared" si="261"/>
        <v>9986</v>
      </c>
      <c r="LF11" s="508">
        <f t="shared" si="262"/>
        <v>8061</v>
      </c>
      <c r="LG11" s="508">
        <f t="shared" si="263"/>
        <v>7645</v>
      </c>
      <c r="LH11" s="508">
        <f t="shared" si="264"/>
        <v>7594</v>
      </c>
      <c r="LI11" s="508">
        <f t="shared" si="265"/>
        <v>8150</v>
      </c>
      <c r="LJ11" s="508">
        <f t="shared" si="265"/>
        <v>8625</v>
      </c>
      <c r="LK11" s="505">
        <f t="shared" si="266"/>
        <v>1400</v>
      </c>
      <c r="LL11" s="506">
        <f t="shared" si="267"/>
        <v>1240</v>
      </c>
      <c r="LM11" s="506">
        <f t="shared" si="268"/>
        <v>1734</v>
      </c>
      <c r="LN11" s="506">
        <f t="shared" si="269"/>
        <v>1989</v>
      </c>
      <c r="LO11" s="506">
        <f t="shared" si="270"/>
        <v>620</v>
      </c>
      <c r="LP11" s="506">
        <f t="shared" si="271"/>
        <v>646</v>
      </c>
      <c r="LQ11" s="506">
        <f t="shared" si="272"/>
        <v>551</v>
      </c>
      <c r="LR11" s="506">
        <f t="shared" si="273"/>
        <v>770</v>
      </c>
      <c r="LS11" s="506">
        <f t="shared" si="273"/>
        <v>918</v>
      </c>
      <c r="LT11" s="505">
        <f t="shared" si="274"/>
        <v>8233</v>
      </c>
      <c r="LU11" s="506">
        <f t="shared" si="275"/>
        <v>8763</v>
      </c>
      <c r="LV11" s="506">
        <f t="shared" si="276"/>
        <v>9798</v>
      </c>
      <c r="LW11" s="506">
        <f t="shared" si="277"/>
        <v>11975</v>
      </c>
      <c r="LX11" s="506">
        <f t="shared" si="278"/>
        <v>8681</v>
      </c>
      <c r="LY11" s="506">
        <f t="shared" si="279"/>
        <v>8291</v>
      </c>
      <c r="LZ11" s="506">
        <f t="shared" si="280"/>
        <v>8145</v>
      </c>
      <c r="MA11" s="506">
        <f t="shared" si="281"/>
        <v>8920</v>
      </c>
      <c r="MB11" s="506">
        <f t="shared" si="281"/>
        <v>9543</v>
      </c>
      <c r="MC11" s="501">
        <v>3561</v>
      </c>
      <c r="MD11" s="502">
        <v>3884</v>
      </c>
      <c r="ME11" s="502">
        <v>4017</v>
      </c>
      <c r="MF11" s="502">
        <v>5004</v>
      </c>
      <c r="MG11" s="503">
        <v>3769</v>
      </c>
      <c r="MH11" s="503">
        <v>3400</v>
      </c>
      <c r="MI11" s="503">
        <v>3354</v>
      </c>
      <c r="MJ11" s="503">
        <v>3706</v>
      </c>
      <c r="MK11" s="504">
        <v>3997</v>
      </c>
      <c r="ML11" s="501">
        <v>958</v>
      </c>
      <c r="MM11" s="503">
        <v>895</v>
      </c>
      <c r="MN11" s="503">
        <v>1136</v>
      </c>
      <c r="MO11" s="503">
        <v>1390</v>
      </c>
      <c r="MP11" s="503">
        <v>380</v>
      </c>
      <c r="MQ11" s="503">
        <v>486</v>
      </c>
      <c r="MR11" s="503">
        <v>371</v>
      </c>
      <c r="MS11" s="503">
        <v>503</v>
      </c>
      <c r="MT11" s="504">
        <v>532</v>
      </c>
      <c r="MU11" s="505">
        <f t="shared" si="490"/>
        <v>4519</v>
      </c>
      <c r="MV11" s="506">
        <f t="shared" si="491"/>
        <v>4779</v>
      </c>
      <c r="MW11" s="506">
        <f t="shared" si="492"/>
        <v>5153</v>
      </c>
      <c r="MX11" s="506">
        <f t="shared" si="493"/>
        <v>6394</v>
      </c>
      <c r="MY11" s="506">
        <f t="shared" si="494"/>
        <v>4149</v>
      </c>
      <c r="MZ11" s="506">
        <f t="shared" si="495"/>
        <v>3886</v>
      </c>
      <c r="NA11" s="506">
        <f t="shared" si="496"/>
        <v>3725</v>
      </c>
      <c r="NB11" s="506">
        <f t="shared" si="497"/>
        <v>4209</v>
      </c>
      <c r="NC11" s="506">
        <f t="shared" si="497"/>
        <v>4529</v>
      </c>
      <c r="ND11" s="501">
        <v>968</v>
      </c>
      <c r="NE11" s="502">
        <v>1045</v>
      </c>
      <c r="NF11" s="502">
        <v>1170</v>
      </c>
      <c r="NG11" s="502">
        <v>1449</v>
      </c>
      <c r="NH11" s="503">
        <v>1012</v>
      </c>
      <c r="NI11" s="503">
        <v>997</v>
      </c>
      <c r="NJ11" s="503">
        <v>971</v>
      </c>
      <c r="NK11" s="503">
        <v>1029</v>
      </c>
      <c r="NL11" s="504">
        <v>1011</v>
      </c>
      <c r="NM11" s="501">
        <v>50</v>
      </c>
      <c r="NN11" s="503">
        <v>37</v>
      </c>
      <c r="NO11" s="503">
        <v>58</v>
      </c>
      <c r="NP11" s="503">
        <v>42</v>
      </c>
      <c r="NQ11" s="503">
        <v>11</v>
      </c>
      <c r="NR11" s="503">
        <v>22</v>
      </c>
      <c r="NS11" s="503">
        <v>49</v>
      </c>
      <c r="NT11" s="503">
        <v>15</v>
      </c>
      <c r="NU11" s="504">
        <v>4</v>
      </c>
      <c r="NV11" s="505">
        <f t="shared" si="498"/>
        <v>1018</v>
      </c>
      <c r="NW11" s="506">
        <f t="shared" si="499"/>
        <v>1082</v>
      </c>
      <c r="NX11" s="506">
        <f t="shared" si="500"/>
        <v>1228</v>
      </c>
      <c r="NY11" s="506">
        <f t="shared" si="501"/>
        <v>1491</v>
      </c>
      <c r="NZ11" s="506">
        <f t="shared" si="502"/>
        <v>1023</v>
      </c>
      <c r="OA11" s="506">
        <f t="shared" si="503"/>
        <v>1019</v>
      </c>
      <c r="OB11" s="506">
        <f t="shared" si="504"/>
        <v>1020</v>
      </c>
      <c r="OC11" s="506">
        <f t="shared" si="505"/>
        <v>1044</v>
      </c>
      <c r="OD11" s="506">
        <f t="shared" si="505"/>
        <v>1015</v>
      </c>
      <c r="OE11" s="501">
        <v>2304</v>
      </c>
      <c r="OF11" s="502">
        <v>2594</v>
      </c>
      <c r="OG11" s="502">
        <v>2877</v>
      </c>
      <c r="OH11" s="502">
        <v>3533</v>
      </c>
      <c r="OI11" s="503">
        <v>3280</v>
      </c>
      <c r="OJ11" s="503">
        <v>3248</v>
      </c>
      <c r="OK11" s="503">
        <v>3269</v>
      </c>
      <c r="OL11" s="503">
        <v>3415</v>
      </c>
      <c r="OM11" s="504">
        <v>3617</v>
      </c>
      <c r="ON11" s="501">
        <v>392</v>
      </c>
      <c r="OO11" s="503">
        <v>308</v>
      </c>
      <c r="OP11" s="503">
        <v>540</v>
      </c>
      <c r="OQ11" s="503">
        <v>557</v>
      </c>
      <c r="OR11" s="503">
        <v>229</v>
      </c>
      <c r="OS11" s="503">
        <v>138</v>
      </c>
      <c r="OT11" s="503">
        <v>131</v>
      </c>
      <c r="OU11" s="503">
        <v>252</v>
      </c>
      <c r="OV11" s="504">
        <v>382</v>
      </c>
      <c r="OW11" s="505">
        <f t="shared" si="506"/>
        <v>2696</v>
      </c>
      <c r="OX11" s="506">
        <f t="shared" si="507"/>
        <v>2902</v>
      </c>
      <c r="OY11" s="506">
        <f t="shared" si="508"/>
        <v>3417</v>
      </c>
      <c r="OZ11" s="506">
        <f t="shared" si="509"/>
        <v>4090</v>
      </c>
      <c r="PA11" s="506">
        <f t="shared" si="510"/>
        <v>3509</v>
      </c>
      <c r="PB11" s="506">
        <f t="shared" si="511"/>
        <v>3386</v>
      </c>
      <c r="PC11" s="506">
        <f t="shared" si="512"/>
        <v>3400</v>
      </c>
      <c r="PD11" s="506">
        <f t="shared" si="513"/>
        <v>3667</v>
      </c>
      <c r="PE11" s="506">
        <f t="shared" si="513"/>
        <v>3999</v>
      </c>
      <c r="PF11" s="277"/>
      <c r="PG11" s="277"/>
    </row>
    <row r="12" spans="1:423" s="12" customFormat="1" x14ac:dyDescent="0.2">
      <c r="A12" s="11" t="s">
        <v>9</v>
      </c>
      <c r="B12" s="34">
        <f t="shared" si="376"/>
        <v>20608</v>
      </c>
      <c r="C12" s="34">
        <f t="shared" si="377"/>
        <v>17974</v>
      </c>
      <c r="D12" s="34">
        <f t="shared" si="378"/>
        <v>18449</v>
      </c>
      <c r="E12" s="34">
        <f t="shared" si="379"/>
        <v>18726</v>
      </c>
      <c r="F12" s="34">
        <f t="shared" si="380"/>
        <v>21100</v>
      </c>
      <c r="G12" s="34">
        <f t="shared" si="381"/>
        <v>21954</v>
      </c>
      <c r="H12" s="34">
        <f t="shared" si="382"/>
        <v>23427</v>
      </c>
      <c r="I12" s="34">
        <f t="shared" si="383"/>
        <v>24009</v>
      </c>
      <c r="J12" s="34">
        <f t="shared" si="384"/>
        <v>24587</v>
      </c>
      <c r="K12" s="34">
        <f t="shared" si="385"/>
        <v>24105</v>
      </c>
      <c r="L12" s="34">
        <f t="shared" si="386"/>
        <v>25107</v>
      </c>
      <c r="M12" s="35">
        <f t="shared" si="387"/>
        <v>6413</v>
      </c>
      <c r="N12" s="29">
        <f t="shared" si="388"/>
        <v>5580</v>
      </c>
      <c r="O12" s="29">
        <f t="shared" si="389"/>
        <v>6457</v>
      </c>
      <c r="P12" s="29">
        <f t="shared" si="390"/>
        <v>5947</v>
      </c>
      <c r="Q12" s="29">
        <f t="shared" si="391"/>
        <v>9275</v>
      </c>
      <c r="R12" s="29">
        <f t="shared" si="392"/>
        <v>10149</v>
      </c>
      <c r="S12" s="29">
        <f t="shared" si="393"/>
        <v>10551</v>
      </c>
      <c r="T12" s="29">
        <f t="shared" si="394"/>
        <v>9785</v>
      </c>
      <c r="U12" s="29">
        <f t="shared" si="395"/>
        <v>9986</v>
      </c>
      <c r="V12" s="29">
        <f t="shared" si="396"/>
        <v>9146</v>
      </c>
      <c r="W12" s="29">
        <f t="shared" si="397"/>
        <v>8974</v>
      </c>
      <c r="X12" s="35">
        <f t="shared" si="398"/>
        <v>27021</v>
      </c>
      <c r="Y12" s="29">
        <f t="shared" si="399"/>
        <v>23554</v>
      </c>
      <c r="Z12" s="29">
        <f t="shared" si="400"/>
        <v>24906</v>
      </c>
      <c r="AA12" s="29">
        <f t="shared" si="401"/>
        <v>24673</v>
      </c>
      <c r="AB12" s="29">
        <f t="shared" si="402"/>
        <v>30375</v>
      </c>
      <c r="AC12" s="29">
        <f t="shared" si="403"/>
        <v>32103</v>
      </c>
      <c r="AD12" s="29">
        <f t="shared" si="404"/>
        <v>33978</v>
      </c>
      <c r="AE12" s="29">
        <f t="shared" si="405"/>
        <v>33794</v>
      </c>
      <c r="AF12" s="29">
        <f t="shared" si="406"/>
        <v>34573</v>
      </c>
      <c r="AG12" s="29">
        <f t="shared" si="407"/>
        <v>33251</v>
      </c>
      <c r="AH12" s="29">
        <f t="shared" si="408"/>
        <v>34081</v>
      </c>
      <c r="AI12" s="42">
        <v>5220</v>
      </c>
      <c r="AJ12" s="31">
        <v>5210</v>
      </c>
      <c r="AK12" s="31">
        <v>5326</v>
      </c>
      <c r="AL12" s="31">
        <v>5426</v>
      </c>
      <c r="AM12" s="32">
        <v>5991</v>
      </c>
      <c r="AN12" s="32">
        <v>6196</v>
      </c>
      <c r="AO12" s="32">
        <v>6481</v>
      </c>
      <c r="AP12" s="32">
        <v>6534</v>
      </c>
      <c r="AQ12" s="32">
        <v>6821</v>
      </c>
      <c r="AR12" s="32">
        <v>6848</v>
      </c>
      <c r="AS12" s="32">
        <v>7129</v>
      </c>
      <c r="AT12" s="42">
        <v>1878</v>
      </c>
      <c r="AU12" s="32">
        <v>1901</v>
      </c>
      <c r="AV12" s="32">
        <v>2057</v>
      </c>
      <c r="AW12" s="32">
        <v>1977</v>
      </c>
      <c r="AX12" s="32">
        <v>2608</v>
      </c>
      <c r="AY12" s="32">
        <v>2743</v>
      </c>
      <c r="AZ12" s="32">
        <v>2839</v>
      </c>
      <c r="BA12" s="32">
        <v>2812</v>
      </c>
      <c r="BB12" s="32">
        <v>2652</v>
      </c>
      <c r="BC12" s="32">
        <v>2348</v>
      </c>
      <c r="BD12" s="32">
        <v>2741</v>
      </c>
      <c r="BE12" s="33">
        <f t="shared" si="409"/>
        <v>8826</v>
      </c>
      <c r="BF12" s="30">
        <f t="shared" si="410"/>
        <v>8492</v>
      </c>
      <c r="BG12" s="30">
        <f t="shared" si="411"/>
        <v>8858</v>
      </c>
      <c r="BH12" s="30">
        <f t="shared" si="412"/>
        <v>8710</v>
      </c>
      <c r="BI12" s="30">
        <f t="shared" si="413"/>
        <v>12769</v>
      </c>
      <c r="BJ12" s="30">
        <f t="shared" si="414"/>
        <v>13381</v>
      </c>
      <c r="BK12" s="30">
        <f t="shared" si="415"/>
        <v>13617</v>
      </c>
      <c r="BL12" s="30">
        <f t="shared" si="416"/>
        <v>13593</v>
      </c>
      <c r="BM12" s="30">
        <f t="shared" si="417"/>
        <v>14050</v>
      </c>
      <c r="BN12" s="30">
        <f t="shared" si="418"/>
        <v>12698</v>
      </c>
      <c r="BO12" s="30">
        <f t="shared" si="418"/>
        <v>13526</v>
      </c>
      <c r="BP12" s="117">
        <f t="shared" si="419"/>
        <v>3606</v>
      </c>
      <c r="BQ12" s="118">
        <f t="shared" si="420"/>
        <v>3282</v>
      </c>
      <c r="BR12" s="118">
        <f t="shared" si="421"/>
        <v>3532</v>
      </c>
      <c r="BS12" s="118">
        <f t="shared" si="422"/>
        <v>3284</v>
      </c>
      <c r="BT12" s="118">
        <f t="shared" si="423"/>
        <v>6778</v>
      </c>
      <c r="BU12" s="118">
        <f t="shared" si="424"/>
        <v>7185</v>
      </c>
      <c r="BV12" s="118">
        <f t="shared" si="425"/>
        <v>7136</v>
      </c>
      <c r="BW12" s="118">
        <f t="shared" si="426"/>
        <v>7059</v>
      </c>
      <c r="BX12" s="118">
        <f t="shared" si="427"/>
        <v>7229</v>
      </c>
      <c r="BY12" s="118">
        <f t="shared" si="428"/>
        <v>5850</v>
      </c>
      <c r="BZ12" s="118">
        <f t="shared" si="428"/>
        <v>6397</v>
      </c>
      <c r="CA12" s="400">
        <f t="shared" si="174"/>
        <v>0.40856560163154315</v>
      </c>
      <c r="CB12" s="401">
        <f t="shared" si="175"/>
        <v>0.38648139425341499</v>
      </c>
      <c r="CC12" s="401">
        <f t="shared" si="176"/>
        <v>0.39873560623165499</v>
      </c>
      <c r="CD12" s="401">
        <f t="shared" si="177"/>
        <v>0.3770378874856487</v>
      </c>
      <c r="CE12" s="401">
        <f t="shared" si="178"/>
        <v>0.53081682199075886</v>
      </c>
      <c r="CF12" s="401">
        <f t="shared" si="179"/>
        <v>0.53695538450041103</v>
      </c>
      <c r="CG12" s="401">
        <f t="shared" si="180"/>
        <v>0.52405081882940441</v>
      </c>
      <c r="CH12" s="401">
        <f t="shared" si="429"/>
        <v>0.5193114102847054</v>
      </c>
      <c r="CI12" s="401">
        <f t="shared" si="430"/>
        <v>0.51451957295373663</v>
      </c>
      <c r="CJ12" s="401">
        <f t="shared" si="431"/>
        <v>0.46070247283036697</v>
      </c>
      <c r="CK12" s="401">
        <f t="shared" si="431"/>
        <v>0.47294100251367738</v>
      </c>
      <c r="CL12" s="119">
        <f t="shared" si="432"/>
        <v>0.69080459770114944</v>
      </c>
      <c r="CM12" s="120">
        <f t="shared" si="433"/>
        <v>0.62994241842610366</v>
      </c>
      <c r="CN12" s="120">
        <f t="shared" si="434"/>
        <v>0.663161847540368</v>
      </c>
      <c r="CO12" s="120">
        <f t="shared" si="435"/>
        <v>0.60523405823811283</v>
      </c>
      <c r="CP12" s="120">
        <f t="shared" si="436"/>
        <v>1.1313637122350193</v>
      </c>
      <c r="CQ12" s="120">
        <f t="shared" si="437"/>
        <v>1.1596191091026469</v>
      </c>
      <c r="CR12" s="120">
        <f t="shared" si="438"/>
        <v>1.1010646505168955</v>
      </c>
      <c r="CS12" s="120">
        <f t="shared" si="439"/>
        <v>1.0803489439853076</v>
      </c>
      <c r="CT12" s="120">
        <f t="shared" si="440"/>
        <v>1.0598152763524409</v>
      </c>
      <c r="CU12" s="120">
        <f t="shared" si="441"/>
        <v>0.85426401869158874</v>
      </c>
      <c r="CV12" s="120"/>
      <c r="CW12" s="70" t="s">
        <v>36</v>
      </c>
      <c r="CX12" s="39" t="s">
        <v>36</v>
      </c>
      <c r="CY12" s="284" t="s">
        <v>36</v>
      </c>
      <c r="CZ12" s="284" t="s">
        <v>36</v>
      </c>
      <c r="DA12" s="285" t="s">
        <v>36</v>
      </c>
      <c r="DB12" s="285" t="s">
        <v>36</v>
      </c>
      <c r="DC12" s="285" t="s">
        <v>36</v>
      </c>
      <c r="DD12" s="285" t="s">
        <v>36</v>
      </c>
      <c r="DE12" s="14" t="s">
        <v>36</v>
      </c>
      <c r="DF12" s="14" t="s">
        <v>36</v>
      </c>
      <c r="DG12" s="14" t="s">
        <v>36</v>
      </c>
      <c r="DH12" s="281">
        <v>1728</v>
      </c>
      <c r="DI12" s="280">
        <v>1381</v>
      </c>
      <c r="DJ12" s="280">
        <v>1475</v>
      </c>
      <c r="DK12" s="280">
        <v>1307</v>
      </c>
      <c r="DL12" s="280">
        <v>4170</v>
      </c>
      <c r="DM12" s="280">
        <v>4442</v>
      </c>
      <c r="DN12" s="280">
        <v>4297</v>
      </c>
      <c r="DO12" s="280">
        <v>4247</v>
      </c>
      <c r="DP12" s="32">
        <v>4577</v>
      </c>
      <c r="DQ12" s="32">
        <v>3502</v>
      </c>
      <c r="DR12" s="32">
        <v>3656</v>
      </c>
      <c r="DS12" s="286">
        <f t="shared" si="442"/>
        <v>1728</v>
      </c>
      <c r="DT12" s="287">
        <f t="shared" si="443"/>
        <v>1381</v>
      </c>
      <c r="DU12" s="287">
        <f t="shared" si="444"/>
        <v>1475</v>
      </c>
      <c r="DV12" s="287">
        <f t="shared" si="445"/>
        <v>1307</v>
      </c>
      <c r="DW12" s="287">
        <f t="shared" si="446"/>
        <v>4170</v>
      </c>
      <c r="DX12" s="287">
        <f t="shared" si="447"/>
        <v>4442</v>
      </c>
      <c r="DY12" s="287">
        <f t="shared" si="448"/>
        <v>4297</v>
      </c>
      <c r="DZ12" s="287">
        <f t="shared" si="449"/>
        <v>4247</v>
      </c>
      <c r="EA12" s="287">
        <f t="shared" si="450"/>
        <v>4577</v>
      </c>
      <c r="EB12" s="287">
        <f t="shared" si="451"/>
        <v>3502</v>
      </c>
      <c r="EC12" s="287">
        <f t="shared" si="451"/>
        <v>3656</v>
      </c>
      <c r="ED12" s="461">
        <v>338</v>
      </c>
      <c r="EE12" s="444">
        <v>343</v>
      </c>
      <c r="EF12" s="462">
        <v>39</v>
      </c>
      <c r="EG12" s="462">
        <v>38</v>
      </c>
      <c r="EH12" s="468">
        <f t="shared" si="452"/>
        <v>377</v>
      </c>
      <c r="EI12" s="468">
        <f t="shared" si="453"/>
        <v>381</v>
      </c>
      <c r="EJ12" s="461">
        <v>437</v>
      </c>
      <c r="EK12" s="444">
        <v>542</v>
      </c>
      <c r="EL12" s="462">
        <v>888</v>
      </c>
      <c r="EM12" s="462">
        <v>346</v>
      </c>
      <c r="EN12" s="468">
        <f t="shared" si="454"/>
        <v>1325</v>
      </c>
      <c r="EO12" s="468">
        <f t="shared" si="454"/>
        <v>888</v>
      </c>
      <c r="EP12" s="461">
        <v>1596</v>
      </c>
      <c r="EQ12" s="444">
        <v>1653</v>
      </c>
      <c r="ER12" s="462">
        <v>37</v>
      </c>
      <c r="ES12" s="462">
        <v>46</v>
      </c>
      <c r="ET12" s="468">
        <f t="shared" si="455"/>
        <v>1633</v>
      </c>
      <c r="EU12" s="468">
        <f t="shared" si="455"/>
        <v>1699</v>
      </c>
      <c r="EV12" s="461">
        <v>1252</v>
      </c>
      <c r="EW12" s="444">
        <v>1417</v>
      </c>
      <c r="EX12" s="462">
        <v>171</v>
      </c>
      <c r="EY12" s="462">
        <v>126</v>
      </c>
      <c r="EZ12" s="468">
        <f t="shared" si="456"/>
        <v>1423</v>
      </c>
      <c r="FA12" s="468">
        <f t="shared" si="456"/>
        <v>1543</v>
      </c>
      <c r="FB12" s="461">
        <v>2891</v>
      </c>
      <c r="FC12" s="444">
        <v>3041</v>
      </c>
      <c r="FD12" s="462">
        <v>127</v>
      </c>
      <c r="FE12" s="462">
        <v>138</v>
      </c>
      <c r="FF12" s="468">
        <f t="shared" si="457"/>
        <v>3018</v>
      </c>
      <c r="FG12" s="468">
        <f t="shared" si="457"/>
        <v>3179</v>
      </c>
      <c r="FH12" s="461">
        <v>1531</v>
      </c>
      <c r="FI12" s="444">
        <v>1633</v>
      </c>
      <c r="FJ12" s="462">
        <v>378</v>
      </c>
      <c r="FK12" s="462">
        <v>302</v>
      </c>
      <c r="FL12" s="468">
        <f t="shared" si="458"/>
        <v>1909</v>
      </c>
      <c r="FM12" s="468">
        <f t="shared" si="458"/>
        <v>1935</v>
      </c>
      <c r="FN12" s="461">
        <v>1419</v>
      </c>
      <c r="FO12" s="444">
        <v>1609</v>
      </c>
      <c r="FP12" s="462">
        <v>88</v>
      </c>
      <c r="FQ12" s="462">
        <v>120</v>
      </c>
      <c r="FR12" s="468">
        <f t="shared" si="459"/>
        <v>1507</v>
      </c>
      <c r="FS12" s="468">
        <f t="shared" si="459"/>
        <v>1729</v>
      </c>
      <c r="FT12" s="461">
        <v>2494</v>
      </c>
      <c r="FU12" s="444">
        <v>2579</v>
      </c>
      <c r="FV12" s="462">
        <v>112</v>
      </c>
      <c r="FW12" s="462">
        <v>105</v>
      </c>
      <c r="FX12" s="468">
        <f t="shared" si="460"/>
        <v>2606</v>
      </c>
      <c r="FY12" s="468">
        <f t="shared" si="460"/>
        <v>2684</v>
      </c>
      <c r="FZ12" s="461">
        <v>36</v>
      </c>
      <c r="GA12" s="444">
        <v>40</v>
      </c>
      <c r="GB12" s="462">
        <v>12</v>
      </c>
      <c r="GC12" s="462">
        <v>8</v>
      </c>
      <c r="GD12" s="468">
        <f t="shared" si="461"/>
        <v>48</v>
      </c>
      <c r="GE12" s="468">
        <f t="shared" si="461"/>
        <v>48</v>
      </c>
      <c r="GF12" s="461">
        <v>4112</v>
      </c>
      <c r="GG12" s="444">
        <v>3986</v>
      </c>
      <c r="GH12" s="462">
        <v>1005</v>
      </c>
      <c r="GI12" s="462">
        <v>969</v>
      </c>
      <c r="GJ12" s="468">
        <f t="shared" si="462"/>
        <v>5117</v>
      </c>
      <c r="GK12" s="468">
        <f t="shared" si="462"/>
        <v>4955</v>
      </c>
      <c r="GL12" s="461">
        <v>956</v>
      </c>
      <c r="GM12" s="444">
        <v>928</v>
      </c>
      <c r="GN12" s="462">
        <v>396</v>
      </c>
      <c r="GO12" s="462">
        <v>333</v>
      </c>
      <c r="GP12" s="468">
        <f t="shared" si="463"/>
        <v>1352</v>
      </c>
      <c r="GQ12" s="468">
        <f t="shared" si="463"/>
        <v>1261</v>
      </c>
      <c r="GR12" s="461">
        <v>195</v>
      </c>
      <c r="GS12" s="444">
        <v>207</v>
      </c>
      <c r="GT12" s="462">
        <v>43</v>
      </c>
      <c r="GU12" s="462">
        <v>46</v>
      </c>
      <c r="GV12" s="327">
        <f t="shared" si="464"/>
        <v>238</v>
      </c>
      <c r="GW12" s="327">
        <f t="shared" si="464"/>
        <v>253</v>
      </c>
      <c r="GX12" s="501">
        <v>1049</v>
      </c>
      <c r="GY12" s="502">
        <v>1000</v>
      </c>
      <c r="GZ12" s="502">
        <v>955</v>
      </c>
      <c r="HA12" s="502">
        <v>981</v>
      </c>
      <c r="HB12" s="503">
        <v>1116</v>
      </c>
      <c r="HC12" s="503">
        <v>1125</v>
      </c>
      <c r="HD12" s="503">
        <v>1085</v>
      </c>
      <c r="HE12" s="503">
        <v>1161</v>
      </c>
      <c r="HF12" s="504">
        <v>1138</v>
      </c>
      <c r="HG12" s="501">
        <v>19</v>
      </c>
      <c r="HH12" s="503">
        <v>24</v>
      </c>
      <c r="HI12" s="503">
        <v>21</v>
      </c>
      <c r="HJ12" s="503">
        <v>20</v>
      </c>
      <c r="HK12" s="503">
        <v>29</v>
      </c>
      <c r="HL12" s="503">
        <v>27</v>
      </c>
      <c r="HM12" s="503">
        <v>31</v>
      </c>
      <c r="HN12" s="503">
        <v>25</v>
      </c>
      <c r="HO12" s="504">
        <v>38</v>
      </c>
      <c r="HP12" s="505">
        <f t="shared" si="465"/>
        <v>1068</v>
      </c>
      <c r="HQ12" s="506">
        <f t="shared" si="466"/>
        <v>1024</v>
      </c>
      <c r="HR12" s="506">
        <f t="shared" si="467"/>
        <v>976</v>
      </c>
      <c r="HS12" s="506">
        <f t="shared" si="468"/>
        <v>1001</v>
      </c>
      <c r="HT12" s="506">
        <f t="shared" si="469"/>
        <v>1145</v>
      </c>
      <c r="HU12" s="506">
        <f t="shared" si="470"/>
        <v>1152</v>
      </c>
      <c r="HV12" s="506">
        <f t="shared" si="471"/>
        <v>1116</v>
      </c>
      <c r="HW12" s="506">
        <f t="shared" si="472"/>
        <v>1186</v>
      </c>
      <c r="HX12" s="506">
        <f t="shared" si="473"/>
        <v>1176</v>
      </c>
      <c r="HY12" s="505">
        <f t="shared" si="226"/>
        <v>6204</v>
      </c>
      <c r="HZ12" s="507">
        <f t="shared" si="227"/>
        <v>4901</v>
      </c>
      <c r="IA12" s="507">
        <f t="shared" si="228"/>
        <v>5211</v>
      </c>
      <c r="IB12" s="507">
        <f t="shared" si="229"/>
        <v>5471</v>
      </c>
      <c r="IC12" s="508">
        <f t="shared" si="230"/>
        <v>7332</v>
      </c>
      <c r="ID12" s="508">
        <f t="shared" si="231"/>
        <v>7799</v>
      </c>
      <c r="IE12" s="508">
        <f t="shared" si="232"/>
        <v>8803</v>
      </c>
      <c r="IF12" s="508">
        <f t="shared" si="233"/>
        <v>9298</v>
      </c>
      <c r="IG12" s="508">
        <f t="shared" si="233"/>
        <v>9640</v>
      </c>
      <c r="IH12" s="505">
        <f t="shared" si="234"/>
        <v>1446</v>
      </c>
      <c r="II12" s="506">
        <f t="shared" si="235"/>
        <v>1587</v>
      </c>
      <c r="IJ12" s="506">
        <f t="shared" si="236"/>
        <v>2202</v>
      </c>
      <c r="IK12" s="506">
        <f t="shared" si="237"/>
        <v>1858</v>
      </c>
      <c r="IL12" s="506">
        <f t="shared" si="238"/>
        <v>1566</v>
      </c>
      <c r="IM12" s="506">
        <f t="shared" si="239"/>
        <v>2098</v>
      </c>
      <c r="IN12" s="506">
        <f t="shared" si="240"/>
        <v>2397</v>
      </c>
      <c r="IO12" s="506">
        <f t="shared" si="241"/>
        <v>2073</v>
      </c>
      <c r="IP12" s="506">
        <f t="shared" si="241"/>
        <v>1930</v>
      </c>
      <c r="IQ12" s="505">
        <f t="shared" si="242"/>
        <v>7650</v>
      </c>
      <c r="IR12" s="506">
        <f t="shared" si="243"/>
        <v>6488</v>
      </c>
      <c r="IS12" s="506">
        <f t="shared" si="244"/>
        <v>7413</v>
      </c>
      <c r="IT12" s="506">
        <f t="shared" si="245"/>
        <v>7329</v>
      </c>
      <c r="IU12" s="506">
        <f t="shared" si="246"/>
        <v>8898</v>
      </c>
      <c r="IV12" s="506">
        <f t="shared" si="247"/>
        <v>9897</v>
      </c>
      <c r="IW12" s="506">
        <f t="shared" si="248"/>
        <v>11200</v>
      </c>
      <c r="IX12" s="506">
        <f t="shared" si="249"/>
        <v>11371</v>
      </c>
      <c r="IY12" s="506">
        <f t="shared" si="249"/>
        <v>11570</v>
      </c>
      <c r="IZ12" s="501">
        <v>4586</v>
      </c>
      <c r="JA12" s="502">
        <v>3637</v>
      </c>
      <c r="JB12" s="502">
        <v>3933</v>
      </c>
      <c r="JC12" s="502">
        <v>4206</v>
      </c>
      <c r="JD12" s="503">
        <v>5779</v>
      </c>
      <c r="JE12" s="503">
        <v>5905</v>
      </c>
      <c r="JF12" s="503">
        <v>6748</v>
      </c>
      <c r="JG12" s="503">
        <v>7272</v>
      </c>
      <c r="JH12" s="504">
        <v>7630</v>
      </c>
      <c r="JI12" s="501">
        <v>883</v>
      </c>
      <c r="JJ12" s="503">
        <v>1038</v>
      </c>
      <c r="JK12" s="503">
        <v>1522</v>
      </c>
      <c r="JL12" s="503">
        <v>1282</v>
      </c>
      <c r="JM12" s="503">
        <v>824</v>
      </c>
      <c r="JN12" s="503">
        <v>995</v>
      </c>
      <c r="JO12" s="503">
        <v>1404</v>
      </c>
      <c r="JP12" s="503">
        <v>1002</v>
      </c>
      <c r="JQ12" s="504">
        <v>1112</v>
      </c>
      <c r="JR12" s="505">
        <f t="shared" si="474"/>
        <v>5469</v>
      </c>
      <c r="JS12" s="506">
        <f t="shared" si="475"/>
        <v>4675</v>
      </c>
      <c r="JT12" s="506">
        <f t="shared" si="476"/>
        <v>5455</v>
      </c>
      <c r="JU12" s="506">
        <f t="shared" si="477"/>
        <v>5488</v>
      </c>
      <c r="JV12" s="506">
        <f t="shared" si="478"/>
        <v>6603</v>
      </c>
      <c r="JW12" s="506">
        <f t="shared" si="479"/>
        <v>6900</v>
      </c>
      <c r="JX12" s="506">
        <f t="shared" si="480"/>
        <v>8152</v>
      </c>
      <c r="JY12" s="506">
        <f t="shared" si="481"/>
        <v>8274</v>
      </c>
      <c r="JZ12" s="506">
        <f t="shared" si="481"/>
        <v>8742</v>
      </c>
      <c r="KA12" s="501">
        <v>1618</v>
      </c>
      <c r="KB12" s="502">
        <v>1264</v>
      </c>
      <c r="KC12" s="502">
        <v>1278</v>
      </c>
      <c r="KD12" s="502">
        <v>1265</v>
      </c>
      <c r="KE12" s="503">
        <v>1553</v>
      </c>
      <c r="KF12" s="503">
        <v>1894</v>
      </c>
      <c r="KG12" s="503">
        <v>2055</v>
      </c>
      <c r="KH12" s="503">
        <v>2026</v>
      </c>
      <c r="KI12" s="504">
        <v>2010</v>
      </c>
      <c r="KJ12" s="501">
        <v>563</v>
      </c>
      <c r="KK12" s="503">
        <v>549</v>
      </c>
      <c r="KL12" s="503">
        <v>680</v>
      </c>
      <c r="KM12" s="503">
        <v>576</v>
      </c>
      <c r="KN12" s="503">
        <v>742</v>
      </c>
      <c r="KO12" s="503">
        <v>1103</v>
      </c>
      <c r="KP12" s="503">
        <v>993</v>
      </c>
      <c r="KQ12" s="503">
        <v>1071</v>
      </c>
      <c r="KR12" s="504">
        <v>818</v>
      </c>
      <c r="KS12" s="505">
        <f t="shared" si="482"/>
        <v>2181</v>
      </c>
      <c r="KT12" s="506">
        <f t="shared" si="483"/>
        <v>1813</v>
      </c>
      <c r="KU12" s="506">
        <f t="shared" si="484"/>
        <v>1958</v>
      </c>
      <c r="KV12" s="506">
        <f t="shared" si="485"/>
        <v>1841</v>
      </c>
      <c r="KW12" s="506">
        <f t="shared" si="486"/>
        <v>2295</v>
      </c>
      <c r="KX12" s="506">
        <f t="shared" si="487"/>
        <v>2997</v>
      </c>
      <c r="KY12" s="506">
        <f t="shared" si="488"/>
        <v>3048</v>
      </c>
      <c r="KZ12" s="506">
        <f t="shared" si="489"/>
        <v>3097</v>
      </c>
      <c r="LA12" s="506">
        <f t="shared" si="489"/>
        <v>2828</v>
      </c>
      <c r="LB12" s="505">
        <f t="shared" si="258"/>
        <v>8135</v>
      </c>
      <c r="LC12" s="507">
        <f t="shared" si="259"/>
        <v>6863</v>
      </c>
      <c r="LD12" s="507">
        <f t="shared" si="260"/>
        <v>6957</v>
      </c>
      <c r="LE12" s="507">
        <f t="shared" si="261"/>
        <v>6848</v>
      </c>
      <c r="LF12" s="508">
        <f t="shared" si="262"/>
        <v>6661</v>
      </c>
      <c r="LG12" s="508">
        <f t="shared" si="263"/>
        <v>6834</v>
      </c>
      <c r="LH12" s="508">
        <f t="shared" si="264"/>
        <v>7058</v>
      </c>
      <c r="LI12" s="508">
        <f t="shared" si="265"/>
        <v>7016</v>
      </c>
      <c r="LJ12" s="508">
        <f t="shared" si="265"/>
        <v>6988</v>
      </c>
      <c r="LK12" s="505">
        <f t="shared" si="266"/>
        <v>1342</v>
      </c>
      <c r="LL12" s="506">
        <f t="shared" si="267"/>
        <v>687</v>
      </c>
      <c r="LM12" s="506">
        <f t="shared" si="268"/>
        <v>702</v>
      </c>
      <c r="LN12" s="506">
        <f t="shared" si="269"/>
        <v>785</v>
      </c>
      <c r="LO12" s="506">
        <f t="shared" si="270"/>
        <v>902</v>
      </c>
      <c r="LP12" s="506">
        <f t="shared" si="271"/>
        <v>839</v>
      </c>
      <c r="LQ12" s="506">
        <f t="shared" si="272"/>
        <v>987</v>
      </c>
      <c r="LR12" s="506">
        <f t="shared" si="273"/>
        <v>628</v>
      </c>
      <c r="LS12" s="506">
        <f t="shared" si="273"/>
        <v>789</v>
      </c>
      <c r="LT12" s="505">
        <f t="shared" si="274"/>
        <v>9477</v>
      </c>
      <c r="LU12" s="506">
        <f t="shared" si="275"/>
        <v>7550</v>
      </c>
      <c r="LV12" s="506">
        <f t="shared" si="276"/>
        <v>7659</v>
      </c>
      <c r="LW12" s="506">
        <f t="shared" si="277"/>
        <v>7633</v>
      </c>
      <c r="LX12" s="506">
        <f t="shared" si="278"/>
        <v>7563</v>
      </c>
      <c r="LY12" s="506">
        <f t="shared" si="279"/>
        <v>7673</v>
      </c>
      <c r="LZ12" s="506">
        <f t="shared" si="280"/>
        <v>8045</v>
      </c>
      <c r="MA12" s="506">
        <f t="shared" si="281"/>
        <v>7644</v>
      </c>
      <c r="MB12" s="506">
        <f t="shared" si="281"/>
        <v>7777</v>
      </c>
      <c r="MC12" s="501">
        <v>4362</v>
      </c>
      <c r="MD12" s="502">
        <v>3815</v>
      </c>
      <c r="ME12" s="502">
        <v>3857</v>
      </c>
      <c r="MF12" s="502">
        <v>3834</v>
      </c>
      <c r="MG12" s="503">
        <v>3705</v>
      </c>
      <c r="MH12" s="503">
        <v>3862</v>
      </c>
      <c r="MI12" s="503">
        <v>3928</v>
      </c>
      <c r="MJ12" s="503">
        <v>3873</v>
      </c>
      <c r="MK12" s="504">
        <v>3790</v>
      </c>
      <c r="ML12" s="501">
        <v>881</v>
      </c>
      <c r="MM12" s="503">
        <v>451</v>
      </c>
      <c r="MN12" s="503">
        <v>461</v>
      </c>
      <c r="MO12" s="503">
        <v>536</v>
      </c>
      <c r="MP12" s="503">
        <v>497</v>
      </c>
      <c r="MQ12" s="503">
        <v>432</v>
      </c>
      <c r="MR12" s="503">
        <v>515</v>
      </c>
      <c r="MS12" s="503">
        <v>447</v>
      </c>
      <c r="MT12" s="504">
        <v>419</v>
      </c>
      <c r="MU12" s="505">
        <f t="shared" si="490"/>
        <v>5243</v>
      </c>
      <c r="MV12" s="506">
        <f t="shared" si="491"/>
        <v>4266</v>
      </c>
      <c r="MW12" s="506">
        <f t="shared" si="492"/>
        <v>4318</v>
      </c>
      <c r="MX12" s="506">
        <f t="shared" si="493"/>
        <v>4370</v>
      </c>
      <c r="MY12" s="506">
        <f t="shared" si="494"/>
        <v>4202</v>
      </c>
      <c r="MZ12" s="506">
        <f t="shared" si="495"/>
        <v>4294</v>
      </c>
      <c r="NA12" s="506">
        <f t="shared" si="496"/>
        <v>4443</v>
      </c>
      <c r="NB12" s="506">
        <f t="shared" si="497"/>
        <v>4320</v>
      </c>
      <c r="NC12" s="506">
        <f t="shared" si="497"/>
        <v>4209</v>
      </c>
      <c r="ND12" s="501">
        <v>751</v>
      </c>
      <c r="NE12" s="502">
        <v>690</v>
      </c>
      <c r="NF12" s="502">
        <v>708</v>
      </c>
      <c r="NG12" s="502">
        <v>727</v>
      </c>
      <c r="NH12" s="503">
        <v>654</v>
      </c>
      <c r="NI12" s="503">
        <v>722</v>
      </c>
      <c r="NJ12" s="503">
        <v>763</v>
      </c>
      <c r="NK12" s="503">
        <v>772</v>
      </c>
      <c r="NL12" s="504">
        <v>786</v>
      </c>
      <c r="NM12" s="501">
        <v>21</v>
      </c>
      <c r="NN12" s="503">
        <v>12</v>
      </c>
      <c r="NO12" s="503">
        <v>10</v>
      </c>
      <c r="NP12" s="503">
        <v>8</v>
      </c>
      <c r="NQ12" s="503">
        <v>5</v>
      </c>
      <c r="NR12" s="503">
        <v>6</v>
      </c>
      <c r="NS12" s="503">
        <v>12</v>
      </c>
      <c r="NT12" s="503">
        <v>7</v>
      </c>
      <c r="NU12" s="504">
        <v>4</v>
      </c>
      <c r="NV12" s="505">
        <f t="shared" si="498"/>
        <v>772</v>
      </c>
      <c r="NW12" s="506">
        <f t="shared" si="499"/>
        <v>702</v>
      </c>
      <c r="NX12" s="506">
        <f t="shared" si="500"/>
        <v>718</v>
      </c>
      <c r="NY12" s="506">
        <f t="shared" si="501"/>
        <v>735</v>
      </c>
      <c r="NZ12" s="506">
        <f t="shared" si="502"/>
        <v>659</v>
      </c>
      <c r="OA12" s="506">
        <f t="shared" si="503"/>
        <v>728</v>
      </c>
      <c r="OB12" s="506">
        <f t="shared" si="504"/>
        <v>775</v>
      </c>
      <c r="OC12" s="506">
        <f t="shared" si="505"/>
        <v>779</v>
      </c>
      <c r="OD12" s="506">
        <f t="shared" si="505"/>
        <v>790</v>
      </c>
      <c r="OE12" s="501">
        <v>3022</v>
      </c>
      <c r="OF12" s="502">
        <v>2358</v>
      </c>
      <c r="OG12" s="502">
        <v>2392</v>
      </c>
      <c r="OH12" s="502">
        <v>2287</v>
      </c>
      <c r="OI12" s="503">
        <v>2302</v>
      </c>
      <c r="OJ12" s="503">
        <v>2250</v>
      </c>
      <c r="OK12" s="503">
        <v>2367</v>
      </c>
      <c r="OL12" s="503">
        <v>2371</v>
      </c>
      <c r="OM12" s="504">
        <v>2412</v>
      </c>
      <c r="ON12" s="501">
        <v>440</v>
      </c>
      <c r="OO12" s="503">
        <v>224</v>
      </c>
      <c r="OP12" s="503">
        <v>231</v>
      </c>
      <c r="OQ12" s="503">
        <v>241</v>
      </c>
      <c r="OR12" s="503">
        <v>400</v>
      </c>
      <c r="OS12" s="503">
        <v>401</v>
      </c>
      <c r="OT12" s="503">
        <v>460</v>
      </c>
      <c r="OU12" s="503">
        <v>174</v>
      </c>
      <c r="OV12" s="504">
        <v>366</v>
      </c>
      <c r="OW12" s="505">
        <f t="shared" si="506"/>
        <v>3462</v>
      </c>
      <c r="OX12" s="506">
        <f t="shared" si="507"/>
        <v>2582</v>
      </c>
      <c r="OY12" s="506">
        <f t="shared" si="508"/>
        <v>2623</v>
      </c>
      <c r="OZ12" s="506">
        <f t="shared" si="509"/>
        <v>2528</v>
      </c>
      <c r="PA12" s="506">
        <f t="shared" si="510"/>
        <v>2702</v>
      </c>
      <c r="PB12" s="506">
        <f t="shared" si="511"/>
        <v>2651</v>
      </c>
      <c r="PC12" s="506">
        <f t="shared" si="512"/>
        <v>2827</v>
      </c>
      <c r="PD12" s="506">
        <f t="shared" si="513"/>
        <v>2545</v>
      </c>
      <c r="PE12" s="506">
        <f t="shared" si="513"/>
        <v>2778</v>
      </c>
      <c r="PF12" s="277"/>
      <c r="PG12" s="277"/>
    </row>
    <row r="13" spans="1:423" s="12" customFormat="1" x14ac:dyDescent="0.2">
      <c r="A13" s="11" t="s">
        <v>10</v>
      </c>
      <c r="B13" s="34">
        <f t="shared" si="376"/>
        <v>16751</v>
      </c>
      <c r="C13" s="34">
        <f t="shared" si="377"/>
        <v>13215</v>
      </c>
      <c r="D13" s="34">
        <f t="shared" si="378"/>
        <v>17614</v>
      </c>
      <c r="E13" s="34">
        <f t="shared" si="379"/>
        <v>17660</v>
      </c>
      <c r="F13" s="34">
        <f t="shared" si="380"/>
        <v>18993</v>
      </c>
      <c r="G13" s="34">
        <f t="shared" si="381"/>
        <v>18903</v>
      </c>
      <c r="H13" s="34">
        <f t="shared" si="382"/>
        <v>18874</v>
      </c>
      <c r="I13" s="34">
        <f t="shared" si="383"/>
        <v>18430</v>
      </c>
      <c r="J13" s="34">
        <f t="shared" si="384"/>
        <v>16948</v>
      </c>
      <c r="K13" s="34">
        <f t="shared" si="385"/>
        <v>16297</v>
      </c>
      <c r="L13" s="34">
        <f t="shared" si="386"/>
        <v>16034</v>
      </c>
      <c r="M13" s="35">
        <f t="shared" si="387"/>
        <v>2761</v>
      </c>
      <c r="N13" s="29">
        <f t="shared" si="388"/>
        <v>2384</v>
      </c>
      <c r="O13" s="29">
        <f t="shared" si="389"/>
        <v>2833</v>
      </c>
      <c r="P13" s="29">
        <f t="shared" si="390"/>
        <v>2858</v>
      </c>
      <c r="Q13" s="29">
        <f t="shared" si="391"/>
        <v>6384</v>
      </c>
      <c r="R13" s="29">
        <f t="shared" si="392"/>
        <v>6410</v>
      </c>
      <c r="S13" s="29">
        <f t="shared" si="393"/>
        <v>6265</v>
      </c>
      <c r="T13" s="29">
        <f t="shared" si="394"/>
        <v>6140</v>
      </c>
      <c r="U13" s="29">
        <f t="shared" si="395"/>
        <v>6370</v>
      </c>
      <c r="V13" s="29">
        <f t="shared" si="396"/>
        <v>6442</v>
      </c>
      <c r="W13" s="29">
        <f t="shared" si="397"/>
        <v>6501</v>
      </c>
      <c r="X13" s="35">
        <f t="shared" si="398"/>
        <v>19512</v>
      </c>
      <c r="Y13" s="29">
        <f t="shared" si="399"/>
        <v>15599</v>
      </c>
      <c r="Z13" s="29">
        <f t="shared" si="400"/>
        <v>20447</v>
      </c>
      <c r="AA13" s="29">
        <f t="shared" si="401"/>
        <v>20518</v>
      </c>
      <c r="AB13" s="29">
        <f t="shared" si="402"/>
        <v>25377</v>
      </c>
      <c r="AC13" s="29">
        <f t="shared" si="403"/>
        <v>25313</v>
      </c>
      <c r="AD13" s="29">
        <f t="shared" si="404"/>
        <v>25139</v>
      </c>
      <c r="AE13" s="29">
        <f t="shared" si="405"/>
        <v>24570</v>
      </c>
      <c r="AF13" s="29">
        <f t="shared" si="406"/>
        <v>23318</v>
      </c>
      <c r="AG13" s="29">
        <f t="shared" si="407"/>
        <v>22739</v>
      </c>
      <c r="AH13" s="29">
        <f t="shared" si="408"/>
        <v>22535</v>
      </c>
      <c r="AI13" s="42">
        <v>5608</v>
      </c>
      <c r="AJ13" s="31">
        <v>5931</v>
      </c>
      <c r="AK13" s="31">
        <v>6253</v>
      </c>
      <c r="AL13" s="31">
        <v>5922</v>
      </c>
      <c r="AM13" s="32">
        <v>6363</v>
      </c>
      <c r="AN13" s="32">
        <v>6235</v>
      </c>
      <c r="AO13" s="32">
        <v>6298</v>
      </c>
      <c r="AP13" s="32">
        <v>6188</v>
      </c>
      <c r="AQ13" s="32">
        <v>5754</v>
      </c>
      <c r="AR13" s="32">
        <v>5514</v>
      </c>
      <c r="AS13" s="32">
        <v>5595</v>
      </c>
      <c r="AT13" s="42">
        <v>765</v>
      </c>
      <c r="AU13" s="32">
        <v>867</v>
      </c>
      <c r="AV13" s="32">
        <v>709</v>
      </c>
      <c r="AW13" s="32">
        <v>901</v>
      </c>
      <c r="AX13" s="32">
        <v>1637</v>
      </c>
      <c r="AY13" s="32">
        <v>1491</v>
      </c>
      <c r="AZ13" s="32">
        <v>1479</v>
      </c>
      <c r="BA13" s="32">
        <v>1080</v>
      </c>
      <c r="BB13" s="32">
        <v>1287</v>
      </c>
      <c r="BC13" s="32">
        <v>1427</v>
      </c>
      <c r="BD13" s="32">
        <v>1511</v>
      </c>
      <c r="BE13" s="33">
        <f t="shared" si="409"/>
        <v>7630</v>
      </c>
      <c r="BF13" s="30">
        <f t="shared" si="410"/>
        <v>7995</v>
      </c>
      <c r="BG13" s="30">
        <f t="shared" si="411"/>
        <v>8288</v>
      </c>
      <c r="BH13" s="30">
        <f t="shared" si="412"/>
        <v>7974</v>
      </c>
      <c r="BI13" s="30">
        <f t="shared" si="413"/>
        <v>12084</v>
      </c>
      <c r="BJ13" s="30">
        <f t="shared" si="414"/>
        <v>12124</v>
      </c>
      <c r="BK13" s="30">
        <f t="shared" si="415"/>
        <v>12054</v>
      </c>
      <c r="BL13" s="30">
        <f t="shared" si="416"/>
        <v>11850</v>
      </c>
      <c r="BM13" s="30">
        <f t="shared" si="417"/>
        <v>11618</v>
      </c>
      <c r="BN13" s="30">
        <f t="shared" si="418"/>
        <v>11440</v>
      </c>
      <c r="BO13" s="30">
        <f t="shared" si="418"/>
        <v>11535</v>
      </c>
      <c r="BP13" s="117">
        <f t="shared" si="419"/>
        <v>2022</v>
      </c>
      <c r="BQ13" s="118">
        <f t="shared" si="420"/>
        <v>2064</v>
      </c>
      <c r="BR13" s="118">
        <f t="shared" si="421"/>
        <v>2035</v>
      </c>
      <c r="BS13" s="118">
        <f t="shared" si="422"/>
        <v>2052</v>
      </c>
      <c r="BT13" s="118">
        <f t="shared" si="423"/>
        <v>5721</v>
      </c>
      <c r="BU13" s="118">
        <f t="shared" si="424"/>
        <v>5889</v>
      </c>
      <c r="BV13" s="118">
        <f t="shared" si="425"/>
        <v>5756</v>
      </c>
      <c r="BW13" s="118">
        <f t="shared" si="426"/>
        <v>5662</v>
      </c>
      <c r="BX13" s="118">
        <f t="shared" si="427"/>
        <v>5864</v>
      </c>
      <c r="BY13" s="118">
        <f t="shared" si="428"/>
        <v>5926</v>
      </c>
      <c r="BZ13" s="118">
        <f t="shared" si="428"/>
        <v>5940</v>
      </c>
      <c r="CA13" s="400">
        <f t="shared" si="174"/>
        <v>0.26500655307994758</v>
      </c>
      <c r="CB13" s="401">
        <f t="shared" si="175"/>
        <v>0.25816135084427766</v>
      </c>
      <c r="CC13" s="401">
        <f t="shared" si="176"/>
        <v>0.24553571428571427</v>
      </c>
      <c r="CD13" s="401">
        <f t="shared" si="177"/>
        <v>0.25733634311512416</v>
      </c>
      <c r="CE13" s="401">
        <f t="shared" si="178"/>
        <v>0.47343594836146974</v>
      </c>
      <c r="CF13" s="401">
        <f t="shared" si="179"/>
        <v>0.48573078192015834</v>
      </c>
      <c r="CG13" s="401">
        <f t="shared" si="180"/>
        <v>0.47751783640285383</v>
      </c>
      <c r="CH13" s="401">
        <f t="shared" si="429"/>
        <v>0.47780590717299576</v>
      </c>
      <c r="CI13" s="401">
        <f t="shared" si="430"/>
        <v>0.50473403339645373</v>
      </c>
      <c r="CJ13" s="401">
        <f t="shared" si="431"/>
        <v>0.51800699300699304</v>
      </c>
      <c r="CK13" s="401">
        <f t="shared" si="431"/>
        <v>0.51495448634590379</v>
      </c>
      <c r="CL13" s="119">
        <f t="shared" si="432"/>
        <v>0.36055634807417974</v>
      </c>
      <c r="CM13" s="120">
        <f t="shared" si="433"/>
        <v>0.34800202326757712</v>
      </c>
      <c r="CN13" s="120">
        <f t="shared" si="434"/>
        <v>0.32544378698224852</v>
      </c>
      <c r="CO13" s="120">
        <f t="shared" si="435"/>
        <v>0.34650455927051671</v>
      </c>
      <c r="CP13" s="120">
        <f t="shared" si="436"/>
        <v>0.89910419613389914</v>
      </c>
      <c r="CQ13" s="120">
        <f t="shared" si="437"/>
        <v>0.94450681635926226</v>
      </c>
      <c r="CR13" s="120">
        <f t="shared" si="438"/>
        <v>0.91394093362972373</v>
      </c>
      <c r="CS13" s="120">
        <f t="shared" si="439"/>
        <v>0.91499676793794438</v>
      </c>
      <c r="CT13" s="120">
        <f t="shared" si="440"/>
        <v>1.0191171359054572</v>
      </c>
      <c r="CU13" s="120">
        <f t="shared" si="441"/>
        <v>1.0747188973521944</v>
      </c>
      <c r="CV13" s="120"/>
      <c r="CW13" s="70" t="s">
        <v>36</v>
      </c>
      <c r="CX13" s="39" t="s">
        <v>36</v>
      </c>
      <c r="CY13" s="284" t="s">
        <v>36</v>
      </c>
      <c r="CZ13" s="284" t="s">
        <v>36</v>
      </c>
      <c r="DA13" s="285" t="s">
        <v>36</v>
      </c>
      <c r="DB13" s="285" t="s">
        <v>36</v>
      </c>
      <c r="DC13" s="285" t="s">
        <v>36</v>
      </c>
      <c r="DD13" s="285" t="s">
        <v>36</v>
      </c>
      <c r="DE13" s="14" t="s">
        <v>36</v>
      </c>
      <c r="DF13" s="14" t="s">
        <v>36</v>
      </c>
      <c r="DG13" s="14" t="s">
        <v>36</v>
      </c>
      <c r="DH13" s="281">
        <v>1257</v>
      </c>
      <c r="DI13" s="280">
        <v>1197</v>
      </c>
      <c r="DJ13" s="280">
        <v>1326</v>
      </c>
      <c r="DK13" s="280">
        <v>1151</v>
      </c>
      <c r="DL13" s="280">
        <v>4084</v>
      </c>
      <c r="DM13" s="280">
        <v>4398</v>
      </c>
      <c r="DN13" s="280">
        <v>4277</v>
      </c>
      <c r="DO13" s="280">
        <v>4582</v>
      </c>
      <c r="DP13" s="32">
        <v>4577</v>
      </c>
      <c r="DQ13" s="32">
        <v>4499</v>
      </c>
      <c r="DR13" s="32">
        <v>4429</v>
      </c>
      <c r="DS13" s="286">
        <f t="shared" si="442"/>
        <v>1257</v>
      </c>
      <c r="DT13" s="287">
        <f t="shared" si="443"/>
        <v>1197</v>
      </c>
      <c r="DU13" s="287">
        <f t="shared" si="444"/>
        <v>1326</v>
      </c>
      <c r="DV13" s="287">
        <f t="shared" si="445"/>
        <v>1151</v>
      </c>
      <c r="DW13" s="287">
        <f t="shared" si="446"/>
        <v>4084</v>
      </c>
      <c r="DX13" s="287">
        <f t="shared" si="447"/>
        <v>4398</v>
      </c>
      <c r="DY13" s="287">
        <f t="shared" si="448"/>
        <v>4277</v>
      </c>
      <c r="DZ13" s="287">
        <f t="shared" si="449"/>
        <v>4582</v>
      </c>
      <c r="EA13" s="287">
        <f t="shared" si="450"/>
        <v>4577</v>
      </c>
      <c r="EB13" s="287">
        <f t="shared" si="451"/>
        <v>4499</v>
      </c>
      <c r="EC13" s="287">
        <f t="shared" si="451"/>
        <v>4429</v>
      </c>
      <c r="ED13" s="461">
        <v>287</v>
      </c>
      <c r="EE13" s="444">
        <v>257</v>
      </c>
      <c r="EF13" s="462">
        <v>7</v>
      </c>
      <c r="EG13" s="462">
        <v>7</v>
      </c>
      <c r="EH13" s="468">
        <f t="shared" si="452"/>
        <v>294</v>
      </c>
      <c r="EI13" s="468">
        <f t="shared" si="453"/>
        <v>264</v>
      </c>
      <c r="EJ13" s="461">
        <v>592</v>
      </c>
      <c r="EK13" s="444">
        <v>535</v>
      </c>
      <c r="EL13" s="462">
        <v>130</v>
      </c>
      <c r="EM13" s="462">
        <v>155</v>
      </c>
      <c r="EN13" s="468">
        <f t="shared" si="454"/>
        <v>722</v>
      </c>
      <c r="EO13" s="468">
        <f t="shared" si="454"/>
        <v>690</v>
      </c>
      <c r="EP13" s="461">
        <v>1436</v>
      </c>
      <c r="EQ13" s="444">
        <v>1237</v>
      </c>
      <c r="ER13" s="462">
        <v>17</v>
      </c>
      <c r="ES13" s="462">
        <v>20</v>
      </c>
      <c r="ET13" s="468">
        <f t="shared" si="455"/>
        <v>1453</v>
      </c>
      <c r="EU13" s="468">
        <f t="shared" si="455"/>
        <v>1257</v>
      </c>
      <c r="EV13" s="461">
        <v>809</v>
      </c>
      <c r="EW13" s="444">
        <v>1059</v>
      </c>
      <c r="EX13" s="462">
        <v>19</v>
      </c>
      <c r="EY13" s="462">
        <v>34</v>
      </c>
      <c r="EZ13" s="468">
        <f t="shared" si="456"/>
        <v>828</v>
      </c>
      <c r="FA13" s="468">
        <f t="shared" si="456"/>
        <v>1093</v>
      </c>
      <c r="FB13" s="461">
        <v>1609</v>
      </c>
      <c r="FC13" s="444">
        <v>1430</v>
      </c>
      <c r="FD13" s="462">
        <v>64</v>
      </c>
      <c r="FE13" s="462">
        <v>59</v>
      </c>
      <c r="FF13" s="468">
        <f t="shared" si="457"/>
        <v>1673</v>
      </c>
      <c r="FG13" s="468">
        <f t="shared" si="457"/>
        <v>1489</v>
      </c>
      <c r="FH13" s="461">
        <v>921</v>
      </c>
      <c r="FI13" s="444">
        <v>960</v>
      </c>
      <c r="FJ13" s="462">
        <v>41</v>
      </c>
      <c r="FK13" s="462">
        <v>48</v>
      </c>
      <c r="FL13" s="468">
        <f t="shared" si="458"/>
        <v>962</v>
      </c>
      <c r="FM13" s="468">
        <f t="shared" si="458"/>
        <v>1008</v>
      </c>
      <c r="FN13" s="461">
        <v>321</v>
      </c>
      <c r="FO13" s="444">
        <v>398</v>
      </c>
      <c r="FP13" s="462">
        <v>33</v>
      </c>
      <c r="FQ13" s="462">
        <v>25</v>
      </c>
      <c r="FR13" s="468">
        <f t="shared" si="459"/>
        <v>354</v>
      </c>
      <c r="FS13" s="468">
        <f t="shared" si="459"/>
        <v>423</v>
      </c>
      <c r="FT13" s="461">
        <v>1512</v>
      </c>
      <c r="FU13" s="444">
        <v>1400</v>
      </c>
      <c r="FV13" s="462">
        <v>130</v>
      </c>
      <c r="FW13" s="462">
        <v>130</v>
      </c>
      <c r="FX13" s="468">
        <f t="shared" si="460"/>
        <v>1642</v>
      </c>
      <c r="FY13" s="468">
        <f t="shared" si="460"/>
        <v>1530</v>
      </c>
      <c r="FZ13" s="461">
        <v>7</v>
      </c>
      <c r="GA13" s="444">
        <v>14</v>
      </c>
      <c r="GB13" s="462">
        <v>8</v>
      </c>
      <c r="GC13" s="462">
        <v>1</v>
      </c>
      <c r="GD13" s="468">
        <f t="shared" si="461"/>
        <v>15</v>
      </c>
      <c r="GE13" s="468">
        <f t="shared" si="461"/>
        <v>15</v>
      </c>
      <c r="GF13" s="461">
        <v>2399</v>
      </c>
      <c r="GG13" s="444">
        <v>2301</v>
      </c>
      <c r="GH13" s="462">
        <v>53</v>
      </c>
      <c r="GI13" s="462">
        <v>65</v>
      </c>
      <c r="GJ13" s="468">
        <f t="shared" si="462"/>
        <v>2452</v>
      </c>
      <c r="GK13" s="468">
        <f t="shared" si="462"/>
        <v>2366</v>
      </c>
      <c r="GL13" s="461">
        <v>795</v>
      </c>
      <c r="GM13" s="444">
        <v>749</v>
      </c>
      <c r="GN13" s="462">
        <v>8</v>
      </c>
      <c r="GO13" s="462">
        <v>11</v>
      </c>
      <c r="GP13" s="468">
        <f t="shared" si="463"/>
        <v>803</v>
      </c>
      <c r="GQ13" s="468">
        <f t="shared" si="463"/>
        <v>760</v>
      </c>
      <c r="GR13" s="461">
        <v>95</v>
      </c>
      <c r="GS13" s="444">
        <v>99</v>
      </c>
      <c r="GT13" s="462">
        <v>6</v>
      </c>
      <c r="GU13" s="462">
        <v>6</v>
      </c>
      <c r="GV13" s="327">
        <f t="shared" si="464"/>
        <v>101</v>
      </c>
      <c r="GW13" s="327">
        <f t="shared" si="464"/>
        <v>105</v>
      </c>
      <c r="GX13" s="501">
        <v>1564</v>
      </c>
      <c r="GY13" s="502">
        <v>1009</v>
      </c>
      <c r="GZ13" s="502">
        <v>1558</v>
      </c>
      <c r="HA13" s="502">
        <v>1542</v>
      </c>
      <c r="HB13" s="503">
        <v>1168</v>
      </c>
      <c r="HC13" s="503">
        <v>1167</v>
      </c>
      <c r="HD13" s="503">
        <v>1134</v>
      </c>
      <c r="HE13" s="503">
        <v>961</v>
      </c>
      <c r="HF13" s="504">
        <v>820</v>
      </c>
      <c r="HG13" s="501">
        <v>31</v>
      </c>
      <c r="HH13" s="503">
        <v>9</v>
      </c>
      <c r="HI13" s="503">
        <v>169</v>
      </c>
      <c r="HJ13" s="503">
        <v>28</v>
      </c>
      <c r="HK13" s="503">
        <v>19</v>
      </c>
      <c r="HL13" s="503">
        <v>15</v>
      </c>
      <c r="HM13" s="503">
        <v>8</v>
      </c>
      <c r="HN13" s="503">
        <v>7</v>
      </c>
      <c r="HO13" s="504">
        <v>2</v>
      </c>
      <c r="HP13" s="505">
        <f t="shared" si="465"/>
        <v>1595</v>
      </c>
      <c r="HQ13" s="506">
        <f t="shared" si="466"/>
        <v>1018</v>
      </c>
      <c r="HR13" s="506">
        <f t="shared" si="467"/>
        <v>1727</v>
      </c>
      <c r="HS13" s="506">
        <f t="shared" si="468"/>
        <v>1570</v>
      </c>
      <c r="HT13" s="506">
        <f t="shared" si="469"/>
        <v>1187</v>
      </c>
      <c r="HU13" s="506">
        <f t="shared" si="470"/>
        <v>1182</v>
      </c>
      <c r="HV13" s="506">
        <f t="shared" si="471"/>
        <v>1142</v>
      </c>
      <c r="HW13" s="506">
        <f t="shared" si="472"/>
        <v>968</v>
      </c>
      <c r="HX13" s="506">
        <f t="shared" si="473"/>
        <v>822</v>
      </c>
      <c r="HY13" s="505">
        <f t="shared" si="226"/>
        <v>3745</v>
      </c>
      <c r="HZ13" s="507">
        <f t="shared" si="227"/>
        <v>2345</v>
      </c>
      <c r="IA13" s="507">
        <f t="shared" si="228"/>
        <v>4005</v>
      </c>
      <c r="IB13" s="507">
        <f t="shared" si="229"/>
        <v>4434</v>
      </c>
      <c r="IC13" s="508">
        <f t="shared" si="230"/>
        <v>6060</v>
      </c>
      <c r="ID13" s="508">
        <f t="shared" si="231"/>
        <v>6364</v>
      </c>
      <c r="IE13" s="508">
        <f t="shared" si="232"/>
        <v>6486</v>
      </c>
      <c r="IF13" s="508">
        <f t="shared" si="233"/>
        <v>6654</v>
      </c>
      <c r="IG13" s="508">
        <f t="shared" si="233"/>
        <v>6180</v>
      </c>
      <c r="IH13" s="505">
        <f t="shared" si="234"/>
        <v>315</v>
      </c>
      <c r="II13" s="506">
        <f t="shared" si="235"/>
        <v>190</v>
      </c>
      <c r="IJ13" s="506">
        <f t="shared" si="236"/>
        <v>470</v>
      </c>
      <c r="IK13" s="506">
        <f t="shared" si="237"/>
        <v>481</v>
      </c>
      <c r="IL13" s="506">
        <f t="shared" si="238"/>
        <v>439</v>
      </c>
      <c r="IM13" s="506">
        <f t="shared" si="239"/>
        <v>389</v>
      </c>
      <c r="IN13" s="506">
        <f t="shared" si="240"/>
        <v>351</v>
      </c>
      <c r="IO13" s="506">
        <f t="shared" si="241"/>
        <v>339</v>
      </c>
      <c r="IP13" s="506">
        <f t="shared" si="241"/>
        <v>357</v>
      </c>
      <c r="IQ13" s="505">
        <f t="shared" si="242"/>
        <v>4060</v>
      </c>
      <c r="IR13" s="506">
        <f t="shared" si="243"/>
        <v>2535</v>
      </c>
      <c r="IS13" s="506">
        <f t="shared" si="244"/>
        <v>4475</v>
      </c>
      <c r="IT13" s="506">
        <f t="shared" si="245"/>
        <v>4915</v>
      </c>
      <c r="IU13" s="506">
        <f t="shared" si="246"/>
        <v>6499</v>
      </c>
      <c r="IV13" s="506">
        <f t="shared" si="247"/>
        <v>6753</v>
      </c>
      <c r="IW13" s="506">
        <f t="shared" si="248"/>
        <v>6837</v>
      </c>
      <c r="IX13" s="506">
        <f t="shared" si="249"/>
        <v>6993</v>
      </c>
      <c r="IY13" s="506">
        <f t="shared" si="249"/>
        <v>6537</v>
      </c>
      <c r="IZ13" s="501">
        <v>2871</v>
      </c>
      <c r="JA13" s="502">
        <v>1688</v>
      </c>
      <c r="JB13" s="502">
        <v>2888</v>
      </c>
      <c r="JC13" s="502">
        <v>3506</v>
      </c>
      <c r="JD13" s="503">
        <v>5011</v>
      </c>
      <c r="JE13" s="503">
        <v>5253</v>
      </c>
      <c r="JF13" s="503">
        <v>5428</v>
      </c>
      <c r="JG13" s="503">
        <v>5629</v>
      </c>
      <c r="JH13" s="504">
        <v>5305</v>
      </c>
      <c r="JI13" s="501">
        <v>285</v>
      </c>
      <c r="JJ13" s="503">
        <v>171</v>
      </c>
      <c r="JK13" s="503">
        <v>340</v>
      </c>
      <c r="JL13" s="503">
        <v>443</v>
      </c>
      <c r="JM13" s="503">
        <v>419</v>
      </c>
      <c r="JN13" s="503">
        <v>348</v>
      </c>
      <c r="JO13" s="503">
        <v>306</v>
      </c>
      <c r="JP13" s="503">
        <v>270</v>
      </c>
      <c r="JQ13" s="504">
        <v>269</v>
      </c>
      <c r="JR13" s="505">
        <f t="shared" si="474"/>
        <v>3156</v>
      </c>
      <c r="JS13" s="506">
        <f t="shared" si="475"/>
        <v>1859</v>
      </c>
      <c r="JT13" s="506">
        <f t="shared" si="476"/>
        <v>3228</v>
      </c>
      <c r="JU13" s="506">
        <f t="shared" si="477"/>
        <v>3949</v>
      </c>
      <c r="JV13" s="506">
        <f t="shared" si="478"/>
        <v>5430</v>
      </c>
      <c r="JW13" s="506">
        <f t="shared" si="479"/>
        <v>5601</v>
      </c>
      <c r="JX13" s="506">
        <f t="shared" si="480"/>
        <v>5734</v>
      </c>
      <c r="JY13" s="506">
        <f t="shared" si="481"/>
        <v>5899</v>
      </c>
      <c r="JZ13" s="506">
        <f t="shared" si="481"/>
        <v>5574</v>
      </c>
      <c r="KA13" s="501">
        <v>874</v>
      </c>
      <c r="KB13" s="502">
        <v>657</v>
      </c>
      <c r="KC13" s="502">
        <v>1117</v>
      </c>
      <c r="KD13" s="502">
        <v>928</v>
      </c>
      <c r="KE13" s="503">
        <v>1049</v>
      </c>
      <c r="KF13" s="503">
        <v>1111</v>
      </c>
      <c r="KG13" s="503">
        <v>1058</v>
      </c>
      <c r="KH13" s="503">
        <v>1025</v>
      </c>
      <c r="KI13" s="504">
        <v>875</v>
      </c>
      <c r="KJ13" s="501">
        <v>30</v>
      </c>
      <c r="KK13" s="503">
        <v>19</v>
      </c>
      <c r="KL13" s="503">
        <v>130</v>
      </c>
      <c r="KM13" s="503">
        <v>38</v>
      </c>
      <c r="KN13" s="503">
        <v>20</v>
      </c>
      <c r="KO13" s="503">
        <v>41</v>
      </c>
      <c r="KP13" s="503">
        <v>45</v>
      </c>
      <c r="KQ13" s="503">
        <v>69</v>
      </c>
      <c r="KR13" s="504">
        <v>88</v>
      </c>
      <c r="KS13" s="505">
        <f t="shared" si="482"/>
        <v>904</v>
      </c>
      <c r="KT13" s="506">
        <f t="shared" si="483"/>
        <v>676</v>
      </c>
      <c r="KU13" s="506">
        <f t="shared" si="484"/>
        <v>1247</v>
      </c>
      <c r="KV13" s="506">
        <f t="shared" si="485"/>
        <v>966</v>
      </c>
      <c r="KW13" s="506">
        <f t="shared" si="486"/>
        <v>1069</v>
      </c>
      <c r="KX13" s="506">
        <f t="shared" si="487"/>
        <v>1152</v>
      </c>
      <c r="KY13" s="506">
        <f t="shared" si="488"/>
        <v>1103</v>
      </c>
      <c r="KZ13" s="506">
        <f t="shared" si="489"/>
        <v>1094</v>
      </c>
      <c r="LA13" s="506">
        <f t="shared" si="489"/>
        <v>963</v>
      </c>
      <c r="LB13" s="505">
        <f t="shared" si="258"/>
        <v>5834</v>
      </c>
      <c r="LC13" s="507">
        <f t="shared" si="259"/>
        <v>3930</v>
      </c>
      <c r="LD13" s="507">
        <f t="shared" si="260"/>
        <v>5798</v>
      </c>
      <c r="LE13" s="507">
        <f t="shared" si="261"/>
        <v>5762</v>
      </c>
      <c r="LF13" s="508">
        <f t="shared" si="262"/>
        <v>5402</v>
      </c>
      <c r="LG13" s="508">
        <f t="shared" si="263"/>
        <v>5137</v>
      </c>
      <c r="LH13" s="508">
        <f t="shared" si="264"/>
        <v>4956</v>
      </c>
      <c r="LI13" s="508">
        <f t="shared" si="265"/>
        <v>4627</v>
      </c>
      <c r="LJ13" s="508">
        <f t="shared" si="265"/>
        <v>4194</v>
      </c>
      <c r="LK13" s="505">
        <f t="shared" si="266"/>
        <v>393</v>
      </c>
      <c r="LL13" s="506">
        <f t="shared" si="267"/>
        <v>121</v>
      </c>
      <c r="LM13" s="506">
        <f t="shared" si="268"/>
        <v>159</v>
      </c>
      <c r="LN13" s="506">
        <f t="shared" si="269"/>
        <v>297</v>
      </c>
      <c r="LO13" s="506">
        <f t="shared" si="270"/>
        <v>205</v>
      </c>
      <c r="LP13" s="506">
        <f t="shared" si="271"/>
        <v>117</v>
      </c>
      <c r="LQ13" s="506">
        <f t="shared" si="272"/>
        <v>150</v>
      </c>
      <c r="LR13" s="506">
        <f t="shared" si="273"/>
        <v>132</v>
      </c>
      <c r="LS13" s="506">
        <f t="shared" si="273"/>
        <v>147</v>
      </c>
      <c r="LT13" s="505">
        <f t="shared" si="274"/>
        <v>6227</v>
      </c>
      <c r="LU13" s="506">
        <f t="shared" si="275"/>
        <v>4051</v>
      </c>
      <c r="LV13" s="506">
        <f t="shared" si="276"/>
        <v>5957</v>
      </c>
      <c r="LW13" s="506">
        <f t="shared" si="277"/>
        <v>6059</v>
      </c>
      <c r="LX13" s="506">
        <f t="shared" si="278"/>
        <v>5607</v>
      </c>
      <c r="LY13" s="506">
        <f t="shared" si="279"/>
        <v>5254</v>
      </c>
      <c r="LZ13" s="506">
        <f t="shared" si="280"/>
        <v>5106</v>
      </c>
      <c r="MA13" s="506">
        <f t="shared" si="281"/>
        <v>4759</v>
      </c>
      <c r="MB13" s="506">
        <f t="shared" si="281"/>
        <v>4341</v>
      </c>
      <c r="MC13" s="501">
        <v>2647</v>
      </c>
      <c r="MD13" s="502">
        <v>1749</v>
      </c>
      <c r="ME13" s="502">
        <v>2536</v>
      </c>
      <c r="MF13" s="502">
        <v>2558</v>
      </c>
      <c r="MG13" s="503">
        <v>2446</v>
      </c>
      <c r="MH13" s="503">
        <v>2382</v>
      </c>
      <c r="MI13" s="503">
        <v>2316</v>
      </c>
      <c r="MJ13" s="503">
        <v>2113</v>
      </c>
      <c r="MK13" s="504">
        <v>1998</v>
      </c>
      <c r="ML13" s="501">
        <v>149</v>
      </c>
      <c r="MM13" s="503">
        <v>68</v>
      </c>
      <c r="MN13" s="503">
        <v>112</v>
      </c>
      <c r="MO13" s="503">
        <v>115</v>
      </c>
      <c r="MP13" s="503">
        <v>71</v>
      </c>
      <c r="MQ13" s="503">
        <v>56</v>
      </c>
      <c r="MR13" s="503">
        <v>60</v>
      </c>
      <c r="MS13" s="503">
        <v>43</v>
      </c>
      <c r="MT13" s="504">
        <v>44</v>
      </c>
      <c r="MU13" s="505">
        <f t="shared" si="490"/>
        <v>2796</v>
      </c>
      <c r="MV13" s="506">
        <f t="shared" si="491"/>
        <v>1817</v>
      </c>
      <c r="MW13" s="506">
        <f t="shared" si="492"/>
        <v>2648</v>
      </c>
      <c r="MX13" s="506">
        <f t="shared" si="493"/>
        <v>2673</v>
      </c>
      <c r="MY13" s="506">
        <f t="shared" si="494"/>
        <v>2517</v>
      </c>
      <c r="MZ13" s="506">
        <f t="shared" si="495"/>
        <v>2438</v>
      </c>
      <c r="NA13" s="506">
        <f t="shared" si="496"/>
        <v>2376</v>
      </c>
      <c r="NB13" s="506">
        <f t="shared" si="497"/>
        <v>2156</v>
      </c>
      <c r="NC13" s="506">
        <f t="shared" si="497"/>
        <v>2042</v>
      </c>
      <c r="ND13" s="501">
        <v>830</v>
      </c>
      <c r="NE13" s="502">
        <v>573</v>
      </c>
      <c r="NF13" s="502">
        <v>888</v>
      </c>
      <c r="NG13" s="502">
        <v>901</v>
      </c>
      <c r="NH13" s="503">
        <v>957</v>
      </c>
      <c r="NI13" s="503">
        <v>928</v>
      </c>
      <c r="NJ13" s="503">
        <v>862</v>
      </c>
      <c r="NK13" s="503">
        <v>840</v>
      </c>
      <c r="NL13" s="504">
        <v>598</v>
      </c>
      <c r="NM13" s="501">
        <v>14</v>
      </c>
      <c r="NN13" s="503">
        <v>6</v>
      </c>
      <c r="NO13" s="503">
        <v>10</v>
      </c>
      <c r="NP13" s="503">
        <v>14</v>
      </c>
      <c r="NQ13" s="503">
        <v>9</v>
      </c>
      <c r="NR13" s="503">
        <v>4</v>
      </c>
      <c r="NS13" s="503">
        <v>7</v>
      </c>
      <c r="NT13" s="503">
        <v>4</v>
      </c>
      <c r="NU13" s="504">
        <v>11</v>
      </c>
      <c r="NV13" s="505">
        <f t="shared" si="498"/>
        <v>844</v>
      </c>
      <c r="NW13" s="506">
        <f t="shared" si="499"/>
        <v>579</v>
      </c>
      <c r="NX13" s="506">
        <f t="shared" si="500"/>
        <v>898</v>
      </c>
      <c r="NY13" s="506">
        <f t="shared" si="501"/>
        <v>915</v>
      </c>
      <c r="NZ13" s="506">
        <f t="shared" si="502"/>
        <v>966</v>
      </c>
      <c r="OA13" s="506">
        <f t="shared" si="503"/>
        <v>932</v>
      </c>
      <c r="OB13" s="506">
        <f t="shared" si="504"/>
        <v>869</v>
      </c>
      <c r="OC13" s="506">
        <f t="shared" si="505"/>
        <v>844</v>
      </c>
      <c r="OD13" s="506">
        <f t="shared" si="505"/>
        <v>609</v>
      </c>
      <c r="OE13" s="501">
        <v>2357</v>
      </c>
      <c r="OF13" s="502">
        <v>1608</v>
      </c>
      <c r="OG13" s="502">
        <v>2374</v>
      </c>
      <c r="OH13" s="502">
        <v>2303</v>
      </c>
      <c r="OI13" s="503">
        <v>1999</v>
      </c>
      <c r="OJ13" s="503">
        <v>1827</v>
      </c>
      <c r="OK13" s="503">
        <v>1778</v>
      </c>
      <c r="OL13" s="503">
        <v>1674</v>
      </c>
      <c r="OM13" s="504">
        <v>1598</v>
      </c>
      <c r="ON13" s="501">
        <v>230</v>
      </c>
      <c r="OO13" s="503">
        <v>47</v>
      </c>
      <c r="OP13" s="503">
        <v>37</v>
      </c>
      <c r="OQ13" s="503">
        <v>168</v>
      </c>
      <c r="OR13" s="503">
        <v>125</v>
      </c>
      <c r="OS13" s="503">
        <v>57</v>
      </c>
      <c r="OT13" s="503">
        <v>83</v>
      </c>
      <c r="OU13" s="503">
        <v>85</v>
      </c>
      <c r="OV13" s="504">
        <v>92</v>
      </c>
      <c r="OW13" s="505">
        <f t="shared" si="506"/>
        <v>2587</v>
      </c>
      <c r="OX13" s="506">
        <f t="shared" si="507"/>
        <v>1655</v>
      </c>
      <c r="OY13" s="506">
        <f t="shared" si="508"/>
        <v>2411</v>
      </c>
      <c r="OZ13" s="506">
        <f t="shared" si="509"/>
        <v>2471</v>
      </c>
      <c r="PA13" s="506">
        <f t="shared" si="510"/>
        <v>2124</v>
      </c>
      <c r="PB13" s="506">
        <f t="shared" si="511"/>
        <v>1884</v>
      </c>
      <c r="PC13" s="506">
        <f t="shared" si="512"/>
        <v>1861</v>
      </c>
      <c r="PD13" s="506">
        <f t="shared" si="513"/>
        <v>1759</v>
      </c>
      <c r="PE13" s="506">
        <f t="shared" si="513"/>
        <v>1690</v>
      </c>
      <c r="PF13" s="277"/>
      <c r="PG13" s="277"/>
    </row>
    <row r="14" spans="1:423" s="12" customFormat="1" x14ac:dyDescent="0.2">
      <c r="A14" s="11" t="s">
        <v>11</v>
      </c>
      <c r="B14" s="34">
        <f t="shared" si="376"/>
        <v>12678</v>
      </c>
      <c r="C14" s="34">
        <f t="shared" si="377"/>
        <v>13293</v>
      </c>
      <c r="D14" s="34">
        <f t="shared" si="378"/>
        <v>13679</v>
      </c>
      <c r="E14" s="34">
        <f t="shared" si="379"/>
        <v>14545</v>
      </c>
      <c r="F14" s="34">
        <f t="shared" si="380"/>
        <v>16852</v>
      </c>
      <c r="G14" s="34">
        <f t="shared" si="381"/>
        <v>17294</v>
      </c>
      <c r="H14" s="34">
        <f t="shared" si="382"/>
        <v>17110</v>
      </c>
      <c r="I14" s="34">
        <f t="shared" si="383"/>
        <v>17813</v>
      </c>
      <c r="J14" s="34">
        <f t="shared" si="384"/>
        <v>18201</v>
      </c>
      <c r="K14" s="34">
        <f t="shared" si="385"/>
        <v>18707</v>
      </c>
      <c r="L14" s="34">
        <f t="shared" si="386"/>
        <v>18768</v>
      </c>
      <c r="M14" s="35">
        <f t="shared" si="387"/>
        <v>5864</v>
      </c>
      <c r="N14" s="29">
        <f t="shared" si="388"/>
        <v>7317</v>
      </c>
      <c r="O14" s="29">
        <f t="shared" si="389"/>
        <v>6890</v>
      </c>
      <c r="P14" s="29">
        <f t="shared" si="390"/>
        <v>8010</v>
      </c>
      <c r="Q14" s="29">
        <f t="shared" si="391"/>
        <v>9968</v>
      </c>
      <c r="R14" s="29">
        <f t="shared" si="392"/>
        <v>10346</v>
      </c>
      <c r="S14" s="29">
        <f t="shared" si="393"/>
        <v>9191</v>
      </c>
      <c r="T14" s="29">
        <f t="shared" si="394"/>
        <v>9572</v>
      </c>
      <c r="U14" s="29">
        <f t="shared" si="395"/>
        <v>10130</v>
      </c>
      <c r="V14" s="29">
        <f t="shared" si="396"/>
        <v>10304</v>
      </c>
      <c r="W14" s="29">
        <f t="shared" si="397"/>
        <v>10078</v>
      </c>
      <c r="X14" s="35">
        <f t="shared" si="398"/>
        <v>18542</v>
      </c>
      <c r="Y14" s="29">
        <f t="shared" si="399"/>
        <v>20610</v>
      </c>
      <c r="Z14" s="29">
        <f t="shared" si="400"/>
        <v>20569</v>
      </c>
      <c r="AA14" s="29">
        <f t="shared" si="401"/>
        <v>22555</v>
      </c>
      <c r="AB14" s="29">
        <f t="shared" si="402"/>
        <v>26820</v>
      </c>
      <c r="AC14" s="29">
        <f t="shared" si="403"/>
        <v>27640</v>
      </c>
      <c r="AD14" s="29">
        <f t="shared" si="404"/>
        <v>26301</v>
      </c>
      <c r="AE14" s="29">
        <f t="shared" si="405"/>
        <v>27385</v>
      </c>
      <c r="AF14" s="29">
        <f t="shared" si="406"/>
        <v>28331</v>
      </c>
      <c r="AG14" s="29">
        <f t="shared" si="407"/>
        <v>29011</v>
      </c>
      <c r="AH14" s="29">
        <f t="shared" si="408"/>
        <v>28846</v>
      </c>
      <c r="AI14" s="42">
        <v>4508</v>
      </c>
      <c r="AJ14" s="31">
        <v>4504</v>
      </c>
      <c r="AK14" s="31">
        <v>4766</v>
      </c>
      <c r="AL14" s="31">
        <v>4715</v>
      </c>
      <c r="AM14" s="32">
        <v>5936</v>
      </c>
      <c r="AN14" s="32">
        <v>6153</v>
      </c>
      <c r="AO14" s="32">
        <v>6143</v>
      </c>
      <c r="AP14" s="32">
        <v>6507</v>
      </c>
      <c r="AQ14" s="32">
        <v>6756</v>
      </c>
      <c r="AR14" s="32">
        <v>6711</v>
      </c>
      <c r="AS14" s="32">
        <v>6888</v>
      </c>
      <c r="AT14" s="42">
        <v>1694</v>
      </c>
      <c r="AU14" s="32">
        <v>2603</v>
      </c>
      <c r="AV14" s="32">
        <v>2116</v>
      </c>
      <c r="AW14" s="32">
        <v>2997</v>
      </c>
      <c r="AX14" s="32">
        <v>3541</v>
      </c>
      <c r="AY14" s="32">
        <v>3823</v>
      </c>
      <c r="AZ14" s="32">
        <v>2870</v>
      </c>
      <c r="BA14" s="32">
        <v>3121</v>
      </c>
      <c r="BB14" s="32">
        <v>3415</v>
      </c>
      <c r="BC14" s="32">
        <v>3370</v>
      </c>
      <c r="BD14" s="32">
        <v>3345</v>
      </c>
      <c r="BE14" s="33">
        <f t="shared" si="409"/>
        <v>9424</v>
      </c>
      <c r="BF14" s="30">
        <f t="shared" si="410"/>
        <v>10723</v>
      </c>
      <c r="BG14" s="30">
        <f t="shared" si="411"/>
        <v>10499</v>
      </c>
      <c r="BH14" s="30">
        <f t="shared" si="412"/>
        <v>11551</v>
      </c>
      <c r="BI14" s="30">
        <f t="shared" si="413"/>
        <v>14566</v>
      </c>
      <c r="BJ14" s="30">
        <f t="shared" si="414"/>
        <v>15000</v>
      </c>
      <c r="BK14" s="30">
        <f t="shared" si="415"/>
        <v>13947</v>
      </c>
      <c r="BL14" s="30">
        <f t="shared" si="416"/>
        <v>14617</v>
      </c>
      <c r="BM14" s="30">
        <f t="shared" si="417"/>
        <v>15286</v>
      </c>
      <c r="BN14" s="30">
        <f t="shared" si="418"/>
        <v>15288</v>
      </c>
      <c r="BO14" s="30">
        <f t="shared" si="418"/>
        <v>15477</v>
      </c>
      <c r="BP14" s="117">
        <f t="shared" si="419"/>
        <v>4916</v>
      </c>
      <c r="BQ14" s="118">
        <f t="shared" si="420"/>
        <v>6219</v>
      </c>
      <c r="BR14" s="118">
        <f t="shared" si="421"/>
        <v>5733</v>
      </c>
      <c r="BS14" s="118">
        <f t="shared" si="422"/>
        <v>6836</v>
      </c>
      <c r="BT14" s="118">
        <f t="shared" si="423"/>
        <v>8630</v>
      </c>
      <c r="BU14" s="118">
        <f t="shared" si="424"/>
        <v>8847</v>
      </c>
      <c r="BV14" s="118">
        <f t="shared" si="425"/>
        <v>7804</v>
      </c>
      <c r="BW14" s="118">
        <f t="shared" si="426"/>
        <v>8110</v>
      </c>
      <c r="BX14" s="118">
        <f t="shared" si="427"/>
        <v>8530</v>
      </c>
      <c r="BY14" s="118">
        <f t="shared" si="428"/>
        <v>8577</v>
      </c>
      <c r="BZ14" s="118">
        <f t="shared" si="428"/>
        <v>8589</v>
      </c>
      <c r="CA14" s="400">
        <f t="shared" si="174"/>
        <v>0.52164685908319186</v>
      </c>
      <c r="CB14" s="401">
        <f t="shared" si="175"/>
        <v>0.57996829245546955</v>
      </c>
      <c r="CC14" s="401">
        <f t="shared" si="176"/>
        <v>0.54605200495285267</v>
      </c>
      <c r="CD14" s="401">
        <f t="shared" si="177"/>
        <v>0.59181023288027013</v>
      </c>
      <c r="CE14" s="401">
        <f t="shared" si="178"/>
        <v>0.5924756281752025</v>
      </c>
      <c r="CF14" s="401">
        <f t="shared" si="179"/>
        <v>0.58979999999999999</v>
      </c>
      <c r="CG14" s="401">
        <f t="shared" si="180"/>
        <v>0.55954685595468556</v>
      </c>
      <c r="CH14" s="401">
        <f t="shared" si="429"/>
        <v>0.55483341314907297</v>
      </c>
      <c r="CI14" s="401">
        <f t="shared" si="430"/>
        <v>0.55802695276723802</v>
      </c>
      <c r="CJ14" s="401">
        <f t="shared" si="431"/>
        <v>0.56102825745682894</v>
      </c>
      <c r="CK14" s="401">
        <f t="shared" si="431"/>
        <v>0.5549525101763908</v>
      </c>
      <c r="CL14" s="119">
        <f t="shared" si="432"/>
        <v>1.090505767524401</v>
      </c>
      <c r="CM14" s="120">
        <f t="shared" si="433"/>
        <v>1.3807726465364121</v>
      </c>
      <c r="CN14" s="120">
        <f t="shared" si="434"/>
        <v>1.2028955098615191</v>
      </c>
      <c r="CO14" s="120">
        <f t="shared" si="435"/>
        <v>1.4498409331919406</v>
      </c>
      <c r="CP14" s="120">
        <f t="shared" si="436"/>
        <v>1.4538409703504043</v>
      </c>
      <c r="CQ14" s="120">
        <f t="shared" si="437"/>
        <v>1.4378352023403218</v>
      </c>
      <c r="CR14" s="120">
        <f t="shared" si="438"/>
        <v>1.2703890607195181</v>
      </c>
      <c r="CS14" s="120">
        <f t="shared" si="439"/>
        <v>1.2463500845243585</v>
      </c>
      <c r="CT14" s="120">
        <f t="shared" si="440"/>
        <v>1.2625814091178211</v>
      </c>
      <c r="CU14" s="120">
        <f t="shared" si="441"/>
        <v>1.2780509611086277</v>
      </c>
      <c r="CV14" s="120"/>
      <c r="CW14" s="70" t="s">
        <v>36</v>
      </c>
      <c r="CX14" s="39" t="s">
        <v>36</v>
      </c>
      <c r="CY14" s="284" t="s">
        <v>36</v>
      </c>
      <c r="CZ14" s="284" t="s">
        <v>36</v>
      </c>
      <c r="DA14" s="285" t="s">
        <v>36</v>
      </c>
      <c r="DB14" s="285" t="s">
        <v>36</v>
      </c>
      <c r="DC14" s="285" t="s">
        <v>36</v>
      </c>
      <c r="DD14" s="285" t="s">
        <v>36</v>
      </c>
      <c r="DE14" s="14" t="s">
        <v>36</v>
      </c>
      <c r="DF14" s="14" t="s">
        <v>36</v>
      </c>
      <c r="DG14" s="14" t="s">
        <v>36</v>
      </c>
      <c r="DH14" s="281">
        <v>3222</v>
      </c>
      <c r="DI14" s="280">
        <v>3616</v>
      </c>
      <c r="DJ14" s="280">
        <v>3617</v>
      </c>
      <c r="DK14" s="280">
        <v>3839</v>
      </c>
      <c r="DL14" s="280">
        <v>5089</v>
      </c>
      <c r="DM14" s="280">
        <v>5024</v>
      </c>
      <c r="DN14" s="280">
        <v>4934</v>
      </c>
      <c r="DO14" s="280">
        <v>4989</v>
      </c>
      <c r="DP14" s="32">
        <v>5115</v>
      </c>
      <c r="DQ14" s="32">
        <v>5207</v>
      </c>
      <c r="DR14" s="32">
        <v>5244</v>
      </c>
      <c r="DS14" s="286">
        <f t="shared" si="442"/>
        <v>3222</v>
      </c>
      <c r="DT14" s="287">
        <f t="shared" si="443"/>
        <v>3616</v>
      </c>
      <c r="DU14" s="287">
        <f t="shared" si="444"/>
        <v>3617</v>
      </c>
      <c r="DV14" s="287">
        <f t="shared" si="445"/>
        <v>3839</v>
      </c>
      <c r="DW14" s="287">
        <f t="shared" si="446"/>
        <v>5089</v>
      </c>
      <c r="DX14" s="287">
        <f t="shared" si="447"/>
        <v>5024</v>
      </c>
      <c r="DY14" s="287">
        <f t="shared" si="448"/>
        <v>4934</v>
      </c>
      <c r="DZ14" s="287">
        <f t="shared" si="449"/>
        <v>4989</v>
      </c>
      <c r="EA14" s="287">
        <f t="shared" si="450"/>
        <v>5115</v>
      </c>
      <c r="EB14" s="287">
        <f t="shared" si="451"/>
        <v>5207</v>
      </c>
      <c r="EC14" s="287">
        <f t="shared" si="451"/>
        <v>5244</v>
      </c>
      <c r="ED14" s="461">
        <v>327</v>
      </c>
      <c r="EE14" s="444">
        <v>294</v>
      </c>
      <c r="EF14" s="462">
        <v>48</v>
      </c>
      <c r="EG14" s="462">
        <v>37</v>
      </c>
      <c r="EH14" s="468">
        <f t="shared" si="452"/>
        <v>375</v>
      </c>
      <c r="EI14" s="468">
        <f t="shared" si="453"/>
        <v>331</v>
      </c>
      <c r="EJ14" s="461">
        <v>628</v>
      </c>
      <c r="EK14" s="444">
        <v>623</v>
      </c>
      <c r="EL14" s="462">
        <v>82</v>
      </c>
      <c r="EM14" s="462">
        <v>40</v>
      </c>
      <c r="EN14" s="468">
        <f t="shared" si="454"/>
        <v>710</v>
      </c>
      <c r="EO14" s="468">
        <f t="shared" si="454"/>
        <v>663</v>
      </c>
      <c r="EP14" s="461">
        <v>1860</v>
      </c>
      <c r="EQ14" s="444">
        <v>1844</v>
      </c>
      <c r="ER14" s="462">
        <v>66</v>
      </c>
      <c r="ES14" s="462">
        <v>64</v>
      </c>
      <c r="ET14" s="468">
        <f t="shared" si="455"/>
        <v>1926</v>
      </c>
      <c r="EU14" s="468">
        <f t="shared" si="455"/>
        <v>1908</v>
      </c>
      <c r="EV14" s="461">
        <v>2553</v>
      </c>
      <c r="EW14" s="444">
        <v>2677</v>
      </c>
      <c r="EX14" s="462">
        <v>251</v>
      </c>
      <c r="EY14" s="462">
        <v>221</v>
      </c>
      <c r="EZ14" s="468">
        <f t="shared" si="456"/>
        <v>2804</v>
      </c>
      <c r="FA14" s="468">
        <f t="shared" si="456"/>
        <v>2898</v>
      </c>
      <c r="FB14" s="461">
        <v>1337</v>
      </c>
      <c r="FC14" s="444">
        <v>1328</v>
      </c>
      <c r="FD14" s="462">
        <v>45</v>
      </c>
      <c r="FE14" s="462">
        <v>72</v>
      </c>
      <c r="FF14" s="468">
        <f t="shared" si="457"/>
        <v>1382</v>
      </c>
      <c r="FG14" s="468">
        <f t="shared" si="457"/>
        <v>1400</v>
      </c>
      <c r="FH14" s="461">
        <v>914</v>
      </c>
      <c r="FI14" s="444">
        <v>943</v>
      </c>
      <c r="FJ14" s="462">
        <v>149</v>
      </c>
      <c r="FK14" s="462">
        <v>112</v>
      </c>
      <c r="FL14" s="468">
        <f t="shared" si="458"/>
        <v>1063</v>
      </c>
      <c r="FM14" s="468">
        <f t="shared" si="458"/>
        <v>1055</v>
      </c>
      <c r="FN14" s="461">
        <v>124</v>
      </c>
      <c r="FO14" s="444">
        <v>121</v>
      </c>
      <c r="FP14" s="462">
        <v>55</v>
      </c>
      <c r="FQ14" s="462">
        <v>65</v>
      </c>
      <c r="FR14" s="468">
        <f t="shared" si="459"/>
        <v>179</v>
      </c>
      <c r="FS14" s="468">
        <f t="shared" si="459"/>
        <v>186</v>
      </c>
      <c r="FT14" s="461">
        <v>1321</v>
      </c>
      <c r="FU14" s="444">
        <v>1334</v>
      </c>
      <c r="FV14" s="462">
        <v>92</v>
      </c>
      <c r="FW14" s="462">
        <v>80</v>
      </c>
      <c r="FX14" s="468">
        <f t="shared" si="460"/>
        <v>1413</v>
      </c>
      <c r="FY14" s="468">
        <f t="shared" si="460"/>
        <v>1414</v>
      </c>
      <c r="FZ14" s="461">
        <v>102</v>
      </c>
      <c r="GA14" s="444">
        <v>41</v>
      </c>
      <c r="GB14" s="462">
        <v>31</v>
      </c>
      <c r="GC14" s="462">
        <v>24</v>
      </c>
      <c r="GD14" s="468">
        <f t="shared" si="461"/>
        <v>133</v>
      </c>
      <c r="GE14" s="468">
        <f t="shared" si="461"/>
        <v>65</v>
      </c>
      <c r="GF14" s="461">
        <v>1772</v>
      </c>
      <c r="GG14" s="444">
        <v>1638</v>
      </c>
      <c r="GH14" s="462">
        <v>881</v>
      </c>
      <c r="GI14" s="462">
        <v>746</v>
      </c>
      <c r="GJ14" s="468">
        <f t="shared" si="462"/>
        <v>2653</v>
      </c>
      <c r="GK14" s="468">
        <f t="shared" si="462"/>
        <v>2384</v>
      </c>
      <c r="GL14" s="461">
        <v>857</v>
      </c>
      <c r="GM14" s="444">
        <v>820</v>
      </c>
      <c r="GN14" s="462">
        <v>7</v>
      </c>
      <c r="GO14" s="462">
        <v>9</v>
      </c>
      <c r="GP14" s="468">
        <f t="shared" si="463"/>
        <v>864</v>
      </c>
      <c r="GQ14" s="468">
        <f t="shared" si="463"/>
        <v>829</v>
      </c>
      <c r="GR14" s="461">
        <v>201</v>
      </c>
      <c r="GS14" s="444">
        <v>217</v>
      </c>
      <c r="GT14" s="462">
        <v>20</v>
      </c>
      <c r="GU14" s="462">
        <v>19</v>
      </c>
      <c r="GV14" s="327">
        <f t="shared" si="464"/>
        <v>221</v>
      </c>
      <c r="GW14" s="327">
        <f t="shared" si="464"/>
        <v>236</v>
      </c>
      <c r="GX14" s="501">
        <v>818</v>
      </c>
      <c r="GY14" s="502">
        <v>890</v>
      </c>
      <c r="GZ14" s="502">
        <v>736</v>
      </c>
      <c r="HA14" s="502">
        <v>865</v>
      </c>
      <c r="HB14" s="503">
        <v>1067</v>
      </c>
      <c r="HC14" s="503">
        <v>1081</v>
      </c>
      <c r="HD14" s="503">
        <v>1108</v>
      </c>
      <c r="HE14" s="503">
        <v>1161</v>
      </c>
      <c r="HF14" s="504">
        <v>1158</v>
      </c>
      <c r="HG14" s="501">
        <v>9</v>
      </c>
      <c r="HH14" s="503">
        <v>27</v>
      </c>
      <c r="HI14" s="503">
        <v>21</v>
      </c>
      <c r="HJ14" s="503">
        <v>26</v>
      </c>
      <c r="HK14" s="503">
        <v>35</v>
      </c>
      <c r="HL14" s="503">
        <v>10</v>
      </c>
      <c r="HM14" s="503">
        <v>17</v>
      </c>
      <c r="HN14" s="503">
        <v>20</v>
      </c>
      <c r="HO14" s="504">
        <v>28</v>
      </c>
      <c r="HP14" s="505">
        <f t="shared" si="465"/>
        <v>827</v>
      </c>
      <c r="HQ14" s="506">
        <f t="shared" si="466"/>
        <v>917</v>
      </c>
      <c r="HR14" s="506">
        <f t="shared" si="467"/>
        <v>757</v>
      </c>
      <c r="HS14" s="506">
        <f t="shared" si="468"/>
        <v>891</v>
      </c>
      <c r="HT14" s="506">
        <f t="shared" si="469"/>
        <v>1102</v>
      </c>
      <c r="HU14" s="506">
        <f t="shared" si="470"/>
        <v>1091</v>
      </c>
      <c r="HV14" s="506">
        <f t="shared" si="471"/>
        <v>1125</v>
      </c>
      <c r="HW14" s="506">
        <f t="shared" si="472"/>
        <v>1181</v>
      </c>
      <c r="HX14" s="506">
        <f t="shared" si="473"/>
        <v>1186</v>
      </c>
      <c r="HY14" s="505">
        <f t="shared" si="226"/>
        <v>2893</v>
      </c>
      <c r="HZ14" s="507">
        <f t="shared" si="227"/>
        <v>3341</v>
      </c>
      <c r="IA14" s="507">
        <f t="shared" si="228"/>
        <v>3683</v>
      </c>
      <c r="IB14" s="507">
        <f t="shared" si="229"/>
        <v>4326</v>
      </c>
      <c r="IC14" s="508">
        <f t="shared" si="230"/>
        <v>5494</v>
      </c>
      <c r="ID14" s="508">
        <f t="shared" si="231"/>
        <v>5864</v>
      </c>
      <c r="IE14" s="508">
        <f t="shared" si="232"/>
        <v>5890</v>
      </c>
      <c r="IF14" s="508">
        <f t="shared" si="233"/>
        <v>6149</v>
      </c>
      <c r="IG14" s="508">
        <f t="shared" si="233"/>
        <v>6350</v>
      </c>
      <c r="IH14" s="505">
        <f t="shared" si="234"/>
        <v>365</v>
      </c>
      <c r="II14" s="506">
        <f t="shared" si="235"/>
        <v>516</v>
      </c>
      <c r="IJ14" s="506">
        <f t="shared" si="236"/>
        <v>582</v>
      </c>
      <c r="IK14" s="506">
        <f t="shared" si="237"/>
        <v>610</v>
      </c>
      <c r="IL14" s="506">
        <f t="shared" si="238"/>
        <v>618</v>
      </c>
      <c r="IM14" s="506">
        <f t="shared" si="239"/>
        <v>570</v>
      </c>
      <c r="IN14" s="506">
        <f t="shared" si="240"/>
        <v>566</v>
      </c>
      <c r="IO14" s="506">
        <f t="shared" si="241"/>
        <v>625</v>
      </c>
      <c r="IP14" s="506">
        <f t="shared" si="241"/>
        <v>671</v>
      </c>
      <c r="IQ14" s="505">
        <f t="shared" si="242"/>
        <v>3258</v>
      </c>
      <c r="IR14" s="506">
        <f t="shared" si="243"/>
        <v>3857</v>
      </c>
      <c r="IS14" s="506">
        <f t="shared" si="244"/>
        <v>4265</v>
      </c>
      <c r="IT14" s="506">
        <f t="shared" si="245"/>
        <v>4936</v>
      </c>
      <c r="IU14" s="506">
        <f t="shared" si="246"/>
        <v>6112</v>
      </c>
      <c r="IV14" s="506">
        <f t="shared" si="247"/>
        <v>6434</v>
      </c>
      <c r="IW14" s="506">
        <f t="shared" si="248"/>
        <v>6456</v>
      </c>
      <c r="IX14" s="506">
        <f t="shared" si="249"/>
        <v>6774</v>
      </c>
      <c r="IY14" s="506">
        <f t="shared" si="249"/>
        <v>7021</v>
      </c>
      <c r="IZ14" s="501">
        <v>2065</v>
      </c>
      <c r="JA14" s="502">
        <v>2488</v>
      </c>
      <c r="JB14" s="502">
        <v>2825</v>
      </c>
      <c r="JC14" s="502">
        <v>3167</v>
      </c>
      <c r="JD14" s="503">
        <v>4362</v>
      </c>
      <c r="JE14" s="503">
        <v>4691</v>
      </c>
      <c r="JF14" s="503">
        <v>4741</v>
      </c>
      <c r="JG14" s="503">
        <v>4966</v>
      </c>
      <c r="JH14" s="504">
        <v>5169</v>
      </c>
      <c r="JI14" s="501">
        <v>261</v>
      </c>
      <c r="JJ14" s="503">
        <v>418</v>
      </c>
      <c r="JK14" s="503">
        <v>408</v>
      </c>
      <c r="JL14" s="503">
        <v>416</v>
      </c>
      <c r="JM14" s="503">
        <v>522</v>
      </c>
      <c r="JN14" s="503">
        <v>458</v>
      </c>
      <c r="JO14" s="503">
        <v>460</v>
      </c>
      <c r="JP14" s="503">
        <v>493</v>
      </c>
      <c r="JQ14" s="504">
        <v>546</v>
      </c>
      <c r="JR14" s="505">
        <f t="shared" si="474"/>
        <v>2326</v>
      </c>
      <c r="JS14" s="506">
        <f t="shared" si="475"/>
        <v>2906</v>
      </c>
      <c r="JT14" s="506">
        <f t="shared" si="476"/>
        <v>3233</v>
      </c>
      <c r="JU14" s="506">
        <f t="shared" si="477"/>
        <v>3583</v>
      </c>
      <c r="JV14" s="506">
        <f t="shared" si="478"/>
        <v>4884</v>
      </c>
      <c r="JW14" s="506">
        <f t="shared" si="479"/>
        <v>5149</v>
      </c>
      <c r="JX14" s="506">
        <f t="shared" si="480"/>
        <v>5201</v>
      </c>
      <c r="JY14" s="506">
        <f t="shared" si="481"/>
        <v>5459</v>
      </c>
      <c r="JZ14" s="506">
        <f t="shared" si="481"/>
        <v>5715</v>
      </c>
      <c r="KA14" s="501">
        <v>828</v>
      </c>
      <c r="KB14" s="502">
        <v>853</v>
      </c>
      <c r="KC14" s="502">
        <v>858</v>
      </c>
      <c r="KD14" s="502">
        <v>1159</v>
      </c>
      <c r="KE14" s="503">
        <v>1132</v>
      </c>
      <c r="KF14" s="503">
        <v>1173</v>
      </c>
      <c r="KG14" s="503">
        <v>1149</v>
      </c>
      <c r="KH14" s="503">
        <v>1183</v>
      </c>
      <c r="KI14" s="504">
        <v>1181</v>
      </c>
      <c r="KJ14" s="501">
        <v>104</v>
      </c>
      <c r="KK14" s="503">
        <v>98</v>
      </c>
      <c r="KL14" s="503">
        <v>174</v>
      </c>
      <c r="KM14" s="503">
        <v>194</v>
      </c>
      <c r="KN14" s="503">
        <v>96</v>
      </c>
      <c r="KO14" s="503">
        <v>112</v>
      </c>
      <c r="KP14" s="503">
        <v>106</v>
      </c>
      <c r="KQ14" s="503">
        <v>132</v>
      </c>
      <c r="KR14" s="504">
        <v>125</v>
      </c>
      <c r="KS14" s="505">
        <f t="shared" si="482"/>
        <v>932</v>
      </c>
      <c r="KT14" s="506">
        <f t="shared" si="483"/>
        <v>951</v>
      </c>
      <c r="KU14" s="506">
        <f t="shared" si="484"/>
        <v>1032</v>
      </c>
      <c r="KV14" s="506">
        <f t="shared" si="485"/>
        <v>1353</v>
      </c>
      <c r="KW14" s="506">
        <f t="shared" si="486"/>
        <v>1228</v>
      </c>
      <c r="KX14" s="506">
        <f t="shared" si="487"/>
        <v>1285</v>
      </c>
      <c r="KY14" s="506">
        <f t="shared" si="488"/>
        <v>1255</v>
      </c>
      <c r="KZ14" s="506">
        <f t="shared" si="489"/>
        <v>1315</v>
      </c>
      <c r="LA14" s="506">
        <f t="shared" si="489"/>
        <v>1306</v>
      </c>
      <c r="LB14" s="505">
        <f t="shared" si="258"/>
        <v>4459</v>
      </c>
      <c r="LC14" s="507">
        <f t="shared" si="259"/>
        <v>4558</v>
      </c>
      <c r="LD14" s="507">
        <f t="shared" si="260"/>
        <v>4494</v>
      </c>
      <c r="LE14" s="507">
        <f t="shared" si="261"/>
        <v>4639</v>
      </c>
      <c r="LF14" s="508">
        <f t="shared" si="262"/>
        <v>4355</v>
      </c>
      <c r="LG14" s="508">
        <f t="shared" si="263"/>
        <v>4196</v>
      </c>
      <c r="LH14" s="508">
        <f t="shared" si="264"/>
        <v>3969</v>
      </c>
      <c r="LI14" s="508">
        <f t="shared" si="265"/>
        <v>3996</v>
      </c>
      <c r="LJ14" s="508">
        <f t="shared" si="265"/>
        <v>3937</v>
      </c>
      <c r="LK14" s="505">
        <f t="shared" si="266"/>
        <v>574</v>
      </c>
      <c r="LL14" s="506">
        <f t="shared" si="267"/>
        <v>555</v>
      </c>
      <c r="LM14" s="506">
        <f t="shared" si="268"/>
        <v>554</v>
      </c>
      <c r="LN14" s="506">
        <f t="shared" si="269"/>
        <v>538</v>
      </c>
      <c r="LO14" s="506">
        <f t="shared" si="270"/>
        <v>685</v>
      </c>
      <c r="LP14" s="506">
        <f t="shared" si="271"/>
        <v>919</v>
      </c>
      <c r="LQ14" s="506">
        <f t="shared" si="272"/>
        <v>804</v>
      </c>
      <c r="LR14" s="506">
        <f t="shared" si="273"/>
        <v>817</v>
      </c>
      <c r="LS14" s="506">
        <f t="shared" si="273"/>
        <v>901</v>
      </c>
      <c r="LT14" s="505">
        <f t="shared" si="274"/>
        <v>5033</v>
      </c>
      <c r="LU14" s="506">
        <f t="shared" si="275"/>
        <v>5113</v>
      </c>
      <c r="LV14" s="506">
        <f t="shared" si="276"/>
        <v>5048</v>
      </c>
      <c r="LW14" s="506">
        <f t="shared" si="277"/>
        <v>5177</v>
      </c>
      <c r="LX14" s="506">
        <f t="shared" si="278"/>
        <v>5040</v>
      </c>
      <c r="LY14" s="506">
        <f t="shared" si="279"/>
        <v>5115</v>
      </c>
      <c r="LZ14" s="506">
        <f t="shared" si="280"/>
        <v>4773</v>
      </c>
      <c r="MA14" s="506">
        <f t="shared" si="281"/>
        <v>4813</v>
      </c>
      <c r="MB14" s="506">
        <f t="shared" si="281"/>
        <v>4838</v>
      </c>
      <c r="MC14" s="501">
        <v>2594</v>
      </c>
      <c r="MD14" s="502">
        <v>2652</v>
      </c>
      <c r="ME14" s="502">
        <v>2547</v>
      </c>
      <c r="MF14" s="502">
        <v>2671</v>
      </c>
      <c r="MG14" s="503">
        <v>2525</v>
      </c>
      <c r="MH14" s="503">
        <v>2348</v>
      </c>
      <c r="MI14" s="503">
        <v>2067</v>
      </c>
      <c r="MJ14" s="503">
        <v>1972</v>
      </c>
      <c r="MK14" s="504">
        <v>1914</v>
      </c>
      <c r="ML14" s="501">
        <v>438</v>
      </c>
      <c r="MM14" s="503">
        <v>407</v>
      </c>
      <c r="MN14" s="503">
        <v>441</v>
      </c>
      <c r="MO14" s="503">
        <v>428</v>
      </c>
      <c r="MP14" s="503">
        <v>403</v>
      </c>
      <c r="MQ14" s="503">
        <v>540</v>
      </c>
      <c r="MR14" s="503">
        <v>404</v>
      </c>
      <c r="MS14" s="503">
        <v>450</v>
      </c>
      <c r="MT14" s="504">
        <v>547</v>
      </c>
      <c r="MU14" s="505">
        <f t="shared" si="490"/>
        <v>3032</v>
      </c>
      <c r="MV14" s="506">
        <f t="shared" si="491"/>
        <v>3059</v>
      </c>
      <c r="MW14" s="506">
        <f t="shared" si="492"/>
        <v>2988</v>
      </c>
      <c r="MX14" s="506">
        <f t="shared" si="493"/>
        <v>3099</v>
      </c>
      <c r="MY14" s="506">
        <f t="shared" si="494"/>
        <v>2928</v>
      </c>
      <c r="MZ14" s="506">
        <f t="shared" si="495"/>
        <v>2888</v>
      </c>
      <c r="NA14" s="506">
        <f t="shared" si="496"/>
        <v>2471</v>
      </c>
      <c r="NB14" s="506">
        <f t="shared" si="497"/>
        <v>2422</v>
      </c>
      <c r="NC14" s="506">
        <f t="shared" si="497"/>
        <v>2461</v>
      </c>
      <c r="ND14" s="501">
        <v>609</v>
      </c>
      <c r="NE14" s="502">
        <v>592</v>
      </c>
      <c r="NF14" s="502">
        <v>588</v>
      </c>
      <c r="NG14" s="502">
        <v>619</v>
      </c>
      <c r="NH14" s="503">
        <v>638</v>
      </c>
      <c r="NI14" s="503">
        <v>690</v>
      </c>
      <c r="NJ14" s="503">
        <v>649</v>
      </c>
      <c r="NK14" s="503">
        <v>671</v>
      </c>
      <c r="NL14" s="504">
        <v>654</v>
      </c>
      <c r="NM14" s="501">
        <v>3</v>
      </c>
      <c r="NN14" s="503">
        <v>4</v>
      </c>
      <c r="NO14" s="503">
        <v>0</v>
      </c>
      <c r="NP14" s="503">
        <v>11</v>
      </c>
      <c r="NQ14" s="503">
        <v>9</v>
      </c>
      <c r="NR14" s="503">
        <v>12</v>
      </c>
      <c r="NS14" s="503">
        <v>11</v>
      </c>
      <c r="NT14" s="503">
        <v>13</v>
      </c>
      <c r="NU14" s="504">
        <v>4</v>
      </c>
      <c r="NV14" s="505">
        <f t="shared" si="498"/>
        <v>612</v>
      </c>
      <c r="NW14" s="506">
        <f t="shared" si="499"/>
        <v>596</v>
      </c>
      <c r="NX14" s="506">
        <f t="shared" si="500"/>
        <v>588</v>
      </c>
      <c r="NY14" s="506">
        <f t="shared" si="501"/>
        <v>630</v>
      </c>
      <c r="NZ14" s="506">
        <f t="shared" si="502"/>
        <v>647</v>
      </c>
      <c r="OA14" s="506">
        <f t="shared" si="503"/>
        <v>702</v>
      </c>
      <c r="OB14" s="506">
        <f t="shared" si="504"/>
        <v>660</v>
      </c>
      <c r="OC14" s="506">
        <f t="shared" si="505"/>
        <v>684</v>
      </c>
      <c r="OD14" s="506">
        <f t="shared" si="505"/>
        <v>658</v>
      </c>
      <c r="OE14" s="501">
        <v>1256</v>
      </c>
      <c r="OF14" s="502">
        <v>1314</v>
      </c>
      <c r="OG14" s="502">
        <v>1359</v>
      </c>
      <c r="OH14" s="502">
        <v>1349</v>
      </c>
      <c r="OI14" s="503">
        <v>1192</v>
      </c>
      <c r="OJ14" s="503">
        <v>1158</v>
      </c>
      <c r="OK14" s="503">
        <v>1253</v>
      </c>
      <c r="OL14" s="503">
        <v>1353</v>
      </c>
      <c r="OM14" s="504">
        <v>1369</v>
      </c>
      <c r="ON14" s="501">
        <v>133</v>
      </c>
      <c r="OO14" s="503">
        <v>144</v>
      </c>
      <c r="OP14" s="503">
        <v>113</v>
      </c>
      <c r="OQ14" s="503">
        <v>99</v>
      </c>
      <c r="OR14" s="503">
        <v>273</v>
      </c>
      <c r="OS14" s="503">
        <v>367</v>
      </c>
      <c r="OT14" s="503">
        <v>389</v>
      </c>
      <c r="OU14" s="503">
        <v>354</v>
      </c>
      <c r="OV14" s="504">
        <v>350</v>
      </c>
      <c r="OW14" s="505">
        <f t="shared" si="506"/>
        <v>1389</v>
      </c>
      <c r="OX14" s="506">
        <f t="shared" si="507"/>
        <v>1458</v>
      </c>
      <c r="OY14" s="506">
        <f t="shared" si="508"/>
        <v>1472</v>
      </c>
      <c r="OZ14" s="506">
        <f t="shared" si="509"/>
        <v>1448</v>
      </c>
      <c r="PA14" s="506">
        <f t="shared" si="510"/>
        <v>1465</v>
      </c>
      <c r="PB14" s="506">
        <f t="shared" si="511"/>
        <v>1525</v>
      </c>
      <c r="PC14" s="506">
        <f t="shared" si="512"/>
        <v>1642</v>
      </c>
      <c r="PD14" s="506">
        <f t="shared" si="513"/>
        <v>1707</v>
      </c>
      <c r="PE14" s="506">
        <f t="shared" si="513"/>
        <v>1719</v>
      </c>
      <c r="PF14" s="277"/>
      <c r="PG14" s="277"/>
    </row>
    <row r="15" spans="1:423" s="12" customFormat="1" x14ac:dyDescent="0.2">
      <c r="A15" s="11" t="s">
        <v>12</v>
      </c>
      <c r="B15" s="34">
        <f t="shared" si="376"/>
        <v>9399</v>
      </c>
      <c r="C15" s="34">
        <f t="shared" si="377"/>
        <v>9114</v>
      </c>
      <c r="D15" s="34">
        <f t="shared" si="378"/>
        <v>10672</v>
      </c>
      <c r="E15" s="34">
        <f t="shared" si="379"/>
        <v>11043</v>
      </c>
      <c r="F15" s="34">
        <f t="shared" si="380"/>
        <v>12391</v>
      </c>
      <c r="G15" s="34">
        <f t="shared" si="381"/>
        <v>12115</v>
      </c>
      <c r="H15" s="34">
        <f t="shared" si="382"/>
        <v>12831</v>
      </c>
      <c r="I15" s="34">
        <f t="shared" si="383"/>
        <v>12925</v>
      </c>
      <c r="J15" s="34">
        <f t="shared" si="384"/>
        <v>12274</v>
      </c>
      <c r="K15" s="34">
        <f t="shared" si="385"/>
        <v>12398</v>
      </c>
      <c r="L15" s="34">
        <f t="shared" si="386"/>
        <v>20884</v>
      </c>
      <c r="M15" s="35">
        <f t="shared" si="387"/>
        <v>2651</v>
      </c>
      <c r="N15" s="29">
        <f t="shared" si="388"/>
        <v>2769</v>
      </c>
      <c r="O15" s="29">
        <f t="shared" si="389"/>
        <v>1726</v>
      </c>
      <c r="P15" s="29">
        <f t="shared" si="390"/>
        <v>2448</v>
      </c>
      <c r="Q15" s="29">
        <f t="shared" si="391"/>
        <v>4627</v>
      </c>
      <c r="R15" s="29">
        <f t="shared" si="392"/>
        <v>5026</v>
      </c>
      <c r="S15" s="29">
        <f t="shared" si="393"/>
        <v>4024</v>
      </c>
      <c r="T15" s="29">
        <f t="shared" si="394"/>
        <v>4260</v>
      </c>
      <c r="U15" s="29">
        <f t="shared" si="395"/>
        <v>4573</v>
      </c>
      <c r="V15" s="29">
        <f t="shared" si="396"/>
        <v>5110</v>
      </c>
      <c r="W15" s="29">
        <f t="shared" si="397"/>
        <v>6816</v>
      </c>
      <c r="X15" s="35">
        <f t="shared" si="398"/>
        <v>12050</v>
      </c>
      <c r="Y15" s="29">
        <f t="shared" si="399"/>
        <v>11883</v>
      </c>
      <c r="Z15" s="29">
        <f t="shared" si="400"/>
        <v>12398</v>
      </c>
      <c r="AA15" s="29">
        <f t="shared" si="401"/>
        <v>13491</v>
      </c>
      <c r="AB15" s="29">
        <f t="shared" si="402"/>
        <v>17018</v>
      </c>
      <c r="AC15" s="29">
        <f t="shared" si="403"/>
        <v>17141</v>
      </c>
      <c r="AD15" s="29">
        <f t="shared" si="404"/>
        <v>16855</v>
      </c>
      <c r="AE15" s="29">
        <f t="shared" si="405"/>
        <v>17185</v>
      </c>
      <c r="AF15" s="29">
        <f t="shared" si="406"/>
        <v>16847</v>
      </c>
      <c r="AG15" s="29">
        <f t="shared" si="407"/>
        <v>17508</v>
      </c>
      <c r="AH15" s="29">
        <f t="shared" si="408"/>
        <v>27700</v>
      </c>
      <c r="AI15" s="42">
        <v>2753</v>
      </c>
      <c r="AJ15" s="31">
        <v>2780</v>
      </c>
      <c r="AK15" s="31">
        <v>2954</v>
      </c>
      <c r="AL15" s="31">
        <v>2966</v>
      </c>
      <c r="AM15" s="32">
        <v>3276</v>
      </c>
      <c r="AN15" s="32">
        <v>3329</v>
      </c>
      <c r="AO15" s="32">
        <v>3450</v>
      </c>
      <c r="AP15" s="32">
        <v>3645</v>
      </c>
      <c r="AQ15" s="32">
        <v>3553</v>
      </c>
      <c r="AR15" s="32">
        <v>3662</v>
      </c>
      <c r="AS15" s="32">
        <v>4675</v>
      </c>
      <c r="AT15" s="42">
        <v>315</v>
      </c>
      <c r="AU15" s="32">
        <v>364</v>
      </c>
      <c r="AV15" s="32">
        <v>261</v>
      </c>
      <c r="AW15" s="32">
        <v>287</v>
      </c>
      <c r="AX15" s="32">
        <v>824</v>
      </c>
      <c r="AY15" s="32">
        <v>805</v>
      </c>
      <c r="AZ15" s="32">
        <v>799</v>
      </c>
      <c r="BA15" s="32">
        <v>777</v>
      </c>
      <c r="BB15" s="32">
        <v>827</v>
      </c>
      <c r="BC15" s="32">
        <v>989</v>
      </c>
      <c r="BD15" s="32">
        <v>1235</v>
      </c>
      <c r="BE15" s="33">
        <f t="shared" si="409"/>
        <v>4468</v>
      </c>
      <c r="BF15" s="30">
        <f t="shared" si="410"/>
        <v>4739</v>
      </c>
      <c r="BG15" s="30">
        <f t="shared" si="411"/>
        <v>3969</v>
      </c>
      <c r="BH15" s="30">
        <f t="shared" si="412"/>
        <v>4242</v>
      </c>
      <c r="BI15" s="30">
        <f t="shared" si="413"/>
        <v>5932</v>
      </c>
      <c r="BJ15" s="30">
        <f t="shared" si="414"/>
        <v>6421</v>
      </c>
      <c r="BK15" s="30">
        <f t="shared" si="415"/>
        <v>6884</v>
      </c>
      <c r="BL15" s="30">
        <f t="shared" si="416"/>
        <v>7294</v>
      </c>
      <c r="BM15" s="30">
        <f t="shared" si="417"/>
        <v>7464</v>
      </c>
      <c r="BN15" s="30">
        <f t="shared" si="418"/>
        <v>7929</v>
      </c>
      <c r="BO15" s="30">
        <f t="shared" si="418"/>
        <v>9260</v>
      </c>
      <c r="BP15" s="117">
        <f t="shared" si="419"/>
        <v>1715</v>
      </c>
      <c r="BQ15" s="118">
        <f t="shared" si="420"/>
        <v>1959</v>
      </c>
      <c r="BR15" s="118">
        <f t="shared" si="421"/>
        <v>1015</v>
      </c>
      <c r="BS15" s="118">
        <f t="shared" si="422"/>
        <v>1276</v>
      </c>
      <c r="BT15" s="118">
        <f t="shared" si="423"/>
        <v>2656</v>
      </c>
      <c r="BU15" s="118">
        <f t="shared" si="424"/>
        <v>3092</v>
      </c>
      <c r="BV15" s="118">
        <f t="shared" si="425"/>
        <v>3434</v>
      </c>
      <c r="BW15" s="118">
        <f t="shared" si="426"/>
        <v>3649</v>
      </c>
      <c r="BX15" s="118">
        <f t="shared" si="427"/>
        <v>3911</v>
      </c>
      <c r="BY15" s="118">
        <f t="shared" si="428"/>
        <v>4267</v>
      </c>
      <c r="BZ15" s="118">
        <f t="shared" si="428"/>
        <v>4585</v>
      </c>
      <c r="CA15" s="400">
        <f t="shared" si="174"/>
        <v>0.38384064458370637</v>
      </c>
      <c r="CB15" s="401">
        <f t="shared" si="175"/>
        <v>0.41337834986284028</v>
      </c>
      <c r="CC15" s="401">
        <f t="shared" si="176"/>
        <v>0.25573192239858905</v>
      </c>
      <c r="CD15" s="401">
        <f t="shared" si="177"/>
        <v>0.30080150872230083</v>
      </c>
      <c r="CE15" s="401">
        <f t="shared" si="178"/>
        <v>0.44774106540795683</v>
      </c>
      <c r="CF15" s="401">
        <f t="shared" si="179"/>
        <v>0.48154493069615323</v>
      </c>
      <c r="CG15" s="401">
        <f t="shared" si="180"/>
        <v>0.4988378849506101</v>
      </c>
      <c r="CH15" s="401">
        <f t="shared" si="429"/>
        <v>0.50027419797093498</v>
      </c>
      <c r="CI15" s="401">
        <f t="shared" si="430"/>
        <v>0.52398177920685962</v>
      </c>
      <c r="CJ15" s="401">
        <f t="shared" si="431"/>
        <v>0.53815109093202174</v>
      </c>
      <c r="CK15" s="401">
        <f t="shared" si="431"/>
        <v>0.49514038876889849</v>
      </c>
      <c r="CL15" s="119">
        <f t="shared" si="432"/>
        <v>0.62295677442789688</v>
      </c>
      <c r="CM15" s="120">
        <f t="shared" si="433"/>
        <v>0.70467625899280573</v>
      </c>
      <c r="CN15" s="120">
        <f t="shared" si="434"/>
        <v>0.34360189573459715</v>
      </c>
      <c r="CO15" s="120">
        <f t="shared" si="435"/>
        <v>0.43020903573836816</v>
      </c>
      <c r="CP15" s="120">
        <f t="shared" si="436"/>
        <v>0.81074481074481075</v>
      </c>
      <c r="CQ15" s="120">
        <f t="shared" si="437"/>
        <v>0.92880744968458995</v>
      </c>
      <c r="CR15" s="120">
        <f t="shared" si="438"/>
        <v>0.99536231884057969</v>
      </c>
      <c r="CS15" s="120">
        <f t="shared" si="439"/>
        <v>1.0010973936899863</v>
      </c>
      <c r="CT15" s="120">
        <f t="shared" si="440"/>
        <v>1.1007599211933576</v>
      </c>
      <c r="CU15" s="120">
        <f t="shared" si="441"/>
        <v>1.165210267613326</v>
      </c>
      <c r="CV15" s="120"/>
      <c r="CW15" s="70" t="s">
        <v>36</v>
      </c>
      <c r="CX15" s="39" t="s">
        <v>36</v>
      </c>
      <c r="CY15" s="284" t="s">
        <v>36</v>
      </c>
      <c r="CZ15" s="284" t="s">
        <v>36</v>
      </c>
      <c r="DA15" s="285" t="s">
        <v>36</v>
      </c>
      <c r="DB15" s="285" t="s">
        <v>36</v>
      </c>
      <c r="DC15" s="285" t="s">
        <v>36</v>
      </c>
      <c r="DD15" s="285" t="s">
        <v>36</v>
      </c>
      <c r="DE15" s="14" t="s">
        <v>36</v>
      </c>
      <c r="DF15" s="14" t="s">
        <v>36</v>
      </c>
      <c r="DG15" s="14" t="s">
        <v>36</v>
      </c>
      <c r="DH15" s="281">
        <v>1400</v>
      </c>
      <c r="DI15" s="280">
        <v>1595</v>
      </c>
      <c r="DJ15" s="280">
        <v>754</v>
      </c>
      <c r="DK15" s="280">
        <v>989</v>
      </c>
      <c r="DL15" s="280">
        <v>1832</v>
      </c>
      <c r="DM15" s="280">
        <v>2287</v>
      </c>
      <c r="DN15" s="280">
        <v>2635</v>
      </c>
      <c r="DO15" s="280">
        <v>2872</v>
      </c>
      <c r="DP15" s="32">
        <v>3084</v>
      </c>
      <c r="DQ15" s="32">
        <v>3278</v>
      </c>
      <c r="DR15" s="32">
        <v>3350</v>
      </c>
      <c r="DS15" s="286">
        <f t="shared" si="442"/>
        <v>1400</v>
      </c>
      <c r="DT15" s="287">
        <f t="shared" si="443"/>
        <v>1595</v>
      </c>
      <c r="DU15" s="287">
        <f t="shared" si="444"/>
        <v>754</v>
      </c>
      <c r="DV15" s="287">
        <f t="shared" si="445"/>
        <v>989</v>
      </c>
      <c r="DW15" s="287">
        <f t="shared" si="446"/>
        <v>1832</v>
      </c>
      <c r="DX15" s="287">
        <f t="shared" si="447"/>
        <v>2287</v>
      </c>
      <c r="DY15" s="287">
        <f t="shared" si="448"/>
        <v>2635</v>
      </c>
      <c r="DZ15" s="287">
        <f t="shared" si="449"/>
        <v>2872</v>
      </c>
      <c r="EA15" s="287">
        <f t="shared" si="450"/>
        <v>3084</v>
      </c>
      <c r="EB15" s="287">
        <f t="shared" si="451"/>
        <v>3278</v>
      </c>
      <c r="EC15" s="287">
        <f t="shared" si="451"/>
        <v>3350</v>
      </c>
      <c r="ED15" s="461">
        <v>105</v>
      </c>
      <c r="EE15" s="444">
        <v>140</v>
      </c>
      <c r="EF15" s="462">
        <v>5</v>
      </c>
      <c r="EG15" s="462">
        <v>18</v>
      </c>
      <c r="EH15" s="468">
        <f t="shared" si="452"/>
        <v>110</v>
      </c>
      <c r="EI15" s="468">
        <f t="shared" si="453"/>
        <v>158</v>
      </c>
      <c r="EJ15" s="461">
        <v>743</v>
      </c>
      <c r="EK15" s="444">
        <v>835</v>
      </c>
      <c r="EL15" s="462">
        <v>137</v>
      </c>
      <c r="EM15" s="462">
        <v>216</v>
      </c>
      <c r="EN15" s="468">
        <f t="shared" si="454"/>
        <v>880</v>
      </c>
      <c r="EO15" s="468">
        <f t="shared" si="454"/>
        <v>1051</v>
      </c>
      <c r="EP15" s="461">
        <v>593</v>
      </c>
      <c r="EQ15" s="444">
        <v>1080</v>
      </c>
      <c r="ER15" s="462">
        <v>15</v>
      </c>
      <c r="ES15" s="462">
        <v>30</v>
      </c>
      <c r="ET15" s="468">
        <f t="shared" si="455"/>
        <v>608</v>
      </c>
      <c r="EU15" s="468">
        <f t="shared" si="455"/>
        <v>1110</v>
      </c>
      <c r="EV15" s="461">
        <v>1217</v>
      </c>
      <c r="EW15" s="444">
        <v>1894</v>
      </c>
      <c r="EX15" s="462">
        <v>100</v>
      </c>
      <c r="EY15" s="462">
        <v>223</v>
      </c>
      <c r="EZ15" s="468">
        <f t="shared" si="456"/>
        <v>1317</v>
      </c>
      <c r="FA15" s="468">
        <f t="shared" si="456"/>
        <v>2117</v>
      </c>
      <c r="FB15" s="461">
        <v>1099</v>
      </c>
      <c r="FC15" s="444">
        <v>1539</v>
      </c>
      <c r="FD15" s="462">
        <v>83</v>
      </c>
      <c r="FE15" s="462">
        <v>78</v>
      </c>
      <c r="FF15" s="468">
        <f t="shared" si="457"/>
        <v>1182</v>
      </c>
      <c r="FG15" s="468">
        <f t="shared" si="457"/>
        <v>1617</v>
      </c>
      <c r="FH15" s="461">
        <v>735</v>
      </c>
      <c r="FI15" s="444">
        <v>887</v>
      </c>
      <c r="FJ15" s="462">
        <v>54</v>
      </c>
      <c r="FK15" s="462">
        <v>86</v>
      </c>
      <c r="FL15" s="468">
        <f t="shared" si="458"/>
        <v>789</v>
      </c>
      <c r="FM15" s="468">
        <f t="shared" si="458"/>
        <v>973</v>
      </c>
      <c r="FN15" s="461">
        <v>214</v>
      </c>
      <c r="FO15" s="444">
        <v>3703</v>
      </c>
      <c r="FP15" s="462">
        <v>38</v>
      </c>
      <c r="FQ15" s="462">
        <v>881</v>
      </c>
      <c r="FR15" s="468">
        <f t="shared" si="459"/>
        <v>252</v>
      </c>
      <c r="FS15" s="468">
        <f t="shared" si="459"/>
        <v>4584</v>
      </c>
      <c r="FT15" s="461">
        <v>1132</v>
      </c>
      <c r="FU15" s="444">
        <v>2204</v>
      </c>
      <c r="FV15" s="462">
        <v>142</v>
      </c>
      <c r="FW15" s="462">
        <v>314</v>
      </c>
      <c r="FX15" s="468">
        <f t="shared" si="460"/>
        <v>1274</v>
      </c>
      <c r="FY15" s="468">
        <f t="shared" si="460"/>
        <v>2518</v>
      </c>
      <c r="FZ15" s="461">
        <v>13</v>
      </c>
      <c r="GA15" s="444">
        <v>12</v>
      </c>
      <c r="GB15" s="462">
        <v>3</v>
      </c>
      <c r="GC15" s="462">
        <v>2</v>
      </c>
      <c r="GD15" s="468">
        <f t="shared" si="461"/>
        <v>16</v>
      </c>
      <c r="GE15" s="468">
        <f t="shared" si="461"/>
        <v>14</v>
      </c>
      <c r="GF15" s="461">
        <v>2237</v>
      </c>
      <c r="GG15" s="444">
        <v>3030</v>
      </c>
      <c r="GH15" s="462">
        <v>226</v>
      </c>
      <c r="GI15" s="462">
        <v>315</v>
      </c>
      <c r="GJ15" s="468">
        <f t="shared" si="462"/>
        <v>2463</v>
      </c>
      <c r="GK15" s="468">
        <f t="shared" si="462"/>
        <v>3345</v>
      </c>
      <c r="GL15" s="461">
        <v>513</v>
      </c>
      <c r="GM15" s="444">
        <v>740</v>
      </c>
      <c r="GN15" s="462">
        <v>10</v>
      </c>
      <c r="GO15" s="462">
        <v>24</v>
      </c>
      <c r="GP15" s="468">
        <f t="shared" si="463"/>
        <v>523</v>
      </c>
      <c r="GQ15" s="468">
        <f t="shared" si="463"/>
        <v>764</v>
      </c>
      <c r="GR15" s="461">
        <v>135</v>
      </c>
      <c r="GS15" s="444">
        <v>145</v>
      </c>
      <c r="GT15" s="462">
        <v>30</v>
      </c>
      <c r="GU15" s="462">
        <v>44</v>
      </c>
      <c r="GV15" s="327">
        <f t="shared" si="464"/>
        <v>165</v>
      </c>
      <c r="GW15" s="327">
        <f t="shared" si="464"/>
        <v>189</v>
      </c>
      <c r="GX15" s="501">
        <v>546</v>
      </c>
      <c r="GY15" s="502">
        <v>463</v>
      </c>
      <c r="GZ15" s="502">
        <v>421</v>
      </c>
      <c r="HA15" s="502">
        <v>441</v>
      </c>
      <c r="HB15" s="503">
        <v>516</v>
      </c>
      <c r="HC15" s="503">
        <v>550</v>
      </c>
      <c r="HD15" s="503">
        <v>552</v>
      </c>
      <c r="HE15" s="503">
        <v>464</v>
      </c>
      <c r="HF15" s="504">
        <v>448</v>
      </c>
      <c r="HG15" s="501">
        <v>23</v>
      </c>
      <c r="HH15" s="503">
        <v>17</v>
      </c>
      <c r="HI15" s="503">
        <v>1</v>
      </c>
      <c r="HJ15" s="503"/>
      <c r="HK15" s="503">
        <v>10</v>
      </c>
      <c r="HL15" s="503">
        <v>8</v>
      </c>
      <c r="HM15" s="503">
        <v>36</v>
      </c>
      <c r="HN15" s="503">
        <v>12</v>
      </c>
      <c r="HO15" s="504">
        <v>10</v>
      </c>
      <c r="HP15" s="505">
        <f t="shared" si="465"/>
        <v>569</v>
      </c>
      <c r="HQ15" s="506">
        <f t="shared" si="466"/>
        <v>480</v>
      </c>
      <c r="HR15" s="506">
        <f t="shared" si="467"/>
        <v>422</v>
      </c>
      <c r="HS15" s="506">
        <f t="shared" si="468"/>
        <v>441</v>
      </c>
      <c r="HT15" s="506">
        <f t="shared" si="469"/>
        <v>526</v>
      </c>
      <c r="HU15" s="506">
        <f t="shared" si="470"/>
        <v>558</v>
      </c>
      <c r="HV15" s="506">
        <f t="shared" si="471"/>
        <v>588</v>
      </c>
      <c r="HW15" s="506">
        <f t="shared" si="472"/>
        <v>476</v>
      </c>
      <c r="HX15" s="506">
        <f t="shared" si="473"/>
        <v>458</v>
      </c>
      <c r="HY15" s="505">
        <f t="shared" si="226"/>
        <v>2182</v>
      </c>
      <c r="HZ15" s="507">
        <f t="shared" si="227"/>
        <v>2247</v>
      </c>
      <c r="IA15" s="507">
        <f t="shared" si="228"/>
        <v>3089</v>
      </c>
      <c r="IB15" s="507">
        <f t="shared" si="229"/>
        <v>3271</v>
      </c>
      <c r="IC15" s="508">
        <f t="shared" si="230"/>
        <v>4270</v>
      </c>
      <c r="ID15" s="508">
        <f t="shared" si="231"/>
        <v>4373</v>
      </c>
      <c r="IE15" s="508">
        <f t="shared" si="232"/>
        <v>4843</v>
      </c>
      <c r="IF15" s="508">
        <f t="shared" si="233"/>
        <v>4888</v>
      </c>
      <c r="IG15" s="508">
        <f t="shared" si="233"/>
        <v>4785</v>
      </c>
      <c r="IH15" s="505">
        <f t="shared" si="234"/>
        <v>383</v>
      </c>
      <c r="II15" s="506">
        <f t="shared" si="235"/>
        <v>362</v>
      </c>
      <c r="IJ15" s="506">
        <f t="shared" si="236"/>
        <v>254</v>
      </c>
      <c r="IK15" s="506">
        <f t="shared" si="237"/>
        <v>264</v>
      </c>
      <c r="IL15" s="506">
        <f t="shared" si="238"/>
        <v>431</v>
      </c>
      <c r="IM15" s="506">
        <f t="shared" si="239"/>
        <v>317</v>
      </c>
      <c r="IN15" s="506">
        <f t="shared" si="240"/>
        <v>290</v>
      </c>
      <c r="IO15" s="506">
        <f t="shared" si="241"/>
        <v>316</v>
      </c>
      <c r="IP15" s="506">
        <f t="shared" si="241"/>
        <v>379</v>
      </c>
      <c r="IQ15" s="505">
        <f t="shared" si="242"/>
        <v>2565</v>
      </c>
      <c r="IR15" s="506">
        <f t="shared" si="243"/>
        <v>2609</v>
      </c>
      <c r="IS15" s="506">
        <f t="shared" si="244"/>
        <v>3343</v>
      </c>
      <c r="IT15" s="506">
        <f t="shared" si="245"/>
        <v>3535</v>
      </c>
      <c r="IU15" s="506">
        <f t="shared" si="246"/>
        <v>4701</v>
      </c>
      <c r="IV15" s="506">
        <f t="shared" si="247"/>
        <v>4690</v>
      </c>
      <c r="IW15" s="506">
        <f t="shared" si="248"/>
        <v>5133</v>
      </c>
      <c r="IX15" s="506">
        <f t="shared" si="249"/>
        <v>5204</v>
      </c>
      <c r="IY15" s="506">
        <f t="shared" si="249"/>
        <v>5164</v>
      </c>
      <c r="IZ15" s="501">
        <v>1652</v>
      </c>
      <c r="JA15" s="502">
        <v>1743</v>
      </c>
      <c r="JB15" s="502">
        <v>2554</v>
      </c>
      <c r="JC15" s="502">
        <v>2713</v>
      </c>
      <c r="JD15" s="503">
        <v>3653</v>
      </c>
      <c r="JE15" s="503">
        <v>3767</v>
      </c>
      <c r="JF15" s="503">
        <v>4199</v>
      </c>
      <c r="JG15" s="503">
        <v>4322</v>
      </c>
      <c r="JH15" s="504">
        <v>4222</v>
      </c>
      <c r="JI15" s="501">
        <v>267</v>
      </c>
      <c r="JJ15" s="503">
        <v>222</v>
      </c>
      <c r="JK15" s="503">
        <v>167</v>
      </c>
      <c r="JL15" s="503">
        <v>176</v>
      </c>
      <c r="JM15" s="503">
        <v>396</v>
      </c>
      <c r="JN15" s="503">
        <v>281</v>
      </c>
      <c r="JO15" s="503">
        <v>247</v>
      </c>
      <c r="JP15" s="503">
        <v>254</v>
      </c>
      <c r="JQ15" s="504">
        <v>331</v>
      </c>
      <c r="JR15" s="505">
        <f t="shared" si="474"/>
        <v>1919</v>
      </c>
      <c r="JS15" s="506">
        <f t="shared" si="475"/>
        <v>1965</v>
      </c>
      <c r="JT15" s="506">
        <f t="shared" si="476"/>
        <v>2721</v>
      </c>
      <c r="JU15" s="506">
        <f t="shared" si="477"/>
        <v>2889</v>
      </c>
      <c r="JV15" s="506">
        <f t="shared" si="478"/>
        <v>4049</v>
      </c>
      <c r="JW15" s="506">
        <f t="shared" si="479"/>
        <v>4048</v>
      </c>
      <c r="JX15" s="506">
        <f t="shared" si="480"/>
        <v>4446</v>
      </c>
      <c r="JY15" s="506">
        <f t="shared" si="481"/>
        <v>4576</v>
      </c>
      <c r="JZ15" s="506">
        <f t="shared" si="481"/>
        <v>4553</v>
      </c>
      <c r="KA15" s="501">
        <v>530</v>
      </c>
      <c r="KB15" s="502">
        <v>504</v>
      </c>
      <c r="KC15" s="502">
        <v>535</v>
      </c>
      <c r="KD15" s="502">
        <v>558</v>
      </c>
      <c r="KE15" s="503">
        <v>617</v>
      </c>
      <c r="KF15" s="503">
        <v>606</v>
      </c>
      <c r="KG15" s="503">
        <v>644</v>
      </c>
      <c r="KH15" s="503">
        <v>566</v>
      </c>
      <c r="KI15" s="504">
        <v>563</v>
      </c>
      <c r="KJ15" s="501">
        <v>116</v>
      </c>
      <c r="KK15" s="503">
        <v>140</v>
      </c>
      <c r="KL15" s="503">
        <v>87</v>
      </c>
      <c r="KM15" s="503">
        <v>88</v>
      </c>
      <c r="KN15" s="503">
        <v>35</v>
      </c>
      <c r="KO15" s="503">
        <v>36</v>
      </c>
      <c r="KP15" s="503">
        <v>43</v>
      </c>
      <c r="KQ15" s="503">
        <v>62</v>
      </c>
      <c r="KR15" s="504">
        <v>48</v>
      </c>
      <c r="KS15" s="505">
        <f t="shared" si="482"/>
        <v>646</v>
      </c>
      <c r="KT15" s="506">
        <f t="shared" si="483"/>
        <v>644</v>
      </c>
      <c r="KU15" s="506">
        <f t="shared" si="484"/>
        <v>622</v>
      </c>
      <c r="KV15" s="506">
        <f t="shared" si="485"/>
        <v>646</v>
      </c>
      <c r="KW15" s="506">
        <f t="shared" si="486"/>
        <v>652</v>
      </c>
      <c r="KX15" s="506">
        <f t="shared" si="487"/>
        <v>642</v>
      </c>
      <c r="KY15" s="506">
        <f t="shared" si="488"/>
        <v>687</v>
      </c>
      <c r="KZ15" s="506">
        <f t="shared" si="489"/>
        <v>628</v>
      </c>
      <c r="LA15" s="506">
        <f t="shared" si="489"/>
        <v>611</v>
      </c>
      <c r="LB15" s="505">
        <f t="shared" si="258"/>
        <v>3918</v>
      </c>
      <c r="LC15" s="507">
        <f t="shared" si="259"/>
        <v>3624</v>
      </c>
      <c r="LD15" s="507">
        <f t="shared" si="260"/>
        <v>4208</v>
      </c>
      <c r="LE15" s="507">
        <f t="shared" si="261"/>
        <v>4365</v>
      </c>
      <c r="LF15" s="508">
        <f t="shared" si="262"/>
        <v>4329</v>
      </c>
      <c r="LG15" s="508">
        <f t="shared" si="263"/>
        <v>3863</v>
      </c>
      <c r="LH15" s="508">
        <f t="shared" si="264"/>
        <v>3986</v>
      </c>
      <c r="LI15" s="508">
        <f t="shared" si="265"/>
        <v>3928</v>
      </c>
      <c r="LJ15" s="508">
        <f t="shared" si="265"/>
        <v>3488</v>
      </c>
      <c r="LK15" s="505">
        <f t="shared" si="266"/>
        <v>530</v>
      </c>
      <c r="LL15" s="506">
        <f t="shared" si="267"/>
        <v>431</v>
      </c>
      <c r="LM15" s="506">
        <f t="shared" si="268"/>
        <v>456</v>
      </c>
      <c r="LN15" s="506">
        <f t="shared" si="269"/>
        <v>908</v>
      </c>
      <c r="LO15" s="506">
        <f t="shared" si="270"/>
        <v>1530</v>
      </c>
      <c r="LP15" s="506">
        <f t="shared" si="271"/>
        <v>1609</v>
      </c>
      <c r="LQ15" s="506">
        <f t="shared" si="272"/>
        <v>264</v>
      </c>
      <c r="LR15" s="506">
        <f t="shared" si="273"/>
        <v>283</v>
      </c>
      <c r="LS15" s="506">
        <f t="shared" si="273"/>
        <v>273</v>
      </c>
      <c r="LT15" s="505">
        <f t="shared" si="274"/>
        <v>4448</v>
      </c>
      <c r="LU15" s="506">
        <f t="shared" si="275"/>
        <v>4055</v>
      </c>
      <c r="LV15" s="506">
        <f t="shared" si="276"/>
        <v>4664</v>
      </c>
      <c r="LW15" s="506">
        <f t="shared" si="277"/>
        <v>5273</v>
      </c>
      <c r="LX15" s="506">
        <f t="shared" si="278"/>
        <v>5859</v>
      </c>
      <c r="LY15" s="506">
        <f t="shared" si="279"/>
        <v>5472</v>
      </c>
      <c r="LZ15" s="506">
        <f t="shared" si="280"/>
        <v>4250</v>
      </c>
      <c r="MA15" s="506">
        <f t="shared" si="281"/>
        <v>4211</v>
      </c>
      <c r="MB15" s="506">
        <f t="shared" si="281"/>
        <v>3761</v>
      </c>
      <c r="MC15" s="501">
        <v>1789</v>
      </c>
      <c r="MD15" s="502">
        <v>1729</v>
      </c>
      <c r="ME15" s="502">
        <v>2104</v>
      </c>
      <c r="MF15" s="502">
        <v>2127</v>
      </c>
      <c r="MG15" s="503">
        <v>2087</v>
      </c>
      <c r="MH15" s="503">
        <v>1932</v>
      </c>
      <c r="MI15" s="503">
        <v>1901</v>
      </c>
      <c r="MJ15" s="503">
        <v>2011</v>
      </c>
      <c r="MK15" s="504">
        <v>1801</v>
      </c>
      <c r="ML15" s="501">
        <v>237</v>
      </c>
      <c r="MM15" s="503">
        <v>212</v>
      </c>
      <c r="MN15" s="503">
        <v>146</v>
      </c>
      <c r="MO15" s="503">
        <v>191</v>
      </c>
      <c r="MP15" s="503">
        <v>257</v>
      </c>
      <c r="MQ15" s="503">
        <v>204</v>
      </c>
      <c r="MR15" s="503">
        <v>141</v>
      </c>
      <c r="MS15" s="503">
        <v>132</v>
      </c>
      <c r="MT15" s="504">
        <v>167</v>
      </c>
      <c r="MU15" s="505">
        <f t="shared" si="490"/>
        <v>2026</v>
      </c>
      <c r="MV15" s="506">
        <f t="shared" si="491"/>
        <v>1941</v>
      </c>
      <c r="MW15" s="506">
        <f t="shared" si="492"/>
        <v>2250</v>
      </c>
      <c r="MX15" s="506">
        <f t="shared" si="493"/>
        <v>2318</v>
      </c>
      <c r="MY15" s="506">
        <f t="shared" si="494"/>
        <v>2344</v>
      </c>
      <c r="MZ15" s="506">
        <f t="shared" si="495"/>
        <v>2136</v>
      </c>
      <c r="NA15" s="506">
        <f t="shared" si="496"/>
        <v>2042</v>
      </c>
      <c r="NB15" s="506">
        <f t="shared" si="497"/>
        <v>2143</v>
      </c>
      <c r="NC15" s="506">
        <f t="shared" si="497"/>
        <v>1968</v>
      </c>
      <c r="ND15" s="501">
        <v>447</v>
      </c>
      <c r="NE15" s="502">
        <v>406</v>
      </c>
      <c r="NF15" s="502">
        <v>429</v>
      </c>
      <c r="NG15" s="502">
        <v>441</v>
      </c>
      <c r="NH15" s="503">
        <v>449</v>
      </c>
      <c r="NI15" s="503">
        <v>403</v>
      </c>
      <c r="NJ15" s="503">
        <v>384</v>
      </c>
      <c r="NK15" s="503">
        <v>362</v>
      </c>
      <c r="NL15" s="504">
        <v>344</v>
      </c>
      <c r="NM15" s="501">
        <v>21</v>
      </c>
      <c r="NN15" s="503">
        <v>17</v>
      </c>
      <c r="NO15" s="503">
        <v>5</v>
      </c>
      <c r="NP15" s="503">
        <v>23</v>
      </c>
      <c r="NQ15" s="503">
        <v>24</v>
      </c>
      <c r="NR15" s="503">
        <v>11</v>
      </c>
      <c r="NS15" s="503">
        <v>9</v>
      </c>
      <c r="NT15" s="503">
        <v>17</v>
      </c>
      <c r="NU15" s="504">
        <v>9</v>
      </c>
      <c r="NV15" s="505">
        <f t="shared" si="498"/>
        <v>468</v>
      </c>
      <c r="NW15" s="506">
        <f t="shared" si="499"/>
        <v>423</v>
      </c>
      <c r="NX15" s="506">
        <f t="shared" si="500"/>
        <v>434</v>
      </c>
      <c r="NY15" s="506">
        <f t="shared" si="501"/>
        <v>464</v>
      </c>
      <c r="NZ15" s="506">
        <f t="shared" si="502"/>
        <v>473</v>
      </c>
      <c r="OA15" s="506">
        <f t="shared" si="503"/>
        <v>414</v>
      </c>
      <c r="OB15" s="506">
        <f t="shared" si="504"/>
        <v>393</v>
      </c>
      <c r="OC15" s="506">
        <f t="shared" si="505"/>
        <v>379</v>
      </c>
      <c r="OD15" s="506">
        <f t="shared" si="505"/>
        <v>353</v>
      </c>
      <c r="OE15" s="501">
        <v>1682</v>
      </c>
      <c r="OF15" s="502">
        <v>1489</v>
      </c>
      <c r="OG15" s="502">
        <v>1675</v>
      </c>
      <c r="OH15" s="502">
        <v>1797</v>
      </c>
      <c r="OI15" s="503">
        <v>1793</v>
      </c>
      <c r="OJ15" s="503">
        <v>1528</v>
      </c>
      <c r="OK15" s="503">
        <v>1701</v>
      </c>
      <c r="OL15" s="503">
        <v>1555</v>
      </c>
      <c r="OM15" s="504">
        <v>1343</v>
      </c>
      <c r="ON15" s="501">
        <v>272</v>
      </c>
      <c r="OO15" s="503">
        <v>202</v>
      </c>
      <c r="OP15" s="503">
        <v>305</v>
      </c>
      <c r="OQ15" s="503">
        <v>694</v>
      </c>
      <c r="OR15" s="503">
        <v>1249</v>
      </c>
      <c r="OS15" s="503">
        <v>1394</v>
      </c>
      <c r="OT15" s="503">
        <v>114</v>
      </c>
      <c r="OU15" s="503">
        <v>134</v>
      </c>
      <c r="OV15" s="504">
        <v>97</v>
      </c>
      <c r="OW15" s="505">
        <f t="shared" si="506"/>
        <v>1954</v>
      </c>
      <c r="OX15" s="506">
        <f t="shared" si="507"/>
        <v>1691</v>
      </c>
      <c r="OY15" s="506">
        <f t="shared" si="508"/>
        <v>1980</v>
      </c>
      <c r="OZ15" s="506">
        <f t="shared" si="509"/>
        <v>2491</v>
      </c>
      <c r="PA15" s="506">
        <f t="shared" si="510"/>
        <v>3042</v>
      </c>
      <c r="PB15" s="506">
        <f t="shared" si="511"/>
        <v>2922</v>
      </c>
      <c r="PC15" s="506">
        <f t="shared" si="512"/>
        <v>1815</v>
      </c>
      <c r="PD15" s="506">
        <f t="shared" si="513"/>
        <v>1689</v>
      </c>
      <c r="PE15" s="506">
        <f t="shared" si="513"/>
        <v>1440</v>
      </c>
      <c r="PF15" s="277"/>
      <c r="PG15" s="277"/>
    </row>
    <row r="16" spans="1:423" s="12" customFormat="1" x14ac:dyDescent="0.2">
      <c r="A16" s="11" t="s">
        <v>13</v>
      </c>
      <c r="B16" s="34">
        <f t="shared" si="376"/>
        <v>26724</v>
      </c>
      <c r="C16" s="34">
        <f t="shared" si="377"/>
        <v>28374</v>
      </c>
      <c r="D16" s="34">
        <f t="shared" si="378"/>
        <v>29190</v>
      </c>
      <c r="E16" s="34">
        <f t="shared" si="379"/>
        <v>30245</v>
      </c>
      <c r="F16" s="34">
        <f t="shared" si="380"/>
        <v>34329</v>
      </c>
      <c r="G16" s="34">
        <f t="shared" si="381"/>
        <v>36376</v>
      </c>
      <c r="H16" s="34">
        <f t="shared" si="382"/>
        <v>39812</v>
      </c>
      <c r="I16" s="34">
        <f t="shared" si="383"/>
        <v>41812</v>
      </c>
      <c r="J16" s="34">
        <f t="shared" si="384"/>
        <v>42399</v>
      </c>
      <c r="K16" s="34">
        <f t="shared" si="385"/>
        <v>42561</v>
      </c>
      <c r="L16" s="34">
        <f t="shared" si="386"/>
        <v>42295</v>
      </c>
      <c r="M16" s="35">
        <f t="shared" si="387"/>
        <v>8365</v>
      </c>
      <c r="N16" s="29">
        <f t="shared" si="388"/>
        <v>9871</v>
      </c>
      <c r="O16" s="29">
        <f t="shared" si="389"/>
        <v>9551</v>
      </c>
      <c r="P16" s="29">
        <f t="shared" si="390"/>
        <v>8802</v>
      </c>
      <c r="Q16" s="29">
        <f t="shared" si="391"/>
        <v>10188</v>
      </c>
      <c r="R16" s="29">
        <f t="shared" si="392"/>
        <v>11989</v>
      </c>
      <c r="S16" s="29">
        <f t="shared" si="393"/>
        <v>12161</v>
      </c>
      <c r="T16" s="29">
        <f t="shared" si="394"/>
        <v>14541</v>
      </c>
      <c r="U16" s="29">
        <f t="shared" si="395"/>
        <v>15209</v>
      </c>
      <c r="V16" s="29">
        <f t="shared" si="396"/>
        <v>15593</v>
      </c>
      <c r="W16" s="29">
        <f t="shared" si="397"/>
        <v>15464</v>
      </c>
      <c r="X16" s="35">
        <f t="shared" si="398"/>
        <v>35089</v>
      </c>
      <c r="Y16" s="29">
        <f t="shared" si="399"/>
        <v>38245</v>
      </c>
      <c r="Z16" s="29">
        <f t="shared" si="400"/>
        <v>38741</v>
      </c>
      <c r="AA16" s="29">
        <f t="shared" si="401"/>
        <v>39047</v>
      </c>
      <c r="AB16" s="29">
        <f t="shared" si="402"/>
        <v>44517</v>
      </c>
      <c r="AC16" s="29">
        <f t="shared" si="403"/>
        <v>48365</v>
      </c>
      <c r="AD16" s="29">
        <f t="shared" si="404"/>
        <v>51973</v>
      </c>
      <c r="AE16" s="29">
        <f t="shared" si="405"/>
        <v>56353</v>
      </c>
      <c r="AF16" s="29">
        <f t="shared" si="406"/>
        <v>57608</v>
      </c>
      <c r="AG16" s="29">
        <f t="shared" si="407"/>
        <v>58154</v>
      </c>
      <c r="AH16" s="29">
        <f t="shared" si="408"/>
        <v>57759</v>
      </c>
      <c r="AI16" s="42">
        <v>8026</v>
      </c>
      <c r="AJ16" s="31">
        <v>8238</v>
      </c>
      <c r="AK16" s="31">
        <v>8538</v>
      </c>
      <c r="AL16" s="31">
        <v>8781</v>
      </c>
      <c r="AM16" s="32">
        <v>9708</v>
      </c>
      <c r="AN16" s="32">
        <v>10464</v>
      </c>
      <c r="AO16" s="32">
        <v>11613</v>
      </c>
      <c r="AP16" s="32">
        <v>12243</v>
      </c>
      <c r="AQ16" s="32">
        <v>12461</v>
      </c>
      <c r="AR16" s="32">
        <v>12967</v>
      </c>
      <c r="AS16" s="32">
        <v>13631</v>
      </c>
      <c r="AT16" s="42">
        <v>239</v>
      </c>
      <c r="AU16" s="32">
        <v>295</v>
      </c>
      <c r="AV16" s="32">
        <v>328</v>
      </c>
      <c r="AW16" s="32">
        <v>411</v>
      </c>
      <c r="AX16" s="32">
        <v>937</v>
      </c>
      <c r="AY16" s="32">
        <v>1080</v>
      </c>
      <c r="AZ16" s="32">
        <v>898</v>
      </c>
      <c r="BA16" s="32">
        <v>2910</v>
      </c>
      <c r="BB16" s="32">
        <v>3157</v>
      </c>
      <c r="BC16" s="32">
        <v>3370</v>
      </c>
      <c r="BD16" s="32">
        <v>3455</v>
      </c>
      <c r="BE16" s="33">
        <f t="shared" si="409"/>
        <v>15395</v>
      </c>
      <c r="BF16" s="30">
        <f t="shared" si="410"/>
        <v>17186</v>
      </c>
      <c r="BG16" s="30">
        <f t="shared" si="411"/>
        <v>17146</v>
      </c>
      <c r="BH16" s="30">
        <f t="shared" si="412"/>
        <v>16564</v>
      </c>
      <c r="BI16" s="30">
        <f t="shared" si="413"/>
        <v>18669</v>
      </c>
      <c r="BJ16" s="30">
        <f t="shared" si="414"/>
        <v>21198</v>
      </c>
      <c r="BK16" s="30">
        <f t="shared" si="415"/>
        <v>22543</v>
      </c>
      <c r="BL16" s="30">
        <f t="shared" si="416"/>
        <v>25165</v>
      </c>
      <c r="BM16" s="30">
        <f t="shared" si="417"/>
        <v>26161</v>
      </c>
      <c r="BN16" s="30">
        <f t="shared" si="418"/>
        <v>27491</v>
      </c>
      <c r="BO16" s="30">
        <f t="shared" si="418"/>
        <v>28138</v>
      </c>
      <c r="BP16" s="117">
        <f t="shared" si="419"/>
        <v>7369</v>
      </c>
      <c r="BQ16" s="118">
        <f t="shared" si="420"/>
        <v>8948</v>
      </c>
      <c r="BR16" s="118">
        <f t="shared" si="421"/>
        <v>8608</v>
      </c>
      <c r="BS16" s="118">
        <f t="shared" si="422"/>
        <v>7783</v>
      </c>
      <c r="BT16" s="118">
        <f t="shared" si="423"/>
        <v>8961</v>
      </c>
      <c r="BU16" s="118">
        <f t="shared" si="424"/>
        <v>10734</v>
      </c>
      <c r="BV16" s="118">
        <f t="shared" si="425"/>
        <v>10930</v>
      </c>
      <c r="BW16" s="118">
        <f t="shared" si="426"/>
        <v>12922</v>
      </c>
      <c r="BX16" s="118">
        <f t="shared" si="427"/>
        <v>13700</v>
      </c>
      <c r="BY16" s="118">
        <f t="shared" si="428"/>
        <v>14524</v>
      </c>
      <c r="BZ16" s="118">
        <f t="shared" si="428"/>
        <v>14507</v>
      </c>
      <c r="CA16" s="400">
        <f t="shared" si="174"/>
        <v>0.47866190321532964</v>
      </c>
      <c r="CB16" s="401">
        <f t="shared" si="175"/>
        <v>0.52065634819038753</v>
      </c>
      <c r="CC16" s="401">
        <f t="shared" si="176"/>
        <v>0.50204129242972118</v>
      </c>
      <c r="CD16" s="401">
        <f t="shared" si="177"/>
        <v>0.46987442646703692</v>
      </c>
      <c r="CE16" s="401">
        <f t="shared" si="178"/>
        <v>0.47999357223204242</v>
      </c>
      <c r="CF16" s="401">
        <f t="shared" si="179"/>
        <v>0.50636852533257859</v>
      </c>
      <c r="CG16" s="401">
        <f t="shared" si="180"/>
        <v>0.48485117331322364</v>
      </c>
      <c r="CH16" s="401">
        <f t="shared" si="429"/>
        <v>0.51349095966620306</v>
      </c>
      <c r="CI16" s="401">
        <f t="shared" si="430"/>
        <v>0.52368028745078554</v>
      </c>
      <c r="CJ16" s="401">
        <f t="shared" si="431"/>
        <v>0.52831835873558619</v>
      </c>
      <c r="CK16" s="401">
        <f t="shared" si="431"/>
        <v>0.51556613831828846</v>
      </c>
      <c r="CL16" s="119">
        <f t="shared" si="432"/>
        <v>0.91814104161475207</v>
      </c>
      <c r="CM16" s="120">
        <f t="shared" si="433"/>
        <v>1.086185967467832</v>
      </c>
      <c r="CN16" s="120">
        <f t="shared" si="434"/>
        <v>1.008198641368002</v>
      </c>
      <c r="CO16" s="120">
        <f t="shared" si="435"/>
        <v>0.88634551873362943</v>
      </c>
      <c r="CP16" s="120">
        <f t="shared" si="436"/>
        <v>0.92305315203955496</v>
      </c>
      <c r="CQ16" s="120">
        <f t="shared" si="437"/>
        <v>1.025802752293578</v>
      </c>
      <c r="CR16" s="120">
        <f t="shared" si="438"/>
        <v>0.94118660122276754</v>
      </c>
      <c r="CS16" s="120">
        <f t="shared" si="439"/>
        <v>1.0554602630074328</v>
      </c>
      <c r="CT16" s="120">
        <f t="shared" si="440"/>
        <v>1.0994302222935559</v>
      </c>
      <c r="CU16" s="120">
        <f t="shared" si="441"/>
        <v>1.1200740340865274</v>
      </c>
      <c r="CV16" s="120"/>
      <c r="CW16" s="70" t="s">
        <v>36</v>
      </c>
      <c r="CX16" s="39" t="s">
        <v>36</v>
      </c>
      <c r="CY16" s="284" t="s">
        <v>36</v>
      </c>
      <c r="CZ16" s="284" t="s">
        <v>36</v>
      </c>
      <c r="DA16" s="285" t="s">
        <v>36</v>
      </c>
      <c r="DB16" s="285" t="s">
        <v>36</v>
      </c>
      <c r="DC16" s="285" t="s">
        <v>36</v>
      </c>
      <c r="DD16" s="285" t="s">
        <v>36</v>
      </c>
      <c r="DE16" s="14" t="s">
        <v>36</v>
      </c>
      <c r="DF16" s="14" t="s">
        <v>36</v>
      </c>
      <c r="DG16" s="14" t="s">
        <v>36</v>
      </c>
      <c r="DH16" s="281">
        <v>7130</v>
      </c>
      <c r="DI16" s="280">
        <v>8653</v>
      </c>
      <c r="DJ16" s="280">
        <v>8280</v>
      </c>
      <c r="DK16" s="280">
        <v>7372</v>
      </c>
      <c r="DL16" s="280">
        <v>8024</v>
      </c>
      <c r="DM16" s="280">
        <v>9654</v>
      </c>
      <c r="DN16" s="280">
        <v>10032</v>
      </c>
      <c r="DO16" s="280">
        <v>10012</v>
      </c>
      <c r="DP16" s="32">
        <v>10543</v>
      </c>
      <c r="DQ16" s="32">
        <v>11154</v>
      </c>
      <c r="DR16" s="32">
        <v>11052</v>
      </c>
      <c r="DS16" s="286">
        <f t="shared" si="442"/>
        <v>7130</v>
      </c>
      <c r="DT16" s="287">
        <f t="shared" si="443"/>
        <v>8653</v>
      </c>
      <c r="DU16" s="287">
        <f t="shared" si="444"/>
        <v>8280</v>
      </c>
      <c r="DV16" s="287">
        <f t="shared" si="445"/>
        <v>7372</v>
      </c>
      <c r="DW16" s="287">
        <f t="shared" si="446"/>
        <v>8024</v>
      </c>
      <c r="DX16" s="287">
        <f t="shared" si="447"/>
        <v>9654</v>
      </c>
      <c r="DY16" s="287">
        <f t="shared" si="448"/>
        <v>10032</v>
      </c>
      <c r="DZ16" s="287">
        <f t="shared" si="449"/>
        <v>10012</v>
      </c>
      <c r="EA16" s="287">
        <f t="shared" si="450"/>
        <v>10543</v>
      </c>
      <c r="EB16" s="287">
        <f t="shared" si="451"/>
        <v>11154</v>
      </c>
      <c r="EC16" s="287">
        <f t="shared" si="451"/>
        <v>11052</v>
      </c>
      <c r="ED16" s="461">
        <v>488</v>
      </c>
      <c r="EE16" s="444">
        <v>451</v>
      </c>
      <c r="EF16" s="462">
        <v>20</v>
      </c>
      <c r="EG16" s="462">
        <v>14</v>
      </c>
      <c r="EH16" s="468">
        <f t="shared" si="452"/>
        <v>508</v>
      </c>
      <c r="EI16" s="468">
        <f t="shared" si="453"/>
        <v>465</v>
      </c>
      <c r="EJ16" s="461">
        <v>2099</v>
      </c>
      <c r="EK16" s="444">
        <v>2158</v>
      </c>
      <c r="EL16" s="462">
        <v>101</v>
      </c>
      <c r="EM16" s="462">
        <v>69</v>
      </c>
      <c r="EN16" s="468">
        <f t="shared" si="454"/>
        <v>2200</v>
      </c>
      <c r="EO16" s="468">
        <f t="shared" si="454"/>
        <v>2227</v>
      </c>
      <c r="EP16" s="461">
        <v>1900</v>
      </c>
      <c r="EQ16" s="444">
        <v>1818</v>
      </c>
      <c r="ER16" s="462">
        <v>24</v>
      </c>
      <c r="ES16" s="462">
        <v>32</v>
      </c>
      <c r="ET16" s="468">
        <f t="shared" si="455"/>
        <v>1924</v>
      </c>
      <c r="EU16" s="468">
        <f t="shared" si="455"/>
        <v>1850</v>
      </c>
      <c r="EV16" s="461">
        <v>2520</v>
      </c>
      <c r="EW16" s="444">
        <v>2586</v>
      </c>
      <c r="EX16" s="462">
        <v>65</v>
      </c>
      <c r="EY16" s="462">
        <v>58</v>
      </c>
      <c r="EZ16" s="468">
        <f t="shared" si="456"/>
        <v>2585</v>
      </c>
      <c r="FA16" s="468">
        <f t="shared" si="456"/>
        <v>2644</v>
      </c>
      <c r="FB16" s="461">
        <v>5099</v>
      </c>
      <c r="FC16" s="444">
        <v>4817</v>
      </c>
      <c r="FD16" s="462">
        <v>262</v>
      </c>
      <c r="FE16" s="462">
        <v>265</v>
      </c>
      <c r="FF16" s="468">
        <f t="shared" si="457"/>
        <v>5361</v>
      </c>
      <c r="FG16" s="468">
        <f t="shared" si="457"/>
        <v>5082</v>
      </c>
      <c r="FH16" s="461">
        <v>1980</v>
      </c>
      <c r="FI16" s="444">
        <v>2063</v>
      </c>
      <c r="FJ16" s="462">
        <v>86</v>
      </c>
      <c r="FK16" s="462">
        <v>68</v>
      </c>
      <c r="FL16" s="468">
        <f t="shared" si="458"/>
        <v>2066</v>
      </c>
      <c r="FM16" s="468">
        <f t="shared" si="458"/>
        <v>2131</v>
      </c>
      <c r="FN16" s="461">
        <v>1092</v>
      </c>
      <c r="FO16" s="444">
        <v>984</v>
      </c>
      <c r="FP16" s="462">
        <v>94</v>
      </c>
      <c r="FQ16" s="462">
        <v>76</v>
      </c>
      <c r="FR16" s="468">
        <f t="shared" si="459"/>
        <v>1186</v>
      </c>
      <c r="FS16" s="468">
        <f t="shared" si="459"/>
        <v>1060</v>
      </c>
      <c r="FT16" s="461">
        <v>4212</v>
      </c>
      <c r="FU16" s="444">
        <v>3930</v>
      </c>
      <c r="FV16" s="462">
        <v>60</v>
      </c>
      <c r="FW16" s="462">
        <v>52</v>
      </c>
      <c r="FX16" s="468">
        <f t="shared" si="460"/>
        <v>4272</v>
      </c>
      <c r="FY16" s="468">
        <f t="shared" si="460"/>
        <v>3982</v>
      </c>
      <c r="FZ16" s="461">
        <v>57</v>
      </c>
      <c r="GA16" s="444">
        <v>61</v>
      </c>
      <c r="GB16" s="462">
        <v>2</v>
      </c>
      <c r="GC16" s="462">
        <v>1</v>
      </c>
      <c r="GD16" s="468">
        <f t="shared" si="461"/>
        <v>59</v>
      </c>
      <c r="GE16" s="468">
        <f t="shared" si="461"/>
        <v>62</v>
      </c>
      <c r="GF16" s="461">
        <v>7513</v>
      </c>
      <c r="GG16" s="444">
        <v>7005</v>
      </c>
      <c r="GH16" s="462">
        <v>336</v>
      </c>
      <c r="GI16" s="462">
        <v>294</v>
      </c>
      <c r="GJ16" s="468">
        <f t="shared" si="462"/>
        <v>7849</v>
      </c>
      <c r="GK16" s="468">
        <f t="shared" si="462"/>
        <v>7299</v>
      </c>
      <c r="GL16" s="461">
        <v>2368</v>
      </c>
      <c r="GM16" s="444">
        <v>2632</v>
      </c>
      <c r="GN16" s="462">
        <v>15</v>
      </c>
      <c r="GO16" s="462">
        <v>21</v>
      </c>
      <c r="GP16" s="468">
        <f t="shared" si="463"/>
        <v>2383</v>
      </c>
      <c r="GQ16" s="468">
        <f t="shared" si="463"/>
        <v>2653</v>
      </c>
      <c r="GR16" s="461">
        <v>266</v>
      </c>
      <c r="GS16" s="444">
        <v>159</v>
      </c>
      <c r="GT16" s="462">
        <v>4</v>
      </c>
      <c r="GU16" s="462">
        <v>7</v>
      </c>
      <c r="GV16" s="327">
        <f t="shared" si="464"/>
        <v>270</v>
      </c>
      <c r="GW16" s="327">
        <f t="shared" si="464"/>
        <v>166</v>
      </c>
      <c r="GX16" s="501">
        <v>1702</v>
      </c>
      <c r="GY16" s="502">
        <v>1911</v>
      </c>
      <c r="GZ16" s="502">
        <v>1865</v>
      </c>
      <c r="HA16" s="502">
        <v>1954</v>
      </c>
      <c r="HB16" s="503">
        <v>2622</v>
      </c>
      <c r="HC16" s="503">
        <v>2813</v>
      </c>
      <c r="HD16" s="503">
        <v>3062</v>
      </c>
      <c r="HE16" s="503">
        <v>1874</v>
      </c>
      <c r="HF16" s="504">
        <v>1761</v>
      </c>
      <c r="HG16" s="501">
        <v>17</v>
      </c>
      <c r="HH16" s="503">
        <v>24</v>
      </c>
      <c r="HI16" s="503">
        <v>28</v>
      </c>
      <c r="HJ16" s="503">
        <v>47</v>
      </c>
      <c r="HK16" s="503">
        <v>90</v>
      </c>
      <c r="HL16" s="503">
        <v>95</v>
      </c>
      <c r="HM16" s="503">
        <v>75</v>
      </c>
      <c r="HN16" s="503">
        <v>43</v>
      </c>
      <c r="HO16" s="504">
        <v>34</v>
      </c>
      <c r="HP16" s="505">
        <f t="shared" si="465"/>
        <v>1719</v>
      </c>
      <c r="HQ16" s="506">
        <f t="shared" si="466"/>
        <v>1935</v>
      </c>
      <c r="HR16" s="506">
        <f t="shared" si="467"/>
        <v>1893</v>
      </c>
      <c r="HS16" s="506">
        <f t="shared" si="468"/>
        <v>2001</v>
      </c>
      <c r="HT16" s="506">
        <f t="shared" si="469"/>
        <v>2712</v>
      </c>
      <c r="HU16" s="506">
        <f t="shared" si="470"/>
        <v>2908</v>
      </c>
      <c r="HV16" s="506">
        <f t="shared" si="471"/>
        <v>3137</v>
      </c>
      <c r="HW16" s="506">
        <f t="shared" si="472"/>
        <v>1917</v>
      </c>
      <c r="HX16" s="506">
        <f t="shared" si="473"/>
        <v>1795</v>
      </c>
      <c r="HY16" s="505">
        <f t="shared" si="226"/>
        <v>6239</v>
      </c>
      <c r="HZ16" s="507">
        <f t="shared" si="227"/>
        <v>7255</v>
      </c>
      <c r="IA16" s="507">
        <f t="shared" si="228"/>
        <v>7839</v>
      </c>
      <c r="IB16" s="507">
        <f t="shared" si="229"/>
        <v>8537</v>
      </c>
      <c r="IC16" s="508">
        <f t="shared" si="230"/>
        <v>11234</v>
      </c>
      <c r="ID16" s="508">
        <f t="shared" si="231"/>
        <v>11782</v>
      </c>
      <c r="IE16" s="508">
        <f t="shared" si="232"/>
        <v>13015</v>
      </c>
      <c r="IF16" s="508">
        <f t="shared" si="233"/>
        <v>15690</v>
      </c>
      <c r="IG16" s="508">
        <f t="shared" si="233"/>
        <v>16467</v>
      </c>
      <c r="IH16" s="505">
        <f t="shared" si="234"/>
        <v>320</v>
      </c>
      <c r="II16" s="506">
        <f t="shared" si="235"/>
        <v>448</v>
      </c>
      <c r="IJ16" s="506">
        <f t="shared" si="236"/>
        <v>507</v>
      </c>
      <c r="IK16" s="506">
        <f t="shared" si="237"/>
        <v>553</v>
      </c>
      <c r="IL16" s="506">
        <f t="shared" si="238"/>
        <v>670</v>
      </c>
      <c r="IM16" s="506">
        <f t="shared" si="239"/>
        <v>655</v>
      </c>
      <c r="IN16" s="506">
        <f t="shared" si="240"/>
        <v>661</v>
      </c>
      <c r="IO16" s="506">
        <f t="shared" si="241"/>
        <v>1046</v>
      </c>
      <c r="IP16" s="506">
        <f t="shared" si="241"/>
        <v>1006</v>
      </c>
      <c r="IQ16" s="505">
        <f t="shared" si="242"/>
        <v>6559</v>
      </c>
      <c r="IR16" s="506">
        <f t="shared" si="243"/>
        <v>7703</v>
      </c>
      <c r="IS16" s="506">
        <f t="shared" si="244"/>
        <v>8346</v>
      </c>
      <c r="IT16" s="506">
        <f t="shared" si="245"/>
        <v>9090</v>
      </c>
      <c r="IU16" s="506">
        <f t="shared" si="246"/>
        <v>11904</v>
      </c>
      <c r="IV16" s="506">
        <f t="shared" si="247"/>
        <v>12437</v>
      </c>
      <c r="IW16" s="506">
        <f t="shared" si="248"/>
        <v>13676</v>
      </c>
      <c r="IX16" s="506">
        <f t="shared" si="249"/>
        <v>16736</v>
      </c>
      <c r="IY16" s="506">
        <f t="shared" si="249"/>
        <v>17473</v>
      </c>
      <c r="IZ16" s="501">
        <v>3419</v>
      </c>
      <c r="JA16" s="502">
        <v>3938</v>
      </c>
      <c r="JB16" s="502">
        <v>4469</v>
      </c>
      <c r="JC16" s="502">
        <v>4993</v>
      </c>
      <c r="JD16" s="503">
        <v>7117</v>
      </c>
      <c r="JE16" s="503">
        <v>7912</v>
      </c>
      <c r="JF16" s="503">
        <v>8366</v>
      </c>
      <c r="JG16" s="503">
        <v>11835</v>
      </c>
      <c r="JH16" s="504">
        <v>12443</v>
      </c>
      <c r="JI16" s="501">
        <v>212</v>
      </c>
      <c r="JJ16" s="503">
        <v>236</v>
      </c>
      <c r="JK16" s="503">
        <v>287</v>
      </c>
      <c r="JL16" s="503">
        <v>328</v>
      </c>
      <c r="JM16" s="503">
        <v>447</v>
      </c>
      <c r="JN16" s="503">
        <v>485</v>
      </c>
      <c r="JO16" s="503">
        <v>472</v>
      </c>
      <c r="JP16" s="503">
        <v>825</v>
      </c>
      <c r="JQ16" s="504">
        <v>738</v>
      </c>
      <c r="JR16" s="505">
        <f t="shared" si="474"/>
        <v>3631</v>
      </c>
      <c r="JS16" s="506">
        <f t="shared" si="475"/>
        <v>4174</v>
      </c>
      <c r="JT16" s="506">
        <f t="shared" si="476"/>
        <v>4756</v>
      </c>
      <c r="JU16" s="506">
        <f t="shared" si="477"/>
        <v>5321</v>
      </c>
      <c r="JV16" s="506">
        <f t="shared" si="478"/>
        <v>7564</v>
      </c>
      <c r="JW16" s="506">
        <f t="shared" si="479"/>
        <v>8397</v>
      </c>
      <c r="JX16" s="506">
        <f t="shared" si="480"/>
        <v>8838</v>
      </c>
      <c r="JY16" s="506">
        <f t="shared" si="481"/>
        <v>12660</v>
      </c>
      <c r="JZ16" s="506">
        <f t="shared" si="481"/>
        <v>13181</v>
      </c>
      <c r="KA16" s="501">
        <v>2820</v>
      </c>
      <c r="KB16" s="502">
        <v>3317</v>
      </c>
      <c r="KC16" s="502">
        <v>3370</v>
      </c>
      <c r="KD16" s="502">
        <v>3544</v>
      </c>
      <c r="KE16" s="503">
        <v>4117</v>
      </c>
      <c r="KF16" s="503">
        <v>3870</v>
      </c>
      <c r="KG16" s="503">
        <v>4649</v>
      </c>
      <c r="KH16" s="503">
        <v>3855</v>
      </c>
      <c r="KI16" s="504">
        <v>4024</v>
      </c>
      <c r="KJ16" s="501">
        <v>108</v>
      </c>
      <c r="KK16" s="503">
        <v>212</v>
      </c>
      <c r="KL16" s="503">
        <v>220</v>
      </c>
      <c r="KM16" s="503">
        <v>225</v>
      </c>
      <c r="KN16" s="503">
        <v>223</v>
      </c>
      <c r="KO16" s="503">
        <v>170</v>
      </c>
      <c r="KP16" s="503">
        <v>189</v>
      </c>
      <c r="KQ16" s="503">
        <v>221</v>
      </c>
      <c r="KR16" s="504">
        <v>268</v>
      </c>
      <c r="KS16" s="505">
        <f t="shared" si="482"/>
        <v>2928</v>
      </c>
      <c r="KT16" s="506">
        <f t="shared" si="483"/>
        <v>3529</v>
      </c>
      <c r="KU16" s="506">
        <f t="shared" si="484"/>
        <v>3590</v>
      </c>
      <c r="KV16" s="506">
        <f t="shared" si="485"/>
        <v>3769</v>
      </c>
      <c r="KW16" s="506">
        <f t="shared" si="486"/>
        <v>4340</v>
      </c>
      <c r="KX16" s="506">
        <f t="shared" si="487"/>
        <v>4040</v>
      </c>
      <c r="KY16" s="506">
        <f t="shared" si="488"/>
        <v>4838</v>
      </c>
      <c r="KZ16" s="506">
        <f t="shared" si="489"/>
        <v>4076</v>
      </c>
      <c r="LA16" s="506">
        <f t="shared" si="489"/>
        <v>4292</v>
      </c>
      <c r="LB16" s="505">
        <f t="shared" si="258"/>
        <v>10757</v>
      </c>
      <c r="LC16" s="507">
        <f t="shared" si="259"/>
        <v>10970</v>
      </c>
      <c r="LD16" s="507">
        <f t="shared" si="260"/>
        <v>10948</v>
      </c>
      <c r="LE16" s="507">
        <f t="shared" si="261"/>
        <v>10973</v>
      </c>
      <c r="LF16" s="508">
        <f t="shared" si="262"/>
        <v>10765</v>
      </c>
      <c r="LG16" s="508">
        <f t="shared" si="263"/>
        <v>11317</v>
      </c>
      <c r="LH16" s="508">
        <f t="shared" si="264"/>
        <v>12122</v>
      </c>
      <c r="LI16" s="508">
        <f t="shared" si="265"/>
        <v>12005</v>
      </c>
      <c r="LJ16" s="508">
        <f t="shared" si="265"/>
        <v>11710</v>
      </c>
      <c r="LK16" s="505">
        <f t="shared" si="266"/>
        <v>659</v>
      </c>
      <c r="LL16" s="506">
        <f t="shared" si="267"/>
        <v>451</v>
      </c>
      <c r="LM16" s="506">
        <f t="shared" si="268"/>
        <v>408</v>
      </c>
      <c r="LN16" s="506">
        <f t="shared" si="269"/>
        <v>419</v>
      </c>
      <c r="LO16" s="506">
        <f t="shared" si="270"/>
        <v>467</v>
      </c>
      <c r="LP16" s="506">
        <f t="shared" si="271"/>
        <v>505</v>
      </c>
      <c r="LQ16" s="506">
        <f t="shared" si="272"/>
        <v>495</v>
      </c>
      <c r="LR16" s="506">
        <f t="shared" si="273"/>
        <v>530</v>
      </c>
      <c r="LS16" s="506">
        <f t="shared" si="273"/>
        <v>469</v>
      </c>
      <c r="LT16" s="505">
        <f t="shared" si="274"/>
        <v>11416</v>
      </c>
      <c r="LU16" s="506">
        <f t="shared" si="275"/>
        <v>11421</v>
      </c>
      <c r="LV16" s="506">
        <f t="shared" si="276"/>
        <v>11356</v>
      </c>
      <c r="LW16" s="506">
        <f t="shared" si="277"/>
        <v>11392</v>
      </c>
      <c r="LX16" s="506">
        <f t="shared" si="278"/>
        <v>11232</v>
      </c>
      <c r="LY16" s="506">
        <f t="shared" si="279"/>
        <v>11822</v>
      </c>
      <c r="LZ16" s="506">
        <f t="shared" si="280"/>
        <v>12617</v>
      </c>
      <c r="MA16" s="506">
        <f t="shared" si="281"/>
        <v>12535</v>
      </c>
      <c r="MB16" s="506">
        <f t="shared" si="281"/>
        <v>12179</v>
      </c>
      <c r="MC16" s="501">
        <v>6189</v>
      </c>
      <c r="MD16" s="502">
        <v>6347</v>
      </c>
      <c r="ME16" s="502">
        <v>6338</v>
      </c>
      <c r="MF16" s="502">
        <v>6549</v>
      </c>
      <c r="MG16" s="503">
        <v>6145</v>
      </c>
      <c r="MH16" s="503">
        <v>6359</v>
      </c>
      <c r="MI16" s="503">
        <v>6772</v>
      </c>
      <c r="MJ16" s="503">
        <v>6563</v>
      </c>
      <c r="MK16" s="504">
        <v>6495</v>
      </c>
      <c r="ML16" s="501">
        <v>599</v>
      </c>
      <c r="MM16" s="503">
        <v>376</v>
      </c>
      <c r="MN16" s="503">
        <v>346</v>
      </c>
      <c r="MO16" s="503">
        <v>345</v>
      </c>
      <c r="MP16" s="503">
        <v>376</v>
      </c>
      <c r="MQ16" s="503">
        <v>421</v>
      </c>
      <c r="MR16" s="503">
        <v>426</v>
      </c>
      <c r="MS16" s="503">
        <v>430</v>
      </c>
      <c r="MT16" s="504">
        <v>373</v>
      </c>
      <c r="MU16" s="505">
        <f t="shared" si="490"/>
        <v>6788</v>
      </c>
      <c r="MV16" s="506">
        <f t="shared" si="491"/>
        <v>6723</v>
      </c>
      <c r="MW16" s="506">
        <f t="shared" si="492"/>
        <v>6684</v>
      </c>
      <c r="MX16" s="506">
        <f t="shared" si="493"/>
        <v>6894</v>
      </c>
      <c r="MY16" s="506">
        <f t="shared" si="494"/>
        <v>6521</v>
      </c>
      <c r="MZ16" s="506">
        <f t="shared" si="495"/>
        <v>6780</v>
      </c>
      <c r="NA16" s="506">
        <f t="shared" si="496"/>
        <v>7198</v>
      </c>
      <c r="NB16" s="506">
        <f t="shared" si="497"/>
        <v>6993</v>
      </c>
      <c r="NC16" s="506">
        <f t="shared" si="497"/>
        <v>6868</v>
      </c>
      <c r="ND16" s="501">
        <v>1355</v>
      </c>
      <c r="NE16" s="502">
        <v>1384</v>
      </c>
      <c r="NF16" s="502">
        <v>1445</v>
      </c>
      <c r="NG16" s="502">
        <v>1406</v>
      </c>
      <c r="NH16" s="503">
        <v>1379</v>
      </c>
      <c r="NI16" s="503">
        <v>1496</v>
      </c>
      <c r="NJ16" s="503">
        <v>1622</v>
      </c>
      <c r="NK16" s="503">
        <v>1682</v>
      </c>
      <c r="NL16" s="504">
        <v>1639</v>
      </c>
      <c r="NM16" s="501">
        <v>14</v>
      </c>
      <c r="NN16" s="503">
        <v>11</v>
      </c>
      <c r="NO16" s="503">
        <v>10</v>
      </c>
      <c r="NP16" s="503">
        <v>7</v>
      </c>
      <c r="NQ16" s="503">
        <v>6</v>
      </c>
      <c r="NR16" s="503">
        <v>8</v>
      </c>
      <c r="NS16" s="503">
        <v>6</v>
      </c>
      <c r="NT16" s="503">
        <v>12</v>
      </c>
      <c r="NU16" s="504">
        <v>13</v>
      </c>
      <c r="NV16" s="505">
        <f t="shared" si="498"/>
        <v>1369</v>
      </c>
      <c r="NW16" s="506">
        <f t="shared" si="499"/>
        <v>1395</v>
      </c>
      <c r="NX16" s="506">
        <f t="shared" si="500"/>
        <v>1455</v>
      </c>
      <c r="NY16" s="506">
        <f t="shared" si="501"/>
        <v>1413</v>
      </c>
      <c r="NZ16" s="506">
        <f t="shared" si="502"/>
        <v>1385</v>
      </c>
      <c r="OA16" s="506">
        <f t="shared" si="503"/>
        <v>1504</v>
      </c>
      <c r="OB16" s="506">
        <f t="shared" si="504"/>
        <v>1628</v>
      </c>
      <c r="OC16" s="506">
        <f t="shared" si="505"/>
        <v>1694</v>
      </c>
      <c r="OD16" s="506">
        <f t="shared" si="505"/>
        <v>1652</v>
      </c>
      <c r="OE16" s="501">
        <v>3213</v>
      </c>
      <c r="OF16" s="502">
        <v>3239</v>
      </c>
      <c r="OG16" s="502">
        <v>3165</v>
      </c>
      <c r="OH16" s="502">
        <v>3018</v>
      </c>
      <c r="OI16" s="503">
        <v>3241</v>
      </c>
      <c r="OJ16" s="503">
        <v>3462</v>
      </c>
      <c r="OK16" s="503">
        <v>3728</v>
      </c>
      <c r="OL16" s="503">
        <v>3760</v>
      </c>
      <c r="OM16" s="504">
        <v>3576</v>
      </c>
      <c r="ON16" s="501">
        <v>46</v>
      </c>
      <c r="OO16" s="503">
        <v>64</v>
      </c>
      <c r="OP16" s="503">
        <v>52</v>
      </c>
      <c r="OQ16" s="503">
        <v>67</v>
      </c>
      <c r="OR16" s="503">
        <v>85</v>
      </c>
      <c r="OS16" s="503">
        <v>76</v>
      </c>
      <c r="OT16" s="503">
        <v>63</v>
      </c>
      <c r="OU16" s="503">
        <v>88</v>
      </c>
      <c r="OV16" s="504">
        <v>83</v>
      </c>
      <c r="OW16" s="505">
        <f t="shared" si="506"/>
        <v>3259</v>
      </c>
      <c r="OX16" s="506">
        <f t="shared" si="507"/>
        <v>3303</v>
      </c>
      <c r="OY16" s="506">
        <f t="shared" si="508"/>
        <v>3217</v>
      </c>
      <c r="OZ16" s="506">
        <f t="shared" si="509"/>
        <v>3085</v>
      </c>
      <c r="PA16" s="506">
        <f t="shared" si="510"/>
        <v>3326</v>
      </c>
      <c r="PB16" s="506">
        <f t="shared" si="511"/>
        <v>3538</v>
      </c>
      <c r="PC16" s="506">
        <f t="shared" si="512"/>
        <v>3791</v>
      </c>
      <c r="PD16" s="506">
        <f t="shared" si="513"/>
        <v>3848</v>
      </c>
      <c r="PE16" s="506">
        <f t="shared" si="513"/>
        <v>3659</v>
      </c>
      <c r="PF16" s="277"/>
      <c r="PG16" s="277"/>
    </row>
    <row r="17" spans="1:423" s="12" customFormat="1" x14ac:dyDescent="0.2">
      <c r="A17" s="11" t="s">
        <v>14</v>
      </c>
      <c r="B17" s="34">
        <f t="shared" si="376"/>
        <v>11477</v>
      </c>
      <c r="C17" s="34">
        <f t="shared" si="377"/>
        <v>11167</v>
      </c>
      <c r="D17" s="34">
        <f t="shared" si="378"/>
        <v>11259</v>
      </c>
      <c r="E17" s="34">
        <f t="shared" si="379"/>
        <v>11876</v>
      </c>
      <c r="F17" s="34">
        <f t="shared" si="380"/>
        <v>13517</v>
      </c>
      <c r="G17" s="34">
        <f t="shared" si="381"/>
        <v>14154</v>
      </c>
      <c r="H17" s="34">
        <f t="shared" si="382"/>
        <v>14706</v>
      </c>
      <c r="I17" s="34">
        <f t="shared" si="383"/>
        <v>14799</v>
      </c>
      <c r="J17" s="34">
        <f t="shared" si="384"/>
        <v>15430</v>
      </c>
      <c r="K17" s="34">
        <f t="shared" si="385"/>
        <v>15501</v>
      </c>
      <c r="L17" s="34">
        <f t="shared" si="386"/>
        <v>15791</v>
      </c>
      <c r="M17" s="35">
        <f t="shared" si="387"/>
        <v>3870</v>
      </c>
      <c r="N17" s="29">
        <f t="shared" si="388"/>
        <v>3350</v>
      </c>
      <c r="O17" s="29">
        <f t="shared" si="389"/>
        <v>4241</v>
      </c>
      <c r="P17" s="29">
        <f t="shared" si="390"/>
        <v>4796</v>
      </c>
      <c r="Q17" s="29">
        <f t="shared" si="391"/>
        <v>6030</v>
      </c>
      <c r="R17" s="29">
        <f t="shared" si="392"/>
        <v>6037</v>
      </c>
      <c r="S17" s="29">
        <f t="shared" si="393"/>
        <v>6509</v>
      </c>
      <c r="T17" s="29">
        <f t="shared" si="394"/>
        <v>6983</v>
      </c>
      <c r="U17" s="29">
        <f t="shared" si="395"/>
        <v>7217</v>
      </c>
      <c r="V17" s="29">
        <f t="shared" si="396"/>
        <v>7292</v>
      </c>
      <c r="W17" s="29">
        <f t="shared" si="397"/>
        <v>6969</v>
      </c>
      <c r="X17" s="35">
        <f t="shared" si="398"/>
        <v>15347</v>
      </c>
      <c r="Y17" s="29">
        <f t="shared" si="399"/>
        <v>14517</v>
      </c>
      <c r="Z17" s="29">
        <f t="shared" si="400"/>
        <v>15500</v>
      </c>
      <c r="AA17" s="29">
        <f t="shared" si="401"/>
        <v>16672</v>
      </c>
      <c r="AB17" s="29">
        <f t="shared" si="402"/>
        <v>19547</v>
      </c>
      <c r="AC17" s="29">
        <f t="shared" si="403"/>
        <v>20191</v>
      </c>
      <c r="AD17" s="29">
        <f t="shared" si="404"/>
        <v>21215</v>
      </c>
      <c r="AE17" s="29">
        <f t="shared" si="405"/>
        <v>21782</v>
      </c>
      <c r="AF17" s="29">
        <f t="shared" si="406"/>
        <v>22647</v>
      </c>
      <c r="AG17" s="29">
        <f t="shared" si="407"/>
        <v>22793</v>
      </c>
      <c r="AH17" s="29">
        <f t="shared" si="408"/>
        <v>22760</v>
      </c>
      <c r="AI17" s="42">
        <v>3567</v>
      </c>
      <c r="AJ17" s="31">
        <v>3476</v>
      </c>
      <c r="AK17" s="31">
        <v>3554</v>
      </c>
      <c r="AL17" s="31">
        <v>3718</v>
      </c>
      <c r="AM17" s="32">
        <v>4070</v>
      </c>
      <c r="AN17" s="32">
        <v>4223</v>
      </c>
      <c r="AO17" s="32">
        <v>4482</v>
      </c>
      <c r="AP17" s="32">
        <v>4467</v>
      </c>
      <c r="AQ17" s="32">
        <v>4699</v>
      </c>
      <c r="AR17" s="32">
        <v>4847</v>
      </c>
      <c r="AS17" s="32">
        <v>4887</v>
      </c>
      <c r="AT17" s="42">
        <v>764</v>
      </c>
      <c r="AU17" s="32">
        <v>848</v>
      </c>
      <c r="AV17" s="32">
        <v>1088</v>
      </c>
      <c r="AW17" s="32">
        <v>1082</v>
      </c>
      <c r="AX17" s="32">
        <v>1323</v>
      </c>
      <c r="AY17" s="32">
        <v>1437</v>
      </c>
      <c r="AZ17" s="32">
        <v>1651</v>
      </c>
      <c r="BA17" s="32">
        <v>1670</v>
      </c>
      <c r="BB17" s="32">
        <v>1863</v>
      </c>
      <c r="BC17" s="32">
        <v>2003</v>
      </c>
      <c r="BD17" s="32">
        <v>1759</v>
      </c>
      <c r="BE17" s="33">
        <f t="shared" si="409"/>
        <v>5924</v>
      </c>
      <c r="BF17" s="30">
        <f t="shared" si="410"/>
        <v>6144</v>
      </c>
      <c r="BG17" s="30">
        <f t="shared" si="411"/>
        <v>6295</v>
      </c>
      <c r="BH17" s="30">
        <f t="shared" si="412"/>
        <v>7301</v>
      </c>
      <c r="BI17" s="30">
        <f t="shared" si="413"/>
        <v>8706</v>
      </c>
      <c r="BJ17" s="30">
        <f t="shared" si="414"/>
        <v>9025</v>
      </c>
      <c r="BK17" s="30">
        <f t="shared" si="415"/>
        <v>9686</v>
      </c>
      <c r="BL17" s="30">
        <f t="shared" si="416"/>
        <v>10112</v>
      </c>
      <c r="BM17" s="30">
        <f t="shared" si="417"/>
        <v>10544</v>
      </c>
      <c r="BN17" s="30">
        <f t="shared" si="418"/>
        <v>10714</v>
      </c>
      <c r="BO17" s="30">
        <f t="shared" si="418"/>
        <v>10530</v>
      </c>
      <c r="BP17" s="117">
        <f t="shared" si="419"/>
        <v>2357</v>
      </c>
      <c r="BQ17" s="118">
        <f t="shared" si="420"/>
        <v>2668</v>
      </c>
      <c r="BR17" s="118">
        <f t="shared" si="421"/>
        <v>2741</v>
      </c>
      <c r="BS17" s="118">
        <f t="shared" si="422"/>
        <v>3583</v>
      </c>
      <c r="BT17" s="118">
        <f t="shared" si="423"/>
        <v>4636</v>
      </c>
      <c r="BU17" s="118">
        <f t="shared" si="424"/>
        <v>4802</v>
      </c>
      <c r="BV17" s="118">
        <f t="shared" si="425"/>
        <v>5204</v>
      </c>
      <c r="BW17" s="118">
        <f t="shared" si="426"/>
        <v>5645</v>
      </c>
      <c r="BX17" s="118">
        <f t="shared" si="427"/>
        <v>5845</v>
      </c>
      <c r="BY17" s="118">
        <f t="shared" si="428"/>
        <v>5867</v>
      </c>
      <c r="BZ17" s="118">
        <f t="shared" si="428"/>
        <v>5643</v>
      </c>
      <c r="CA17" s="400">
        <f t="shared" si="174"/>
        <v>0.39787305874409185</v>
      </c>
      <c r="CB17" s="401">
        <f t="shared" si="175"/>
        <v>0.43424479166666669</v>
      </c>
      <c r="CC17" s="401">
        <f t="shared" si="176"/>
        <v>0.43542494042891183</v>
      </c>
      <c r="CD17" s="401">
        <f t="shared" si="177"/>
        <v>0.49075469113820025</v>
      </c>
      <c r="CE17" s="401">
        <f t="shared" si="178"/>
        <v>0.53250631748219623</v>
      </c>
      <c r="CF17" s="401">
        <f t="shared" si="179"/>
        <v>0.53207756232686976</v>
      </c>
      <c r="CG17" s="401">
        <f t="shared" si="180"/>
        <v>0.53727028701218249</v>
      </c>
      <c r="CH17" s="401">
        <f t="shared" si="429"/>
        <v>0.55824762658227844</v>
      </c>
      <c r="CI17" s="401">
        <f t="shared" si="430"/>
        <v>0.55434370257966614</v>
      </c>
      <c r="CJ17" s="401">
        <f t="shared" si="431"/>
        <v>0.54760126936718312</v>
      </c>
      <c r="CK17" s="401">
        <f t="shared" si="431"/>
        <v>0.53589743589743588</v>
      </c>
      <c r="CL17" s="119">
        <f t="shared" si="432"/>
        <v>0.66077936641435375</v>
      </c>
      <c r="CM17" s="120">
        <f t="shared" si="433"/>
        <v>0.76754890678941312</v>
      </c>
      <c r="CN17" s="120">
        <f t="shared" si="434"/>
        <v>0.77124366910523356</v>
      </c>
      <c r="CO17" s="120">
        <f t="shared" si="435"/>
        <v>0.96369015599784835</v>
      </c>
      <c r="CP17" s="120">
        <f t="shared" si="436"/>
        <v>1.1390663390663391</v>
      </c>
      <c r="CQ17" s="120">
        <f t="shared" si="437"/>
        <v>1.1371063225195359</v>
      </c>
      <c r="CR17" s="120">
        <f t="shared" si="438"/>
        <v>1.1610887996430166</v>
      </c>
      <c r="CS17" s="120">
        <f t="shared" si="439"/>
        <v>1.2637116633087082</v>
      </c>
      <c r="CT17" s="120">
        <f t="shared" si="440"/>
        <v>1.2438816769525431</v>
      </c>
      <c r="CU17" s="120">
        <f t="shared" si="441"/>
        <v>1.2104394470806685</v>
      </c>
      <c r="CV17" s="120"/>
      <c r="CW17" s="70" t="s">
        <v>36</v>
      </c>
      <c r="CX17" s="39" t="s">
        <v>36</v>
      </c>
      <c r="CY17" s="284" t="s">
        <v>36</v>
      </c>
      <c r="CZ17" s="284" t="s">
        <v>36</v>
      </c>
      <c r="DA17" s="285" t="s">
        <v>36</v>
      </c>
      <c r="DB17" s="285" t="s">
        <v>36</v>
      </c>
      <c r="DC17" s="285" t="s">
        <v>36</v>
      </c>
      <c r="DD17" s="285" t="s">
        <v>36</v>
      </c>
      <c r="DE17" s="14" t="s">
        <v>36</v>
      </c>
      <c r="DF17" s="14" t="s">
        <v>36</v>
      </c>
      <c r="DG17" s="14" t="s">
        <v>36</v>
      </c>
      <c r="DH17" s="281">
        <v>1593</v>
      </c>
      <c r="DI17" s="280">
        <v>1820</v>
      </c>
      <c r="DJ17" s="280">
        <v>1653</v>
      </c>
      <c r="DK17" s="280">
        <v>2501</v>
      </c>
      <c r="DL17" s="280">
        <v>3313</v>
      </c>
      <c r="DM17" s="280">
        <v>3365</v>
      </c>
      <c r="DN17" s="280">
        <v>3553</v>
      </c>
      <c r="DO17" s="280">
        <v>3975</v>
      </c>
      <c r="DP17" s="32">
        <v>3982</v>
      </c>
      <c r="DQ17" s="32">
        <v>3864</v>
      </c>
      <c r="DR17" s="32">
        <v>3884</v>
      </c>
      <c r="DS17" s="286">
        <f t="shared" si="442"/>
        <v>1593</v>
      </c>
      <c r="DT17" s="287">
        <f t="shared" si="443"/>
        <v>1820</v>
      </c>
      <c r="DU17" s="287">
        <f t="shared" si="444"/>
        <v>1653</v>
      </c>
      <c r="DV17" s="287">
        <f t="shared" si="445"/>
        <v>2501</v>
      </c>
      <c r="DW17" s="287">
        <f t="shared" si="446"/>
        <v>3313</v>
      </c>
      <c r="DX17" s="287">
        <f t="shared" si="447"/>
        <v>3365</v>
      </c>
      <c r="DY17" s="287">
        <f t="shared" si="448"/>
        <v>3553</v>
      </c>
      <c r="DZ17" s="287">
        <f t="shared" si="449"/>
        <v>3975</v>
      </c>
      <c r="EA17" s="287">
        <f t="shared" si="450"/>
        <v>3982</v>
      </c>
      <c r="EB17" s="287">
        <f t="shared" si="451"/>
        <v>3864</v>
      </c>
      <c r="EC17" s="287">
        <f t="shared" si="451"/>
        <v>3884</v>
      </c>
      <c r="ED17" s="461">
        <v>191</v>
      </c>
      <c r="EE17" s="444">
        <v>194</v>
      </c>
      <c r="EF17" s="462">
        <v>13</v>
      </c>
      <c r="EG17" s="462">
        <v>9</v>
      </c>
      <c r="EH17" s="468">
        <f t="shared" si="452"/>
        <v>204</v>
      </c>
      <c r="EI17" s="468">
        <f t="shared" si="453"/>
        <v>203</v>
      </c>
      <c r="EJ17" s="461">
        <v>591</v>
      </c>
      <c r="EK17" s="444">
        <v>646</v>
      </c>
      <c r="EL17" s="462">
        <v>28</v>
      </c>
      <c r="EM17" s="462">
        <v>54</v>
      </c>
      <c r="EN17" s="468">
        <f t="shared" si="454"/>
        <v>619</v>
      </c>
      <c r="EO17" s="468">
        <f t="shared" si="454"/>
        <v>700</v>
      </c>
      <c r="EP17" s="461">
        <v>863</v>
      </c>
      <c r="EQ17" s="444">
        <v>916</v>
      </c>
      <c r="ER17" s="462">
        <v>8</v>
      </c>
      <c r="ES17" s="462">
        <v>12</v>
      </c>
      <c r="ET17" s="468">
        <f t="shared" si="455"/>
        <v>871</v>
      </c>
      <c r="EU17" s="468">
        <f t="shared" si="455"/>
        <v>928</v>
      </c>
      <c r="EV17" s="461">
        <v>1331</v>
      </c>
      <c r="EW17" s="444">
        <v>1386</v>
      </c>
      <c r="EX17" s="462">
        <v>99</v>
      </c>
      <c r="EY17" s="462">
        <v>100</v>
      </c>
      <c r="EZ17" s="468">
        <f t="shared" si="456"/>
        <v>1430</v>
      </c>
      <c r="FA17" s="468">
        <f t="shared" si="456"/>
        <v>1486</v>
      </c>
      <c r="FB17" s="461">
        <v>1119</v>
      </c>
      <c r="FC17" s="444">
        <v>1155</v>
      </c>
      <c r="FD17" s="462">
        <v>481</v>
      </c>
      <c r="FE17" s="462">
        <v>300</v>
      </c>
      <c r="FF17" s="468">
        <f t="shared" si="457"/>
        <v>1600</v>
      </c>
      <c r="FG17" s="468">
        <f t="shared" si="457"/>
        <v>1455</v>
      </c>
      <c r="FH17" s="461">
        <v>1052</v>
      </c>
      <c r="FI17" s="444">
        <v>1265</v>
      </c>
      <c r="FJ17" s="462">
        <v>112</v>
      </c>
      <c r="FK17" s="462">
        <v>70</v>
      </c>
      <c r="FL17" s="468">
        <f t="shared" si="458"/>
        <v>1164</v>
      </c>
      <c r="FM17" s="468">
        <f t="shared" si="458"/>
        <v>1335</v>
      </c>
      <c r="FN17" s="461">
        <v>155</v>
      </c>
      <c r="FO17" s="444">
        <v>171</v>
      </c>
      <c r="FP17" s="462">
        <v>27</v>
      </c>
      <c r="FQ17" s="462">
        <v>13</v>
      </c>
      <c r="FR17" s="468">
        <f t="shared" si="459"/>
        <v>182</v>
      </c>
      <c r="FS17" s="468">
        <f t="shared" si="459"/>
        <v>184</v>
      </c>
      <c r="FT17" s="461">
        <v>1691</v>
      </c>
      <c r="FU17" s="444">
        <v>1573</v>
      </c>
      <c r="FV17" s="462">
        <v>160</v>
      </c>
      <c r="FW17" s="462">
        <v>136</v>
      </c>
      <c r="FX17" s="468">
        <f t="shared" si="460"/>
        <v>1851</v>
      </c>
      <c r="FY17" s="468">
        <f t="shared" si="460"/>
        <v>1709</v>
      </c>
      <c r="FZ17" s="461">
        <v>47</v>
      </c>
      <c r="GA17" s="444">
        <v>55</v>
      </c>
      <c r="GB17" s="462">
        <v>2</v>
      </c>
      <c r="GC17" s="462">
        <v>3</v>
      </c>
      <c r="GD17" s="468">
        <f t="shared" si="461"/>
        <v>49</v>
      </c>
      <c r="GE17" s="468">
        <f t="shared" si="461"/>
        <v>58</v>
      </c>
      <c r="GF17" s="461">
        <v>2520</v>
      </c>
      <c r="GG17" s="444">
        <v>2534</v>
      </c>
      <c r="GH17" s="462">
        <v>407</v>
      </c>
      <c r="GI17" s="462">
        <v>535</v>
      </c>
      <c r="GJ17" s="468">
        <f t="shared" si="462"/>
        <v>2927</v>
      </c>
      <c r="GK17" s="468">
        <f t="shared" si="462"/>
        <v>3069</v>
      </c>
      <c r="GL17" s="461">
        <v>836</v>
      </c>
      <c r="GM17" s="444">
        <v>758</v>
      </c>
      <c r="GN17" s="462">
        <v>51</v>
      </c>
      <c r="GO17" s="462">
        <v>69</v>
      </c>
      <c r="GP17" s="468">
        <f t="shared" si="463"/>
        <v>887</v>
      </c>
      <c r="GQ17" s="468">
        <f t="shared" si="463"/>
        <v>827</v>
      </c>
      <c r="GR17" s="461">
        <v>258</v>
      </c>
      <c r="GS17" s="444">
        <v>251</v>
      </c>
      <c r="GT17" s="462">
        <v>37</v>
      </c>
      <c r="GU17" s="462">
        <v>25</v>
      </c>
      <c r="GV17" s="327">
        <f t="shared" si="464"/>
        <v>295</v>
      </c>
      <c r="GW17" s="327">
        <f t="shared" si="464"/>
        <v>276</v>
      </c>
      <c r="GX17" s="501">
        <v>914</v>
      </c>
      <c r="GY17" s="502">
        <v>980</v>
      </c>
      <c r="GZ17" s="502">
        <v>1033</v>
      </c>
      <c r="HA17" s="502">
        <v>618</v>
      </c>
      <c r="HB17" s="503">
        <v>1017</v>
      </c>
      <c r="HC17" s="503">
        <v>1051</v>
      </c>
      <c r="HD17" s="503">
        <v>846</v>
      </c>
      <c r="HE17" s="503">
        <v>944</v>
      </c>
      <c r="HF17" s="504">
        <v>946</v>
      </c>
      <c r="HG17" s="501">
        <v>11</v>
      </c>
      <c r="HH17" s="503">
        <v>19</v>
      </c>
      <c r="HI17" s="503">
        <v>42</v>
      </c>
      <c r="HJ17" s="503">
        <v>34</v>
      </c>
      <c r="HK17" s="503">
        <v>15</v>
      </c>
      <c r="HL17" s="503">
        <v>10</v>
      </c>
      <c r="HM17" s="503">
        <v>8</v>
      </c>
      <c r="HN17" s="503">
        <v>11</v>
      </c>
      <c r="HO17" s="504">
        <v>7</v>
      </c>
      <c r="HP17" s="505">
        <f t="shared" si="465"/>
        <v>925</v>
      </c>
      <c r="HQ17" s="506">
        <f t="shared" si="466"/>
        <v>999</v>
      </c>
      <c r="HR17" s="506">
        <f t="shared" si="467"/>
        <v>1075</v>
      </c>
      <c r="HS17" s="506">
        <f t="shared" si="468"/>
        <v>652</v>
      </c>
      <c r="HT17" s="506">
        <f t="shared" si="469"/>
        <v>1032</v>
      </c>
      <c r="HU17" s="506">
        <f t="shared" si="470"/>
        <v>1061</v>
      </c>
      <c r="HV17" s="506">
        <f t="shared" si="471"/>
        <v>854</v>
      </c>
      <c r="HW17" s="506">
        <f t="shared" si="472"/>
        <v>955</v>
      </c>
      <c r="HX17" s="506">
        <f t="shared" si="473"/>
        <v>953</v>
      </c>
      <c r="HY17" s="505">
        <f t="shared" si="226"/>
        <v>2433</v>
      </c>
      <c r="HZ17" s="507">
        <f t="shared" si="227"/>
        <v>2255</v>
      </c>
      <c r="IA17" s="507">
        <f t="shared" si="228"/>
        <v>2487</v>
      </c>
      <c r="IB17" s="507">
        <f t="shared" si="229"/>
        <v>3290</v>
      </c>
      <c r="IC17" s="508">
        <f t="shared" si="230"/>
        <v>4107</v>
      </c>
      <c r="ID17" s="508">
        <f t="shared" si="231"/>
        <v>4443</v>
      </c>
      <c r="IE17" s="508">
        <f t="shared" si="232"/>
        <v>4949</v>
      </c>
      <c r="IF17" s="508">
        <f t="shared" si="233"/>
        <v>5101</v>
      </c>
      <c r="IG17" s="508">
        <f t="shared" si="233"/>
        <v>5396</v>
      </c>
      <c r="IH17" s="505">
        <f t="shared" si="234"/>
        <v>286</v>
      </c>
      <c r="II17" s="506">
        <f t="shared" si="235"/>
        <v>230</v>
      </c>
      <c r="IJ17" s="506">
        <f t="shared" si="236"/>
        <v>267</v>
      </c>
      <c r="IK17" s="506">
        <f t="shared" si="237"/>
        <v>322</v>
      </c>
      <c r="IL17" s="506">
        <f t="shared" si="238"/>
        <v>413</v>
      </c>
      <c r="IM17" s="506">
        <f t="shared" si="239"/>
        <v>424</v>
      </c>
      <c r="IN17" s="506">
        <f t="shared" si="240"/>
        <v>638</v>
      </c>
      <c r="IO17" s="506">
        <f t="shared" si="241"/>
        <v>708</v>
      </c>
      <c r="IP17" s="506">
        <f t="shared" si="241"/>
        <v>648</v>
      </c>
      <c r="IQ17" s="505">
        <f t="shared" si="242"/>
        <v>2719</v>
      </c>
      <c r="IR17" s="506">
        <f t="shared" si="243"/>
        <v>2485</v>
      </c>
      <c r="IS17" s="506">
        <f t="shared" si="244"/>
        <v>2754</v>
      </c>
      <c r="IT17" s="506">
        <f t="shared" si="245"/>
        <v>3612</v>
      </c>
      <c r="IU17" s="506">
        <f t="shared" si="246"/>
        <v>4520</v>
      </c>
      <c r="IV17" s="506">
        <f t="shared" si="247"/>
        <v>4867</v>
      </c>
      <c r="IW17" s="506">
        <f t="shared" si="248"/>
        <v>5587</v>
      </c>
      <c r="IX17" s="506">
        <f t="shared" si="249"/>
        <v>5809</v>
      </c>
      <c r="IY17" s="506">
        <f t="shared" si="249"/>
        <v>6044</v>
      </c>
      <c r="IZ17" s="501">
        <v>1910</v>
      </c>
      <c r="JA17" s="502">
        <v>1759</v>
      </c>
      <c r="JB17" s="502">
        <v>1887</v>
      </c>
      <c r="JC17" s="502">
        <v>2603</v>
      </c>
      <c r="JD17" s="503">
        <v>3418</v>
      </c>
      <c r="JE17" s="503">
        <v>3598</v>
      </c>
      <c r="JF17" s="503">
        <v>4107</v>
      </c>
      <c r="JG17" s="503">
        <v>4241</v>
      </c>
      <c r="JH17" s="504">
        <v>4506</v>
      </c>
      <c r="JI17" s="501">
        <v>158</v>
      </c>
      <c r="JJ17" s="503">
        <v>118</v>
      </c>
      <c r="JK17" s="503">
        <v>168</v>
      </c>
      <c r="JL17" s="503">
        <v>198</v>
      </c>
      <c r="JM17" s="503">
        <v>159</v>
      </c>
      <c r="JN17" s="503">
        <v>147</v>
      </c>
      <c r="JO17" s="503">
        <v>159</v>
      </c>
      <c r="JP17" s="503">
        <v>158</v>
      </c>
      <c r="JQ17" s="504">
        <v>136</v>
      </c>
      <c r="JR17" s="505">
        <f t="shared" si="474"/>
        <v>2068</v>
      </c>
      <c r="JS17" s="506">
        <f t="shared" si="475"/>
        <v>1877</v>
      </c>
      <c r="JT17" s="506">
        <f t="shared" si="476"/>
        <v>2055</v>
      </c>
      <c r="JU17" s="506">
        <f t="shared" si="477"/>
        <v>2801</v>
      </c>
      <c r="JV17" s="506">
        <f t="shared" si="478"/>
        <v>3577</v>
      </c>
      <c r="JW17" s="506">
        <f t="shared" si="479"/>
        <v>3745</v>
      </c>
      <c r="JX17" s="506">
        <f t="shared" si="480"/>
        <v>4266</v>
      </c>
      <c r="JY17" s="506">
        <f t="shared" si="481"/>
        <v>4399</v>
      </c>
      <c r="JZ17" s="506">
        <f t="shared" si="481"/>
        <v>4642</v>
      </c>
      <c r="KA17" s="501">
        <v>523</v>
      </c>
      <c r="KB17" s="502">
        <v>496</v>
      </c>
      <c r="KC17" s="502">
        <v>600</v>
      </c>
      <c r="KD17" s="502">
        <v>687</v>
      </c>
      <c r="KE17" s="503">
        <v>689</v>
      </c>
      <c r="KF17" s="503">
        <v>845</v>
      </c>
      <c r="KG17" s="503">
        <v>842</v>
      </c>
      <c r="KH17" s="503">
        <v>860</v>
      </c>
      <c r="KI17" s="504">
        <v>890</v>
      </c>
      <c r="KJ17" s="501">
        <v>128</v>
      </c>
      <c r="KK17" s="503">
        <v>112</v>
      </c>
      <c r="KL17" s="503">
        <v>99</v>
      </c>
      <c r="KM17" s="503">
        <v>124</v>
      </c>
      <c r="KN17" s="503">
        <v>254</v>
      </c>
      <c r="KO17" s="503">
        <v>277</v>
      </c>
      <c r="KP17" s="503">
        <v>479</v>
      </c>
      <c r="KQ17" s="503">
        <v>550</v>
      </c>
      <c r="KR17" s="504">
        <v>512</v>
      </c>
      <c r="KS17" s="505">
        <f t="shared" si="482"/>
        <v>651</v>
      </c>
      <c r="KT17" s="506">
        <f t="shared" si="483"/>
        <v>608</v>
      </c>
      <c r="KU17" s="506">
        <f t="shared" si="484"/>
        <v>699</v>
      </c>
      <c r="KV17" s="506">
        <f t="shared" si="485"/>
        <v>811</v>
      </c>
      <c r="KW17" s="506">
        <f t="shared" si="486"/>
        <v>943</v>
      </c>
      <c r="KX17" s="506">
        <f t="shared" si="487"/>
        <v>1122</v>
      </c>
      <c r="KY17" s="506">
        <f t="shared" si="488"/>
        <v>1321</v>
      </c>
      <c r="KZ17" s="506">
        <f t="shared" si="489"/>
        <v>1410</v>
      </c>
      <c r="LA17" s="506">
        <f t="shared" si="489"/>
        <v>1402</v>
      </c>
      <c r="LB17" s="505">
        <f t="shared" si="258"/>
        <v>4563</v>
      </c>
      <c r="LC17" s="507">
        <f t="shared" si="259"/>
        <v>4456</v>
      </c>
      <c r="LD17" s="507">
        <f t="shared" si="260"/>
        <v>4185</v>
      </c>
      <c r="LE17" s="507">
        <f t="shared" si="261"/>
        <v>4250</v>
      </c>
      <c r="LF17" s="508">
        <f t="shared" si="262"/>
        <v>4323</v>
      </c>
      <c r="LG17" s="508">
        <f t="shared" si="263"/>
        <v>4437</v>
      </c>
      <c r="LH17" s="508">
        <f t="shared" si="264"/>
        <v>4429</v>
      </c>
      <c r="LI17" s="508">
        <f t="shared" si="265"/>
        <v>4287</v>
      </c>
      <c r="LJ17" s="508">
        <f t="shared" si="265"/>
        <v>4389</v>
      </c>
      <c r="LK17" s="505">
        <f t="shared" si="266"/>
        <v>1216</v>
      </c>
      <c r="LL17" s="506">
        <f t="shared" si="267"/>
        <v>433</v>
      </c>
      <c r="LM17" s="506">
        <f t="shared" si="268"/>
        <v>1191</v>
      </c>
      <c r="LN17" s="506">
        <f t="shared" si="269"/>
        <v>857</v>
      </c>
      <c r="LO17" s="506">
        <f t="shared" si="270"/>
        <v>966</v>
      </c>
      <c r="LP17" s="506">
        <f t="shared" si="271"/>
        <v>801</v>
      </c>
      <c r="LQ17" s="506">
        <f t="shared" si="272"/>
        <v>659</v>
      </c>
      <c r="LR17" s="506">
        <f t="shared" si="273"/>
        <v>619</v>
      </c>
      <c r="LS17" s="506">
        <f t="shared" si="273"/>
        <v>717</v>
      </c>
      <c r="LT17" s="505">
        <f t="shared" si="274"/>
        <v>5779</v>
      </c>
      <c r="LU17" s="506">
        <f t="shared" si="275"/>
        <v>4889</v>
      </c>
      <c r="LV17" s="506">
        <f t="shared" si="276"/>
        <v>5376</v>
      </c>
      <c r="LW17" s="506">
        <f t="shared" si="277"/>
        <v>5107</v>
      </c>
      <c r="LX17" s="506">
        <f t="shared" si="278"/>
        <v>5289</v>
      </c>
      <c r="LY17" s="506">
        <f t="shared" si="279"/>
        <v>5238</v>
      </c>
      <c r="LZ17" s="506">
        <f t="shared" si="280"/>
        <v>5088</v>
      </c>
      <c r="MA17" s="506">
        <f t="shared" si="281"/>
        <v>4906</v>
      </c>
      <c r="MB17" s="506">
        <f t="shared" si="281"/>
        <v>5106</v>
      </c>
      <c r="MC17" s="501">
        <v>2320</v>
      </c>
      <c r="MD17" s="502">
        <v>2261</v>
      </c>
      <c r="ME17" s="502">
        <v>2205</v>
      </c>
      <c r="MF17" s="502">
        <v>2202</v>
      </c>
      <c r="MG17" s="503">
        <v>2258</v>
      </c>
      <c r="MH17" s="503">
        <v>2325</v>
      </c>
      <c r="MI17" s="503">
        <v>2280</v>
      </c>
      <c r="MJ17" s="503">
        <v>2160</v>
      </c>
      <c r="MK17" s="504">
        <v>2225</v>
      </c>
      <c r="ML17" s="501">
        <v>757</v>
      </c>
      <c r="MM17" s="503">
        <v>231</v>
      </c>
      <c r="MN17" s="503">
        <v>772</v>
      </c>
      <c r="MO17" s="503">
        <v>516</v>
      </c>
      <c r="MP17" s="503">
        <v>426</v>
      </c>
      <c r="MQ17" s="503">
        <v>327</v>
      </c>
      <c r="MR17" s="503">
        <v>358</v>
      </c>
      <c r="MS17" s="503">
        <v>325</v>
      </c>
      <c r="MT17" s="504">
        <v>391</v>
      </c>
      <c r="MU17" s="505">
        <f t="shared" si="490"/>
        <v>3077</v>
      </c>
      <c r="MV17" s="506">
        <f t="shared" si="491"/>
        <v>2492</v>
      </c>
      <c r="MW17" s="506">
        <f t="shared" si="492"/>
        <v>2977</v>
      </c>
      <c r="MX17" s="506">
        <f t="shared" si="493"/>
        <v>2718</v>
      </c>
      <c r="MY17" s="506">
        <f t="shared" si="494"/>
        <v>2684</v>
      </c>
      <c r="MZ17" s="506">
        <f t="shared" si="495"/>
        <v>2652</v>
      </c>
      <c r="NA17" s="506">
        <f t="shared" si="496"/>
        <v>2638</v>
      </c>
      <c r="NB17" s="506">
        <f t="shared" si="497"/>
        <v>2485</v>
      </c>
      <c r="NC17" s="506">
        <f t="shared" si="497"/>
        <v>2616</v>
      </c>
      <c r="ND17" s="501">
        <v>634</v>
      </c>
      <c r="NE17" s="502">
        <v>641</v>
      </c>
      <c r="NF17" s="502">
        <v>625</v>
      </c>
      <c r="NG17" s="502">
        <v>657</v>
      </c>
      <c r="NH17" s="503">
        <v>595</v>
      </c>
      <c r="NI17" s="503">
        <v>602</v>
      </c>
      <c r="NJ17" s="503">
        <v>614</v>
      </c>
      <c r="NK17" s="503">
        <v>623</v>
      </c>
      <c r="NL17" s="504">
        <v>615</v>
      </c>
      <c r="NM17" s="501">
        <v>15</v>
      </c>
      <c r="NN17" s="503">
        <v>23</v>
      </c>
      <c r="NO17" s="503">
        <v>14</v>
      </c>
      <c r="NP17" s="503">
        <v>11</v>
      </c>
      <c r="NQ17" s="503">
        <v>278</v>
      </c>
      <c r="NR17" s="503">
        <v>253</v>
      </c>
      <c r="NS17" s="503">
        <v>20</v>
      </c>
      <c r="NT17" s="503">
        <v>17</v>
      </c>
      <c r="NU17" s="504">
        <v>110</v>
      </c>
      <c r="NV17" s="505">
        <f t="shared" si="498"/>
        <v>649</v>
      </c>
      <c r="NW17" s="506">
        <f t="shared" si="499"/>
        <v>664</v>
      </c>
      <c r="NX17" s="506">
        <f t="shared" si="500"/>
        <v>639</v>
      </c>
      <c r="NY17" s="506">
        <f t="shared" si="501"/>
        <v>668</v>
      </c>
      <c r="NZ17" s="506">
        <f t="shared" si="502"/>
        <v>873</v>
      </c>
      <c r="OA17" s="506">
        <f t="shared" si="503"/>
        <v>855</v>
      </c>
      <c r="OB17" s="506">
        <f t="shared" si="504"/>
        <v>634</v>
      </c>
      <c r="OC17" s="506">
        <f t="shared" si="505"/>
        <v>640</v>
      </c>
      <c r="OD17" s="506">
        <f t="shared" si="505"/>
        <v>725</v>
      </c>
      <c r="OE17" s="501">
        <v>1609</v>
      </c>
      <c r="OF17" s="502">
        <v>1554</v>
      </c>
      <c r="OG17" s="502">
        <v>1355</v>
      </c>
      <c r="OH17" s="502">
        <v>1391</v>
      </c>
      <c r="OI17" s="503">
        <v>1470</v>
      </c>
      <c r="OJ17" s="503">
        <v>1510</v>
      </c>
      <c r="OK17" s="503">
        <v>1535</v>
      </c>
      <c r="OL17" s="503">
        <v>1504</v>
      </c>
      <c r="OM17" s="504">
        <v>1549</v>
      </c>
      <c r="ON17" s="501">
        <v>444</v>
      </c>
      <c r="OO17" s="503">
        <v>179</v>
      </c>
      <c r="OP17" s="503">
        <v>405</v>
      </c>
      <c r="OQ17" s="503">
        <v>330</v>
      </c>
      <c r="OR17" s="503">
        <v>262</v>
      </c>
      <c r="OS17" s="503">
        <v>221</v>
      </c>
      <c r="OT17" s="503">
        <v>281</v>
      </c>
      <c r="OU17" s="503">
        <v>277</v>
      </c>
      <c r="OV17" s="504">
        <v>216</v>
      </c>
      <c r="OW17" s="505">
        <f t="shared" si="506"/>
        <v>2053</v>
      </c>
      <c r="OX17" s="506">
        <f t="shared" si="507"/>
        <v>1733</v>
      </c>
      <c r="OY17" s="506">
        <f t="shared" si="508"/>
        <v>1760</v>
      </c>
      <c r="OZ17" s="506">
        <f t="shared" si="509"/>
        <v>1721</v>
      </c>
      <c r="PA17" s="506">
        <f t="shared" si="510"/>
        <v>1732</v>
      </c>
      <c r="PB17" s="506">
        <f t="shared" si="511"/>
        <v>1731</v>
      </c>
      <c r="PC17" s="506">
        <f t="shared" si="512"/>
        <v>1816</v>
      </c>
      <c r="PD17" s="506">
        <f t="shared" si="513"/>
        <v>1781</v>
      </c>
      <c r="PE17" s="506">
        <f t="shared" si="513"/>
        <v>1765</v>
      </c>
      <c r="PF17" s="277"/>
      <c r="PG17" s="277"/>
    </row>
    <row r="18" spans="1:423" s="12" customFormat="1" x14ac:dyDescent="0.2">
      <c r="A18" s="11" t="s">
        <v>15</v>
      </c>
      <c r="B18" s="34">
        <f t="shared" si="376"/>
        <v>12643</v>
      </c>
      <c r="C18" s="34">
        <f t="shared" si="377"/>
        <v>12457</v>
      </c>
      <c r="D18" s="34">
        <f t="shared" si="378"/>
        <v>12676</v>
      </c>
      <c r="E18" s="34">
        <f t="shared" si="379"/>
        <v>12971</v>
      </c>
      <c r="F18" s="34">
        <f t="shared" si="380"/>
        <v>13421</v>
      </c>
      <c r="G18" s="34">
        <f t="shared" si="381"/>
        <v>14175</v>
      </c>
      <c r="H18" s="34">
        <f t="shared" si="382"/>
        <v>14880</v>
      </c>
      <c r="I18" s="34">
        <f t="shared" si="383"/>
        <v>14997</v>
      </c>
      <c r="J18" s="34">
        <f t="shared" si="384"/>
        <v>15208</v>
      </c>
      <c r="K18" s="34">
        <f t="shared" si="385"/>
        <v>15970</v>
      </c>
      <c r="L18" s="34">
        <f t="shared" si="386"/>
        <v>16087</v>
      </c>
      <c r="M18" s="35">
        <f t="shared" si="387"/>
        <v>1383</v>
      </c>
      <c r="N18" s="29">
        <f t="shared" si="388"/>
        <v>3255</v>
      </c>
      <c r="O18" s="29">
        <f t="shared" si="389"/>
        <v>3190</v>
      </c>
      <c r="P18" s="29">
        <f t="shared" si="390"/>
        <v>7027</v>
      </c>
      <c r="Q18" s="29">
        <f t="shared" si="391"/>
        <v>6132</v>
      </c>
      <c r="R18" s="29">
        <f t="shared" si="392"/>
        <v>6979</v>
      </c>
      <c r="S18" s="29">
        <f t="shared" si="393"/>
        <v>7792</v>
      </c>
      <c r="T18" s="29">
        <f t="shared" si="394"/>
        <v>8266</v>
      </c>
      <c r="U18" s="29">
        <f t="shared" si="395"/>
        <v>8539</v>
      </c>
      <c r="V18" s="29">
        <f t="shared" si="396"/>
        <v>9646</v>
      </c>
      <c r="W18" s="29">
        <f t="shared" si="397"/>
        <v>9872</v>
      </c>
      <c r="X18" s="35">
        <f t="shared" si="398"/>
        <v>14026</v>
      </c>
      <c r="Y18" s="29">
        <f t="shared" si="399"/>
        <v>15712</v>
      </c>
      <c r="Z18" s="29">
        <f t="shared" si="400"/>
        <v>15866</v>
      </c>
      <c r="AA18" s="29">
        <f t="shared" si="401"/>
        <v>19998</v>
      </c>
      <c r="AB18" s="29">
        <f t="shared" si="402"/>
        <v>19553</v>
      </c>
      <c r="AC18" s="29">
        <f t="shared" si="403"/>
        <v>21154</v>
      </c>
      <c r="AD18" s="29">
        <f t="shared" si="404"/>
        <v>22672</v>
      </c>
      <c r="AE18" s="29">
        <f t="shared" si="405"/>
        <v>23263</v>
      </c>
      <c r="AF18" s="29">
        <f t="shared" si="406"/>
        <v>23747</v>
      </c>
      <c r="AG18" s="29">
        <f t="shared" si="407"/>
        <v>25616</v>
      </c>
      <c r="AH18" s="29">
        <f t="shared" si="408"/>
        <v>25959</v>
      </c>
      <c r="AI18" s="42">
        <v>4225</v>
      </c>
      <c r="AJ18" s="31">
        <v>4152</v>
      </c>
      <c r="AK18" s="31">
        <v>4138</v>
      </c>
      <c r="AL18" s="31">
        <v>4246</v>
      </c>
      <c r="AM18" s="32">
        <v>4192</v>
      </c>
      <c r="AN18" s="32">
        <v>4419</v>
      </c>
      <c r="AO18" s="32">
        <v>4783</v>
      </c>
      <c r="AP18" s="32">
        <v>4803</v>
      </c>
      <c r="AQ18" s="32">
        <v>4895</v>
      </c>
      <c r="AR18" s="32">
        <v>5254</v>
      </c>
      <c r="AS18" s="32">
        <v>5085</v>
      </c>
      <c r="AT18" s="42">
        <v>282</v>
      </c>
      <c r="AU18" s="32">
        <v>337</v>
      </c>
      <c r="AV18" s="32">
        <v>375</v>
      </c>
      <c r="AW18" s="32">
        <v>824</v>
      </c>
      <c r="AX18" s="32">
        <v>936</v>
      </c>
      <c r="AY18" s="32">
        <v>1586</v>
      </c>
      <c r="AZ18" s="32">
        <v>1921</v>
      </c>
      <c r="BA18" s="32">
        <v>2026</v>
      </c>
      <c r="BB18" s="32">
        <v>2109</v>
      </c>
      <c r="BC18" s="32">
        <v>2487</v>
      </c>
      <c r="BD18" s="32">
        <v>2657</v>
      </c>
      <c r="BE18" s="33">
        <f t="shared" si="409"/>
        <v>4993</v>
      </c>
      <c r="BF18" s="30">
        <f t="shared" si="410"/>
        <v>6685</v>
      </c>
      <c r="BG18" s="30">
        <f t="shared" si="411"/>
        <v>6409</v>
      </c>
      <c r="BH18" s="30">
        <f t="shared" si="412"/>
        <v>8215</v>
      </c>
      <c r="BI18" s="30">
        <f t="shared" si="413"/>
        <v>8026</v>
      </c>
      <c r="BJ18" s="30">
        <f t="shared" si="414"/>
        <v>9087</v>
      </c>
      <c r="BK18" s="30">
        <f t="shared" si="415"/>
        <v>9837</v>
      </c>
      <c r="BL18" s="30">
        <f t="shared" si="416"/>
        <v>10149</v>
      </c>
      <c r="BM18" s="30">
        <f t="shared" si="417"/>
        <v>10312</v>
      </c>
      <c r="BN18" s="30">
        <f t="shared" si="418"/>
        <v>11280</v>
      </c>
      <c r="BO18" s="30">
        <f t="shared" si="418"/>
        <v>11244</v>
      </c>
      <c r="BP18" s="117">
        <f t="shared" si="419"/>
        <v>768</v>
      </c>
      <c r="BQ18" s="118">
        <f t="shared" si="420"/>
        <v>2533</v>
      </c>
      <c r="BR18" s="118">
        <f t="shared" si="421"/>
        <v>2271</v>
      </c>
      <c r="BS18" s="118">
        <f t="shared" si="422"/>
        <v>3969</v>
      </c>
      <c r="BT18" s="118">
        <f t="shared" si="423"/>
        <v>3834</v>
      </c>
      <c r="BU18" s="118">
        <f t="shared" si="424"/>
        <v>4668</v>
      </c>
      <c r="BV18" s="118">
        <f t="shared" si="425"/>
        <v>5054</v>
      </c>
      <c r="BW18" s="118">
        <f t="shared" si="426"/>
        <v>5346</v>
      </c>
      <c r="BX18" s="118">
        <f t="shared" si="427"/>
        <v>5417</v>
      </c>
      <c r="BY18" s="118">
        <f t="shared" si="428"/>
        <v>6026</v>
      </c>
      <c r="BZ18" s="118">
        <f t="shared" si="428"/>
        <v>6159</v>
      </c>
      <c r="CA18" s="400">
        <f t="shared" si="174"/>
        <v>0.1538153414780693</v>
      </c>
      <c r="CB18" s="401">
        <f t="shared" si="175"/>
        <v>0.37890800299177263</v>
      </c>
      <c r="CC18" s="401">
        <f t="shared" si="176"/>
        <v>0.35434545170853488</v>
      </c>
      <c r="CD18" s="401">
        <f t="shared" si="177"/>
        <v>0.48314059646987217</v>
      </c>
      <c r="CE18" s="401">
        <f t="shared" si="178"/>
        <v>0.47769748317966609</v>
      </c>
      <c r="CF18" s="401">
        <f t="shared" si="179"/>
        <v>0.51370089138329478</v>
      </c>
      <c r="CG18" s="401">
        <f t="shared" si="180"/>
        <v>0.51377452475348173</v>
      </c>
      <c r="CH18" s="401">
        <f t="shared" si="429"/>
        <v>0.52675140407921961</v>
      </c>
      <c r="CI18" s="401">
        <f t="shared" si="430"/>
        <v>0.5253103180760279</v>
      </c>
      <c r="CJ18" s="401">
        <f t="shared" si="431"/>
        <v>0.53421985815602835</v>
      </c>
      <c r="CK18" s="401">
        <f t="shared" si="431"/>
        <v>0.54775880469583782</v>
      </c>
      <c r="CL18" s="119">
        <f t="shared" si="432"/>
        <v>0.18177514792899407</v>
      </c>
      <c r="CM18" s="120">
        <f t="shared" si="433"/>
        <v>0.61006743737957614</v>
      </c>
      <c r="CN18" s="120">
        <f t="shared" si="434"/>
        <v>0.54881585306911551</v>
      </c>
      <c r="CO18" s="120">
        <f t="shared" si="435"/>
        <v>0.93476212906264722</v>
      </c>
      <c r="CP18" s="120">
        <f t="shared" si="436"/>
        <v>0.91459923664122134</v>
      </c>
      <c r="CQ18" s="120">
        <f t="shared" si="437"/>
        <v>1.0563475899524779</v>
      </c>
      <c r="CR18" s="120">
        <f t="shared" si="438"/>
        <v>1.0566590006272214</v>
      </c>
      <c r="CS18" s="120">
        <f t="shared" si="439"/>
        <v>1.1130543410368519</v>
      </c>
      <c r="CT18" s="120">
        <f t="shared" si="440"/>
        <v>1.1066394279877425</v>
      </c>
      <c r="CU18" s="120">
        <f t="shared" si="441"/>
        <v>1.1469356680624285</v>
      </c>
      <c r="CV18" s="120"/>
      <c r="CW18" s="70" t="s">
        <v>36</v>
      </c>
      <c r="CX18" s="39" t="s">
        <v>36</v>
      </c>
      <c r="CY18" s="284" t="s">
        <v>36</v>
      </c>
      <c r="CZ18" s="284" t="s">
        <v>36</v>
      </c>
      <c r="DA18" s="285" t="s">
        <v>36</v>
      </c>
      <c r="DB18" s="285" t="s">
        <v>36</v>
      </c>
      <c r="DC18" s="285" t="s">
        <v>36</v>
      </c>
      <c r="DD18" s="285" t="s">
        <v>36</v>
      </c>
      <c r="DE18" s="14" t="s">
        <v>36</v>
      </c>
      <c r="DF18" s="14" t="s">
        <v>36</v>
      </c>
      <c r="DG18" s="14" t="s">
        <v>36</v>
      </c>
      <c r="DH18" s="281">
        <v>486</v>
      </c>
      <c r="DI18" s="280">
        <v>2196</v>
      </c>
      <c r="DJ18" s="280">
        <v>1896</v>
      </c>
      <c r="DK18" s="280">
        <v>3145</v>
      </c>
      <c r="DL18" s="280">
        <v>2898</v>
      </c>
      <c r="DM18" s="280">
        <v>3082</v>
      </c>
      <c r="DN18" s="280">
        <v>3133</v>
      </c>
      <c r="DO18" s="280">
        <v>3320</v>
      </c>
      <c r="DP18" s="32">
        <v>3308</v>
      </c>
      <c r="DQ18" s="32">
        <v>3539</v>
      </c>
      <c r="DR18" s="32">
        <v>3502</v>
      </c>
      <c r="DS18" s="286">
        <f t="shared" si="442"/>
        <v>486</v>
      </c>
      <c r="DT18" s="287">
        <f t="shared" si="443"/>
        <v>2196</v>
      </c>
      <c r="DU18" s="287">
        <f t="shared" si="444"/>
        <v>1896</v>
      </c>
      <c r="DV18" s="287">
        <f t="shared" si="445"/>
        <v>3145</v>
      </c>
      <c r="DW18" s="287">
        <f t="shared" si="446"/>
        <v>2898</v>
      </c>
      <c r="DX18" s="287">
        <f t="shared" si="447"/>
        <v>3082</v>
      </c>
      <c r="DY18" s="287">
        <f t="shared" si="448"/>
        <v>3133</v>
      </c>
      <c r="DZ18" s="287">
        <f t="shared" si="449"/>
        <v>3320</v>
      </c>
      <c r="EA18" s="287">
        <f t="shared" si="450"/>
        <v>3308</v>
      </c>
      <c r="EB18" s="287">
        <f t="shared" si="451"/>
        <v>3539</v>
      </c>
      <c r="EC18" s="287">
        <f t="shared" si="451"/>
        <v>3502</v>
      </c>
      <c r="ED18" s="461">
        <v>324</v>
      </c>
      <c r="EE18" s="444">
        <v>316</v>
      </c>
      <c r="EF18" s="462">
        <v>35</v>
      </c>
      <c r="EG18" s="462">
        <v>32</v>
      </c>
      <c r="EH18" s="468">
        <f t="shared" si="452"/>
        <v>359</v>
      </c>
      <c r="EI18" s="468">
        <f t="shared" si="453"/>
        <v>348</v>
      </c>
      <c r="EJ18" s="461">
        <v>442</v>
      </c>
      <c r="EK18" s="444">
        <v>488</v>
      </c>
      <c r="EL18" s="462">
        <v>291</v>
      </c>
      <c r="EM18" s="462">
        <v>285</v>
      </c>
      <c r="EN18" s="468">
        <f t="shared" si="454"/>
        <v>733</v>
      </c>
      <c r="EO18" s="468">
        <f t="shared" si="454"/>
        <v>773</v>
      </c>
      <c r="EP18" s="461">
        <v>1777</v>
      </c>
      <c r="EQ18" s="444">
        <v>1777</v>
      </c>
      <c r="ER18" s="462">
        <v>110</v>
      </c>
      <c r="ES18" s="462">
        <v>155</v>
      </c>
      <c r="ET18" s="468">
        <f t="shared" si="455"/>
        <v>1887</v>
      </c>
      <c r="EU18" s="468">
        <f t="shared" si="455"/>
        <v>1932</v>
      </c>
      <c r="EV18" s="461">
        <v>755</v>
      </c>
      <c r="EW18" s="444">
        <v>795</v>
      </c>
      <c r="EX18" s="462">
        <v>202</v>
      </c>
      <c r="EY18" s="462">
        <v>175</v>
      </c>
      <c r="EZ18" s="468">
        <f t="shared" si="456"/>
        <v>957</v>
      </c>
      <c r="FA18" s="468">
        <f t="shared" si="456"/>
        <v>970</v>
      </c>
      <c r="FB18" s="461">
        <v>1056</v>
      </c>
      <c r="FC18" s="444">
        <v>1083</v>
      </c>
      <c r="FD18" s="462">
        <v>519</v>
      </c>
      <c r="FE18" s="462">
        <v>537</v>
      </c>
      <c r="FF18" s="468">
        <f t="shared" si="457"/>
        <v>1575</v>
      </c>
      <c r="FG18" s="468">
        <f t="shared" si="457"/>
        <v>1620</v>
      </c>
      <c r="FH18" s="461">
        <v>1357</v>
      </c>
      <c r="FI18" s="444">
        <v>1574</v>
      </c>
      <c r="FJ18" s="462">
        <v>357</v>
      </c>
      <c r="FK18" s="462">
        <v>334</v>
      </c>
      <c r="FL18" s="468">
        <f t="shared" si="458"/>
        <v>1714</v>
      </c>
      <c r="FM18" s="468">
        <f t="shared" si="458"/>
        <v>1908</v>
      </c>
      <c r="FN18" s="461">
        <v>277</v>
      </c>
      <c r="FO18" s="444">
        <v>289</v>
      </c>
      <c r="FP18" s="462">
        <v>161</v>
      </c>
      <c r="FQ18" s="462">
        <v>173</v>
      </c>
      <c r="FR18" s="468">
        <f t="shared" si="459"/>
        <v>438</v>
      </c>
      <c r="FS18" s="468">
        <f t="shared" si="459"/>
        <v>462</v>
      </c>
      <c r="FT18" s="461">
        <v>1109</v>
      </c>
      <c r="FU18" s="444">
        <v>1124</v>
      </c>
      <c r="FV18" s="462">
        <v>790</v>
      </c>
      <c r="FW18" s="462">
        <v>811</v>
      </c>
      <c r="FX18" s="468">
        <f t="shared" si="460"/>
        <v>1899</v>
      </c>
      <c r="FY18" s="468">
        <f t="shared" si="460"/>
        <v>1935</v>
      </c>
      <c r="FZ18" s="461">
        <v>2</v>
      </c>
      <c r="GA18" s="444">
        <v>4</v>
      </c>
      <c r="GB18" s="462">
        <v>8</v>
      </c>
      <c r="GC18" s="462">
        <v>11</v>
      </c>
      <c r="GD18" s="468">
        <f t="shared" si="461"/>
        <v>10</v>
      </c>
      <c r="GE18" s="468">
        <f t="shared" si="461"/>
        <v>15</v>
      </c>
      <c r="GF18" s="461">
        <v>2746</v>
      </c>
      <c r="GG18" s="444">
        <v>2659</v>
      </c>
      <c r="GH18" s="462">
        <v>751</v>
      </c>
      <c r="GI18" s="462">
        <v>724</v>
      </c>
      <c r="GJ18" s="468">
        <f t="shared" si="462"/>
        <v>3497</v>
      </c>
      <c r="GK18" s="468">
        <f t="shared" si="462"/>
        <v>3383</v>
      </c>
      <c r="GL18" s="461">
        <v>783</v>
      </c>
      <c r="GM18" s="444">
        <v>800</v>
      </c>
      <c r="GN18" s="462">
        <v>199</v>
      </c>
      <c r="GO18" s="462">
        <v>227</v>
      </c>
      <c r="GP18" s="468">
        <f t="shared" si="463"/>
        <v>982</v>
      </c>
      <c r="GQ18" s="468">
        <f t="shared" si="463"/>
        <v>1027</v>
      </c>
      <c r="GR18" s="461">
        <v>88</v>
      </c>
      <c r="GS18" s="444">
        <v>93</v>
      </c>
      <c r="GT18" s="462">
        <v>197</v>
      </c>
      <c r="GU18" s="462">
        <v>249</v>
      </c>
      <c r="GV18" s="327">
        <f t="shared" si="464"/>
        <v>285</v>
      </c>
      <c r="GW18" s="327">
        <f t="shared" si="464"/>
        <v>342</v>
      </c>
      <c r="GX18" s="501">
        <v>786</v>
      </c>
      <c r="GY18" s="502">
        <v>798</v>
      </c>
      <c r="GZ18" s="502">
        <v>848</v>
      </c>
      <c r="HA18" s="502">
        <v>727</v>
      </c>
      <c r="HB18" s="503">
        <v>583</v>
      </c>
      <c r="HC18" s="503">
        <v>654</v>
      </c>
      <c r="HD18" s="503">
        <v>927</v>
      </c>
      <c r="HE18" s="503">
        <v>740</v>
      </c>
      <c r="HF18" s="504">
        <v>676</v>
      </c>
      <c r="HG18" s="501">
        <v>1</v>
      </c>
      <c r="HH18" s="503">
        <v>3</v>
      </c>
      <c r="HI18" s="503">
        <v>10</v>
      </c>
      <c r="HJ18" s="503">
        <v>11</v>
      </c>
      <c r="HK18" s="503">
        <v>6</v>
      </c>
      <c r="HL18" s="503">
        <v>14</v>
      </c>
      <c r="HM18" s="503">
        <v>21</v>
      </c>
      <c r="HN18" s="503">
        <v>7</v>
      </c>
      <c r="HO18" s="504">
        <v>7</v>
      </c>
      <c r="HP18" s="505">
        <f t="shared" si="465"/>
        <v>787</v>
      </c>
      <c r="HQ18" s="506">
        <f t="shared" si="466"/>
        <v>801</v>
      </c>
      <c r="HR18" s="506">
        <f t="shared" si="467"/>
        <v>858</v>
      </c>
      <c r="HS18" s="506">
        <f t="shared" si="468"/>
        <v>738</v>
      </c>
      <c r="HT18" s="506">
        <f t="shared" si="469"/>
        <v>589</v>
      </c>
      <c r="HU18" s="506">
        <f t="shared" si="470"/>
        <v>668</v>
      </c>
      <c r="HV18" s="506">
        <f t="shared" si="471"/>
        <v>948</v>
      </c>
      <c r="HW18" s="506">
        <f t="shared" si="472"/>
        <v>747</v>
      </c>
      <c r="HX18" s="506">
        <f t="shared" si="473"/>
        <v>683</v>
      </c>
      <c r="HY18" s="505">
        <f t="shared" si="226"/>
        <v>3719</v>
      </c>
      <c r="HZ18" s="507">
        <f t="shared" si="227"/>
        <v>3900</v>
      </c>
      <c r="IA18" s="507">
        <f t="shared" si="228"/>
        <v>4429</v>
      </c>
      <c r="IB18" s="507">
        <f t="shared" si="229"/>
        <v>4874</v>
      </c>
      <c r="IC18" s="508">
        <f t="shared" si="230"/>
        <v>5915</v>
      </c>
      <c r="ID18" s="508">
        <f t="shared" si="231"/>
        <v>6417</v>
      </c>
      <c r="IE18" s="508">
        <f t="shared" si="232"/>
        <v>6517</v>
      </c>
      <c r="IF18" s="508">
        <f t="shared" si="233"/>
        <v>6952</v>
      </c>
      <c r="IG18" s="508">
        <f t="shared" si="233"/>
        <v>7162</v>
      </c>
      <c r="IH18" s="505">
        <f t="shared" si="234"/>
        <v>146</v>
      </c>
      <c r="II18" s="506">
        <f t="shared" si="235"/>
        <v>295</v>
      </c>
      <c r="IJ18" s="506">
        <f t="shared" si="236"/>
        <v>414</v>
      </c>
      <c r="IK18" s="506">
        <f t="shared" si="237"/>
        <v>446</v>
      </c>
      <c r="IL18" s="506">
        <f t="shared" si="238"/>
        <v>1610</v>
      </c>
      <c r="IM18" s="506">
        <f t="shared" si="239"/>
        <v>1308</v>
      </c>
      <c r="IN18" s="506">
        <f t="shared" si="240"/>
        <v>1622</v>
      </c>
      <c r="IO18" s="506">
        <f t="shared" si="241"/>
        <v>1917</v>
      </c>
      <c r="IP18" s="506">
        <f t="shared" si="241"/>
        <v>2227</v>
      </c>
      <c r="IQ18" s="505">
        <f t="shared" si="242"/>
        <v>3865</v>
      </c>
      <c r="IR18" s="506">
        <f t="shared" si="243"/>
        <v>4195</v>
      </c>
      <c r="IS18" s="506">
        <f t="shared" si="244"/>
        <v>4843</v>
      </c>
      <c r="IT18" s="506">
        <f t="shared" si="245"/>
        <v>5320</v>
      </c>
      <c r="IU18" s="506">
        <f t="shared" si="246"/>
        <v>7525</v>
      </c>
      <c r="IV18" s="506">
        <f t="shared" si="247"/>
        <v>7725</v>
      </c>
      <c r="IW18" s="506">
        <f t="shared" si="248"/>
        <v>8139</v>
      </c>
      <c r="IX18" s="506">
        <f t="shared" si="249"/>
        <v>8869</v>
      </c>
      <c r="IY18" s="506">
        <f t="shared" si="249"/>
        <v>9389</v>
      </c>
      <c r="IZ18" s="501">
        <v>2154</v>
      </c>
      <c r="JA18" s="502">
        <v>2372</v>
      </c>
      <c r="JB18" s="502">
        <v>2693</v>
      </c>
      <c r="JC18" s="502">
        <v>2922</v>
      </c>
      <c r="JD18" s="503">
        <v>3811</v>
      </c>
      <c r="JE18" s="503">
        <v>4273</v>
      </c>
      <c r="JF18" s="503">
        <v>4381</v>
      </c>
      <c r="JG18" s="503">
        <v>4844</v>
      </c>
      <c r="JH18" s="504">
        <v>5323</v>
      </c>
      <c r="JI18" s="501">
        <v>45</v>
      </c>
      <c r="JJ18" s="503">
        <v>108</v>
      </c>
      <c r="JK18" s="503">
        <v>179</v>
      </c>
      <c r="JL18" s="503">
        <v>179</v>
      </c>
      <c r="JM18" s="503">
        <v>1269</v>
      </c>
      <c r="JN18" s="503">
        <v>781</v>
      </c>
      <c r="JO18" s="503">
        <v>1041</v>
      </c>
      <c r="JP18" s="503">
        <v>1288</v>
      </c>
      <c r="JQ18" s="504">
        <v>1547</v>
      </c>
      <c r="JR18" s="505">
        <f t="shared" si="474"/>
        <v>2199</v>
      </c>
      <c r="JS18" s="506">
        <f t="shared" si="475"/>
        <v>2480</v>
      </c>
      <c r="JT18" s="506">
        <f t="shared" si="476"/>
        <v>2872</v>
      </c>
      <c r="JU18" s="506">
        <f t="shared" si="477"/>
        <v>3101</v>
      </c>
      <c r="JV18" s="506">
        <f t="shared" si="478"/>
        <v>5080</v>
      </c>
      <c r="JW18" s="506">
        <f t="shared" si="479"/>
        <v>5054</v>
      </c>
      <c r="JX18" s="506">
        <f t="shared" si="480"/>
        <v>5422</v>
      </c>
      <c r="JY18" s="506">
        <f t="shared" si="481"/>
        <v>6132</v>
      </c>
      <c r="JZ18" s="506">
        <f t="shared" si="481"/>
        <v>6870</v>
      </c>
      <c r="KA18" s="501">
        <v>1565</v>
      </c>
      <c r="KB18" s="502">
        <v>1528</v>
      </c>
      <c r="KC18" s="502">
        <v>1736</v>
      </c>
      <c r="KD18" s="502">
        <v>1952</v>
      </c>
      <c r="KE18" s="503">
        <v>2104</v>
      </c>
      <c r="KF18" s="503">
        <v>2144</v>
      </c>
      <c r="KG18" s="503">
        <v>2136</v>
      </c>
      <c r="KH18" s="503">
        <v>2108</v>
      </c>
      <c r="KI18" s="504">
        <v>1839</v>
      </c>
      <c r="KJ18" s="501">
        <v>101</v>
      </c>
      <c r="KK18" s="503">
        <v>187</v>
      </c>
      <c r="KL18" s="503">
        <v>235</v>
      </c>
      <c r="KM18" s="503">
        <v>267</v>
      </c>
      <c r="KN18" s="503">
        <v>341</v>
      </c>
      <c r="KO18" s="503">
        <v>527</v>
      </c>
      <c r="KP18" s="503">
        <v>581</v>
      </c>
      <c r="KQ18" s="503">
        <v>629</v>
      </c>
      <c r="KR18" s="504">
        <v>680</v>
      </c>
      <c r="KS18" s="505">
        <f t="shared" si="482"/>
        <v>1666</v>
      </c>
      <c r="KT18" s="506">
        <f t="shared" si="483"/>
        <v>1715</v>
      </c>
      <c r="KU18" s="506">
        <f t="shared" si="484"/>
        <v>1971</v>
      </c>
      <c r="KV18" s="506">
        <f t="shared" si="485"/>
        <v>2219</v>
      </c>
      <c r="KW18" s="506">
        <f t="shared" si="486"/>
        <v>2445</v>
      </c>
      <c r="KX18" s="506">
        <f t="shared" si="487"/>
        <v>2671</v>
      </c>
      <c r="KY18" s="506">
        <f t="shared" si="488"/>
        <v>2717</v>
      </c>
      <c r="KZ18" s="506">
        <f t="shared" si="489"/>
        <v>2737</v>
      </c>
      <c r="LA18" s="506">
        <f t="shared" si="489"/>
        <v>2519</v>
      </c>
      <c r="LB18" s="505">
        <f t="shared" si="258"/>
        <v>3913</v>
      </c>
      <c r="LC18" s="507">
        <f t="shared" si="259"/>
        <v>3607</v>
      </c>
      <c r="LD18" s="507">
        <f t="shared" si="260"/>
        <v>3261</v>
      </c>
      <c r="LE18" s="507">
        <f t="shared" si="261"/>
        <v>3124</v>
      </c>
      <c r="LF18" s="508">
        <f t="shared" si="262"/>
        <v>2731</v>
      </c>
      <c r="LG18" s="508">
        <f t="shared" si="263"/>
        <v>2685</v>
      </c>
      <c r="LH18" s="508">
        <f t="shared" si="264"/>
        <v>2653</v>
      </c>
      <c r="LI18" s="508">
        <f t="shared" si="265"/>
        <v>2502</v>
      </c>
      <c r="LJ18" s="508">
        <f t="shared" si="265"/>
        <v>2475</v>
      </c>
      <c r="LK18" s="505">
        <f t="shared" si="266"/>
        <v>468</v>
      </c>
      <c r="LL18" s="506">
        <f t="shared" si="267"/>
        <v>424</v>
      </c>
      <c r="LM18" s="506">
        <f t="shared" si="268"/>
        <v>495</v>
      </c>
      <c r="LN18" s="506">
        <f t="shared" si="269"/>
        <v>2601</v>
      </c>
      <c r="LO18" s="506">
        <f t="shared" si="270"/>
        <v>682</v>
      </c>
      <c r="LP18" s="506">
        <f t="shared" si="271"/>
        <v>989</v>
      </c>
      <c r="LQ18" s="506">
        <f t="shared" si="272"/>
        <v>1095</v>
      </c>
      <c r="LR18" s="506">
        <f t="shared" si="273"/>
        <v>996</v>
      </c>
      <c r="LS18" s="506">
        <f t="shared" si="273"/>
        <v>888</v>
      </c>
      <c r="LT18" s="505">
        <f t="shared" si="274"/>
        <v>4381</v>
      </c>
      <c r="LU18" s="506">
        <f t="shared" si="275"/>
        <v>4031</v>
      </c>
      <c r="LV18" s="506">
        <f t="shared" si="276"/>
        <v>3756</v>
      </c>
      <c r="LW18" s="506">
        <f t="shared" si="277"/>
        <v>5725</v>
      </c>
      <c r="LX18" s="506">
        <f t="shared" si="278"/>
        <v>3413</v>
      </c>
      <c r="LY18" s="506">
        <f t="shared" si="279"/>
        <v>3674</v>
      </c>
      <c r="LZ18" s="506">
        <f t="shared" si="280"/>
        <v>3748</v>
      </c>
      <c r="MA18" s="506">
        <f t="shared" si="281"/>
        <v>3498</v>
      </c>
      <c r="MB18" s="506">
        <f t="shared" si="281"/>
        <v>3363</v>
      </c>
      <c r="MC18" s="501">
        <v>1836</v>
      </c>
      <c r="MD18" s="502">
        <v>1633</v>
      </c>
      <c r="ME18" s="502">
        <v>1413</v>
      </c>
      <c r="MF18" s="502">
        <v>1293</v>
      </c>
      <c r="MG18" s="503">
        <v>943</v>
      </c>
      <c r="MH18" s="503">
        <v>948</v>
      </c>
      <c r="MI18" s="503">
        <v>917</v>
      </c>
      <c r="MJ18" s="503">
        <v>832</v>
      </c>
      <c r="MK18" s="504">
        <v>774</v>
      </c>
      <c r="ML18" s="501">
        <v>413</v>
      </c>
      <c r="MM18" s="503">
        <v>275</v>
      </c>
      <c r="MN18" s="503">
        <v>287</v>
      </c>
      <c r="MO18" s="503">
        <v>2441</v>
      </c>
      <c r="MP18" s="503">
        <v>443</v>
      </c>
      <c r="MQ18" s="503">
        <v>596</v>
      </c>
      <c r="MR18" s="503">
        <v>639</v>
      </c>
      <c r="MS18" s="503">
        <v>547</v>
      </c>
      <c r="MT18" s="504">
        <v>490</v>
      </c>
      <c r="MU18" s="505">
        <f t="shared" si="490"/>
        <v>2249</v>
      </c>
      <c r="MV18" s="506">
        <f t="shared" si="491"/>
        <v>1908</v>
      </c>
      <c r="MW18" s="506">
        <f t="shared" si="492"/>
        <v>1700</v>
      </c>
      <c r="MX18" s="506">
        <f t="shared" si="493"/>
        <v>3734</v>
      </c>
      <c r="MY18" s="506">
        <f t="shared" si="494"/>
        <v>1386</v>
      </c>
      <c r="MZ18" s="506">
        <f t="shared" si="495"/>
        <v>1544</v>
      </c>
      <c r="NA18" s="506">
        <f t="shared" si="496"/>
        <v>1556</v>
      </c>
      <c r="NB18" s="506">
        <f t="shared" si="497"/>
        <v>1379</v>
      </c>
      <c r="NC18" s="506">
        <f t="shared" si="497"/>
        <v>1264</v>
      </c>
      <c r="ND18" s="501">
        <v>752</v>
      </c>
      <c r="NE18" s="502">
        <v>733</v>
      </c>
      <c r="NF18" s="502">
        <v>734</v>
      </c>
      <c r="NG18" s="502">
        <v>700</v>
      </c>
      <c r="NH18" s="503">
        <v>676</v>
      </c>
      <c r="NI18" s="503">
        <v>693</v>
      </c>
      <c r="NJ18" s="503">
        <v>711</v>
      </c>
      <c r="NK18" s="503">
        <v>648</v>
      </c>
      <c r="NL18" s="504">
        <v>675</v>
      </c>
      <c r="NM18" s="501">
        <v>2</v>
      </c>
      <c r="NN18" s="503">
        <v>34</v>
      </c>
      <c r="NO18" s="503">
        <v>37</v>
      </c>
      <c r="NP18" s="503">
        <v>43</v>
      </c>
      <c r="NQ18" s="503">
        <v>45</v>
      </c>
      <c r="NR18" s="503">
        <v>69</v>
      </c>
      <c r="NS18" s="503">
        <v>75</v>
      </c>
      <c r="NT18" s="503">
        <v>100</v>
      </c>
      <c r="NU18" s="504">
        <v>28</v>
      </c>
      <c r="NV18" s="505">
        <f t="shared" si="498"/>
        <v>754</v>
      </c>
      <c r="NW18" s="506">
        <f t="shared" si="499"/>
        <v>767</v>
      </c>
      <c r="NX18" s="506">
        <f t="shared" si="500"/>
        <v>771</v>
      </c>
      <c r="NY18" s="506">
        <f t="shared" si="501"/>
        <v>743</v>
      </c>
      <c r="NZ18" s="506">
        <f t="shared" si="502"/>
        <v>721</v>
      </c>
      <c r="OA18" s="506">
        <f t="shared" si="503"/>
        <v>762</v>
      </c>
      <c r="OB18" s="506">
        <f t="shared" si="504"/>
        <v>786</v>
      </c>
      <c r="OC18" s="506">
        <f t="shared" si="505"/>
        <v>748</v>
      </c>
      <c r="OD18" s="506">
        <f t="shared" si="505"/>
        <v>703</v>
      </c>
      <c r="OE18" s="501">
        <v>1325</v>
      </c>
      <c r="OF18" s="502">
        <v>1241</v>
      </c>
      <c r="OG18" s="502">
        <v>1114</v>
      </c>
      <c r="OH18" s="502">
        <v>1131</v>
      </c>
      <c r="OI18" s="503">
        <v>1112</v>
      </c>
      <c r="OJ18" s="503">
        <v>1044</v>
      </c>
      <c r="OK18" s="503">
        <v>1025</v>
      </c>
      <c r="OL18" s="503">
        <v>1022</v>
      </c>
      <c r="OM18" s="504">
        <v>1026</v>
      </c>
      <c r="ON18" s="501">
        <v>53</v>
      </c>
      <c r="OO18" s="503">
        <v>115</v>
      </c>
      <c r="OP18" s="503">
        <v>171</v>
      </c>
      <c r="OQ18" s="503">
        <v>117</v>
      </c>
      <c r="OR18" s="503">
        <v>194</v>
      </c>
      <c r="OS18" s="503">
        <v>324</v>
      </c>
      <c r="OT18" s="503">
        <v>381</v>
      </c>
      <c r="OU18" s="503">
        <v>349</v>
      </c>
      <c r="OV18" s="504">
        <v>370</v>
      </c>
      <c r="OW18" s="505">
        <f t="shared" si="506"/>
        <v>1378</v>
      </c>
      <c r="OX18" s="506">
        <f t="shared" si="507"/>
        <v>1356</v>
      </c>
      <c r="OY18" s="506">
        <f t="shared" si="508"/>
        <v>1285</v>
      </c>
      <c r="OZ18" s="506">
        <f t="shared" si="509"/>
        <v>1248</v>
      </c>
      <c r="PA18" s="506">
        <f t="shared" si="510"/>
        <v>1306</v>
      </c>
      <c r="PB18" s="506">
        <f t="shared" si="511"/>
        <v>1368</v>
      </c>
      <c r="PC18" s="506">
        <f t="shared" si="512"/>
        <v>1406</v>
      </c>
      <c r="PD18" s="506">
        <f t="shared" si="513"/>
        <v>1371</v>
      </c>
      <c r="PE18" s="506">
        <f t="shared" si="513"/>
        <v>1396</v>
      </c>
      <c r="PF18" s="277"/>
      <c r="PG18" s="277"/>
    </row>
    <row r="19" spans="1:423" s="12" customFormat="1" x14ac:dyDescent="0.2">
      <c r="A19" s="11" t="s">
        <v>16</v>
      </c>
      <c r="B19" s="34">
        <f t="shared" si="376"/>
        <v>18551</v>
      </c>
      <c r="C19" s="34">
        <f t="shared" si="377"/>
        <v>15752</v>
      </c>
      <c r="D19" s="34">
        <f t="shared" si="378"/>
        <v>19768</v>
      </c>
      <c r="E19" s="34">
        <f t="shared" si="379"/>
        <v>22674</v>
      </c>
      <c r="F19" s="34">
        <f t="shared" si="380"/>
        <v>20312</v>
      </c>
      <c r="G19" s="34">
        <f t="shared" si="381"/>
        <v>21818</v>
      </c>
      <c r="H19" s="34">
        <f t="shared" si="382"/>
        <v>21923</v>
      </c>
      <c r="I19" s="34">
        <f t="shared" si="383"/>
        <v>21835</v>
      </c>
      <c r="J19" s="34">
        <f t="shared" si="384"/>
        <v>21962</v>
      </c>
      <c r="K19" s="34">
        <f t="shared" si="385"/>
        <v>21844</v>
      </c>
      <c r="L19" s="34">
        <f t="shared" si="386"/>
        <v>18616</v>
      </c>
      <c r="M19" s="35">
        <f t="shared" si="387"/>
        <v>7064</v>
      </c>
      <c r="N19" s="29">
        <f t="shared" si="388"/>
        <v>6916</v>
      </c>
      <c r="O19" s="29">
        <f t="shared" si="389"/>
        <v>7763</v>
      </c>
      <c r="P19" s="29">
        <f t="shared" si="390"/>
        <v>7205</v>
      </c>
      <c r="Q19" s="29">
        <f t="shared" si="391"/>
        <v>7264</v>
      </c>
      <c r="R19" s="29">
        <f t="shared" si="392"/>
        <v>9892</v>
      </c>
      <c r="S19" s="29">
        <f t="shared" si="393"/>
        <v>10423</v>
      </c>
      <c r="T19" s="29">
        <f t="shared" si="394"/>
        <v>11139</v>
      </c>
      <c r="U19" s="29">
        <f t="shared" si="395"/>
        <v>12265</v>
      </c>
      <c r="V19" s="29">
        <f t="shared" si="396"/>
        <v>12507</v>
      </c>
      <c r="W19" s="29">
        <f t="shared" si="397"/>
        <v>12145</v>
      </c>
      <c r="X19" s="35">
        <f t="shared" si="398"/>
        <v>25615</v>
      </c>
      <c r="Y19" s="29">
        <f t="shared" si="399"/>
        <v>22668</v>
      </c>
      <c r="Z19" s="29">
        <f t="shared" si="400"/>
        <v>27531</v>
      </c>
      <c r="AA19" s="29">
        <f t="shared" si="401"/>
        <v>29879</v>
      </c>
      <c r="AB19" s="29">
        <f t="shared" si="402"/>
        <v>27576</v>
      </c>
      <c r="AC19" s="29">
        <f t="shared" si="403"/>
        <v>31710</v>
      </c>
      <c r="AD19" s="29">
        <f t="shared" si="404"/>
        <v>32346</v>
      </c>
      <c r="AE19" s="29">
        <f t="shared" si="405"/>
        <v>32974</v>
      </c>
      <c r="AF19" s="29">
        <f t="shared" si="406"/>
        <v>34227</v>
      </c>
      <c r="AG19" s="29">
        <f t="shared" si="407"/>
        <v>34351</v>
      </c>
      <c r="AH19" s="29">
        <f t="shared" si="408"/>
        <v>30761</v>
      </c>
      <c r="AI19" s="42">
        <v>5260</v>
      </c>
      <c r="AJ19" s="31">
        <v>5369</v>
      </c>
      <c r="AK19" s="31">
        <v>5716</v>
      </c>
      <c r="AL19" s="31">
        <v>6247</v>
      </c>
      <c r="AM19" s="32">
        <v>5836</v>
      </c>
      <c r="AN19" s="32">
        <v>6464</v>
      </c>
      <c r="AO19" s="32">
        <v>6588</v>
      </c>
      <c r="AP19" s="32">
        <v>6659</v>
      </c>
      <c r="AQ19" s="32">
        <v>6813</v>
      </c>
      <c r="AR19" s="32">
        <v>6967</v>
      </c>
      <c r="AS19" s="32">
        <v>6246</v>
      </c>
      <c r="AT19" s="42">
        <v>886</v>
      </c>
      <c r="AU19" s="32">
        <v>1030</v>
      </c>
      <c r="AV19" s="32">
        <v>1287</v>
      </c>
      <c r="AW19" s="32">
        <v>1147</v>
      </c>
      <c r="AX19" s="32">
        <v>2088</v>
      </c>
      <c r="AY19" s="32">
        <v>2617</v>
      </c>
      <c r="AZ19" s="32">
        <v>2896</v>
      </c>
      <c r="BA19" s="32">
        <v>2730</v>
      </c>
      <c r="BB19" s="32">
        <v>3072</v>
      </c>
      <c r="BC19" s="32">
        <v>2842</v>
      </c>
      <c r="BD19" s="32">
        <v>2482</v>
      </c>
      <c r="BE19" s="33">
        <f t="shared" si="409"/>
        <v>9199</v>
      </c>
      <c r="BF19" s="30">
        <f t="shared" si="410"/>
        <v>9567</v>
      </c>
      <c r="BG19" s="30">
        <f t="shared" si="411"/>
        <v>10472</v>
      </c>
      <c r="BH19" s="30">
        <f t="shared" si="412"/>
        <v>10701</v>
      </c>
      <c r="BI19" s="30">
        <f t="shared" si="413"/>
        <v>10198</v>
      </c>
      <c r="BJ19" s="30">
        <f t="shared" si="414"/>
        <v>13817</v>
      </c>
      <c r="BK19" s="30">
        <f t="shared" si="415"/>
        <v>14755</v>
      </c>
      <c r="BL19" s="30">
        <f t="shared" si="416"/>
        <v>14867</v>
      </c>
      <c r="BM19" s="30">
        <f t="shared" si="417"/>
        <v>15773</v>
      </c>
      <c r="BN19" s="30">
        <f t="shared" si="418"/>
        <v>15681</v>
      </c>
      <c r="BO19" s="30">
        <f t="shared" si="418"/>
        <v>14404</v>
      </c>
      <c r="BP19" s="117">
        <f t="shared" si="419"/>
        <v>3939</v>
      </c>
      <c r="BQ19" s="118">
        <f t="shared" si="420"/>
        <v>4198</v>
      </c>
      <c r="BR19" s="118">
        <f t="shared" si="421"/>
        <v>4756</v>
      </c>
      <c r="BS19" s="118">
        <f t="shared" si="422"/>
        <v>4454</v>
      </c>
      <c r="BT19" s="118">
        <f t="shared" si="423"/>
        <v>4362</v>
      </c>
      <c r="BU19" s="118">
        <f t="shared" si="424"/>
        <v>7353</v>
      </c>
      <c r="BV19" s="118">
        <f t="shared" si="425"/>
        <v>8167</v>
      </c>
      <c r="BW19" s="118">
        <f t="shared" si="426"/>
        <v>8208</v>
      </c>
      <c r="BX19" s="118">
        <f t="shared" si="427"/>
        <v>8960</v>
      </c>
      <c r="BY19" s="118">
        <f t="shared" si="428"/>
        <v>8714</v>
      </c>
      <c r="BZ19" s="118">
        <f t="shared" si="428"/>
        <v>8158</v>
      </c>
      <c r="CA19" s="400">
        <f t="shared" si="174"/>
        <v>0.42819871725187519</v>
      </c>
      <c r="CB19" s="401">
        <f t="shared" si="175"/>
        <v>0.4388000418103899</v>
      </c>
      <c r="CC19" s="401">
        <f t="shared" si="176"/>
        <v>0.45416348357524827</v>
      </c>
      <c r="CD19" s="401">
        <f t="shared" si="177"/>
        <v>0.41622278291748432</v>
      </c>
      <c r="CE19" s="401">
        <f t="shared" si="178"/>
        <v>0.42773092763286918</v>
      </c>
      <c r="CF19" s="401">
        <f t="shared" si="179"/>
        <v>0.53217051458348408</v>
      </c>
      <c r="CG19" s="401">
        <f t="shared" si="180"/>
        <v>0.55350728566587593</v>
      </c>
      <c r="CH19" s="401">
        <f t="shared" si="429"/>
        <v>0.55209524450124436</v>
      </c>
      <c r="CI19" s="401">
        <f t="shared" si="430"/>
        <v>0.56805934191339635</v>
      </c>
      <c r="CJ19" s="401">
        <f t="shared" si="431"/>
        <v>0.55570435558956699</v>
      </c>
      <c r="CK19" s="401">
        <f t="shared" si="431"/>
        <v>0.56637045265204111</v>
      </c>
      <c r="CL19" s="119">
        <f t="shared" si="432"/>
        <v>0.74885931558935359</v>
      </c>
      <c r="CM19" s="120">
        <f t="shared" si="433"/>
        <v>0.78189607003166328</v>
      </c>
      <c r="CN19" s="120">
        <f t="shared" si="434"/>
        <v>0.83205038488453464</v>
      </c>
      <c r="CO19" s="120">
        <f t="shared" si="435"/>
        <v>0.71298223147110618</v>
      </c>
      <c r="CP19" s="120">
        <f t="shared" si="436"/>
        <v>0.74742974640164495</v>
      </c>
      <c r="CQ19" s="120">
        <f t="shared" si="437"/>
        <v>1.1375309405940595</v>
      </c>
      <c r="CR19" s="120">
        <f t="shared" si="438"/>
        <v>1.2396782027929569</v>
      </c>
      <c r="CS19" s="120">
        <f t="shared" si="439"/>
        <v>1.2326175101366572</v>
      </c>
      <c r="CT19" s="120">
        <f t="shared" si="440"/>
        <v>1.3151328342873918</v>
      </c>
      <c r="CU19" s="120">
        <f t="shared" si="441"/>
        <v>1.2507535524616047</v>
      </c>
      <c r="CV19" s="120"/>
      <c r="CW19" s="70" t="s">
        <v>36</v>
      </c>
      <c r="CX19" s="39" t="s">
        <v>36</v>
      </c>
      <c r="CY19" s="284" t="s">
        <v>36</v>
      </c>
      <c r="CZ19" s="284" t="s">
        <v>36</v>
      </c>
      <c r="DA19" s="285" t="s">
        <v>36</v>
      </c>
      <c r="DB19" s="285" t="s">
        <v>36</v>
      </c>
      <c r="DC19" s="285" t="s">
        <v>36</v>
      </c>
      <c r="DD19" s="285" t="s">
        <v>36</v>
      </c>
      <c r="DE19" s="14" t="s">
        <v>36</v>
      </c>
      <c r="DF19" s="14" t="s">
        <v>36</v>
      </c>
      <c r="DG19" s="14" t="s">
        <v>36</v>
      </c>
      <c r="DH19" s="281">
        <v>3053</v>
      </c>
      <c r="DI19" s="280">
        <v>3168</v>
      </c>
      <c r="DJ19" s="280">
        <v>3469</v>
      </c>
      <c r="DK19" s="280">
        <v>3307</v>
      </c>
      <c r="DL19" s="280">
        <v>2274</v>
      </c>
      <c r="DM19" s="280">
        <v>4736</v>
      </c>
      <c r="DN19" s="280">
        <v>5271</v>
      </c>
      <c r="DO19" s="280">
        <v>5478</v>
      </c>
      <c r="DP19" s="32">
        <v>5888</v>
      </c>
      <c r="DQ19" s="32">
        <v>5872</v>
      </c>
      <c r="DR19" s="32">
        <v>5676</v>
      </c>
      <c r="DS19" s="286">
        <f t="shared" si="442"/>
        <v>3053</v>
      </c>
      <c r="DT19" s="287">
        <f t="shared" si="443"/>
        <v>3168</v>
      </c>
      <c r="DU19" s="287">
        <f t="shared" si="444"/>
        <v>3469</v>
      </c>
      <c r="DV19" s="287">
        <f t="shared" si="445"/>
        <v>3307</v>
      </c>
      <c r="DW19" s="287">
        <f t="shared" si="446"/>
        <v>2274</v>
      </c>
      <c r="DX19" s="287">
        <f t="shared" si="447"/>
        <v>4736</v>
      </c>
      <c r="DY19" s="287">
        <f t="shared" si="448"/>
        <v>5271</v>
      </c>
      <c r="DZ19" s="287">
        <f t="shared" si="449"/>
        <v>5478</v>
      </c>
      <c r="EA19" s="287">
        <f t="shared" si="450"/>
        <v>5888</v>
      </c>
      <c r="EB19" s="287">
        <f t="shared" si="451"/>
        <v>5872</v>
      </c>
      <c r="EC19" s="287">
        <f t="shared" si="451"/>
        <v>5676</v>
      </c>
      <c r="ED19" s="461">
        <v>300</v>
      </c>
      <c r="EE19" s="444">
        <v>278</v>
      </c>
      <c r="EF19" s="462">
        <v>5</v>
      </c>
      <c r="EG19" s="462">
        <v>11</v>
      </c>
      <c r="EH19" s="468">
        <f t="shared" si="452"/>
        <v>305</v>
      </c>
      <c r="EI19" s="468">
        <f t="shared" si="453"/>
        <v>289</v>
      </c>
      <c r="EJ19" s="461">
        <v>783</v>
      </c>
      <c r="EK19" s="444">
        <v>797</v>
      </c>
      <c r="EL19" s="462">
        <v>294</v>
      </c>
      <c r="EM19" s="462">
        <v>260</v>
      </c>
      <c r="EN19" s="468">
        <f t="shared" si="454"/>
        <v>1077</v>
      </c>
      <c r="EO19" s="468">
        <f t="shared" si="454"/>
        <v>1057</v>
      </c>
      <c r="EP19" s="461">
        <v>1742</v>
      </c>
      <c r="EQ19" s="444">
        <v>1530</v>
      </c>
      <c r="ER19" s="462">
        <v>19</v>
      </c>
      <c r="ES19" s="462">
        <v>12</v>
      </c>
      <c r="ET19" s="468">
        <f t="shared" si="455"/>
        <v>1761</v>
      </c>
      <c r="EU19" s="468">
        <f t="shared" si="455"/>
        <v>1542</v>
      </c>
      <c r="EV19" s="461">
        <v>1263</v>
      </c>
      <c r="EW19" s="444">
        <v>994</v>
      </c>
      <c r="EX19" s="462">
        <v>47</v>
      </c>
      <c r="EY19" s="462">
        <v>57</v>
      </c>
      <c r="EZ19" s="468">
        <f t="shared" si="456"/>
        <v>1310</v>
      </c>
      <c r="FA19" s="468">
        <f t="shared" si="456"/>
        <v>1051</v>
      </c>
      <c r="FB19" s="461">
        <v>1769</v>
      </c>
      <c r="FC19" s="444">
        <v>1368</v>
      </c>
      <c r="FD19" s="462">
        <v>260</v>
      </c>
      <c r="FE19" s="462">
        <v>226</v>
      </c>
      <c r="FF19" s="468">
        <f t="shared" si="457"/>
        <v>2029</v>
      </c>
      <c r="FG19" s="468">
        <f t="shared" si="457"/>
        <v>1594</v>
      </c>
      <c r="FH19" s="461">
        <v>1351</v>
      </c>
      <c r="FI19" s="444">
        <v>1544</v>
      </c>
      <c r="FJ19" s="462">
        <v>143</v>
      </c>
      <c r="FK19" s="462">
        <v>128</v>
      </c>
      <c r="FL19" s="468">
        <f t="shared" si="458"/>
        <v>1494</v>
      </c>
      <c r="FM19" s="468">
        <f t="shared" si="458"/>
        <v>1672</v>
      </c>
      <c r="FN19" s="461">
        <v>1262</v>
      </c>
      <c r="FO19" s="444">
        <v>229</v>
      </c>
      <c r="FP19" s="462">
        <v>46</v>
      </c>
      <c r="FQ19" s="462">
        <v>31</v>
      </c>
      <c r="FR19" s="468">
        <f t="shared" si="459"/>
        <v>1308</v>
      </c>
      <c r="FS19" s="468">
        <f t="shared" si="459"/>
        <v>260</v>
      </c>
      <c r="FT19" s="461">
        <v>1856</v>
      </c>
      <c r="FU19" s="444">
        <v>1702</v>
      </c>
      <c r="FV19" s="462">
        <v>2184</v>
      </c>
      <c r="FW19" s="462">
        <v>2577</v>
      </c>
      <c r="FX19" s="468">
        <f t="shared" si="460"/>
        <v>4040</v>
      </c>
      <c r="FY19" s="468">
        <f t="shared" si="460"/>
        <v>4279</v>
      </c>
      <c r="FZ19" s="461">
        <v>8</v>
      </c>
      <c r="GA19" s="444">
        <v>6</v>
      </c>
      <c r="GB19" s="462">
        <v>5</v>
      </c>
      <c r="GC19" s="462">
        <v>10</v>
      </c>
      <c r="GD19" s="468">
        <f t="shared" si="461"/>
        <v>13</v>
      </c>
      <c r="GE19" s="468">
        <f t="shared" si="461"/>
        <v>16</v>
      </c>
      <c r="GF19" s="461">
        <v>3505</v>
      </c>
      <c r="GG19" s="444">
        <v>2982</v>
      </c>
      <c r="GH19" s="462">
        <v>618</v>
      </c>
      <c r="GI19" s="462">
        <v>560</v>
      </c>
      <c r="GJ19" s="468">
        <f t="shared" si="462"/>
        <v>4123</v>
      </c>
      <c r="GK19" s="468">
        <f t="shared" si="462"/>
        <v>3542</v>
      </c>
      <c r="GL19" s="461">
        <v>864</v>
      </c>
      <c r="GM19" s="444">
        <v>797</v>
      </c>
      <c r="GN19" s="462">
        <v>42</v>
      </c>
      <c r="GO19" s="462">
        <v>22</v>
      </c>
      <c r="GP19" s="468">
        <f t="shared" si="463"/>
        <v>906</v>
      </c>
      <c r="GQ19" s="468">
        <f t="shared" si="463"/>
        <v>819</v>
      </c>
      <c r="GR19" s="461">
        <v>174</v>
      </c>
      <c r="GS19" s="444">
        <v>143</v>
      </c>
      <c r="GT19" s="462">
        <v>130</v>
      </c>
      <c r="GU19" s="462">
        <v>93</v>
      </c>
      <c r="GV19" s="327">
        <f t="shared" si="464"/>
        <v>304</v>
      </c>
      <c r="GW19" s="327">
        <f t="shared" si="464"/>
        <v>236</v>
      </c>
      <c r="GX19" s="501">
        <v>1022</v>
      </c>
      <c r="GY19" s="502">
        <v>933</v>
      </c>
      <c r="GZ19" s="502">
        <v>1120</v>
      </c>
      <c r="HA19" s="502">
        <v>1190</v>
      </c>
      <c r="HB19" s="503">
        <v>1037</v>
      </c>
      <c r="HC19" s="503">
        <v>1056</v>
      </c>
      <c r="HD19" s="503">
        <v>1117</v>
      </c>
      <c r="HE19" s="503">
        <v>1138</v>
      </c>
      <c r="HF19" s="504">
        <v>1088</v>
      </c>
      <c r="HG19" s="501">
        <v>17</v>
      </c>
      <c r="HH19" s="503">
        <v>10</v>
      </c>
      <c r="HI19" s="503">
        <v>28</v>
      </c>
      <c r="HJ19" s="503">
        <v>31</v>
      </c>
      <c r="HK19" s="503">
        <v>33</v>
      </c>
      <c r="HL19" s="503">
        <v>33</v>
      </c>
      <c r="HM19" s="503">
        <v>36</v>
      </c>
      <c r="HN19" s="503">
        <v>33</v>
      </c>
      <c r="HO19" s="504">
        <v>20</v>
      </c>
      <c r="HP19" s="505">
        <f t="shared" si="465"/>
        <v>1039</v>
      </c>
      <c r="HQ19" s="506">
        <f t="shared" si="466"/>
        <v>943</v>
      </c>
      <c r="HR19" s="506">
        <f t="shared" si="467"/>
        <v>1148</v>
      </c>
      <c r="HS19" s="506">
        <f t="shared" si="468"/>
        <v>1221</v>
      </c>
      <c r="HT19" s="506">
        <f t="shared" si="469"/>
        <v>1070</v>
      </c>
      <c r="HU19" s="506">
        <f t="shared" si="470"/>
        <v>1089</v>
      </c>
      <c r="HV19" s="506">
        <f t="shared" si="471"/>
        <v>1153</v>
      </c>
      <c r="HW19" s="506">
        <f t="shared" si="472"/>
        <v>1171</v>
      </c>
      <c r="HX19" s="506">
        <f t="shared" si="473"/>
        <v>1108</v>
      </c>
      <c r="HY19" s="505">
        <f t="shared" si="226"/>
        <v>4832</v>
      </c>
      <c r="HZ19" s="507">
        <f t="shared" si="227"/>
        <v>3194</v>
      </c>
      <c r="IA19" s="507">
        <f t="shared" si="228"/>
        <v>5404</v>
      </c>
      <c r="IB19" s="507">
        <f t="shared" si="229"/>
        <v>6895</v>
      </c>
      <c r="IC19" s="508">
        <f t="shared" si="230"/>
        <v>5677</v>
      </c>
      <c r="ID19" s="508">
        <f t="shared" si="231"/>
        <v>6294</v>
      </c>
      <c r="IE19" s="508">
        <f t="shared" si="232"/>
        <v>6321</v>
      </c>
      <c r="IF19" s="508">
        <f t="shared" si="233"/>
        <v>6468</v>
      </c>
      <c r="IG19" s="508">
        <f t="shared" si="233"/>
        <v>6627</v>
      </c>
      <c r="IH19" s="505">
        <f t="shared" si="234"/>
        <v>1280</v>
      </c>
      <c r="II19" s="506">
        <f t="shared" si="235"/>
        <v>1107</v>
      </c>
      <c r="IJ19" s="506">
        <f t="shared" si="236"/>
        <v>1294</v>
      </c>
      <c r="IK19" s="506">
        <f t="shared" si="237"/>
        <v>1407</v>
      </c>
      <c r="IL19" s="506">
        <f t="shared" si="238"/>
        <v>1023</v>
      </c>
      <c r="IM19" s="506">
        <f t="shared" si="239"/>
        <v>967</v>
      </c>
      <c r="IN19" s="506">
        <f t="shared" si="240"/>
        <v>550</v>
      </c>
      <c r="IO19" s="506">
        <f t="shared" si="241"/>
        <v>525</v>
      </c>
      <c r="IP19" s="506">
        <f t="shared" si="241"/>
        <v>525</v>
      </c>
      <c r="IQ19" s="505">
        <f t="shared" si="242"/>
        <v>6112</v>
      </c>
      <c r="IR19" s="506">
        <f t="shared" si="243"/>
        <v>4301</v>
      </c>
      <c r="IS19" s="506">
        <f t="shared" si="244"/>
        <v>6698</v>
      </c>
      <c r="IT19" s="506">
        <f t="shared" si="245"/>
        <v>8302</v>
      </c>
      <c r="IU19" s="506">
        <f t="shared" si="246"/>
        <v>6700</v>
      </c>
      <c r="IV19" s="506">
        <f t="shared" si="247"/>
        <v>7261</v>
      </c>
      <c r="IW19" s="506">
        <f t="shared" si="248"/>
        <v>6871</v>
      </c>
      <c r="IX19" s="506">
        <f t="shared" si="249"/>
        <v>6993</v>
      </c>
      <c r="IY19" s="506">
        <f t="shared" si="249"/>
        <v>7152</v>
      </c>
      <c r="IZ19" s="501">
        <v>3630</v>
      </c>
      <c r="JA19" s="502">
        <v>2603</v>
      </c>
      <c r="JB19" s="502">
        <v>4094</v>
      </c>
      <c r="JC19" s="502">
        <v>5433</v>
      </c>
      <c r="JD19" s="503">
        <v>4630</v>
      </c>
      <c r="JE19" s="503">
        <v>5183</v>
      </c>
      <c r="JF19" s="503">
        <v>5249</v>
      </c>
      <c r="JG19" s="503">
        <v>5472</v>
      </c>
      <c r="JH19" s="504">
        <v>5613</v>
      </c>
      <c r="JI19" s="501">
        <v>599</v>
      </c>
      <c r="JJ19" s="503">
        <v>620</v>
      </c>
      <c r="JK19" s="503">
        <v>838</v>
      </c>
      <c r="JL19" s="503">
        <v>956</v>
      </c>
      <c r="JM19" s="503">
        <v>703</v>
      </c>
      <c r="JN19" s="503">
        <v>712</v>
      </c>
      <c r="JO19" s="503">
        <v>318</v>
      </c>
      <c r="JP19" s="503">
        <v>316</v>
      </c>
      <c r="JQ19" s="504">
        <v>329</v>
      </c>
      <c r="JR19" s="505">
        <f t="shared" si="474"/>
        <v>4229</v>
      </c>
      <c r="JS19" s="506">
        <f t="shared" si="475"/>
        <v>3223</v>
      </c>
      <c r="JT19" s="506">
        <f t="shared" si="476"/>
        <v>4932</v>
      </c>
      <c r="JU19" s="506">
        <f t="shared" si="477"/>
        <v>6389</v>
      </c>
      <c r="JV19" s="506">
        <f t="shared" si="478"/>
        <v>5333</v>
      </c>
      <c r="JW19" s="506">
        <f t="shared" si="479"/>
        <v>5895</v>
      </c>
      <c r="JX19" s="506">
        <f t="shared" si="480"/>
        <v>5567</v>
      </c>
      <c r="JY19" s="506">
        <f t="shared" si="481"/>
        <v>5788</v>
      </c>
      <c r="JZ19" s="506">
        <f t="shared" si="481"/>
        <v>5942</v>
      </c>
      <c r="KA19" s="501">
        <v>1202</v>
      </c>
      <c r="KB19" s="502">
        <v>591</v>
      </c>
      <c r="KC19" s="502">
        <v>1310</v>
      </c>
      <c r="KD19" s="502">
        <v>1462</v>
      </c>
      <c r="KE19" s="503">
        <v>1047</v>
      </c>
      <c r="KF19" s="503">
        <v>1111</v>
      </c>
      <c r="KG19" s="503">
        <v>1072</v>
      </c>
      <c r="KH19" s="503">
        <v>996</v>
      </c>
      <c r="KI19" s="504">
        <v>1014</v>
      </c>
      <c r="KJ19" s="501">
        <v>681</v>
      </c>
      <c r="KK19" s="503">
        <v>487</v>
      </c>
      <c r="KL19" s="503">
        <v>456</v>
      </c>
      <c r="KM19" s="503">
        <v>451</v>
      </c>
      <c r="KN19" s="503">
        <v>320</v>
      </c>
      <c r="KO19" s="503">
        <v>255</v>
      </c>
      <c r="KP19" s="503">
        <v>232</v>
      </c>
      <c r="KQ19" s="503">
        <v>209</v>
      </c>
      <c r="KR19" s="504">
        <v>196</v>
      </c>
      <c r="KS19" s="505">
        <f t="shared" si="482"/>
        <v>1883</v>
      </c>
      <c r="KT19" s="506">
        <f t="shared" si="483"/>
        <v>1078</v>
      </c>
      <c r="KU19" s="506">
        <f t="shared" si="484"/>
        <v>1766</v>
      </c>
      <c r="KV19" s="506">
        <f t="shared" si="485"/>
        <v>1913</v>
      </c>
      <c r="KW19" s="506">
        <f t="shared" si="486"/>
        <v>1367</v>
      </c>
      <c r="KX19" s="506">
        <f t="shared" si="487"/>
        <v>1366</v>
      </c>
      <c r="KY19" s="506">
        <f t="shared" si="488"/>
        <v>1304</v>
      </c>
      <c r="KZ19" s="506">
        <f t="shared" si="489"/>
        <v>1205</v>
      </c>
      <c r="LA19" s="506">
        <f t="shared" si="489"/>
        <v>1210</v>
      </c>
      <c r="LB19" s="505">
        <f t="shared" si="258"/>
        <v>7437</v>
      </c>
      <c r="LC19" s="507">
        <f t="shared" si="259"/>
        <v>6256</v>
      </c>
      <c r="LD19" s="507">
        <f t="shared" si="260"/>
        <v>7528</v>
      </c>
      <c r="LE19" s="507">
        <f t="shared" si="261"/>
        <v>8342</v>
      </c>
      <c r="LF19" s="508">
        <f t="shared" si="262"/>
        <v>7762</v>
      </c>
      <c r="LG19" s="508">
        <f t="shared" si="263"/>
        <v>8004</v>
      </c>
      <c r="LH19" s="508">
        <f t="shared" si="264"/>
        <v>7897</v>
      </c>
      <c r="LI19" s="508">
        <f t="shared" si="265"/>
        <v>7570</v>
      </c>
      <c r="LJ19" s="508">
        <f t="shared" si="265"/>
        <v>7434</v>
      </c>
      <c r="LK19" s="505">
        <f t="shared" si="266"/>
        <v>1828</v>
      </c>
      <c r="LL19" s="506">
        <f t="shared" si="267"/>
        <v>1601</v>
      </c>
      <c r="LM19" s="506">
        <f t="shared" si="268"/>
        <v>1685</v>
      </c>
      <c r="LN19" s="506">
        <f t="shared" si="269"/>
        <v>1313</v>
      </c>
      <c r="LO19" s="506">
        <f t="shared" si="270"/>
        <v>1846</v>
      </c>
      <c r="LP19" s="506">
        <f t="shared" si="271"/>
        <v>1539</v>
      </c>
      <c r="LQ19" s="506">
        <f t="shared" si="272"/>
        <v>1670</v>
      </c>
      <c r="LR19" s="506">
        <f t="shared" si="273"/>
        <v>2373</v>
      </c>
      <c r="LS19" s="506">
        <f t="shared" si="273"/>
        <v>2760</v>
      </c>
      <c r="LT19" s="505">
        <f t="shared" si="274"/>
        <v>9265</v>
      </c>
      <c r="LU19" s="506">
        <f t="shared" si="275"/>
        <v>7857</v>
      </c>
      <c r="LV19" s="506">
        <f t="shared" si="276"/>
        <v>9213</v>
      </c>
      <c r="LW19" s="506">
        <f t="shared" si="277"/>
        <v>9655</v>
      </c>
      <c r="LX19" s="506">
        <f t="shared" si="278"/>
        <v>9608</v>
      </c>
      <c r="LY19" s="506">
        <f t="shared" si="279"/>
        <v>9543</v>
      </c>
      <c r="LZ19" s="506">
        <f t="shared" si="280"/>
        <v>9567</v>
      </c>
      <c r="MA19" s="506">
        <f t="shared" si="281"/>
        <v>9943</v>
      </c>
      <c r="MB19" s="506">
        <f t="shared" si="281"/>
        <v>10194</v>
      </c>
      <c r="MC19" s="501">
        <v>4124</v>
      </c>
      <c r="MD19" s="502">
        <v>3662</v>
      </c>
      <c r="ME19" s="502">
        <v>4422</v>
      </c>
      <c r="MF19" s="502">
        <v>4925</v>
      </c>
      <c r="MG19" s="503">
        <v>4200</v>
      </c>
      <c r="MH19" s="503">
        <v>4142</v>
      </c>
      <c r="MI19" s="503">
        <v>4067</v>
      </c>
      <c r="MJ19" s="503">
        <v>3933</v>
      </c>
      <c r="MK19" s="504">
        <v>3835</v>
      </c>
      <c r="ML19" s="501">
        <v>899</v>
      </c>
      <c r="MM19" s="503">
        <v>759</v>
      </c>
      <c r="MN19" s="503">
        <v>772</v>
      </c>
      <c r="MO19" s="503">
        <v>677</v>
      </c>
      <c r="MP19" s="503">
        <v>1113</v>
      </c>
      <c r="MQ19" s="503">
        <v>791</v>
      </c>
      <c r="MR19" s="503">
        <v>773</v>
      </c>
      <c r="MS19" s="503">
        <v>711</v>
      </c>
      <c r="MT19" s="504">
        <v>726</v>
      </c>
      <c r="MU19" s="505">
        <f t="shared" si="490"/>
        <v>5023</v>
      </c>
      <c r="MV19" s="506">
        <f t="shared" si="491"/>
        <v>4421</v>
      </c>
      <c r="MW19" s="506">
        <f t="shared" si="492"/>
        <v>5194</v>
      </c>
      <c r="MX19" s="506">
        <f t="shared" si="493"/>
        <v>5602</v>
      </c>
      <c r="MY19" s="506">
        <f t="shared" si="494"/>
        <v>5313</v>
      </c>
      <c r="MZ19" s="506">
        <f t="shared" si="495"/>
        <v>4933</v>
      </c>
      <c r="NA19" s="506">
        <f t="shared" si="496"/>
        <v>4840</v>
      </c>
      <c r="NB19" s="506">
        <f t="shared" si="497"/>
        <v>4644</v>
      </c>
      <c r="NC19" s="506">
        <f t="shared" si="497"/>
        <v>4561</v>
      </c>
      <c r="ND19" s="501">
        <v>720</v>
      </c>
      <c r="NE19" s="502">
        <v>637</v>
      </c>
      <c r="NF19" s="502">
        <v>750</v>
      </c>
      <c r="NG19" s="502">
        <v>844</v>
      </c>
      <c r="NH19" s="503">
        <v>871</v>
      </c>
      <c r="NI19" s="503">
        <v>857</v>
      </c>
      <c r="NJ19" s="503">
        <v>853</v>
      </c>
      <c r="NK19" s="503">
        <v>889</v>
      </c>
      <c r="NL19" s="504">
        <v>861</v>
      </c>
      <c r="NM19" s="501">
        <v>22</v>
      </c>
      <c r="NN19" s="503">
        <v>21</v>
      </c>
      <c r="NO19" s="503">
        <v>67</v>
      </c>
      <c r="NP19" s="503">
        <v>33</v>
      </c>
      <c r="NQ19" s="503">
        <v>24</v>
      </c>
      <c r="NR19" s="503">
        <v>21</v>
      </c>
      <c r="NS19" s="503">
        <v>19</v>
      </c>
      <c r="NT19" s="503">
        <v>30</v>
      </c>
      <c r="NU19" s="504">
        <v>37</v>
      </c>
      <c r="NV19" s="505">
        <f t="shared" si="498"/>
        <v>742</v>
      </c>
      <c r="NW19" s="506">
        <f t="shared" si="499"/>
        <v>658</v>
      </c>
      <c r="NX19" s="506">
        <f t="shared" si="500"/>
        <v>817</v>
      </c>
      <c r="NY19" s="506">
        <f t="shared" si="501"/>
        <v>877</v>
      </c>
      <c r="NZ19" s="506">
        <f t="shared" si="502"/>
        <v>895</v>
      </c>
      <c r="OA19" s="506">
        <f t="shared" si="503"/>
        <v>878</v>
      </c>
      <c r="OB19" s="506">
        <f t="shared" si="504"/>
        <v>872</v>
      </c>
      <c r="OC19" s="506">
        <f t="shared" si="505"/>
        <v>919</v>
      </c>
      <c r="OD19" s="506">
        <f t="shared" si="505"/>
        <v>898</v>
      </c>
      <c r="OE19" s="501">
        <v>2593</v>
      </c>
      <c r="OF19" s="502">
        <v>1957</v>
      </c>
      <c r="OG19" s="502">
        <v>2356</v>
      </c>
      <c r="OH19" s="502">
        <v>2573</v>
      </c>
      <c r="OI19" s="503">
        <v>2691</v>
      </c>
      <c r="OJ19" s="503">
        <v>3005</v>
      </c>
      <c r="OK19" s="503">
        <v>2977</v>
      </c>
      <c r="OL19" s="503">
        <v>2748</v>
      </c>
      <c r="OM19" s="504">
        <v>2738</v>
      </c>
      <c r="ON19" s="501">
        <v>907</v>
      </c>
      <c r="OO19" s="503">
        <v>821</v>
      </c>
      <c r="OP19" s="503">
        <v>846</v>
      </c>
      <c r="OQ19" s="503">
        <v>603</v>
      </c>
      <c r="OR19" s="503">
        <v>709</v>
      </c>
      <c r="OS19" s="503">
        <v>727</v>
      </c>
      <c r="OT19" s="503">
        <v>878</v>
      </c>
      <c r="OU19" s="503">
        <v>1632</v>
      </c>
      <c r="OV19" s="504">
        <v>1997</v>
      </c>
      <c r="OW19" s="505">
        <f t="shared" si="506"/>
        <v>3500</v>
      </c>
      <c r="OX19" s="506">
        <f t="shared" si="507"/>
        <v>2778</v>
      </c>
      <c r="OY19" s="506">
        <f t="shared" si="508"/>
        <v>3202</v>
      </c>
      <c r="OZ19" s="506">
        <f t="shared" si="509"/>
        <v>3176</v>
      </c>
      <c r="PA19" s="506">
        <f t="shared" si="510"/>
        <v>3400</v>
      </c>
      <c r="PB19" s="506">
        <f t="shared" si="511"/>
        <v>3732</v>
      </c>
      <c r="PC19" s="506">
        <f t="shared" si="512"/>
        <v>3855</v>
      </c>
      <c r="PD19" s="506">
        <f t="shared" si="513"/>
        <v>4380</v>
      </c>
      <c r="PE19" s="506">
        <f t="shared" si="513"/>
        <v>4735</v>
      </c>
      <c r="PF19" s="277"/>
      <c r="PG19" s="277"/>
    </row>
    <row r="20" spans="1:423" s="12" customFormat="1" x14ac:dyDescent="0.2">
      <c r="A20" s="11" t="s">
        <v>17</v>
      </c>
      <c r="B20" s="34">
        <f t="shared" si="376"/>
        <v>46596</v>
      </c>
      <c r="C20" s="34">
        <f t="shared" si="377"/>
        <v>46839</v>
      </c>
      <c r="D20" s="34">
        <f t="shared" si="378"/>
        <v>48054</v>
      </c>
      <c r="E20" s="34">
        <f t="shared" si="379"/>
        <v>49762</v>
      </c>
      <c r="F20" s="34">
        <f t="shared" si="380"/>
        <v>57414</v>
      </c>
      <c r="G20" s="34">
        <f t="shared" si="381"/>
        <v>60707</v>
      </c>
      <c r="H20" s="34">
        <f t="shared" si="382"/>
        <v>61739</v>
      </c>
      <c r="I20" s="34">
        <f t="shared" si="383"/>
        <v>66849</v>
      </c>
      <c r="J20" s="34">
        <f t="shared" si="384"/>
        <v>66742</v>
      </c>
      <c r="K20" s="34">
        <f t="shared" si="385"/>
        <v>68044</v>
      </c>
      <c r="L20" s="34">
        <f t="shared" si="386"/>
        <v>72720</v>
      </c>
      <c r="M20" s="35">
        <f t="shared" si="387"/>
        <v>17789</v>
      </c>
      <c r="N20" s="29">
        <f t="shared" si="388"/>
        <v>22279</v>
      </c>
      <c r="O20" s="29">
        <f t="shared" si="389"/>
        <v>22442</v>
      </c>
      <c r="P20" s="29">
        <f t="shared" si="390"/>
        <v>23430</v>
      </c>
      <c r="Q20" s="29">
        <f t="shared" si="391"/>
        <v>31463</v>
      </c>
      <c r="R20" s="29">
        <f t="shared" si="392"/>
        <v>35040</v>
      </c>
      <c r="S20" s="29">
        <f t="shared" si="393"/>
        <v>36259</v>
      </c>
      <c r="T20" s="29">
        <f t="shared" si="394"/>
        <v>36372</v>
      </c>
      <c r="U20" s="29">
        <f t="shared" si="395"/>
        <v>39617</v>
      </c>
      <c r="V20" s="29">
        <f t="shared" si="396"/>
        <v>35953</v>
      </c>
      <c r="W20" s="29">
        <f t="shared" si="397"/>
        <v>35846</v>
      </c>
      <c r="X20" s="35">
        <f t="shared" si="398"/>
        <v>64385</v>
      </c>
      <c r="Y20" s="29">
        <f t="shared" si="399"/>
        <v>69118</v>
      </c>
      <c r="Z20" s="29">
        <f t="shared" si="400"/>
        <v>70496</v>
      </c>
      <c r="AA20" s="29">
        <f t="shared" si="401"/>
        <v>73192</v>
      </c>
      <c r="AB20" s="29">
        <f t="shared" si="402"/>
        <v>88877</v>
      </c>
      <c r="AC20" s="29">
        <f t="shared" si="403"/>
        <v>95747</v>
      </c>
      <c r="AD20" s="29">
        <f t="shared" si="404"/>
        <v>97998</v>
      </c>
      <c r="AE20" s="29">
        <f t="shared" si="405"/>
        <v>103221</v>
      </c>
      <c r="AF20" s="29">
        <f t="shared" si="406"/>
        <v>106359</v>
      </c>
      <c r="AG20" s="29">
        <f t="shared" si="407"/>
        <v>103997</v>
      </c>
      <c r="AH20" s="29">
        <f t="shared" si="408"/>
        <v>108566</v>
      </c>
      <c r="AI20" s="42">
        <v>13827</v>
      </c>
      <c r="AJ20" s="31">
        <v>13798</v>
      </c>
      <c r="AK20" s="31">
        <v>14287</v>
      </c>
      <c r="AL20" s="31">
        <v>14687</v>
      </c>
      <c r="AM20" s="32">
        <v>16384</v>
      </c>
      <c r="AN20" s="32">
        <v>18117</v>
      </c>
      <c r="AO20" s="32">
        <v>18369</v>
      </c>
      <c r="AP20" s="32">
        <v>19597</v>
      </c>
      <c r="AQ20" s="32">
        <v>20290</v>
      </c>
      <c r="AR20" s="32">
        <v>21973</v>
      </c>
      <c r="AS20" s="32">
        <v>23896</v>
      </c>
      <c r="AT20" s="42">
        <v>4764</v>
      </c>
      <c r="AU20" s="32">
        <v>4824</v>
      </c>
      <c r="AV20" s="32">
        <v>4281</v>
      </c>
      <c r="AW20" s="32">
        <v>4216</v>
      </c>
      <c r="AX20" s="32">
        <v>4594</v>
      </c>
      <c r="AY20" s="32">
        <v>5740</v>
      </c>
      <c r="AZ20" s="32">
        <v>6154</v>
      </c>
      <c r="BA20" s="32">
        <v>5758</v>
      </c>
      <c r="BB20" s="32">
        <v>6536</v>
      </c>
      <c r="BC20" s="32">
        <v>7146</v>
      </c>
      <c r="BD20" s="32">
        <v>7697</v>
      </c>
      <c r="BE20" s="33">
        <f t="shared" si="409"/>
        <v>23816</v>
      </c>
      <c r="BF20" s="30">
        <f t="shared" si="410"/>
        <v>28229</v>
      </c>
      <c r="BG20" s="30">
        <f t="shared" si="411"/>
        <v>29943</v>
      </c>
      <c r="BH20" s="30">
        <f t="shared" si="412"/>
        <v>29837</v>
      </c>
      <c r="BI20" s="30">
        <f t="shared" si="413"/>
        <v>37066</v>
      </c>
      <c r="BJ20" s="30">
        <f t="shared" si="414"/>
        <v>41323</v>
      </c>
      <c r="BK20" s="30">
        <f t="shared" si="415"/>
        <v>43328</v>
      </c>
      <c r="BL20" s="30">
        <f t="shared" si="416"/>
        <v>46651</v>
      </c>
      <c r="BM20" s="30">
        <f t="shared" si="417"/>
        <v>49279</v>
      </c>
      <c r="BN20" s="30">
        <f t="shared" si="418"/>
        <v>51426</v>
      </c>
      <c r="BO20" s="30">
        <f t="shared" si="418"/>
        <v>55079</v>
      </c>
      <c r="BP20" s="117">
        <f t="shared" si="419"/>
        <v>9989</v>
      </c>
      <c r="BQ20" s="118">
        <f t="shared" si="420"/>
        <v>14431</v>
      </c>
      <c r="BR20" s="118">
        <f t="shared" si="421"/>
        <v>15656</v>
      </c>
      <c r="BS20" s="118">
        <f t="shared" si="422"/>
        <v>15150</v>
      </c>
      <c r="BT20" s="118">
        <f t="shared" si="423"/>
        <v>20682</v>
      </c>
      <c r="BU20" s="118">
        <f t="shared" si="424"/>
        <v>23206</v>
      </c>
      <c r="BV20" s="118">
        <f t="shared" si="425"/>
        <v>24959</v>
      </c>
      <c r="BW20" s="118">
        <f t="shared" si="426"/>
        <v>27054</v>
      </c>
      <c r="BX20" s="118">
        <f t="shared" si="427"/>
        <v>28989</v>
      </c>
      <c r="BY20" s="118">
        <f t="shared" si="428"/>
        <v>29453</v>
      </c>
      <c r="BZ20" s="118">
        <f t="shared" si="428"/>
        <v>31183</v>
      </c>
      <c r="CA20" s="400">
        <f t="shared" si="174"/>
        <v>0.41942391669465906</v>
      </c>
      <c r="CB20" s="401">
        <f t="shared" si="175"/>
        <v>0.51121187431364912</v>
      </c>
      <c r="CC20" s="401">
        <f t="shared" si="176"/>
        <v>0.52286010085829748</v>
      </c>
      <c r="CD20" s="401">
        <f t="shared" si="177"/>
        <v>0.50775882293796293</v>
      </c>
      <c r="CE20" s="401">
        <f t="shared" si="178"/>
        <v>0.5579776614687314</v>
      </c>
      <c r="CF20" s="401">
        <f t="shared" si="179"/>
        <v>0.56157587784042784</v>
      </c>
      <c r="CG20" s="401">
        <f t="shared" si="180"/>
        <v>0.57604782127031018</v>
      </c>
      <c r="CH20" s="401">
        <f t="shared" si="429"/>
        <v>0.57992325995155514</v>
      </c>
      <c r="CI20" s="401">
        <f t="shared" si="430"/>
        <v>0.58826274883824758</v>
      </c>
      <c r="CJ20" s="401">
        <f t="shared" si="431"/>
        <v>0.57272585851514801</v>
      </c>
      <c r="CK20" s="401">
        <f t="shared" si="431"/>
        <v>0.56615043846111945</v>
      </c>
      <c r="CL20" s="119">
        <f t="shared" si="432"/>
        <v>0.7224271353149635</v>
      </c>
      <c r="CM20" s="120">
        <f t="shared" si="433"/>
        <v>1.0458762139440498</v>
      </c>
      <c r="CN20" s="120">
        <f t="shared" si="434"/>
        <v>1.095821376076153</v>
      </c>
      <c r="CO20" s="120">
        <f t="shared" si="435"/>
        <v>1.0315244774290189</v>
      </c>
      <c r="CP20" s="120">
        <f t="shared" si="436"/>
        <v>1.2623291015625</v>
      </c>
      <c r="CQ20" s="120">
        <f t="shared" si="437"/>
        <v>1.280896395650494</v>
      </c>
      <c r="CR20" s="120">
        <f t="shared" si="438"/>
        <v>1.3587566007948173</v>
      </c>
      <c r="CS20" s="120">
        <f t="shared" si="439"/>
        <v>1.3805174261366535</v>
      </c>
      <c r="CT20" s="120">
        <f t="shared" si="440"/>
        <v>1.4287333661902415</v>
      </c>
      <c r="CU20" s="120">
        <f t="shared" si="441"/>
        <v>1.3404177854639785</v>
      </c>
      <c r="CV20" s="120"/>
      <c r="CW20" s="70" t="s">
        <v>36</v>
      </c>
      <c r="CX20" s="39" t="s">
        <v>36</v>
      </c>
      <c r="CY20" s="284" t="s">
        <v>36</v>
      </c>
      <c r="CZ20" s="284" t="s">
        <v>36</v>
      </c>
      <c r="DA20" s="285" t="s">
        <v>36</v>
      </c>
      <c r="DB20" s="285" t="s">
        <v>36</v>
      </c>
      <c r="DC20" s="285" t="s">
        <v>36</v>
      </c>
      <c r="DD20" s="285" t="s">
        <v>36</v>
      </c>
      <c r="DE20" s="14" t="s">
        <v>36</v>
      </c>
      <c r="DF20" s="14" t="s">
        <v>36</v>
      </c>
      <c r="DG20" s="14" t="s">
        <v>36</v>
      </c>
      <c r="DH20" s="281">
        <v>5225</v>
      </c>
      <c r="DI20" s="280">
        <v>9607</v>
      </c>
      <c r="DJ20" s="280">
        <v>11375</v>
      </c>
      <c r="DK20" s="280">
        <v>10934</v>
      </c>
      <c r="DL20" s="280">
        <v>16088</v>
      </c>
      <c r="DM20" s="280">
        <v>17466</v>
      </c>
      <c r="DN20" s="280">
        <v>18805</v>
      </c>
      <c r="DO20" s="280">
        <v>21296</v>
      </c>
      <c r="DP20" s="32">
        <v>22453</v>
      </c>
      <c r="DQ20" s="32">
        <v>22307</v>
      </c>
      <c r="DR20" s="32">
        <v>23486</v>
      </c>
      <c r="DS20" s="286">
        <f t="shared" si="442"/>
        <v>5225</v>
      </c>
      <c r="DT20" s="287">
        <f t="shared" si="443"/>
        <v>9607</v>
      </c>
      <c r="DU20" s="287">
        <f t="shared" si="444"/>
        <v>11375</v>
      </c>
      <c r="DV20" s="287">
        <f t="shared" si="445"/>
        <v>10934</v>
      </c>
      <c r="DW20" s="287">
        <f t="shared" si="446"/>
        <v>16088</v>
      </c>
      <c r="DX20" s="287">
        <f t="shared" si="447"/>
        <v>17466</v>
      </c>
      <c r="DY20" s="287">
        <f t="shared" si="448"/>
        <v>18805</v>
      </c>
      <c r="DZ20" s="287">
        <f t="shared" si="449"/>
        <v>21296</v>
      </c>
      <c r="EA20" s="287">
        <f t="shared" si="450"/>
        <v>22453</v>
      </c>
      <c r="EB20" s="287">
        <f t="shared" si="451"/>
        <v>22307</v>
      </c>
      <c r="EC20" s="287">
        <f t="shared" si="451"/>
        <v>23486</v>
      </c>
      <c r="ED20" s="461">
        <v>1231</v>
      </c>
      <c r="EE20" s="444">
        <v>1221</v>
      </c>
      <c r="EF20" s="462">
        <v>55</v>
      </c>
      <c r="EG20" s="462">
        <v>56</v>
      </c>
      <c r="EH20" s="468">
        <f t="shared" si="452"/>
        <v>1286</v>
      </c>
      <c r="EI20" s="468">
        <f t="shared" si="453"/>
        <v>1277</v>
      </c>
      <c r="EJ20" s="461">
        <v>2001</v>
      </c>
      <c r="EK20" s="444">
        <v>2395</v>
      </c>
      <c r="EL20" s="462">
        <v>235</v>
      </c>
      <c r="EM20" s="462">
        <v>257</v>
      </c>
      <c r="EN20" s="468">
        <f t="shared" si="454"/>
        <v>2236</v>
      </c>
      <c r="EO20" s="468">
        <f t="shared" si="454"/>
        <v>2652</v>
      </c>
      <c r="EP20" s="461">
        <v>7298</v>
      </c>
      <c r="EQ20" s="444">
        <v>7825</v>
      </c>
      <c r="ER20" s="462">
        <v>146</v>
      </c>
      <c r="ES20" s="462">
        <v>170</v>
      </c>
      <c r="ET20" s="468">
        <f t="shared" si="455"/>
        <v>7444</v>
      </c>
      <c r="EU20" s="468">
        <f t="shared" si="455"/>
        <v>7995</v>
      </c>
      <c r="EV20" s="461">
        <v>5034</v>
      </c>
      <c r="EW20" s="444">
        <v>5597</v>
      </c>
      <c r="EX20" s="462">
        <v>341</v>
      </c>
      <c r="EY20" s="462">
        <v>297</v>
      </c>
      <c r="EZ20" s="468">
        <f t="shared" si="456"/>
        <v>5375</v>
      </c>
      <c r="FA20" s="468">
        <f t="shared" si="456"/>
        <v>5894</v>
      </c>
      <c r="FB20" s="461">
        <v>6599</v>
      </c>
      <c r="FC20" s="444">
        <v>6843</v>
      </c>
      <c r="FD20" s="462">
        <v>718</v>
      </c>
      <c r="FE20" s="462">
        <v>677</v>
      </c>
      <c r="FF20" s="468">
        <f t="shared" si="457"/>
        <v>7317</v>
      </c>
      <c r="FG20" s="468">
        <f t="shared" si="457"/>
        <v>7520</v>
      </c>
      <c r="FH20" s="461">
        <v>3999</v>
      </c>
      <c r="FI20" s="444">
        <v>4542</v>
      </c>
      <c r="FJ20" s="462">
        <v>375</v>
      </c>
      <c r="FK20" s="462">
        <v>369</v>
      </c>
      <c r="FL20" s="468">
        <f t="shared" si="458"/>
        <v>4374</v>
      </c>
      <c r="FM20" s="468">
        <f t="shared" si="458"/>
        <v>4911</v>
      </c>
      <c r="FN20" s="461">
        <v>786</v>
      </c>
      <c r="FO20" s="444">
        <v>917</v>
      </c>
      <c r="FP20" s="462">
        <v>119</v>
      </c>
      <c r="FQ20" s="462">
        <v>129</v>
      </c>
      <c r="FR20" s="468">
        <f t="shared" si="459"/>
        <v>905</v>
      </c>
      <c r="FS20" s="468">
        <f t="shared" si="459"/>
        <v>1046</v>
      </c>
      <c r="FT20" s="461">
        <v>5089</v>
      </c>
      <c r="FU20" s="444">
        <v>5317</v>
      </c>
      <c r="FV20" s="462">
        <v>611</v>
      </c>
      <c r="FW20" s="462">
        <v>496</v>
      </c>
      <c r="FX20" s="468">
        <f t="shared" si="460"/>
        <v>5700</v>
      </c>
      <c r="FY20" s="468">
        <f t="shared" si="460"/>
        <v>5813</v>
      </c>
      <c r="FZ20" s="461">
        <v>140</v>
      </c>
      <c r="GA20" s="444">
        <v>122</v>
      </c>
      <c r="GB20" s="462">
        <v>81</v>
      </c>
      <c r="GC20" s="462">
        <v>73</v>
      </c>
      <c r="GD20" s="468">
        <f t="shared" si="461"/>
        <v>221</v>
      </c>
      <c r="GE20" s="468">
        <f t="shared" si="461"/>
        <v>195</v>
      </c>
      <c r="GF20" s="461">
        <v>11001</v>
      </c>
      <c r="GG20" s="444">
        <v>11113</v>
      </c>
      <c r="GH20" s="462">
        <v>3635</v>
      </c>
      <c r="GI20" s="462">
        <v>1963</v>
      </c>
      <c r="GJ20" s="468">
        <f t="shared" si="462"/>
        <v>14636</v>
      </c>
      <c r="GK20" s="468">
        <f t="shared" si="462"/>
        <v>13076</v>
      </c>
      <c r="GL20" s="461">
        <v>1994</v>
      </c>
      <c r="GM20" s="444">
        <v>2142</v>
      </c>
      <c r="GN20" s="462">
        <v>20</v>
      </c>
      <c r="GO20" s="462">
        <v>29</v>
      </c>
      <c r="GP20" s="468">
        <f t="shared" si="463"/>
        <v>2014</v>
      </c>
      <c r="GQ20" s="468">
        <f t="shared" si="463"/>
        <v>2171</v>
      </c>
      <c r="GR20" s="461">
        <v>899</v>
      </c>
      <c r="GS20" s="444">
        <v>790</v>
      </c>
      <c r="GT20" s="462">
        <v>164</v>
      </c>
      <c r="GU20" s="462">
        <v>147</v>
      </c>
      <c r="GV20" s="327">
        <f t="shared" si="464"/>
        <v>1063</v>
      </c>
      <c r="GW20" s="327">
        <f t="shared" si="464"/>
        <v>937</v>
      </c>
      <c r="GX20" s="501">
        <v>2710</v>
      </c>
      <c r="GY20" s="502">
        <v>2750</v>
      </c>
      <c r="GZ20" s="502">
        <v>2949</v>
      </c>
      <c r="HA20" s="502">
        <v>3239</v>
      </c>
      <c r="HB20" s="503">
        <v>4041</v>
      </c>
      <c r="HC20" s="503">
        <v>4246</v>
      </c>
      <c r="HD20" s="503">
        <v>4456</v>
      </c>
      <c r="HE20" s="503">
        <v>5178</v>
      </c>
      <c r="HF20" s="504">
        <v>5294</v>
      </c>
      <c r="HG20" s="501">
        <v>121</v>
      </c>
      <c r="HH20" s="503">
        <v>108</v>
      </c>
      <c r="HI20" s="503">
        <v>59</v>
      </c>
      <c r="HJ20" s="503">
        <v>49</v>
      </c>
      <c r="HK20" s="503">
        <v>88</v>
      </c>
      <c r="HL20" s="503">
        <v>110</v>
      </c>
      <c r="HM20" s="503">
        <v>135</v>
      </c>
      <c r="HN20" s="503">
        <v>131</v>
      </c>
      <c r="HO20" s="504">
        <v>107</v>
      </c>
      <c r="HP20" s="505">
        <f t="shared" si="465"/>
        <v>2831</v>
      </c>
      <c r="HQ20" s="506">
        <f t="shared" si="466"/>
        <v>2858</v>
      </c>
      <c r="HR20" s="506">
        <f t="shared" si="467"/>
        <v>3008</v>
      </c>
      <c r="HS20" s="506">
        <f t="shared" si="468"/>
        <v>3288</v>
      </c>
      <c r="HT20" s="506">
        <f t="shared" si="469"/>
        <v>4129</v>
      </c>
      <c r="HU20" s="506">
        <f t="shared" si="470"/>
        <v>4356</v>
      </c>
      <c r="HV20" s="506">
        <f t="shared" si="471"/>
        <v>4591</v>
      </c>
      <c r="HW20" s="506">
        <f t="shared" si="472"/>
        <v>5309</v>
      </c>
      <c r="HX20" s="506">
        <f t="shared" si="473"/>
        <v>5401</v>
      </c>
      <c r="HY20" s="505">
        <f t="shared" si="226"/>
        <v>11346</v>
      </c>
      <c r="HZ20" s="507">
        <f t="shared" si="227"/>
        <v>12155</v>
      </c>
      <c r="IA20" s="507">
        <f t="shared" si="228"/>
        <v>12935</v>
      </c>
      <c r="IB20" s="507">
        <f t="shared" si="229"/>
        <v>13927</v>
      </c>
      <c r="IC20" s="508">
        <f t="shared" si="230"/>
        <v>19385</v>
      </c>
      <c r="ID20" s="508">
        <f t="shared" si="231"/>
        <v>20359</v>
      </c>
      <c r="IE20" s="508">
        <f t="shared" si="232"/>
        <v>21157</v>
      </c>
      <c r="IF20" s="508">
        <f t="shared" si="233"/>
        <v>23674</v>
      </c>
      <c r="IG20" s="508">
        <f t="shared" si="233"/>
        <v>23513</v>
      </c>
      <c r="IH20" s="505">
        <f t="shared" si="234"/>
        <v>3525</v>
      </c>
      <c r="II20" s="506">
        <f t="shared" si="235"/>
        <v>3320</v>
      </c>
      <c r="IJ20" s="506">
        <f t="shared" si="236"/>
        <v>2502</v>
      </c>
      <c r="IK20" s="506">
        <f t="shared" si="237"/>
        <v>3380</v>
      </c>
      <c r="IL20" s="506">
        <f t="shared" si="238"/>
        <v>2652</v>
      </c>
      <c r="IM20" s="506">
        <f t="shared" si="239"/>
        <v>2959</v>
      </c>
      <c r="IN20" s="506">
        <f t="shared" si="240"/>
        <v>2493</v>
      </c>
      <c r="IO20" s="506">
        <f t="shared" si="241"/>
        <v>2251</v>
      </c>
      <c r="IP20" s="506">
        <f t="shared" si="241"/>
        <v>2617</v>
      </c>
      <c r="IQ20" s="505">
        <f t="shared" si="242"/>
        <v>14871</v>
      </c>
      <c r="IR20" s="506">
        <f t="shared" si="243"/>
        <v>15475</v>
      </c>
      <c r="IS20" s="506">
        <f t="shared" si="244"/>
        <v>15437</v>
      </c>
      <c r="IT20" s="506">
        <f t="shared" si="245"/>
        <v>17307</v>
      </c>
      <c r="IU20" s="506">
        <f t="shared" si="246"/>
        <v>22037</v>
      </c>
      <c r="IV20" s="506">
        <f t="shared" si="247"/>
        <v>23318</v>
      </c>
      <c r="IW20" s="506">
        <f t="shared" si="248"/>
        <v>23650</v>
      </c>
      <c r="IX20" s="506">
        <f t="shared" si="249"/>
        <v>25925</v>
      </c>
      <c r="IY20" s="506">
        <f t="shared" si="249"/>
        <v>26130</v>
      </c>
      <c r="IZ20" s="501">
        <v>8069</v>
      </c>
      <c r="JA20" s="502">
        <v>9019</v>
      </c>
      <c r="JB20" s="502">
        <v>9689</v>
      </c>
      <c r="JC20" s="502">
        <v>10542</v>
      </c>
      <c r="JD20" s="503">
        <v>15279</v>
      </c>
      <c r="JE20" s="503">
        <v>16392</v>
      </c>
      <c r="JF20" s="503">
        <v>16979</v>
      </c>
      <c r="JG20" s="503">
        <v>19303</v>
      </c>
      <c r="JH20" s="504">
        <v>19130</v>
      </c>
      <c r="JI20" s="501">
        <v>2426</v>
      </c>
      <c r="JJ20" s="503">
        <v>2123</v>
      </c>
      <c r="JK20" s="503">
        <v>1032</v>
      </c>
      <c r="JL20" s="503">
        <v>1560</v>
      </c>
      <c r="JM20" s="503">
        <v>1751</v>
      </c>
      <c r="JN20" s="503">
        <v>1860</v>
      </c>
      <c r="JO20" s="503">
        <v>1681</v>
      </c>
      <c r="JP20" s="503">
        <v>1277</v>
      </c>
      <c r="JQ20" s="504">
        <v>1549</v>
      </c>
      <c r="JR20" s="505">
        <f t="shared" si="474"/>
        <v>10495</v>
      </c>
      <c r="JS20" s="506">
        <f t="shared" si="475"/>
        <v>11142</v>
      </c>
      <c r="JT20" s="506">
        <f t="shared" si="476"/>
        <v>10721</v>
      </c>
      <c r="JU20" s="506">
        <f t="shared" si="477"/>
        <v>12102</v>
      </c>
      <c r="JV20" s="506">
        <f t="shared" si="478"/>
        <v>17030</v>
      </c>
      <c r="JW20" s="506">
        <f t="shared" si="479"/>
        <v>18252</v>
      </c>
      <c r="JX20" s="506">
        <f t="shared" si="480"/>
        <v>18660</v>
      </c>
      <c r="JY20" s="506">
        <f t="shared" si="481"/>
        <v>20580</v>
      </c>
      <c r="JZ20" s="506">
        <f t="shared" si="481"/>
        <v>20679</v>
      </c>
      <c r="KA20" s="501">
        <v>3277</v>
      </c>
      <c r="KB20" s="502">
        <v>3136</v>
      </c>
      <c r="KC20" s="502">
        <v>3246</v>
      </c>
      <c r="KD20" s="502">
        <v>3385</v>
      </c>
      <c r="KE20" s="503">
        <v>4106</v>
      </c>
      <c r="KF20" s="503">
        <v>3967</v>
      </c>
      <c r="KG20" s="503">
        <v>4178</v>
      </c>
      <c r="KH20" s="503">
        <v>4371</v>
      </c>
      <c r="KI20" s="504">
        <v>4383</v>
      </c>
      <c r="KJ20" s="501">
        <v>1099</v>
      </c>
      <c r="KK20" s="503">
        <v>1197</v>
      </c>
      <c r="KL20" s="503">
        <v>1470</v>
      </c>
      <c r="KM20" s="503">
        <v>1820</v>
      </c>
      <c r="KN20" s="503">
        <v>901</v>
      </c>
      <c r="KO20" s="503">
        <v>1099</v>
      </c>
      <c r="KP20" s="503">
        <v>812</v>
      </c>
      <c r="KQ20" s="503">
        <v>974</v>
      </c>
      <c r="KR20" s="504">
        <v>1068</v>
      </c>
      <c r="KS20" s="505">
        <f t="shared" si="482"/>
        <v>4376</v>
      </c>
      <c r="KT20" s="506">
        <f t="shared" si="483"/>
        <v>4333</v>
      </c>
      <c r="KU20" s="506">
        <f t="shared" si="484"/>
        <v>4716</v>
      </c>
      <c r="KV20" s="506">
        <f t="shared" si="485"/>
        <v>5205</v>
      </c>
      <c r="KW20" s="506">
        <f t="shared" si="486"/>
        <v>5007</v>
      </c>
      <c r="KX20" s="506">
        <f t="shared" si="487"/>
        <v>5066</v>
      </c>
      <c r="KY20" s="506">
        <f t="shared" si="488"/>
        <v>4990</v>
      </c>
      <c r="KZ20" s="506">
        <f t="shared" si="489"/>
        <v>5345</v>
      </c>
      <c r="LA20" s="506">
        <f t="shared" si="489"/>
        <v>5451</v>
      </c>
      <c r="LB20" s="505">
        <f t="shared" si="258"/>
        <v>18713</v>
      </c>
      <c r="LC20" s="507">
        <f t="shared" si="259"/>
        <v>18136</v>
      </c>
      <c r="LD20" s="507">
        <f t="shared" si="260"/>
        <v>17883</v>
      </c>
      <c r="LE20" s="507">
        <f t="shared" si="261"/>
        <v>17909</v>
      </c>
      <c r="LF20" s="508">
        <f t="shared" si="262"/>
        <v>17604</v>
      </c>
      <c r="LG20" s="508">
        <f t="shared" si="263"/>
        <v>17985</v>
      </c>
      <c r="LH20" s="508">
        <f t="shared" si="264"/>
        <v>17757</v>
      </c>
      <c r="LI20" s="508">
        <f t="shared" si="265"/>
        <v>18400</v>
      </c>
      <c r="LJ20" s="508">
        <f t="shared" si="265"/>
        <v>17645</v>
      </c>
      <c r="LK20" s="505">
        <f t="shared" si="266"/>
        <v>4154</v>
      </c>
      <c r="LL20" s="506">
        <f t="shared" si="267"/>
        <v>4420</v>
      </c>
      <c r="LM20" s="506">
        <f t="shared" si="268"/>
        <v>4225</v>
      </c>
      <c r="LN20" s="506">
        <f t="shared" si="269"/>
        <v>4851</v>
      </c>
      <c r="LO20" s="506">
        <f t="shared" si="270"/>
        <v>8041</v>
      </c>
      <c r="LP20" s="506">
        <f t="shared" si="271"/>
        <v>8765</v>
      </c>
      <c r="LQ20" s="506">
        <f t="shared" si="272"/>
        <v>8672</v>
      </c>
      <c r="LR20" s="506">
        <f t="shared" si="273"/>
        <v>6936</v>
      </c>
      <c r="LS20" s="506">
        <f t="shared" si="273"/>
        <v>7904</v>
      </c>
      <c r="LT20" s="505">
        <f t="shared" si="274"/>
        <v>22867</v>
      </c>
      <c r="LU20" s="506">
        <f t="shared" si="275"/>
        <v>22556</v>
      </c>
      <c r="LV20" s="506">
        <f t="shared" si="276"/>
        <v>22108</v>
      </c>
      <c r="LW20" s="506">
        <f t="shared" si="277"/>
        <v>22760</v>
      </c>
      <c r="LX20" s="506">
        <f t="shared" si="278"/>
        <v>25645</v>
      </c>
      <c r="LY20" s="506">
        <f t="shared" si="279"/>
        <v>26750</v>
      </c>
      <c r="LZ20" s="506">
        <f t="shared" si="280"/>
        <v>26429</v>
      </c>
      <c r="MA20" s="506">
        <f t="shared" si="281"/>
        <v>25336</v>
      </c>
      <c r="MB20" s="506">
        <f t="shared" si="281"/>
        <v>25549</v>
      </c>
      <c r="MC20" s="501">
        <v>9896</v>
      </c>
      <c r="MD20" s="502">
        <v>9609</v>
      </c>
      <c r="ME20" s="502">
        <v>9501</v>
      </c>
      <c r="MF20" s="502">
        <v>9196</v>
      </c>
      <c r="MG20" s="503">
        <v>9481</v>
      </c>
      <c r="MH20" s="503">
        <v>9682</v>
      </c>
      <c r="MI20" s="503">
        <v>9322</v>
      </c>
      <c r="MJ20" s="503">
        <v>9609</v>
      </c>
      <c r="MK20" s="504">
        <v>9227</v>
      </c>
      <c r="ML20" s="501">
        <v>2575</v>
      </c>
      <c r="MM20" s="503">
        <v>2897</v>
      </c>
      <c r="MN20" s="503">
        <v>2943</v>
      </c>
      <c r="MO20" s="503">
        <v>3367</v>
      </c>
      <c r="MP20" s="503">
        <v>7353</v>
      </c>
      <c r="MQ20" s="503">
        <v>7751</v>
      </c>
      <c r="MR20" s="503">
        <v>7690</v>
      </c>
      <c r="MS20" s="503">
        <v>6212</v>
      </c>
      <c r="MT20" s="504">
        <v>7460</v>
      </c>
      <c r="MU20" s="505">
        <f t="shared" si="490"/>
        <v>12471</v>
      </c>
      <c r="MV20" s="506">
        <f t="shared" si="491"/>
        <v>12506</v>
      </c>
      <c r="MW20" s="506">
        <f t="shared" si="492"/>
        <v>12444</v>
      </c>
      <c r="MX20" s="506">
        <f t="shared" si="493"/>
        <v>12563</v>
      </c>
      <c r="MY20" s="506">
        <f t="shared" si="494"/>
        <v>16834</v>
      </c>
      <c r="MZ20" s="506">
        <f t="shared" si="495"/>
        <v>17433</v>
      </c>
      <c r="NA20" s="506">
        <f t="shared" si="496"/>
        <v>17012</v>
      </c>
      <c r="NB20" s="506">
        <f t="shared" si="497"/>
        <v>15821</v>
      </c>
      <c r="NC20" s="506">
        <f t="shared" si="497"/>
        <v>16687</v>
      </c>
      <c r="ND20" s="501">
        <v>2391</v>
      </c>
      <c r="NE20" s="502">
        <v>2370</v>
      </c>
      <c r="NF20" s="502">
        <v>2459</v>
      </c>
      <c r="NG20" s="502">
        <v>2806</v>
      </c>
      <c r="NH20" s="503">
        <v>2401</v>
      </c>
      <c r="NI20" s="503">
        <v>2414</v>
      </c>
      <c r="NJ20" s="503">
        <v>2482</v>
      </c>
      <c r="NK20" s="503">
        <v>2590</v>
      </c>
      <c r="NL20" s="504">
        <v>2377</v>
      </c>
      <c r="NM20" s="501">
        <v>172</v>
      </c>
      <c r="NN20" s="503">
        <v>171</v>
      </c>
      <c r="NO20" s="503">
        <v>72</v>
      </c>
      <c r="NP20" s="503">
        <v>22</v>
      </c>
      <c r="NQ20" s="503">
        <v>21</v>
      </c>
      <c r="NR20" s="503">
        <v>19</v>
      </c>
      <c r="NS20" s="503">
        <v>13</v>
      </c>
      <c r="NT20" s="503">
        <v>27</v>
      </c>
      <c r="NU20" s="504">
        <v>31</v>
      </c>
      <c r="NV20" s="505">
        <f t="shared" si="498"/>
        <v>2563</v>
      </c>
      <c r="NW20" s="506">
        <f t="shared" si="499"/>
        <v>2541</v>
      </c>
      <c r="NX20" s="506">
        <f t="shared" si="500"/>
        <v>2531</v>
      </c>
      <c r="NY20" s="506">
        <f t="shared" si="501"/>
        <v>2828</v>
      </c>
      <c r="NZ20" s="506">
        <f t="shared" si="502"/>
        <v>2422</v>
      </c>
      <c r="OA20" s="506">
        <f t="shared" si="503"/>
        <v>2433</v>
      </c>
      <c r="OB20" s="506">
        <f t="shared" si="504"/>
        <v>2495</v>
      </c>
      <c r="OC20" s="506">
        <f t="shared" si="505"/>
        <v>2617</v>
      </c>
      <c r="OD20" s="506">
        <f t="shared" si="505"/>
        <v>2408</v>
      </c>
      <c r="OE20" s="501">
        <v>6426</v>
      </c>
      <c r="OF20" s="502">
        <v>6157</v>
      </c>
      <c r="OG20" s="502">
        <v>5923</v>
      </c>
      <c r="OH20" s="502">
        <v>5907</v>
      </c>
      <c r="OI20" s="503">
        <v>5722</v>
      </c>
      <c r="OJ20" s="503">
        <v>5889</v>
      </c>
      <c r="OK20" s="503">
        <v>5953</v>
      </c>
      <c r="OL20" s="503">
        <v>6201</v>
      </c>
      <c r="OM20" s="504">
        <v>6041</v>
      </c>
      <c r="ON20" s="501">
        <v>1407</v>
      </c>
      <c r="OO20" s="503">
        <v>1352</v>
      </c>
      <c r="OP20" s="503">
        <v>1210</v>
      </c>
      <c r="OQ20" s="503">
        <v>1462</v>
      </c>
      <c r="OR20" s="503">
        <v>667</v>
      </c>
      <c r="OS20" s="503">
        <v>995</v>
      </c>
      <c r="OT20" s="503">
        <v>969</v>
      </c>
      <c r="OU20" s="503">
        <v>697</v>
      </c>
      <c r="OV20" s="504">
        <v>413</v>
      </c>
      <c r="OW20" s="505">
        <f t="shared" si="506"/>
        <v>7833</v>
      </c>
      <c r="OX20" s="506">
        <f t="shared" si="507"/>
        <v>7509</v>
      </c>
      <c r="OY20" s="506">
        <f t="shared" si="508"/>
        <v>7133</v>
      </c>
      <c r="OZ20" s="506">
        <f t="shared" si="509"/>
        <v>7369</v>
      </c>
      <c r="PA20" s="506">
        <f t="shared" si="510"/>
        <v>6389</v>
      </c>
      <c r="PB20" s="506">
        <f t="shared" si="511"/>
        <v>6884</v>
      </c>
      <c r="PC20" s="506">
        <f t="shared" si="512"/>
        <v>6922</v>
      </c>
      <c r="PD20" s="506">
        <f t="shared" si="513"/>
        <v>6898</v>
      </c>
      <c r="PE20" s="506">
        <f t="shared" si="513"/>
        <v>6454</v>
      </c>
      <c r="PF20" s="277"/>
      <c r="PG20" s="277"/>
    </row>
    <row r="21" spans="1:423" s="12" customFormat="1" x14ac:dyDescent="0.2">
      <c r="A21" s="11" t="s">
        <v>18</v>
      </c>
      <c r="B21" s="34">
        <f t="shared" si="376"/>
        <v>32215</v>
      </c>
      <c r="C21" s="34">
        <f t="shared" si="377"/>
        <v>34433</v>
      </c>
      <c r="D21" s="34">
        <f t="shared" si="378"/>
        <v>33620</v>
      </c>
      <c r="E21" s="34">
        <f t="shared" si="379"/>
        <v>34840</v>
      </c>
      <c r="F21" s="34">
        <f t="shared" si="380"/>
        <v>30353</v>
      </c>
      <c r="G21" s="34">
        <f t="shared" si="381"/>
        <v>33040</v>
      </c>
      <c r="H21" s="34">
        <f t="shared" si="382"/>
        <v>34831</v>
      </c>
      <c r="I21" s="34">
        <f t="shared" si="383"/>
        <v>35649</v>
      </c>
      <c r="J21" s="34">
        <f t="shared" si="384"/>
        <v>36126</v>
      </c>
      <c r="K21" s="34">
        <f t="shared" si="385"/>
        <v>37699</v>
      </c>
      <c r="L21" s="34">
        <f t="shared" si="386"/>
        <v>38704</v>
      </c>
      <c r="M21" s="35">
        <f t="shared" si="387"/>
        <v>1838</v>
      </c>
      <c r="N21" s="29">
        <f t="shared" si="388"/>
        <v>2568</v>
      </c>
      <c r="O21" s="29">
        <f t="shared" si="389"/>
        <v>9496</v>
      </c>
      <c r="P21" s="29">
        <f t="shared" si="390"/>
        <v>11284</v>
      </c>
      <c r="Q21" s="29">
        <f t="shared" si="391"/>
        <v>13056</v>
      </c>
      <c r="R21" s="29">
        <f t="shared" si="392"/>
        <v>14024</v>
      </c>
      <c r="S21" s="29">
        <f t="shared" si="393"/>
        <v>15080</v>
      </c>
      <c r="T21" s="29">
        <f t="shared" si="394"/>
        <v>15022</v>
      </c>
      <c r="U21" s="29">
        <f t="shared" si="395"/>
        <v>16267</v>
      </c>
      <c r="V21" s="29">
        <f t="shared" si="396"/>
        <v>16909</v>
      </c>
      <c r="W21" s="29">
        <f t="shared" si="397"/>
        <v>16924</v>
      </c>
      <c r="X21" s="35">
        <f t="shared" si="398"/>
        <v>34053</v>
      </c>
      <c r="Y21" s="29">
        <f t="shared" si="399"/>
        <v>37001</v>
      </c>
      <c r="Z21" s="29">
        <f t="shared" si="400"/>
        <v>43116</v>
      </c>
      <c r="AA21" s="29">
        <f t="shared" si="401"/>
        <v>46124</v>
      </c>
      <c r="AB21" s="29">
        <f t="shared" si="402"/>
        <v>43409</v>
      </c>
      <c r="AC21" s="29">
        <f t="shared" si="403"/>
        <v>47064</v>
      </c>
      <c r="AD21" s="29">
        <f t="shared" si="404"/>
        <v>49911</v>
      </c>
      <c r="AE21" s="29">
        <f t="shared" si="405"/>
        <v>50671</v>
      </c>
      <c r="AF21" s="29">
        <f t="shared" si="406"/>
        <v>52393</v>
      </c>
      <c r="AG21" s="29">
        <f t="shared" si="407"/>
        <v>54608</v>
      </c>
      <c r="AH21" s="29">
        <f t="shared" si="408"/>
        <v>55628</v>
      </c>
      <c r="AI21" s="42">
        <v>8292</v>
      </c>
      <c r="AJ21" s="31">
        <v>8772</v>
      </c>
      <c r="AK21" s="31">
        <v>8744</v>
      </c>
      <c r="AL21" s="31">
        <v>8954</v>
      </c>
      <c r="AM21" s="32">
        <v>10067</v>
      </c>
      <c r="AN21" s="32">
        <v>10811</v>
      </c>
      <c r="AO21" s="32">
        <v>11546</v>
      </c>
      <c r="AP21" s="32">
        <v>11779</v>
      </c>
      <c r="AQ21" s="32">
        <v>12034</v>
      </c>
      <c r="AR21" s="32">
        <v>13067</v>
      </c>
      <c r="AS21" s="32">
        <v>13519</v>
      </c>
      <c r="AT21" s="42">
        <v>311</v>
      </c>
      <c r="AU21" s="32">
        <v>455</v>
      </c>
      <c r="AV21" s="32">
        <v>1221</v>
      </c>
      <c r="AW21" s="32">
        <v>3529</v>
      </c>
      <c r="AX21" s="32">
        <v>3809</v>
      </c>
      <c r="AY21" s="32">
        <v>3922</v>
      </c>
      <c r="AZ21" s="32">
        <v>4215</v>
      </c>
      <c r="BA21" s="32">
        <v>4108</v>
      </c>
      <c r="BB21" s="32">
        <v>4764</v>
      </c>
      <c r="BC21" s="32">
        <v>4940</v>
      </c>
      <c r="BD21" s="32">
        <v>4896</v>
      </c>
      <c r="BE21" s="33">
        <f t="shared" si="409"/>
        <v>9538</v>
      </c>
      <c r="BF21" s="30">
        <f t="shared" si="410"/>
        <v>10666</v>
      </c>
      <c r="BG21" s="30">
        <f t="shared" si="411"/>
        <v>16377</v>
      </c>
      <c r="BH21" s="30">
        <f t="shared" si="412"/>
        <v>18339</v>
      </c>
      <c r="BI21" s="30">
        <f t="shared" si="413"/>
        <v>21103</v>
      </c>
      <c r="BJ21" s="30">
        <f t="shared" si="414"/>
        <v>22365</v>
      </c>
      <c r="BK21" s="30">
        <f t="shared" si="415"/>
        <v>23991</v>
      </c>
      <c r="BL21" s="30">
        <f t="shared" si="416"/>
        <v>24217</v>
      </c>
      <c r="BM21" s="30">
        <f t="shared" si="417"/>
        <v>25521</v>
      </c>
      <c r="BN21" s="30">
        <f t="shared" si="418"/>
        <v>27367</v>
      </c>
      <c r="BO21" s="30">
        <f t="shared" si="418"/>
        <v>27961</v>
      </c>
      <c r="BP21" s="117">
        <f t="shared" si="419"/>
        <v>1246</v>
      </c>
      <c r="BQ21" s="118">
        <f t="shared" si="420"/>
        <v>1894</v>
      </c>
      <c r="BR21" s="118">
        <f t="shared" si="421"/>
        <v>7633</v>
      </c>
      <c r="BS21" s="118">
        <f t="shared" si="422"/>
        <v>9385</v>
      </c>
      <c r="BT21" s="118">
        <f t="shared" si="423"/>
        <v>11036</v>
      </c>
      <c r="BU21" s="118">
        <f t="shared" si="424"/>
        <v>11554</v>
      </c>
      <c r="BV21" s="118">
        <f t="shared" si="425"/>
        <v>12445</v>
      </c>
      <c r="BW21" s="118">
        <f t="shared" si="426"/>
        <v>12438</v>
      </c>
      <c r="BX21" s="118">
        <f t="shared" si="427"/>
        <v>13487</v>
      </c>
      <c r="BY21" s="118">
        <f t="shared" si="428"/>
        <v>14300</v>
      </c>
      <c r="BZ21" s="118">
        <f t="shared" si="428"/>
        <v>14442</v>
      </c>
      <c r="CA21" s="400">
        <f t="shared" si="174"/>
        <v>0.13063535332354792</v>
      </c>
      <c r="CB21" s="401">
        <f t="shared" si="175"/>
        <v>0.17757359834989686</v>
      </c>
      <c r="CC21" s="401">
        <f t="shared" si="176"/>
        <v>0.46608047872015634</v>
      </c>
      <c r="CD21" s="401">
        <f t="shared" si="177"/>
        <v>0.5117509133540542</v>
      </c>
      <c r="CE21" s="401">
        <f t="shared" si="178"/>
        <v>0.52295882102070801</v>
      </c>
      <c r="CF21" s="401">
        <f t="shared" si="179"/>
        <v>0.51661077576570535</v>
      </c>
      <c r="CG21" s="401">
        <f t="shared" si="180"/>
        <v>0.51873619273894378</v>
      </c>
      <c r="CH21" s="401">
        <f t="shared" si="429"/>
        <v>0.51360614444398567</v>
      </c>
      <c r="CI21" s="401">
        <f t="shared" si="430"/>
        <v>0.5284667528701853</v>
      </c>
      <c r="CJ21" s="401">
        <f t="shared" si="431"/>
        <v>0.52252713121642858</v>
      </c>
      <c r="CK21" s="401">
        <f t="shared" si="431"/>
        <v>0.51650513214834948</v>
      </c>
      <c r="CL21" s="119">
        <f t="shared" si="432"/>
        <v>0.1502653159671973</v>
      </c>
      <c r="CM21" s="120">
        <f t="shared" si="433"/>
        <v>0.2159142726858185</v>
      </c>
      <c r="CN21" s="120">
        <f t="shared" si="434"/>
        <v>0.8729414455626715</v>
      </c>
      <c r="CO21" s="120">
        <f t="shared" si="435"/>
        <v>1.0481349117712755</v>
      </c>
      <c r="CP21" s="120">
        <f t="shared" si="436"/>
        <v>1.09625509089103</v>
      </c>
      <c r="CQ21" s="120">
        <f t="shared" si="437"/>
        <v>1.0687262972897975</v>
      </c>
      <c r="CR21" s="120">
        <f t="shared" si="438"/>
        <v>1.0778624631907154</v>
      </c>
      <c r="CS21" s="120">
        <f t="shared" si="439"/>
        <v>1.0559470243653961</v>
      </c>
      <c r="CT21" s="120">
        <f t="shared" si="440"/>
        <v>1.1207412331726774</v>
      </c>
      <c r="CU21" s="120">
        <f t="shared" si="441"/>
        <v>1.0943598377592407</v>
      </c>
      <c r="CV21" s="120"/>
      <c r="CW21" s="70" t="s">
        <v>36</v>
      </c>
      <c r="CX21" s="39" t="s">
        <v>36</v>
      </c>
      <c r="CY21" s="284" t="s">
        <v>36</v>
      </c>
      <c r="CZ21" s="284" t="s">
        <v>36</v>
      </c>
      <c r="DA21" s="285" t="s">
        <v>36</v>
      </c>
      <c r="DB21" s="285" t="s">
        <v>36</v>
      </c>
      <c r="DC21" s="285" t="s">
        <v>36</v>
      </c>
      <c r="DD21" s="285" t="s">
        <v>36</v>
      </c>
      <c r="DE21" s="14" t="s">
        <v>36</v>
      </c>
      <c r="DF21" s="14" t="s">
        <v>36</v>
      </c>
      <c r="DG21" s="14" t="s">
        <v>36</v>
      </c>
      <c r="DH21" s="281">
        <v>935</v>
      </c>
      <c r="DI21" s="280">
        <v>1439</v>
      </c>
      <c r="DJ21" s="280">
        <v>6412</v>
      </c>
      <c r="DK21" s="280">
        <v>5856</v>
      </c>
      <c r="DL21" s="280">
        <v>7227</v>
      </c>
      <c r="DM21" s="280">
        <v>7632</v>
      </c>
      <c r="DN21" s="280">
        <v>8230</v>
      </c>
      <c r="DO21" s="280">
        <v>8330</v>
      </c>
      <c r="DP21" s="32">
        <v>8723</v>
      </c>
      <c r="DQ21" s="32">
        <v>9360</v>
      </c>
      <c r="DR21" s="32">
        <v>9546</v>
      </c>
      <c r="DS21" s="286">
        <f t="shared" si="442"/>
        <v>935</v>
      </c>
      <c r="DT21" s="287">
        <f t="shared" si="443"/>
        <v>1439</v>
      </c>
      <c r="DU21" s="287">
        <f t="shared" si="444"/>
        <v>6412</v>
      </c>
      <c r="DV21" s="287">
        <f t="shared" si="445"/>
        <v>5856</v>
      </c>
      <c r="DW21" s="287">
        <f t="shared" si="446"/>
        <v>7227</v>
      </c>
      <c r="DX21" s="287">
        <f t="shared" si="447"/>
        <v>7632</v>
      </c>
      <c r="DY21" s="287">
        <f t="shared" si="448"/>
        <v>8230</v>
      </c>
      <c r="DZ21" s="287">
        <f t="shared" si="449"/>
        <v>8330</v>
      </c>
      <c r="EA21" s="287">
        <f t="shared" si="450"/>
        <v>8723</v>
      </c>
      <c r="EB21" s="287">
        <f t="shared" si="451"/>
        <v>9360</v>
      </c>
      <c r="EC21" s="287">
        <f t="shared" si="451"/>
        <v>9546</v>
      </c>
      <c r="ED21" s="461">
        <v>527</v>
      </c>
      <c r="EE21" s="444">
        <v>546</v>
      </c>
      <c r="EF21" s="462">
        <v>79</v>
      </c>
      <c r="EG21" s="462">
        <v>56</v>
      </c>
      <c r="EH21" s="468">
        <f t="shared" si="452"/>
        <v>606</v>
      </c>
      <c r="EI21" s="468">
        <f t="shared" si="453"/>
        <v>602</v>
      </c>
      <c r="EJ21" s="461">
        <v>890</v>
      </c>
      <c r="EK21" s="444">
        <v>1267</v>
      </c>
      <c r="EL21" s="462">
        <v>174</v>
      </c>
      <c r="EM21" s="462">
        <v>315</v>
      </c>
      <c r="EN21" s="468">
        <f t="shared" si="454"/>
        <v>1064</v>
      </c>
      <c r="EO21" s="468">
        <f t="shared" si="454"/>
        <v>1582</v>
      </c>
      <c r="EP21" s="461">
        <v>3118</v>
      </c>
      <c r="EQ21" s="444">
        <v>3015</v>
      </c>
      <c r="ER21" s="462">
        <v>144</v>
      </c>
      <c r="ES21" s="462">
        <v>83</v>
      </c>
      <c r="ET21" s="468">
        <f t="shared" si="455"/>
        <v>3262</v>
      </c>
      <c r="EU21" s="468">
        <f t="shared" si="455"/>
        <v>3098</v>
      </c>
      <c r="EV21" s="461">
        <v>2585</v>
      </c>
      <c r="EW21" s="444">
        <v>3159</v>
      </c>
      <c r="EX21" s="462">
        <v>134</v>
      </c>
      <c r="EY21" s="462">
        <v>112</v>
      </c>
      <c r="EZ21" s="468">
        <f t="shared" si="456"/>
        <v>2719</v>
      </c>
      <c r="FA21" s="468">
        <f t="shared" si="456"/>
        <v>3271</v>
      </c>
      <c r="FB21" s="461">
        <v>4475</v>
      </c>
      <c r="FC21" s="444">
        <v>4172</v>
      </c>
      <c r="FD21" s="462">
        <v>311</v>
      </c>
      <c r="FE21" s="462">
        <v>241</v>
      </c>
      <c r="FF21" s="468">
        <f t="shared" si="457"/>
        <v>4786</v>
      </c>
      <c r="FG21" s="468">
        <f t="shared" si="457"/>
        <v>4413</v>
      </c>
      <c r="FH21" s="461">
        <v>1723</v>
      </c>
      <c r="FI21" s="444">
        <v>2001</v>
      </c>
      <c r="FJ21" s="462">
        <v>372</v>
      </c>
      <c r="FK21" s="462">
        <v>338</v>
      </c>
      <c r="FL21" s="468">
        <f t="shared" si="458"/>
        <v>2095</v>
      </c>
      <c r="FM21" s="468">
        <f t="shared" si="458"/>
        <v>2339</v>
      </c>
      <c r="FN21" s="461">
        <v>493</v>
      </c>
      <c r="FO21" s="444">
        <v>506</v>
      </c>
      <c r="FP21" s="462">
        <v>103</v>
      </c>
      <c r="FQ21" s="462">
        <v>62</v>
      </c>
      <c r="FR21" s="468">
        <f t="shared" si="459"/>
        <v>596</v>
      </c>
      <c r="FS21" s="468">
        <f t="shared" si="459"/>
        <v>568</v>
      </c>
      <c r="FT21" s="461">
        <v>2940</v>
      </c>
      <c r="FU21" s="444">
        <v>2875</v>
      </c>
      <c r="FV21" s="462">
        <v>423</v>
      </c>
      <c r="FW21" s="462">
        <v>401</v>
      </c>
      <c r="FX21" s="468">
        <f t="shared" si="460"/>
        <v>3363</v>
      </c>
      <c r="FY21" s="468">
        <f t="shared" si="460"/>
        <v>3276</v>
      </c>
      <c r="FZ21" s="461">
        <v>85</v>
      </c>
      <c r="GA21" s="444">
        <v>87</v>
      </c>
      <c r="GB21" s="462">
        <v>21</v>
      </c>
      <c r="GC21" s="462">
        <v>15</v>
      </c>
      <c r="GD21" s="468">
        <f t="shared" si="461"/>
        <v>106</v>
      </c>
      <c r="GE21" s="468">
        <f t="shared" si="461"/>
        <v>102</v>
      </c>
      <c r="GF21" s="461">
        <v>5534</v>
      </c>
      <c r="GG21" s="444">
        <v>5297</v>
      </c>
      <c r="GH21" s="462">
        <v>737</v>
      </c>
      <c r="GI21" s="462">
        <v>709</v>
      </c>
      <c r="GJ21" s="468">
        <f t="shared" si="462"/>
        <v>6271</v>
      </c>
      <c r="GK21" s="468">
        <f t="shared" si="462"/>
        <v>6006</v>
      </c>
      <c r="GL21" s="461">
        <v>1944</v>
      </c>
      <c r="GM21" s="444">
        <v>1907</v>
      </c>
      <c r="GN21" s="462">
        <v>65</v>
      </c>
      <c r="GO21" s="462">
        <v>74</v>
      </c>
      <c r="GP21" s="468">
        <f t="shared" si="463"/>
        <v>2009</v>
      </c>
      <c r="GQ21" s="468">
        <f t="shared" si="463"/>
        <v>1981</v>
      </c>
      <c r="GR21" s="461">
        <v>318</v>
      </c>
      <c r="GS21" s="444">
        <v>353</v>
      </c>
      <c r="GT21" s="462">
        <v>46</v>
      </c>
      <c r="GU21" s="462">
        <v>76</v>
      </c>
      <c r="GV21" s="327">
        <f t="shared" si="464"/>
        <v>364</v>
      </c>
      <c r="GW21" s="327">
        <f t="shared" si="464"/>
        <v>429</v>
      </c>
      <c r="GX21" s="501">
        <v>1814</v>
      </c>
      <c r="GY21" s="502">
        <v>1965</v>
      </c>
      <c r="GZ21" s="502">
        <v>2270</v>
      </c>
      <c r="HA21" s="502">
        <v>2401</v>
      </c>
      <c r="HB21" s="503">
        <v>2057</v>
      </c>
      <c r="HC21" s="503">
        <v>2319</v>
      </c>
      <c r="HD21" s="503">
        <v>2307</v>
      </c>
      <c r="HE21" s="503">
        <v>2095</v>
      </c>
      <c r="HF21" s="504">
        <v>1879</v>
      </c>
      <c r="HG21" s="501">
        <v>28</v>
      </c>
      <c r="HH21" s="503">
        <v>30</v>
      </c>
      <c r="HI21" s="503">
        <v>51</v>
      </c>
      <c r="HJ21" s="503">
        <v>43</v>
      </c>
      <c r="HK21" s="503">
        <v>31</v>
      </c>
      <c r="HL21" s="503">
        <v>36</v>
      </c>
      <c r="HM21" s="503">
        <v>49</v>
      </c>
      <c r="HN21" s="503">
        <v>45</v>
      </c>
      <c r="HO21" s="504">
        <v>46</v>
      </c>
      <c r="HP21" s="505">
        <f t="shared" si="465"/>
        <v>1842</v>
      </c>
      <c r="HQ21" s="506">
        <f t="shared" si="466"/>
        <v>1995</v>
      </c>
      <c r="HR21" s="506">
        <f t="shared" si="467"/>
        <v>2321</v>
      </c>
      <c r="HS21" s="506">
        <f t="shared" si="468"/>
        <v>2444</v>
      </c>
      <c r="HT21" s="506">
        <f t="shared" si="469"/>
        <v>2088</v>
      </c>
      <c r="HU21" s="506">
        <f t="shared" si="470"/>
        <v>2355</v>
      </c>
      <c r="HV21" s="506">
        <f t="shared" si="471"/>
        <v>2356</v>
      </c>
      <c r="HW21" s="506">
        <f t="shared" si="472"/>
        <v>2140</v>
      </c>
      <c r="HX21" s="506">
        <f t="shared" si="473"/>
        <v>1925</v>
      </c>
      <c r="HY21" s="505">
        <f t="shared" si="226"/>
        <v>11174</v>
      </c>
      <c r="HZ21" s="507">
        <f t="shared" si="227"/>
        <v>12739</v>
      </c>
      <c r="IA21" s="507">
        <f t="shared" si="228"/>
        <v>12426</v>
      </c>
      <c r="IB21" s="507">
        <f t="shared" si="229"/>
        <v>13378</v>
      </c>
      <c r="IC21" s="508">
        <f t="shared" si="230"/>
        <v>10803</v>
      </c>
      <c r="ID21" s="508">
        <f t="shared" si="231"/>
        <v>12214</v>
      </c>
      <c r="IE21" s="508">
        <f t="shared" si="232"/>
        <v>13103</v>
      </c>
      <c r="IF21" s="508">
        <f t="shared" si="233"/>
        <v>13492</v>
      </c>
      <c r="IG21" s="508">
        <f t="shared" si="233"/>
        <v>13999</v>
      </c>
      <c r="IH21" s="505">
        <f t="shared" si="234"/>
        <v>351</v>
      </c>
      <c r="II21" s="506">
        <f t="shared" si="235"/>
        <v>425</v>
      </c>
      <c r="IJ21" s="506">
        <f t="shared" si="236"/>
        <v>880</v>
      </c>
      <c r="IK21" s="506">
        <f t="shared" si="237"/>
        <v>973</v>
      </c>
      <c r="IL21" s="506">
        <f t="shared" si="238"/>
        <v>1024</v>
      </c>
      <c r="IM21" s="506">
        <f t="shared" si="239"/>
        <v>1415</v>
      </c>
      <c r="IN21" s="506">
        <f t="shared" si="240"/>
        <v>1557</v>
      </c>
      <c r="IO21" s="506">
        <f t="shared" si="241"/>
        <v>1434</v>
      </c>
      <c r="IP21" s="506">
        <f t="shared" si="241"/>
        <v>1670</v>
      </c>
      <c r="IQ21" s="505">
        <f t="shared" si="242"/>
        <v>11525</v>
      </c>
      <c r="IR21" s="506">
        <f t="shared" si="243"/>
        <v>13164</v>
      </c>
      <c r="IS21" s="506">
        <f t="shared" si="244"/>
        <v>13306</v>
      </c>
      <c r="IT21" s="506">
        <f t="shared" si="245"/>
        <v>14351</v>
      </c>
      <c r="IU21" s="506">
        <f t="shared" si="246"/>
        <v>11827</v>
      </c>
      <c r="IV21" s="506">
        <f t="shared" si="247"/>
        <v>13629</v>
      </c>
      <c r="IW21" s="506">
        <f t="shared" si="248"/>
        <v>14660</v>
      </c>
      <c r="IX21" s="506">
        <f t="shared" si="249"/>
        <v>14926</v>
      </c>
      <c r="IY21" s="506">
        <f t="shared" si="249"/>
        <v>15669</v>
      </c>
      <c r="IZ21" s="501">
        <v>6910</v>
      </c>
      <c r="JA21" s="502">
        <v>7930</v>
      </c>
      <c r="JB21" s="502">
        <v>7835</v>
      </c>
      <c r="JC21" s="502">
        <v>8595</v>
      </c>
      <c r="JD21" s="503">
        <v>6701</v>
      </c>
      <c r="JE21" s="503">
        <v>7887</v>
      </c>
      <c r="JF21" s="503">
        <v>8633</v>
      </c>
      <c r="JG21" s="503">
        <v>8804</v>
      </c>
      <c r="JH21" s="504">
        <v>9360</v>
      </c>
      <c r="JI21" s="501">
        <v>267</v>
      </c>
      <c r="JJ21" s="503">
        <v>332</v>
      </c>
      <c r="JK21" s="503">
        <v>580</v>
      </c>
      <c r="JL21" s="503">
        <v>632</v>
      </c>
      <c r="JM21" s="503">
        <v>577</v>
      </c>
      <c r="JN21" s="503">
        <v>875</v>
      </c>
      <c r="JO21" s="503">
        <v>991</v>
      </c>
      <c r="JP21" s="503">
        <v>917</v>
      </c>
      <c r="JQ21" s="504">
        <v>1007</v>
      </c>
      <c r="JR21" s="505">
        <f t="shared" si="474"/>
        <v>7177</v>
      </c>
      <c r="JS21" s="506">
        <f t="shared" si="475"/>
        <v>8262</v>
      </c>
      <c r="JT21" s="506">
        <f t="shared" si="476"/>
        <v>8415</v>
      </c>
      <c r="JU21" s="506">
        <f t="shared" si="477"/>
        <v>9227</v>
      </c>
      <c r="JV21" s="506">
        <f t="shared" si="478"/>
        <v>7278</v>
      </c>
      <c r="JW21" s="506">
        <f t="shared" si="479"/>
        <v>8762</v>
      </c>
      <c r="JX21" s="506">
        <f t="shared" si="480"/>
        <v>9624</v>
      </c>
      <c r="JY21" s="506">
        <f t="shared" si="481"/>
        <v>9721</v>
      </c>
      <c r="JZ21" s="506">
        <f t="shared" si="481"/>
        <v>10367</v>
      </c>
      <c r="KA21" s="501">
        <v>4264</v>
      </c>
      <c r="KB21" s="502">
        <v>4809</v>
      </c>
      <c r="KC21" s="502">
        <v>4591</v>
      </c>
      <c r="KD21" s="502">
        <v>4783</v>
      </c>
      <c r="KE21" s="503">
        <v>4102</v>
      </c>
      <c r="KF21" s="503">
        <v>4327</v>
      </c>
      <c r="KG21" s="503">
        <v>4470</v>
      </c>
      <c r="KH21" s="503">
        <v>4688</v>
      </c>
      <c r="KI21" s="504">
        <v>4639</v>
      </c>
      <c r="KJ21" s="501">
        <v>84</v>
      </c>
      <c r="KK21" s="503">
        <v>93</v>
      </c>
      <c r="KL21" s="503">
        <v>300</v>
      </c>
      <c r="KM21" s="503">
        <v>341</v>
      </c>
      <c r="KN21" s="503">
        <v>447</v>
      </c>
      <c r="KO21" s="503">
        <v>540</v>
      </c>
      <c r="KP21" s="503">
        <v>566</v>
      </c>
      <c r="KQ21" s="503">
        <v>517</v>
      </c>
      <c r="KR21" s="504">
        <v>663</v>
      </c>
      <c r="KS21" s="505">
        <f t="shared" si="482"/>
        <v>4348</v>
      </c>
      <c r="KT21" s="506">
        <f t="shared" si="483"/>
        <v>4902</v>
      </c>
      <c r="KU21" s="506">
        <f t="shared" si="484"/>
        <v>4891</v>
      </c>
      <c r="KV21" s="506">
        <f t="shared" si="485"/>
        <v>5124</v>
      </c>
      <c r="KW21" s="506">
        <f t="shared" si="486"/>
        <v>4549</v>
      </c>
      <c r="KX21" s="506">
        <f t="shared" si="487"/>
        <v>4867</v>
      </c>
      <c r="KY21" s="506">
        <f t="shared" si="488"/>
        <v>5036</v>
      </c>
      <c r="KZ21" s="506">
        <f t="shared" si="489"/>
        <v>5205</v>
      </c>
      <c r="LA21" s="506">
        <f t="shared" si="489"/>
        <v>5302</v>
      </c>
      <c r="LB21" s="505">
        <f t="shared" si="258"/>
        <v>10935</v>
      </c>
      <c r="LC21" s="507">
        <f t="shared" si="259"/>
        <v>10957</v>
      </c>
      <c r="LD21" s="507">
        <f t="shared" si="260"/>
        <v>10180</v>
      </c>
      <c r="LE21" s="507">
        <f t="shared" si="261"/>
        <v>10107</v>
      </c>
      <c r="LF21" s="508">
        <f t="shared" si="262"/>
        <v>7426</v>
      </c>
      <c r="LG21" s="508">
        <f t="shared" si="263"/>
        <v>7696</v>
      </c>
      <c r="LH21" s="508">
        <f t="shared" si="264"/>
        <v>7875</v>
      </c>
      <c r="LI21" s="508">
        <f t="shared" si="265"/>
        <v>8283</v>
      </c>
      <c r="LJ21" s="508">
        <f t="shared" si="265"/>
        <v>8214</v>
      </c>
      <c r="LK21" s="505">
        <f t="shared" si="266"/>
        <v>213</v>
      </c>
      <c r="LL21" s="506">
        <f t="shared" si="267"/>
        <v>219</v>
      </c>
      <c r="LM21" s="506">
        <f t="shared" si="268"/>
        <v>932</v>
      </c>
      <c r="LN21" s="506">
        <f t="shared" si="269"/>
        <v>883</v>
      </c>
      <c r="LO21" s="506">
        <f t="shared" si="270"/>
        <v>965</v>
      </c>
      <c r="LP21" s="506">
        <f t="shared" si="271"/>
        <v>1019</v>
      </c>
      <c r="LQ21" s="506">
        <f t="shared" si="272"/>
        <v>1029</v>
      </c>
      <c r="LR21" s="506">
        <f t="shared" si="273"/>
        <v>1105</v>
      </c>
      <c r="LS21" s="506">
        <f t="shared" si="273"/>
        <v>1064</v>
      </c>
      <c r="LT21" s="505">
        <f t="shared" si="274"/>
        <v>11148</v>
      </c>
      <c r="LU21" s="506">
        <f t="shared" si="275"/>
        <v>11176</v>
      </c>
      <c r="LV21" s="506">
        <f t="shared" si="276"/>
        <v>11112</v>
      </c>
      <c r="LW21" s="506">
        <f t="shared" si="277"/>
        <v>10990</v>
      </c>
      <c r="LX21" s="506">
        <f t="shared" si="278"/>
        <v>8391</v>
      </c>
      <c r="LY21" s="506">
        <f t="shared" si="279"/>
        <v>8715</v>
      </c>
      <c r="LZ21" s="506">
        <f t="shared" si="280"/>
        <v>8904</v>
      </c>
      <c r="MA21" s="506">
        <f t="shared" si="281"/>
        <v>9388</v>
      </c>
      <c r="MB21" s="506">
        <f t="shared" si="281"/>
        <v>9278</v>
      </c>
      <c r="MC21" s="501">
        <v>5699</v>
      </c>
      <c r="MD21" s="502">
        <v>5794</v>
      </c>
      <c r="ME21" s="502">
        <v>5409</v>
      </c>
      <c r="MF21" s="502">
        <v>5349</v>
      </c>
      <c r="MG21" s="503">
        <v>3754</v>
      </c>
      <c r="MH21" s="503">
        <v>3653</v>
      </c>
      <c r="MI21" s="503">
        <v>3817</v>
      </c>
      <c r="MJ21" s="503">
        <v>3994</v>
      </c>
      <c r="MK21" s="504">
        <v>3796</v>
      </c>
      <c r="ML21" s="501">
        <v>182</v>
      </c>
      <c r="MM21" s="503">
        <v>183</v>
      </c>
      <c r="MN21" s="503">
        <v>547</v>
      </c>
      <c r="MO21" s="503">
        <v>508</v>
      </c>
      <c r="MP21" s="503">
        <v>669</v>
      </c>
      <c r="MQ21" s="503">
        <v>683</v>
      </c>
      <c r="MR21" s="503">
        <v>759</v>
      </c>
      <c r="MS21" s="503">
        <v>816</v>
      </c>
      <c r="MT21" s="504">
        <v>787</v>
      </c>
      <c r="MU21" s="505">
        <f t="shared" si="490"/>
        <v>5881</v>
      </c>
      <c r="MV21" s="506">
        <f t="shared" si="491"/>
        <v>5977</v>
      </c>
      <c r="MW21" s="506">
        <f t="shared" si="492"/>
        <v>5956</v>
      </c>
      <c r="MX21" s="506">
        <f t="shared" si="493"/>
        <v>5857</v>
      </c>
      <c r="MY21" s="506">
        <f t="shared" si="494"/>
        <v>4423</v>
      </c>
      <c r="MZ21" s="506">
        <f t="shared" si="495"/>
        <v>4336</v>
      </c>
      <c r="NA21" s="506">
        <f t="shared" si="496"/>
        <v>4576</v>
      </c>
      <c r="NB21" s="506">
        <f t="shared" si="497"/>
        <v>4810</v>
      </c>
      <c r="NC21" s="506">
        <f t="shared" si="497"/>
        <v>4583</v>
      </c>
      <c r="ND21" s="501">
        <v>1460</v>
      </c>
      <c r="NE21" s="502">
        <v>1426</v>
      </c>
      <c r="NF21" s="502">
        <v>1516</v>
      </c>
      <c r="NG21" s="502">
        <v>1565</v>
      </c>
      <c r="NH21" s="503">
        <v>1463</v>
      </c>
      <c r="NI21" s="503">
        <v>1607</v>
      </c>
      <c r="NJ21" s="503">
        <v>1598</v>
      </c>
      <c r="NK21" s="503">
        <v>1704</v>
      </c>
      <c r="NL21" s="504">
        <v>1751</v>
      </c>
      <c r="NM21" s="501">
        <v>1</v>
      </c>
      <c r="NN21" s="503">
        <v>3</v>
      </c>
      <c r="NO21" s="503">
        <v>51</v>
      </c>
      <c r="NP21" s="503">
        <v>35</v>
      </c>
      <c r="NQ21" s="503">
        <v>45</v>
      </c>
      <c r="NR21" s="503">
        <v>59</v>
      </c>
      <c r="NS21" s="503">
        <v>26</v>
      </c>
      <c r="NT21" s="503">
        <v>19</v>
      </c>
      <c r="NU21" s="504">
        <v>4</v>
      </c>
      <c r="NV21" s="505">
        <f t="shared" si="498"/>
        <v>1461</v>
      </c>
      <c r="NW21" s="506">
        <f t="shared" si="499"/>
        <v>1429</v>
      </c>
      <c r="NX21" s="506">
        <f t="shared" si="500"/>
        <v>1567</v>
      </c>
      <c r="NY21" s="506">
        <f t="shared" si="501"/>
        <v>1600</v>
      </c>
      <c r="NZ21" s="506">
        <f t="shared" si="502"/>
        <v>1508</v>
      </c>
      <c r="OA21" s="506">
        <f t="shared" si="503"/>
        <v>1666</v>
      </c>
      <c r="OB21" s="506">
        <f t="shared" si="504"/>
        <v>1624</v>
      </c>
      <c r="OC21" s="506">
        <f t="shared" si="505"/>
        <v>1723</v>
      </c>
      <c r="OD21" s="506">
        <f t="shared" si="505"/>
        <v>1755</v>
      </c>
      <c r="OE21" s="501">
        <v>3776</v>
      </c>
      <c r="OF21" s="502">
        <v>3737</v>
      </c>
      <c r="OG21" s="502">
        <v>3255</v>
      </c>
      <c r="OH21" s="502">
        <v>3193</v>
      </c>
      <c r="OI21" s="503">
        <v>2209</v>
      </c>
      <c r="OJ21" s="503">
        <v>2436</v>
      </c>
      <c r="OK21" s="503">
        <v>2460</v>
      </c>
      <c r="OL21" s="503">
        <v>2585</v>
      </c>
      <c r="OM21" s="504">
        <v>2667</v>
      </c>
      <c r="ON21" s="501">
        <v>30</v>
      </c>
      <c r="OO21" s="503">
        <v>33</v>
      </c>
      <c r="OP21" s="503">
        <v>334</v>
      </c>
      <c r="OQ21" s="503">
        <v>340</v>
      </c>
      <c r="OR21" s="503">
        <v>251</v>
      </c>
      <c r="OS21" s="503">
        <v>277</v>
      </c>
      <c r="OT21" s="503">
        <v>244</v>
      </c>
      <c r="OU21" s="503">
        <v>270</v>
      </c>
      <c r="OV21" s="504">
        <v>273</v>
      </c>
      <c r="OW21" s="505">
        <f t="shared" si="506"/>
        <v>3806</v>
      </c>
      <c r="OX21" s="506">
        <f t="shared" si="507"/>
        <v>3770</v>
      </c>
      <c r="OY21" s="506">
        <f t="shared" si="508"/>
        <v>3589</v>
      </c>
      <c r="OZ21" s="506">
        <f t="shared" si="509"/>
        <v>3533</v>
      </c>
      <c r="PA21" s="506">
        <f t="shared" si="510"/>
        <v>2460</v>
      </c>
      <c r="PB21" s="506">
        <f t="shared" si="511"/>
        <v>2713</v>
      </c>
      <c r="PC21" s="506">
        <f t="shared" si="512"/>
        <v>2704</v>
      </c>
      <c r="PD21" s="506">
        <f t="shared" si="513"/>
        <v>2855</v>
      </c>
      <c r="PE21" s="506">
        <f t="shared" si="513"/>
        <v>2940</v>
      </c>
      <c r="PF21" s="277"/>
      <c r="PG21" s="277"/>
    </row>
    <row r="22" spans="1:423" s="12" customFormat="1" x14ac:dyDescent="0.2">
      <c r="A22" s="13" t="s">
        <v>19</v>
      </c>
      <c r="B22" s="121">
        <f t="shared" si="376"/>
        <v>8296</v>
      </c>
      <c r="C22" s="121">
        <f t="shared" si="377"/>
        <v>9098</v>
      </c>
      <c r="D22" s="121">
        <f t="shared" si="378"/>
        <v>8881</v>
      </c>
      <c r="E22" s="121">
        <f t="shared" si="379"/>
        <v>8552</v>
      </c>
      <c r="F22" s="121">
        <f t="shared" si="380"/>
        <v>8907</v>
      </c>
      <c r="G22" s="121">
        <f t="shared" si="381"/>
        <v>8751</v>
      </c>
      <c r="H22" s="121">
        <f t="shared" si="382"/>
        <v>9155</v>
      </c>
      <c r="I22" s="121">
        <f t="shared" si="383"/>
        <v>9524</v>
      </c>
      <c r="J22" s="121">
        <f t="shared" si="384"/>
        <v>9731</v>
      </c>
      <c r="K22" s="121">
        <f t="shared" si="385"/>
        <v>9867</v>
      </c>
      <c r="L22" s="121">
        <f t="shared" si="386"/>
        <v>9778</v>
      </c>
      <c r="M22" s="122">
        <f t="shared" si="387"/>
        <v>2991</v>
      </c>
      <c r="N22" s="121">
        <f t="shared" si="388"/>
        <v>3249</v>
      </c>
      <c r="O22" s="121">
        <f t="shared" si="389"/>
        <v>3044</v>
      </c>
      <c r="P22" s="121">
        <f t="shared" si="390"/>
        <v>3167</v>
      </c>
      <c r="Q22" s="121">
        <f t="shared" si="391"/>
        <v>3846</v>
      </c>
      <c r="R22" s="121">
        <f t="shared" si="392"/>
        <v>3331</v>
      </c>
      <c r="S22" s="121">
        <f t="shared" si="393"/>
        <v>3676</v>
      </c>
      <c r="T22" s="121">
        <f t="shared" si="394"/>
        <v>3746</v>
      </c>
      <c r="U22" s="121">
        <f t="shared" si="395"/>
        <v>3884</v>
      </c>
      <c r="V22" s="121">
        <f t="shared" si="396"/>
        <v>3744</v>
      </c>
      <c r="W22" s="121">
        <f t="shared" si="397"/>
        <v>3607</v>
      </c>
      <c r="X22" s="122">
        <f t="shared" si="398"/>
        <v>11287</v>
      </c>
      <c r="Y22" s="121">
        <f t="shared" si="399"/>
        <v>12347</v>
      </c>
      <c r="Z22" s="121">
        <f t="shared" si="400"/>
        <v>11925</v>
      </c>
      <c r="AA22" s="121">
        <f t="shared" si="401"/>
        <v>11719</v>
      </c>
      <c r="AB22" s="121">
        <f t="shared" si="402"/>
        <v>12753</v>
      </c>
      <c r="AC22" s="121">
        <f t="shared" si="403"/>
        <v>12082</v>
      </c>
      <c r="AD22" s="121">
        <f t="shared" si="404"/>
        <v>12831</v>
      </c>
      <c r="AE22" s="121">
        <f t="shared" si="405"/>
        <v>13270</v>
      </c>
      <c r="AF22" s="121">
        <f t="shared" si="406"/>
        <v>13615</v>
      </c>
      <c r="AG22" s="121">
        <f t="shared" si="407"/>
        <v>13611</v>
      </c>
      <c r="AH22" s="121">
        <f t="shared" si="408"/>
        <v>13385</v>
      </c>
      <c r="AI22" s="136">
        <v>2920</v>
      </c>
      <c r="AJ22" s="137">
        <v>3237</v>
      </c>
      <c r="AK22" s="137">
        <v>3188</v>
      </c>
      <c r="AL22" s="137">
        <v>3120</v>
      </c>
      <c r="AM22" s="137">
        <v>3230</v>
      </c>
      <c r="AN22" s="137">
        <v>3096</v>
      </c>
      <c r="AO22" s="137">
        <v>3236</v>
      </c>
      <c r="AP22" s="137">
        <v>3359</v>
      </c>
      <c r="AQ22" s="137">
        <v>3499</v>
      </c>
      <c r="AR22" s="137">
        <v>3701</v>
      </c>
      <c r="AS22" s="137">
        <v>3804</v>
      </c>
      <c r="AT22" s="136">
        <v>1156</v>
      </c>
      <c r="AU22" s="137">
        <v>1440</v>
      </c>
      <c r="AV22" s="137">
        <v>1258</v>
      </c>
      <c r="AW22" s="137">
        <v>1381</v>
      </c>
      <c r="AX22" s="137">
        <v>1816</v>
      </c>
      <c r="AY22" s="137">
        <v>1419</v>
      </c>
      <c r="AZ22" s="137">
        <v>1542</v>
      </c>
      <c r="BA22" s="137">
        <v>1480</v>
      </c>
      <c r="BB22" s="137">
        <v>1589</v>
      </c>
      <c r="BC22" s="137">
        <v>1578</v>
      </c>
      <c r="BD22" s="137">
        <v>1562</v>
      </c>
      <c r="BE22" s="142">
        <f t="shared" si="409"/>
        <v>5489</v>
      </c>
      <c r="BF22" s="143">
        <f t="shared" si="410"/>
        <v>6226</v>
      </c>
      <c r="BG22" s="143">
        <f t="shared" si="411"/>
        <v>5781</v>
      </c>
      <c r="BH22" s="143">
        <f t="shared" si="412"/>
        <v>5841</v>
      </c>
      <c r="BI22" s="143">
        <f t="shared" si="413"/>
        <v>6742</v>
      </c>
      <c r="BJ22" s="143">
        <f t="shared" si="414"/>
        <v>6057</v>
      </c>
      <c r="BK22" s="143">
        <f t="shared" si="415"/>
        <v>6581</v>
      </c>
      <c r="BL22" s="143">
        <f t="shared" si="416"/>
        <v>6728</v>
      </c>
      <c r="BM22" s="143">
        <f t="shared" si="417"/>
        <v>7039</v>
      </c>
      <c r="BN22" s="143">
        <f t="shared" si="418"/>
        <v>7101</v>
      </c>
      <c r="BO22" s="143">
        <f t="shared" si="418"/>
        <v>7113</v>
      </c>
      <c r="BP22" s="131">
        <f t="shared" si="419"/>
        <v>2569</v>
      </c>
      <c r="BQ22" s="132">
        <f t="shared" si="420"/>
        <v>2989</v>
      </c>
      <c r="BR22" s="132">
        <f t="shared" si="421"/>
        <v>2593</v>
      </c>
      <c r="BS22" s="132">
        <f t="shared" si="422"/>
        <v>2721</v>
      </c>
      <c r="BT22" s="132">
        <f t="shared" si="423"/>
        <v>3512</v>
      </c>
      <c r="BU22" s="132">
        <f t="shared" si="424"/>
        <v>2961</v>
      </c>
      <c r="BV22" s="132">
        <f t="shared" si="425"/>
        <v>3345</v>
      </c>
      <c r="BW22" s="132">
        <f t="shared" si="426"/>
        <v>3369</v>
      </c>
      <c r="BX22" s="132">
        <f t="shared" si="427"/>
        <v>3540</v>
      </c>
      <c r="BY22" s="132">
        <f t="shared" si="428"/>
        <v>3400</v>
      </c>
      <c r="BZ22" s="132">
        <f t="shared" si="428"/>
        <v>3309</v>
      </c>
      <c r="CA22" s="402">
        <f t="shared" si="174"/>
        <v>0.46802696301694297</v>
      </c>
      <c r="CB22" s="403">
        <f t="shared" si="175"/>
        <v>0.48008352071956312</v>
      </c>
      <c r="CC22" s="403">
        <f t="shared" si="176"/>
        <v>0.44853831517038573</v>
      </c>
      <c r="CD22" s="403">
        <f t="shared" si="177"/>
        <v>0.46584488957370312</v>
      </c>
      <c r="CE22" s="403">
        <f t="shared" si="178"/>
        <v>0.52091367546722045</v>
      </c>
      <c r="CF22" s="403">
        <f t="shared" si="179"/>
        <v>0.48885586924219909</v>
      </c>
      <c r="CG22" s="403">
        <f t="shared" si="180"/>
        <v>0.50828141619814615</v>
      </c>
      <c r="CH22" s="403">
        <f t="shared" si="429"/>
        <v>0.50074316290130794</v>
      </c>
      <c r="CI22" s="403">
        <f t="shared" si="430"/>
        <v>0.50291234550362263</v>
      </c>
      <c r="CJ22" s="403">
        <f t="shared" si="431"/>
        <v>0.47880580199971834</v>
      </c>
      <c r="CK22" s="403">
        <f t="shared" si="431"/>
        <v>0.46520455504006747</v>
      </c>
      <c r="CL22" s="144">
        <f t="shared" si="432"/>
        <v>0.87979452054794516</v>
      </c>
      <c r="CM22" s="145">
        <f t="shared" si="433"/>
        <v>0.92338585109669447</v>
      </c>
      <c r="CN22" s="145">
        <f t="shared" si="434"/>
        <v>0.81336260978670016</v>
      </c>
      <c r="CO22" s="145">
        <f t="shared" si="435"/>
        <v>0.87211538461538463</v>
      </c>
      <c r="CP22" s="145">
        <f t="shared" si="436"/>
        <v>1.0873065015479877</v>
      </c>
      <c r="CQ22" s="145">
        <f t="shared" si="437"/>
        <v>0.95639534883720934</v>
      </c>
      <c r="CR22" s="145">
        <f t="shared" si="438"/>
        <v>1.0336835599505563</v>
      </c>
      <c r="CS22" s="145">
        <f t="shared" si="439"/>
        <v>1.0029770765108663</v>
      </c>
      <c r="CT22" s="145">
        <f t="shared" si="440"/>
        <v>1.0117176336096028</v>
      </c>
      <c r="CU22" s="145">
        <f t="shared" si="441"/>
        <v>0.91867062955957846</v>
      </c>
      <c r="CV22" s="145"/>
      <c r="CW22" s="62" t="s">
        <v>36</v>
      </c>
      <c r="CX22" s="27" t="s">
        <v>36</v>
      </c>
      <c r="CY22" s="289" t="s">
        <v>36</v>
      </c>
      <c r="CZ22" s="289" t="s">
        <v>36</v>
      </c>
      <c r="DA22" s="289" t="s">
        <v>36</v>
      </c>
      <c r="DB22" s="289" t="s">
        <v>36</v>
      </c>
      <c r="DC22" s="289" t="s">
        <v>36</v>
      </c>
      <c r="DD22" s="289" t="s">
        <v>36</v>
      </c>
      <c r="DE22" s="27" t="s">
        <v>36</v>
      </c>
      <c r="DF22" s="27" t="s">
        <v>36</v>
      </c>
      <c r="DG22" s="27" t="s">
        <v>36</v>
      </c>
      <c r="DH22" s="290">
        <v>1413</v>
      </c>
      <c r="DI22" s="272">
        <v>1549</v>
      </c>
      <c r="DJ22" s="272">
        <v>1335</v>
      </c>
      <c r="DK22" s="272">
        <v>1340</v>
      </c>
      <c r="DL22" s="272">
        <v>1696</v>
      </c>
      <c r="DM22" s="272">
        <v>1542</v>
      </c>
      <c r="DN22" s="272">
        <v>1803</v>
      </c>
      <c r="DO22" s="272">
        <v>1889</v>
      </c>
      <c r="DP22" s="137">
        <v>1951</v>
      </c>
      <c r="DQ22" s="137">
        <v>1822</v>
      </c>
      <c r="DR22" s="137">
        <v>1747</v>
      </c>
      <c r="DS22" s="291">
        <f t="shared" si="442"/>
        <v>1413</v>
      </c>
      <c r="DT22" s="292">
        <f t="shared" si="443"/>
        <v>1549</v>
      </c>
      <c r="DU22" s="292">
        <f t="shared" si="444"/>
        <v>1335</v>
      </c>
      <c r="DV22" s="292">
        <f t="shared" si="445"/>
        <v>1340</v>
      </c>
      <c r="DW22" s="292">
        <f t="shared" si="446"/>
        <v>1696</v>
      </c>
      <c r="DX22" s="292">
        <f t="shared" si="447"/>
        <v>1542</v>
      </c>
      <c r="DY22" s="292">
        <f t="shared" si="448"/>
        <v>1803</v>
      </c>
      <c r="DZ22" s="292">
        <f t="shared" si="449"/>
        <v>1889</v>
      </c>
      <c r="EA22" s="292">
        <f t="shared" si="450"/>
        <v>1951</v>
      </c>
      <c r="EB22" s="292">
        <f t="shared" si="451"/>
        <v>1822</v>
      </c>
      <c r="EC22" s="292">
        <f t="shared" si="451"/>
        <v>1747</v>
      </c>
      <c r="ED22" s="463">
        <v>141</v>
      </c>
      <c r="EE22" s="445">
        <v>147</v>
      </c>
      <c r="EF22" s="464">
        <v>14</v>
      </c>
      <c r="EG22" s="464">
        <v>7</v>
      </c>
      <c r="EH22" s="452">
        <f t="shared" si="452"/>
        <v>155</v>
      </c>
      <c r="EI22" s="452">
        <f t="shared" si="453"/>
        <v>154</v>
      </c>
      <c r="EJ22" s="463">
        <v>149</v>
      </c>
      <c r="EK22" s="445">
        <v>195</v>
      </c>
      <c r="EL22" s="464">
        <v>16</v>
      </c>
      <c r="EM22" s="464">
        <v>13</v>
      </c>
      <c r="EN22" s="452">
        <f t="shared" si="454"/>
        <v>165</v>
      </c>
      <c r="EO22" s="452">
        <f t="shared" si="454"/>
        <v>208</v>
      </c>
      <c r="EP22" s="463">
        <v>1134</v>
      </c>
      <c r="EQ22" s="445">
        <v>1010</v>
      </c>
      <c r="ER22" s="464">
        <v>35</v>
      </c>
      <c r="ES22" s="464">
        <v>30</v>
      </c>
      <c r="ET22" s="452">
        <f t="shared" si="455"/>
        <v>1169</v>
      </c>
      <c r="EU22" s="452">
        <f t="shared" si="455"/>
        <v>1040</v>
      </c>
      <c r="EV22" s="463">
        <v>362</v>
      </c>
      <c r="EW22" s="445">
        <v>365</v>
      </c>
      <c r="EX22" s="464">
        <v>17</v>
      </c>
      <c r="EY22" s="464">
        <v>14</v>
      </c>
      <c r="EZ22" s="452">
        <f t="shared" si="456"/>
        <v>379</v>
      </c>
      <c r="FA22" s="452">
        <f t="shared" si="456"/>
        <v>379</v>
      </c>
      <c r="FB22" s="463">
        <v>658</v>
      </c>
      <c r="FC22" s="445">
        <v>593</v>
      </c>
      <c r="FD22" s="464">
        <v>29</v>
      </c>
      <c r="FE22" s="464">
        <v>29</v>
      </c>
      <c r="FF22" s="452">
        <f t="shared" si="457"/>
        <v>687</v>
      </c>
      <c r="FG22" s="452">
        <f t="shared" si="457"/>
        <v>622</v>
      </c>
      <c r="FH22" s="463">
        <v>679</v>
      </c>
      <c r="FI22" s="445">
        <v>742</v>
      </c>
      <c r="FJ22" s="464">
        <v>46</v>
      </c>
      <c r="FK22" s="464">
        <v>52</v>
      </c>
      <c r="FL22" s="452">
        <f t="shared" si="458"/>
        <v>725</v>
      </c>
      <c r="FM22" s="452">
        <f t="shared" si="458"/>
        <v>794</v>
      </c>
      <c r="FN22" s="463">
        <v>100</v>
      </c>
      <c r="FO22" s="445">
        <v>100</v>
      </c>
      <c r="FP22" s="464">
        <v>44</v>
      </c>
      <c r="FQ22" s="464">
        <v>32</v>
      </c>
      <c r="FR22" s="452">
        <f t="shared" si="459"/>
        <v>144</v>
      </c>
      <c r="FS22" s="452">
        <f t="shared" si="459"/>
        <v>132</v>
      </c>
      <c r="FT22" s="463">
        <v>1090</v>
      </c>
      <c r="FU22" s="445">
        <v>1015</v>
      </c>
      <c r="FV22" s="464">
        <v>49</v>
      </c>
      <c r="FW22" s="464">
        <v>27</v>
      </c>
      <c r="FX22" s="452">
        <f t="shared" si="460"/>
        <v>1139</v>
      </c>
      <c r="FY22" s="452">
        <f t="shared" si="460"/>
        <v>1042</v>
      </c>
      <c r="FZ22" s="463">
        <v>3</v>
      </c>
      <c r="GA22" s="445">
        <v>1</v>
      </c>
      <c r="GB22" s="464"/>
      <c r="GC22" s="464"/>
      <c r="GD22" s="452">
        <f t="shared" si="461"/>
        <v>3</v>
      </c>
      <c r="GE22" s="452">
        <f t="shared" si="461"/>
        <v>1</v>
      </c>
      <c r="GF22" s="463">
        <v>1312</v>
      </c>
      <c r="GG22" s="445">
        <v>1284</v>
      </c>
      <c r="GH22" s="464">
        <v>81</v>
      </c>
      <c r="GI22" s="464">
        <v>75</v>
      </c>
      <c r="GJ22" s="452">
        <f t="shared" si="462"/>
        <v>1393</v>
      </c>
      <c r="GK22" s="452">
        <f t="shared" si="462"/>
        <v>1359</v>
      </c>
      <c r="GL22" s="463">
        <v>478</v>
      </c>
      <c r="GM22" s="445">
        <v>485</v>
      </c>
      <c r="GN22" s="464">
        <v>7</v>
      </c>
      <c r="GO22" s="464">
        <v>13</v>
      </c>
      <c r="GP22" s="452">
        <f t="shared" si="463"/>
        <v>485</v>
      </c>
      <c r="GQ22" s="452">
        <f t="shared" si="463"/>
        <v>498</v>
      </c>
      <c r="GR22" s="463">
        <v>60</v>
      </c>
      <c r="GS22" s="445">
        <v>37</v>
      </c>
      <c r="GT22" s="464">
        <v>6</v>
      </c>
      <c r="GU22" s="464">
        <v>6</v>
      </c>
      <c r="GV22" s="450">
        <f t="shared" si="464"/>
        <v>66</v>
      </c>
      <c r="GW22" s="450">
        <f t="shared" si="464"/>
        <v>43</v>
      </c>
      <c r="GX22" s="509">
        <v>826</v>
      </c>
      <c r="GY22" s="510">
        <v>879</v>
      </c>
      <c r="GZ22" s="510">
        <v>561</v>
      </c>
      <c r="HA22" s="510">
        <v>582</v>
      </c>
      <c r="HB22" s="510">
        <v>732</v>
      </c>
      <c r="HC22" s="510">
        <v>713</v>
      </c>
      <c r="HD22" s="510">
        <v>764</v>
      </c>
      <c r="HE22" s="510">
        <v>831</v>
      </c>
      <c r="HF22" s="480">
        <v>846</v>
      </c>
      <c r="HG22" s="509">
        <v>40</v>
      </c>
      <c r="HH22" s="510">
        <v>17</v>
      </c>
      <c r="HI22" s="510">
        <v>8</v>
      </c>
      <c r="HJ22" s="510">
        <v>31</v>
      </c>
      <c r="HK22" s="510">
        <v>30</v>
      </c>
      <c r="HL22" s="510">
        <v>31</v>
      </c>
      <c r="HM22" s="510">
        <v>20</v>
      </c>
      <c r="HN22" s="510">
        <v>15</v>
      </c>
      <c r="HO22" s="480">
        <v>16</v>
      </c>
      <c r="HP22" s="494">
        <f t="shared" si="465"/>
        <v>866</v>
      </c>
      <c r="HQ22" s="495">
        <f t="shared" si="466"/>
        <v>896</v>
      </c>
      <c r="HR22" s="495">
        <f t="shared" si="467"/>
        <v>569</v>
      </c>
      <c r="HS22" s="495">
        <f t="shared" si="468"/>
        <v>613</v>
      </c>
      <c r="HT22" s="495">
        <f t="shared" si="469"/>
        <v>762</v>
      </c>
      <c r="HU22" s="495">
        <f t="shared" si="470"/>
        <v>744</v>
      </c>
      <c r="HV22" s="495">
        <f t="shared" si="471"/>
        <v>784</v>
      </c>
      <c r="HW22" s="495">
        <f t="shared" si="472"/>
        <v>846</v>
      </c>
      <c r="HX22" s="495">
        <f t="shared" si="473"/>
        <v>862</v>
      </c>
      <c r="HY22" s="494">
        <f t="shared" si="226"/>
        <v>1643</v>
      </c>
      <c r="HZ22" s="495">
        <f t="shared" si="227"/>
        <v>1874</v>
      </c>
      <c r="IA22" s="495">
        <f t="shared" si="228"/>
        <v>1673</v>
      </c>
      <c r="IB22" s="495">
        <f t="shared" si="229"/>
        <v>1661</v>
      </c>
      <c r="IC22" s="496">
        <f t="shared" si="230"/>
        <v>2376</v>
      </c>
      <c r="ID22" s="496">
        <f t="shared" si="231"/>
        <v>2471</v>
      </c>
      <c r="IE22" s="496">
        <f t="shared" si="232"/>
        <v>2546</v>
      </c>
      <c r="IF22" s="496">
        <f t="shared" si="233"/>
        <v>2688</v>
      </c>
      <c r="IG22" s="496">
        <f t="shared" si="233"/>
        <v>2857</v>
      </c>
      <c r="IH22" s="494">
        <f t="shared" si="234"/>
        <v>108</v>
      </c>
      <c r="II22" s="495">
        <f t="shared" si="235"/>
        <v>152</v>
      </c>
      <c r="IJ22" s="495">
        <f t="shared" si="236"/>
        <v>146</v>
      </c>
      <c r="IK22" s="495">
        <f t="shared" si="237"/>
        <v>186</v>
      </c>
      <c r="IL22" s="495">
        <f t="shared" si="238"/>
        <v>141</v>
      </c>
      <c r="IM22" s="495">
        <f t="shared" si="239"/>
        <v>169</v>
      </c>
      <c r="IN22" s="495">
        <f t="shared" si="240"/>
        <v>162</v>
      </c>
      <c r="IO22" s="495">
        <f t="shared" si="241"/>
        <v>205</v>
      </c>
      <c r="IP22" s="495">
        <f t="shared" si="241"/>
        <v>185</v>
      </c>
      <c r="IQ22" s="494">
        <f t="shared" si="242"/>
        <v>1751</v>
      </c>
      <c r="IR22" s="495">
        <f t="shared" si="243"/>
        <v>2026</v>
      </c>
      <c r="IS22" s="495">
        <f t="shared" si="244"/>
        <v>1819</v>
      </c>
      <c r="IT22" s="495">
        <f t="shared" si="245"/>
        <v>1847</v>
      </c>
      <c r="IU22" s="495">
        <f t="shared" si="246"/>
        <v>2517</v>
      </c>
      <c r="IV22" s="495">
        <f t="shared" si="247"/>
        <v>2640</v>
      </c>
      <c r="IW22" s="495">
        <f t="shared" si="248"/>
        <v>2708</v>
      </c>
      <c r="IX22" s="495">
        <f t="shared" si="249"/>
        <v>2893</v>
      </c>
      <c r="IY22" s="495">
        <f t="shared" si="249"/>
        <v>3042</v>
      </c>
      <c r="IZ22" s="509">
        <v>869</v>
      </c>
      <c r="JA22" s="510">
        <v>1066</v>
      </c>
      <c r="JB22" s="510">
        <v>1150</v>
      </c>
      <c r="JC22" s="510">
        <v>1116</v>
      </c>
      <c r="JD22" s="510">
        <v>1738</v>
      </c>
      <c r="JE22" s="510">
        <v>1837</v>
      </c>
      <c r="JF22" s="510">
        <v>1987</v>
      </c>
      <c r="JG22" s="510">
        <v>2171</v>
      </c>
      <c r="JH22" s="480">
        <v>2368</v>
      </c>
      <c r="JI22" s="509">
        <v>77</v>
      </c>
      <c r="JJ22" s="510">
        <v>123</v>
      </c>
      <c r="JK22" s="510">
        <v>120</v>
      </c>
      <c r="JL22" s="510">
        <v>158</v>
      </c>
      <c r="JM22" s="510">
        <v>112</v>
      </c>
      <c r="JN22" s="510">
        <v>131</v>
      </c>
      <c r="JO22" s="510">
        <v>138</v>
      </c>
      <c r="JP22" s="510">
        <v>173</v>
      </c>
      <c r="JQ22" s="480">
        <v>154</v>
      </c>
      <c r="JR22" s="494">
        <f t="shared" si="474"/>
        <v>946</v>
      </c>
      <c r="JS22" s="495">
        <f t="shared" si="475"/>
        <v>1189</v>
      </c>
      <c r="JT22" s="495">
        <f t="shared" si="476"/>
        <v>1270</v>
      </c>
      <c r="JU22" s="495">
        <f t="shared" si="477"/>
        <v>1274</v>
      </c>
      <c r="JV22" s="495">
        <f t="shared" si="478"/>
        <v>1850</v>
      </c>
      <c r="JW22" s="495">
        <f t="shared" si="479"/>
        <v>1968</v>
      </c>
      <c r="JX22" s="495">
        <f t="shared" si="480"/>
        <v>2125</v>
      </c>
      <c r="JY22" s="495">
        <f t="shared" si="481"/>
        <v>2344</v>
      </c>
      <c r="JZ22" s="495">
        <f t="shared" si="481"/>
        <v>2522</v>
      </c>
      <c r="KA22" s="509">
        <v>774</v>
      </c>
      <c r="KB22" s="510">
        <v>808</v>
      </c>
      <c r="KC22" s="510">
        <v>523</v>
      </c>
      <c r="KD22" s="510">
        <v>545</v>
      </c>
      <c r="KE22" s="510">
        <v>638</v>
      </c>
      <c r="KF22" s="510">
        <v>634</v>
      </c>
      <c r="KG22" s="510">
        <v>559</v>
      </c>
      <c r="KH22" s="510">
        <v>517</v>
      </c>
      <c r="KI22" s="480">
        <v>489</v>
      </c>
      <c r="KJ22" s="509">
        <v>31</v>
      </c>
      <c r="KK22" s="510">
        <v>29</v>
      </c>
      <c r="KL22" s="510">
        <v>26</v>
      </c>
      <c r="KM22" s="510">
        <v>28</v>
      </c>
      <c r="KN22" s="510">
        <v>29</v>
      </c>
      <c r="KO22" s="510">
        <v>38</v>
      </c>
      <c r="KP22" s="510">
        <v>24</v>
      </c>
      <c r="KQ22" s="510">
        <v>32</v>
      </c>
      <c r="KR22" s="480">
        <v>31</v>
      </c>
      <c r="KS22" s="494">
        <f t="shared" si="482"/>
        <v>805</v>
      </c>
      <c r="KT22" s="495">
        <f t="shared" si="483"/>
        <v>837</v>
      </c>
      <c r="KU22" s="495">
        <f t="shared" si="484"/>
        <v>549</v>
      </c>
      <c r="KV22" s="495">
        <f t="shared" si="485"/>
        <v>573</v>
      </c>
      <c r="KW22" s="495">
        <f t="shared" si="486"/>
        <v>667</v>
      </c>
      <c r="KX22" s="495">
        <f t="shared" si="487"/>
        <v>672</v>
      </c>
      <c r="KY22" s="495">
        <f t="shared" si="488"/>
        <v>583</v>
      </c>
      <c r="KZ22" s="495">
        <f t="shared" si="489"/>
        <v>549</v>
      </c>
      <c r="LA22" s="495">
        <f t="shared" si="489"/>
        <v>520</v>
      </c>
      <c r="LB22" s="494">
        <f t="shared" si="258"/>
        <v>2907</v>
      </c>
      <c r="LC22" s="495">
        <f t="shared" si="259"/>
        <v>3108</v>
      </c>
      <c r="LD22" s="495">
        <f t="shared" si="260"/>
        <v>3459</v>
      </c>
      <c r="LE22" s="495">
        <f t="shared" si="261"/>
        <v>3189</v>
      </c>
      <c r="LF22" s="496">
        <f t="shared" si="262"/>
        <v>2569</v>
      </c>
      <c r="LG22" s="496">
        <f t="shared" si="263"/>
        <v>2471</v>
      </c>
      <c r="LH22" s="496">
        <f t="shared" si="264"/>
        <v>2609</v>
      </c>
      <c r="LI22" s="496">
        <f t="shared" si="265"/>
        <v>2646</v>
      </c>
      <c r="LJ22" s="496">
        <f t="shared" si="265"/>
        <v>2529</v>
      </c>
      <c r="LK22" s="494">
        <f t="shared" si="266"/>
        <v>274</v>
      </c>
      <c r="LL22" s="495">
        <f t="shared" si="267"/>
        <v>91</v>
      </c>
      <c r="LM22" s="495">
        <f t="shared" si="268"/>
        <v>297</v>
      </c>
      <c r="LN22" s="495">
        <f t="shared" si="269"/>
        <v>229</v>
      </c>
      <c r="LO22" s="495">
        <f t="shared" si="270"/>
        <v>163</v>
      </c>
      <c r="LP22" s="495">
        <f t="shared" si="271"/>
        <v>170</v>
      </c>
      <c r="LQ22" s="495">
        <f t="shared" si="272"/>
        <v>149</v>
      </c>
      <c r="LR22" s="495">
        <f t="shared" si="273"/>
        <v>157</v>
      </c>
      <c r="LS22" s="495">
        <f t="shared" si="273"/>
        <v>143</v>
      </c>
      <c r="LT22" s="494">
        <f t="shared" si="274"/>
        <v>3181</v>
      </c>
      <c r="LU22" s="495">
        <f t="shared" si="275"/>
        <v>3199</v>
      </c>
      <c r="LV22" s="495">
        <f t="shared" si="276"/>
        <v>3756</v>
      </c>
      <c r="LW22" s="495">
        <f t="shared" si="277"/>
        <v>3418</v>
      </c>
      <c r="LX22" s="495">
        <f t="shared" si="278"/>
        <v>2732</v>
      </c>
      <c r="LY22" s="495">
        <f t="shared" si="279"/>
        <v>2641</v>
      </c>
      <c r="LZ22" s="495">
        <f t="shared" si="280"/>
        <v>2758</v>
      </c>
      <c r="MA22" s="495">
        <f t="shared" si="281"/>
        <v>2803</v>
      </c>
      <c r="MB22" s="495">
        <f t="shared" si="281"/>
        <v>2672</v>
      </c>
      <c r="MC22" s="509">
        <v>1362</v>
      </c>
      <c r="MD22" s="510">
        <v>1491</v>
      </c>
      <c r="ME22" s="510">
        <v>1724</v>
      </c>
      <c r="MF22" s="510">
        <v>1573</v>
      </c>
      <c r="MG22" s="510">
        <v>1137</v>
      </c>
      <c r="MH22" s="510">
        <v>1045</v>
      </c>
      <c r="MI22" s="510">
        <v>1037</v>
      </c>
      <c r="MJ22" s="510">
        <v>1018</v>
      </c>
      <c r="MK22" s="480">
        <v>935</v>
      </c>
      <c r="ML22" s="509">
        <v>138</v>
      </c>
      <c r="MM22" s="510">
        <v>66</v>
      </c>
      <c r="MN22" s="510">
        <v>128</v>
      </c>
      <c r="MO22" s="510">
        <v>130</v>
      </c>
      <c r="MP22" s="510">
        <v>100</v>
      </c>
      <c r="MQ22" s="510">
        <v>92</v>
      </c>
      <c r="MR22" s="510">
        <v>73</v>
      </c>
      <c r="MS22" s="510">
        <v>74</v>
      </c>
      <c r="MT22" s="480">
        <v>59</v>
      </c>
      <c r="MU22" s="494">
        <f t="shared" si="490"/>
        <v>1500</v>
      </c>
      <c r="MV22" s="495">
        <f t="shared" si="491"/>
        <v>1557</v>
      </c>
      <c r="MW22" s="495">
        <f t="shared" si="492"/>
        <v>1852</v>
      </c>
      <c r="MX22" s="495">
        <f t="shared" si="493"/>
        <v>1703</v>
      </c>
      <c r="MY22" s="495">
        <f t="shared" si="494"/>
        <v>1237</v>
      </c>
      <c r="MZ22" s="495">
        <f t="shared" si="495"/>
        <v>1137</v>
      </c>
      <c r="NA22" s="495">
        <f t="shared" si="496"/>
        <v>1110</v>
      </c>
      <c r="NB22" s="495">
        <f t="shared" si="497"/>
        <v>1092</v>
      </c>
      <c r="NC22" s="495">
        <f t="shared" si="497"/>
        <v>994</v>
      </c>
      <c r="ND22" s="509">
        <v>360</v>
      </c>
      <c r="NE22" s="510">
        <v>380</v>
      </c>
      <c r="NF22" s="510">
        <v>587</v>
      </c>
      <c r="NG22" s="510">
        <v>555</v>
      </c>
      <c r="NH22" s="510">
        <v>406</v>
      </c>
      <c r="NI22" s="510">
        <v>415</v>
      </c>
      <c r="NJ22" s="510">
        <v>468</v>
      </c>
      <c r="NK22" s="510">
        <v>496</v>
      </c>
      <c r="NL22" s="480">
        <v>475</v>
      </c>
      <c r="NM22" s="509">
        <v>2</v>
      </c>
      <c r="NN22" s="510"/>
      <c r="NO22" s="510">
        <v>2</v>
      </c>
      <c r="NP22" s="510">
        <v>8</v>
      </c>
      <c r="NQ22" s="510">
        <v>4</v>
      </c>
      <c r="NR22" s="510">
        <v>7</v>
      </c>
      <c r="NS22" s="510">
        <v>6</v>
      </c>
      <c r="NT22" s="510">
        <v>6</v>
      </c>
      <c r="NU22" s="480">
        <v>6</v>
      </c>
      <c r="NV22" s="494">
        <f t="shared" si="498"/>
        <v>362</v>
      </c>
      <c r="NW22" s="495">
        <f t="shared" si="499"/>
        <v>380</v>
      </c>
      <c r="NX22" s="495">
        <f t="shared" si="500"/>
        <v>589</v>
      </c>
      <c r="NY22" s="495">
        <f t="shared" si="501"/>
        <v>563</v>
      </c>
      <c r="NZ22" s="495">
        <f t="shared" si="502"/>
        <v>410</v>
      </c>
      <c r="OA22" s="495">
        <f t="shared" si="503"/>
        <v>422</v>
      </c>
      <c r="OB22" s="495">
        <f t="shared" si="504"/>
        <v>474</v>
      </c>
      <c r="OC22" s="495">
        <f t="shared" si="505"/>
        <v>502</v>
      </c>
      <c r="OD22" s="495">
        <f t="shared" si="505"/>
        <v>481</v>
      </c>
      <c r="OE22" s="509">
        <v>1185</v>
      </c>
      <c r="OF22" s="510">
        <v>1237</v>
      </c>
      <c r="OG22" s="510">
        <v>1148</v>
      </c>
      <c r="OH22" s="510">
        <v>1061</v>
      </c>
      <c r="OI22" s="510">
        <v>1026</v>
      </c>
      <c r="OJ22" s="510">
        <v>1011</v>
      </c>
      <c r="OK22" s="510">
        <v>1104</v>
      </c>
      <c r="OL22" s="510">
        <v>1132</v>
      </c>
      <c r="OM22" s="480">
        <v>1119</v>
      </c>
      <c r="ON22" s="509">
        <v>134</v>
      </c>
      <c r="OO22" s="510">
        <v>25</v>
      </c>
      <c r="OP22" s="510">
        <v>167</v>
      </c>
      <c r="OQ22" s="510">
        <v>91</v>
      </c>
      <c r="OR22" s="510">
        <v>59</v>
      </c>
      <c r="OS22" s="510">
        <v>71</v>
      </c>
      <c r="OT22" s="510">
        <v>70</v>
      </c>
      <c r="OU22" s="510">
        <v>77</v>
      </c>
      <c r="OV22" s="480">
        <v>78</v>
      </c>
      <c r="OW22" s="494">
        <f t="shared" si="506"/>
        <v>1319</v>
      </c>
      <c r="OX22" s="495">
        <f t="shared" si="507"/>
        <v>1262</v>
      </c>
      <c r="OY22" s="495">
        <f t="shared" si="508"/>
        <v>1315</v>
      </c>
      <c r="OZ22" s="495">
        <f t="shared" si="509"/>
        <v>1152</v>
      </c>
      <c r="PA22" s="495">
        <f t="shared" si="510"/>
        <v>1085</v>
      </c>
      <c r="PB22" s="495">
        <f t="shared" si="511"/>
        <v>1082</v>
      </c>
      <c r="PC22" s="495">
        <f t="shared" si="512"/>
        <v>1174</v>
      </c>
      <c r="PD22" s="495">
        <f t="shared" si="513"/>
        <v>1209</v>
      </c>
      <c r="PE22" s="495">
        <f t="shared" si="513"/>
        <v>1197</v>
      </c>
      <c r="PF22" s="277"/>
      <c r="PG22" s="277"/>
    </row>
    <row r="23" spans="1:423" s="12" customFormat="1" x14ac:dyDescent="0.2">
      <c r="A23" s="323" t="s">
        <v>111</v>
      </c>
      <c r="B23" s="324">
        <f t="shared" si="376"/>
        <v>193328.52397137746</v>
      </c>
      <c r="C23" s="324">
        <f t="shared" si="377"/>
        <v>174322</v>
      </c>
      <c r="D23" s="324">
        <f t="shared" si="378"/>
        <v>182285</v>
      </c>
      <c r="E23" s="324">
        <f t="shared" si="379"/>
        <v>193759</v>
      </c>
      <c r="F23" s="324">
        <f t="shared" si="380"/>
        <v>212614</v>
      </c>
      <c r="G23" s="324">
        <f t="shared" si="381"/>
        <v>231646</v>
      </c>
      <c r="H23" s="324">
        <f t="shared" si="382"/>
        <v>221550</v>
      </c>
      <c r="I23" s="324">
        <f t="shared" si="383"/>
        <v>225452</v>
      </c>
      <c r="J23" s="324">
        <f t="shared" si="384"/>
        <v>238352</v>
      </c>
      <c r="K23" s="324">
        <f t="shared" si="385"/>
        <v>242797</v>
      </c>
      <c r="L23" s="324">
        <f t="shared" si="386"/>
        <v>251571</v>
      </c>
      <c r="M23" s="325">
        <f t="shared" si="387"/>
        <v>80213.54475807774</v>
      </c>
      <c r="N23" s="326">
        <f t="shared" si="388"/>
        <v>80728</v>
      </c>
      <c r="O23" s="326">
        <f t="shared" si="389"/>
        <v>92083</v>
      </c>
      <c r="P23" s="326">
        <f t="shared" si="390"/>
        <v>108352</v>
      </c>
      <c r="Q23" s="326">
        <f t="shared" si="391"/>
        <v>100035</v>
      </c>
      <c r="R23" s="326">
        <f t="shared" si="392"/>
        <v>107865</v>
      </c>
      <c r="S23" s="326">
        <f t="shared" si="393"/>
        <v>117396</v>
      </c>
      <c r="T23" s="326">
        <f t="shared" si="394"/>
        <v>116396</v>
      </c>
      <c r="U23" s="326">
        <f t="shared" si="395"/>
        <v>123112</v>
      </c>
      <c r="V23" s="326">
        <f t="shared" si="396"/>
        <v>123745</v>
      </c>
      <c r="W23" s="326">
        <f t="shared" si="397"/>
        <v>128680</v>
      </c>
      <c r="X23" s="325">
        <f t="shared" si="398"/>
        <v>273542.06872945523</v>
      </c>
      <c r="Y23" s="326">
        <f t="shared" si="399"/>
        <v>255050</v>
      </c>
      <c r="Z23" s="326">
        <f t="shared" si="400"/>
        <v>274368</v>
      </c>
      <c r="AA23" s="326">
        <f t="shared" si="401"/>
        <v>302111</v>
      </c>
      <c r="AB23" s="326">
        <f t="shared" si="402"/>
        <v>312649</v>
      </c>
      <c r="AC23" s="326">
        <f t="shared" si="403"/>
        <v>339511</v>
      </c>
      <c r="AD23" s="326">
        <f t="shared" si="404"/>
        <v>338946</v>
      </c>
      <c r="AE23" s="326">
        <f t="shared" si="405"/>
        <v>341848</v>
      </c>
      <c r="AF23" s="326">
        <f t="shared" si="406"/>
        <v>361464</v>
      </c>
      <c r="AG23" s="326">
        <f t="shared" si="407"/>
        <v>366542</v>
      </c>
      <c r="AH23" s="326">
        <f t="shared" si="408"/>
        <v>380251</v>
      </c>
      <c r="AI23" s="104">
        <f>SUM(AI25:AI37)</f>
        <v>55230.75471698113</v>
      </c>
      <c r="AJ23" s="105">
        <f t="shared" ref="AJ23:BA23" si="514">SUM(AJ25:AJ37)</f>
        <v>57483</v>
      </c>
      <c r="AK23" s="105">
        <f t="shared" si="514"/>
        <v>59283</v>
      </c>
      <c r="AL23" s="105">
        <f t="shared" si="514"/>
        <v>63245</v>
      </c>
      <c r="AM23" s="106">
        <f t="shared" si="514"/>
        <v>61644</v>
      </c>
      <c r="AN23" s="106">
        <f t="shared" si="514"/>
        <v>72785</v>
      </c>
      <c r="AO23" s="106">
        <f t="shared" si="514"/>
        <v>69999</v>
      </c>
      <c r="AP23" s="106">
        <f t="shared" si="514"/>
        <v>71143</v>
      </c>
      <c r="AQ23" s="106">
        <f t="shared" ref="AQ23:AR23" si="515">SUM(AQ25:AQ37)</f>
        <v>82487</v>
      </c>
      <c r="AR23" s="106">
        <f t="shared" si="515"/>
        <v>83757</v>
      </c>
      <c r="AS23" s="106">
        <f t="shared" ref="AS23" si="516">SUM(AS25:AS37)</f>
        <v>86990</v>
      </c>
      <c r="AT23" s="104">
        <f t="shared" si="514"/>
        <v>17983.206896551725</v>
      </c>
      <c r="AU23" s="106">
        <f t="shared" si="514"/>
        <v>19040</v>
      </c>
      <c r="AV23" s="106">
        <f t="shared" si="514"/>
        <v>20843</v>
      </c>
      <c r="AW23" s="106">
        <f t="shared" si="514"/>
        <v>26698</v>
      </c>
      <c r="AX23" s="106">
        <f t="shared" si="514"/>
        <v>30901</v>
      </c>
      <c r="AY23" s="106">
        <f t="shared" si="514"/>
        <v>33413</v>
      </c>
      <c r="AZ23" s="106">
        <f t="shared" si="514"/>
        <v>33659</v>
      </c>
      <c r="BA23" s="106">
        <f t="shared" si="514"/>
        <v>32776</v>
      </c>
      <c r="BB23" s="106">
        <f t="shared" ref="BB23:BC23" si="517">SUM(BB25:BB37)</f>
        <v>37929</v>
      </c>
      <c r="BC23" s="106">
        <f t="shared" si="517"/>
        <v>40581</v>
      </c>
      <c r="BD23" s="106">
        <f t="shared" ref="BD23" si="518">SUM(BD25:BD37)</f>
        <v>42205</v>
      </c>
      <c r="BE23" s="327">
        <f t="shared" si="409"/>
        <v>109256.62216399157</v>
      </c>
      <c r="BF23" s="328">
        <f t="shared" si="410"/>
        <v>114379</v>
      </c>
      <c r="BG23" s="328">
        <f t="shared" si="411"/>
        <v>121341</v>
      </c>
      <c r="BH23" s="328">
        <f t="shared" si="412"/>
        <v>137782</v>
      </c>
      <c r="BI23" s="328">
        <f t="shared" si="413"/>
        <v>142957</v>
      </c>
      <c r="BJ23" s="328">
        <f t="shared" si="414"/>
        <v>163441</v>
      </c>
      <c r="BK23" s="328">
        <f t="shared" si="415"/>
        <v>160830</v>
      </c>
      <c r="BL23" s="328">
        <f t="shared" si="416"/>
        <v>161880</v>
      </c>
      <c r="BM23" s="328">
        <f t="shared" si="417"/>
        <v>183162</v>
      </c>
      <c r="BN23" s="328">
        <f t="shared" si="418"/>
        <v>183228</v>
      </c>
      <c r="BO23" s="328">
        <f t="shared" si="418"/>
        <v>194200</v>
      </c>
      <c r="BP23" s="329">
        <f t="shared" si="419"/>
        <v>54025.867447010445</v>
      </c>
      <c r="BQ23" s="330">
        <f t="shared" si="420"/>
        <v>56896</v>
      </c>
      <c r="BR23" s="330">
        <f t="shared" si="421"/>
        <v>62058</v>
      </c>
      <c r="BS23" s="330">
        <f t="shared" si="422"/>
        <v>74537</v>
      </c>
      <c r="BT23" s="330">
        <f t="shared" si="423"/>
        <v>81313</v>
      </c>
      <c r="BU23" s="330">
        <f t="shared" si="424"/>
        <v>90656</v>
      </c>
      <c r="BV23" s="330">
        <f t="shared" si="425"/>
        <v>90831</v>
      </c>
      <c r="BW23" s="330">
        <f t="shared" si="426"/>
        <v>90737</v>
      </c>
      <c r="BX23" s="330">
        <f t="shared" si="427"/>
        <v>100675</v>
      </c>
      <c r="BY23" s="330">
        <f t="shared" si="428"/>
        <v>99471</v>
      </c>
      <c r="BZ23" s="330">
        <f t="shared" si="428"/>
        <v>107210</v>
      </c>
      <c r="CA23" s="398">
        <f t="shared" si="174"/>
        <v>0.49448597601634536</v>
      </c>
      <c r="CB23" s="399">
        <f t="shared" si="175"/>
        <v>0.49743396952237734</v>
      </c>
      <c r="CC23" s="399">
        <f t="shared" si="176"/>
        <v>0.5114347170371103</v>
      </c>
      <c r="CD23" s="399">
        <f t="shared" si="177"/>
        <v>0.54097777648749479</v>
      </c>
      <c r="CE23" s="399">
        <f t="shared" si="178"/>
        <v>0.56879341340403056</v>
      </c>
      <c r="CF23" s="399">
        <f t="shared" si="179"/>
        <v>0.55467110455760793</v>
      </c>
      <c r="CG23" s="399">
        <f t="shared" si="180"/>
        <v>0.56476403656034324</v>
      </c>
      <c r="CH23" s="399">
        <f t="shared" si="429"/>
        <v>0.5605201383741043</v>
      </c>
      <c r="CI23" s="399">
        <f t="shared" si="430"/>
        <v>0.54965003657963984</v>
      </c>
      <c r="CJ23" s="399">
        <f t="shared" si="431"/>
        <v>0.5428810007204139</v>
      </c>
      <c r="CK23" s="399">
        <f t="shared" si="431"/>
        <v>0.55205973223480942</v>
      </c>
      <c r="CL23" s="331">
        <f t="shared" si="432"/>
        <v>0.97818448659365809</v>
      </c>
      <c r="CM23" s="332">
        <f t="shared" si="433"/>
        <v>0.98978828523215556</v>
      </c>
      <c r="CN23" s="332">
        <f t="shared" si="434"/>
        <v>1.0468093719953444</v>
      </c>
      <c r="CO23" s="332">
        <f t="shared" si="435"/>
        <v>1.1785437583998735</v>
      </c>
      <c r="CP23" s="332">
        <f t="shared" si="436"/>
        <v>1.3190740380247874</v>
      </c>
      <c r="CQ23" s="332">
        <f t="shared" si="437"/>
        <v>1.2455313594834101</v>
      </c>
      <c r="CR23" s="332">
        <f t="shared" si="438"/>
        <v>1.2976042514893069</v>
      </c>
      <c r="CS23" s="332">
        <f t="shared" si="439"/>
        <v>1.27541711763631</v>
      </c>
      <c r="CT23" s="332">
        <f t="shared" si="440"/>
        <v>1.2204953507825476</v>
      </c>
      <c r="CU23" s="332">
        <f t="shared" si="441"/>
        <v>1.1876141695619471</v>
      </c>
      <c r="CV23" s="332"/>
      <c r="CW23" s="333"/>
      <c r="CX23" s="334"/>
      <c r="CY23" s="335"/>
      <c r="CZ23" s="335"/>
      <c r="DA23" s="336"/>
      <c r="DB23" s="336"/>
      <c r="DC23" s="336"/>
      <c r="DD23" s="336"/>
      <c r="DE23" s="411"/>
      <c r="DF23" s="411"/>
      <c r="DG23" s="411"/>
      <c r="DH23" s="293">
        <f t="shared" ref="DH23:DO23" si="519">SUM(DH25:DH37)</f>
        <v>36042.660550458721</v>
      </c>
      <c r="DI23" s="294">
        <f t="shared" si="519"/>
        <v>37856</v>
      </c>
      <c r="DJ23" s="294">
        <f t="shared" si="519"/>
        <v>41215</v>
      </c>
      <c r="DK23" s="294">
        <f t="shared" si="519"/>
        <v>47839</v>
      </c>
      <c r="DL23" s="294">
        <f t="shared" si="519"/>
        <v>50412</v>
      </c>
      <c r="DM23" s="294">
        <f t="shared" si="519"/>
        <v>57243</v>
      </c>
      <c r="DN23" s="294">
        <f t="shared" si="519"/>
        <v>57172</v>
      </c>
      <c r="DO23" s="294">
        <f t="shared" si="519"/>
        <v>57961</v>
      </c>
      <c r="DP23" s="294">
        <f t="shared" ref="DP23:DQ23" si="520">SUM(DP25:DP37)</f>
        <v>62746</v>
      </c>
      <c r="DQ23" s="294">
        <f t="shared" si="520"/>
        <v>58890</v>
      </c>
      <c r="DR23" s="294">
        <f t="shared" ref="DR23" si="521">SUM(DR25:DR37)</f>
        <v>65005</v>
      </c>
      <c r="DS23" s="337">
        <f t="shared" si="442"/>
        <v>36042.660550458721</v>
      </c>
      <c r="DT23" s="338">
        <f t="shared" si="443"/>
        <v>37856</v>
      </c>
      <c r="DU23" s="338">
        <f t="shared" si="444"/>
        <v>41215</v>
      </c>
      <c r="DV23" s="338">
        <f t="shared" si="445"/>
        <v>47839</v>
      </c>
      <c r="DW23" s="338">
        <f t="shared" si="446"/>
        <v>50412</v>
      </c>
      <c r="DX23" s="338">
        <f t="shared" si="447"/>
        <v>57243</v>
      </c>
      <c r="DY23" s="338">
        <f t="shared" si="448"/>
        <v>57172</v>
      </c>
      <c r="DZ23" s="338">
        <f t="shared" si="449"/>
        <v>57961</v>
      </c>
      <c r="EA23" s="338">
        <f t="shared" si="450"/>
        <v>62746</v>
      </c>
      <c r="EB23" s="338">
        <f t="shared" si="451"/>
        <v>58890</v>
      </c>
      <c r="EC23" s="338">
        <f t="shared" si="451"/>
        <v>65005</v>
      </c>
      <c r="ED23" s="460">
        <f t="shared" ref="ED23:EF23" si="522">SUM(ED25:ED37)</f>
        <v>3376</v>
      </c>
      <c r="EE23" s="469">
        <f t="shared" ref="EE23" si="523">SUM(EE25:EE37)</f>
        <v>3353</v>
      </c>
      <c r="EF23" s="455">
        <f t="shared" si="522"/>
        <v>479</v>
      </c>
      <c r="EG23" s="455">
        <f t="shared" ref="EG23" si="524">SUM(EG25:EG37)</f>
        <v>403</v>
      </c>
      <c r="EH23" s="469">
        <f t="shared" si="452"/>
        <v>3855</v>
      </c>
      <c r="EI23" s="469">
        <f t="shared" si="453"/>
        <v>3756</v>
      </c>
      <c r="EJ23" s="460">
        <f t="shared" ref="EJ23:EL23" si="525">SUM(EJ25:EJ37)</f>
        <v>7034</v>
      </c>
      <c r="EK23" s="469">
        <f t="shared" ref="EK23" si="526">SUM(EK25:EK37)</f>
        <v>8514</v>
      </c>
      <c r="EL23" s="455">
        <f t="shared" si="525"/>
        <v>2902</v>
      </c>
      <c r="EM23" s="455">
        <f t="shared" ref="EM23" si="527">SUM(EM25:EM37)</f>
        <v>2014</v>
      </c>
      <c r="EN23" s="469">
        <f>SUM(EL23,EJ23)</f>
        <v>9936</v>
      </c>
      <c r="EO23" s="469">
        <f>SUM(EM23,EK23)</f>
        <v>10528</v>
      </c>
      <c r="EP23" s="460">
        <f t="shared" ref="EP23:ER23" si="528">SUM(EP25:EP37)</f>
        <v>14898</v>
      </c>
      <c r="EQ23" s="469">
        <f t="shared" ref="EQ23" si="529">SUM(EQ25:EQ37)</f>
        <v>16355</v>
      </c>
      <c r="ER23" s="455">
        <f t="shared" si="528"/>
        <v>1035</v>
      </c>
      <c r="ES23" s="455">
        <f t="shared" ref="ES23" si="530">SUM(ES25:ES37)</f>
        <v>987</v>
      </c>
      <c r="ET23" s="469">
        <f>SUM(ER23,EP23)</f>
        <v>15933</v>
      </c>
      <c r="EU23" s="469">
        <f>SUM(ES23,EQ23)</f>
        <v>17342</v>
      </c>
      <c r="EV23" s="460">
        <f t="shared" ref="EV23:EX23" si="531">SUM(EV25:EV37)</f>
        <v>27235</v>
      </c>
      <c r="EW23" s="469">
        <f t="shared" ref="EW23" si="532">SUM(EW25:EW37)</f>
        <v>29818</v>
      </c>
      <c r="EX23" s="455">
        <f t="shared" si="531"/>
        <v>2601</v>
      </c>
      <c r="EY23" s="455">
        <f t="shared" ref="EY23" si="533">SUM(EY25:EY37)</f>
        <v>2643</v>
      </c>
      <c r="EZ23" s="469">
        <f>SUM(EX23,EV23)</f>
        <v>29836</v>
      </c>
      <c r="FA23" s="469">
        <f>SUM(EY23,EW23)</f>
        <v>32461</v>
      </c>
      <c r="FB23" s="460">
        <f t="shared" ref="FB23:FD23" si="534">SUM(FB25:FB37)</f>
        <v>24593</v>
      </c>
      <c r="FC23" s="469">
        <f t="shared" ref="FC23" si="535">SUM(FC25:FC37)</f>
        <v>24986</v>
      </c>
      <c r="FD23" s="455">
        <f t="shared" si="534"/>
        <v>2875</v>
      </c>
      <c r="FE23" s="455">
        <f t="shared" ref="FE23" si="536">SUM(FE25:FE37)</f>
        <v>2777</v>
      </c>
      <c r="FF23" s="469">
        <f>SUM(FD23,FB23)</f>
        <v>27468</v>
      </c>
      <c r="FG23" s="469">
        <f>SUM(FE23,FC23)</f>
        <v>27763</v>
      </c>
      <c r="FH23" s="460">
        <f t="shared" ref="FH23:FJ23" si="537">SUM(FH25:FH37)</f>
        <v>15600</v>
      </c>
      <c r="FI23" s="469">
        <f t="shared" ref="FI23" si="538">SUM(FI25:FI37)</f>
        <v>17334</v>
      </c>
      <c r="FJ23" s="455">
        <f t="shared" si="537"/>
        <v>2488</v>
      </c>
      <c r="FK23" s="455">
        <f t="shared" ref="FK23" si="539">SUM(FK25:FK37)</f>
        <v>2416</v>
      </c>
      <c r="FL23" s="469">
        <f>SUM(FJ23,FH23)</f>
        <v>18088</v>
      </c>
      <c r="FM23" s="469">
        <f>SUM(FK23,FI23)</f>
        <v>19750</v>
      </c>
      <c r="FN23" s="460">
        <f t="shared" ref="FN23:FP23" si="540">SUM(FN25:FN37)</f>
        <v>11153</v>
      </c>
      <c r="FO23" s="469">
        <f t="shared" ref="FO23" si="541">SUM(FO25:FO37)</f>
        <v>9720</v>
      </c>
      <c r="FP23" s="455">
        <f t="shared" si="540"/>
        <v>3465</v>
      </c>
      <c r="FQ23" s="455">
        <f t="shared" ref="FQ23" si="542">SUM(FQ25:FQ37)</f>
        <v>2483</v>
      </c>
      <c r="FR23" s="469">
        <f>SUM(FP23,FN23)</f>
        <v>14618</v>
      </c>
      <c r="FS23" s="469">
        <f>SUM(FQ23,FO23)</f>
        <v>12203</v>
      </c>
      <c r="FT23" s="460">
        <f t="shared" ref="FT23:FV23" si="543">SUM(FT25:FT37)</f>
        <v>15641</v>
      </c>
      <c r="FU23" s="469">
        <f t="shared" ref="FU23" si="544">SUM(FU25:FU37)</f>
        <v>16233</v>
      </c>
      <c r="FV23" s="455">
        <f t="shared" si="543"/>
        <v>2351</v>
      </c>
      <c r="FW23" s="455">
        <f t="shared" ref="FW23" si="545">SUM(FW25:FW37)</f>
        <v>2373</v>
      </c>
      <c r="FX23" s="469">
        <f>SUM(FV23,FT23)</f>
        <v>17992</v>
      </c>
      <c r="FY23" s="469">
        <f>SUM(FW23,FU23)</f>
        <v>18606</v>
      </c>
      <c r="FZ23" s="460">
        <f t="shared" ref="FZ23:GB23" si="546">SUM(FZ25:FZ37)</f>
        <v>515</v>
      </c>
      <c r="GA23" s="469">
        <f t="shared" ref="GA23" si="547">SUM(GA25:GA37)</f>
        <v>431</v>
      </c>
      <c r="GB23" s="455">
        <f t="shared" si="546"/>
        <v>96</v>
      </c>
      <c r="GC23" s="455">
        <f t="shared" ref="GC23" si="548">SUM(GC25:GC37)</f>
        <v>72</v>
      </c>
      <c r="GD23" s="469">
        <f>SUM(GB23,FZ23)</f>
        <v>611</v>
      </c>
      <c r="GE23" s="469">
        <f>SUM(GC23,GA23)</f>
        <v>503</v>
      </c>
      <c r="GF23" s="460">
        <f t="shared" ref="GF23:GH23" si="549">SUM(GF25:GF37)</f>
        <v>28935</v>
      </c>
      <c r="GG23" s="469">
        <f t="shared" ref="GG23" si="550">SUM(GG25:GG37)</f>
        <v>27499</v>
      </c>
      <c r="GH23" s="455">
        <f t="shared" si="549"/>
        <v>5125</v>
      </c>
      <c r="GI23" s="455">
        <f t="shared" ref="GI23" si="551">SUM(GI25:GI37)</f>
        <v>4658</v>
      </c>
      <c r="GJ23" s="469">
        <f>SUM(GH23,GF23)</f>
        <v>34060</v>
      </c>
      <c r="GK23" s="469">
        <f>SUM(GI23,GG23)</f>
        <v>32157</v>
      </c>
      <c r="GL23" s="460">
        <f t="shared" ref="GL23:GN23" si="552">SUM(GL25:GL37)</f>
        <v>7751</v>
      </c>
      <c r="GM23" s="469">
        <f t="shared" ref="GM23" si="553">SUM(GM25:GM37)</f>
        <v>7954</v>
      </c>
      <c r="GN23" s="455">
        <f t="shared" si="552"/>
        <v>578</v>
      </c>
      <c r="GO23" s="455">
        <f t="shared" ref="GO23" si="554">SUM(GO25:GO37)</f>
        <v>372</v>
      </c>
      <c r="GP23" s="469">
        <f>SUM(GN23,GL23)</f>
        <v>8329</v>
      </c>
      <c r="GQ23" s="469">
        <f>SUM(GO23,GM23)</f>
        <v>8326</v>
      </c>
      <c r="GR23" s="460">
        <f t="shared" ref="GR23:GT23" si="555">SUM(GR25:GR37)</f>
        <v>2309</v>
      </c>
      <c r="GS23" s="469">
        <f t="shared" ref="GS23" si="556">SUM(GS25:GS37)</f>
        <v>2384</v>
      </c>
      <c r="GT23" s="455">
        <f t="shared" si="555"/>
        <v>279</v>
      </c>
      <c r="GU23" s="455">
        <f t="shared" ref="GU23" si="557">SUM(GU25:GU37)</f>
        <v>272</v>
      </c>
      <c r="GV23" s="360">
        <f>SUM(GT23,GR23)</f>
        <v>2588</v>
      </c>
      <c r="GW23" s="360">
        <f>SUM(GU23,GS23)</f>
        <v>2656</v>
      </c>
      <c r="GX23" s="497">
        <f t="shared" ref="GX23:HN23" si="558">SUM(GX25:GX37)</f>
        <v>9885.5470085470079</v>
      </c>
      <c r="GY23" s="498">
        <f t="shared" si="558"/>
        <v>8963</v>
      </c>
      <c r="GZ23" s="498">
        <f t="shared" si="558"/>
        <v>7952</v>
      </c>
      <c r="HA23" s="498">
        <f t="shared" si="558"/>
        <v>8519</v>
      </c>
      <c r="HB23" s="499">
        <f t="shared" si="558"/>
        <v>10868</v>
      </c>
      <c r="HC23" s="499">
        <f t="shared" si="558"/>
        <v>10979</v>
      </c>
      <c r="HD23" s="499">
        <f t="shared" si="558"/>
        <v>11368</v>
      </c>
      <c r="HE23" s="499">
        <f t="shared" si="558"/>
        <v>10755</v>
      </c>
      <c r="HF23" s="499">
        <f t="shared" ref="HF23" si="559">SUM(HF25:HF37)</f>
        <v>12188</v>
      </c>
      <c r="HG23" s="497">
        <f t="shared" si="558"/>
        <v>452.65048543689318</v>
      </c>
      <c r="HH23" s="499">
        <f t="shared" si="558"/>
        <v>467</v>
      </c>
      <c r="HI23" s="499">
        <f t="shared" si="558"/>
        <v>351</v>
      </c>
      <c r="HJ23" s="499">
        <f t="shared" si="558"/>
        <v>338</v>
      </c>
      <c r="HK23" s="499">
        <f t="shared" si="558"/>
        <v>387</v>
      </c>
      <c r="HL23" s="499">
        <f t="shared" si="558"/>
        <v>407</v>
      </c>
      <c r="HM23" s="499">
        <f t="shared" si="558"/>
        <v>694</v>
      </c>
      <c r="HN23" s="499">
        <f t="shared" si="558"/>
        <v>538</v>
      </c>
      <c r="HO23" s="499">
        <f t="shared" ref="HO23" si="560">SUM(HO25:HO37)</f>
        <v>970</v>
      </c>
      <c r="HP23" s="497">
        <f t="shared" si="465"/>
        <v>10338.197493983902</v>
      </c>
      <c r="HQ23" s="499">
        <f t="shared" si="466"/>
        <v>9430</v>
      </c>
      <c r="HR23" s="499">
        <f t="shared" si="467"/>
        <v>8303</v>
      </c>
      <c r="HS23" s="499">
        <f t="shared" si="468"/>
        <v>8857</v>
      </c>
      <c r="HT23" s="499">
        <f t="shared" si="469"/>
        <v>11255</v>
      </c>
      <c r="HU23" s="499">
        <f t="shared" si="470"/>
        <v>11386</v>
      </c>
      <c r="HV23" s="499">
        <f t="shared" si="471"/>
        <v>12062</v>
      </c>
      <c r="HW23" s="499">
        <f t="shared" si="472"/>
        <v>11293</v>
      </c>
      <c r="HX23" s="499">
        <f t="shared" si="473"/>
        <v>13158</v>
      </c>
      <c r="HY23" s="497">
        <f t="shared" si="226"/>
        <v>63820.989044268288</v>
      </c>
      <c r="HZ23" s="498">
        <f t="shared" si="227"/>
        <v>53228</v>
      </c>
      <c r="IA23" s="498">
        <f t="shared" si="228"/>
        <v>58752</v>
      </c>
      <c r="IB23" s="498">
        <f t="shared" si="229"/>
        <v>65175</v>
      </c>
      <c r="IC23" s="500">
        <f t="shared" si="230"/>
        <v>82363</v>
      </c>
      <c r="ID23" s="500">
        <f t="shared" si="231"/>
        <v>91738</v>
      </c>
      <c r="IE23" s="500">
        <f t="shared" si="232"/>
        <v>89697</v>
      </c>
      <c r="IF23" s="500">
        <f t="shared" si="233"/>
        <v>92671</v>
      </c>
      <c r="IG23" s="500">
        <f t="shared" si="233"/>
        <v>94392</v>
      </c>
      <c r="IH23" s="497">
        <f t="shared" si="234"/>
        <v>13214.93674507311</v>
      </c>
      <c r="II23" s="499">
        <f t="shared" si="235"/>
        <v>14624</v>
      </c>
      <c r="IJ23" s="499">
        <f t="shared" si="236"/>
        <v>18119</v>
      </c>
      <c r="IK23" s="499">
        <f t="shared" si="237"/>
        <v>20798</v>
      </c>
      <c r="IL23" s="499">
        <f t="shared" si="238"/>
        <v>11652</v>
      </c>
      <c r="IM23" s="499">
        <f t="shared" si="239"/>
        <v>11144</v>
      </c>
      <c r="IN23" s="499">
        <f t="shared" si="240"/>
        <v>17489</v>
      </c>
      <c r="IO23" s="499">
        <f t="shared" si="241"/>
        <v>17067</v>
      </c>
      <c r="IP23" s="499">
        <f t="shared" si="241"/>
        <v>13521</v>
      </c>
      <c r="IQ23" s="497">
        <f t="shared" si="242"/>
        <v>77035.925789341403</v>
      </c>
      <c r="IR23" s="499">
        <f t="shared" si="243"/>
        <v>67852</v>
      </c>
      <c r="IS23" s="499">
        <f t="shared" si="244"/>
        <v>76871</v>
      </c>
      <c r="IT23" s="499">
        <f t="shared" si="245"/>
        <v>85973</v>
      </c>
      <c r="IU23" s="499">
        <f t="shared" si="246"/>
        <v>94015</v>
      </c>
      <c r="IV23" s="499">
        <f t="shared" si="247"/>
        <v>102882</v>
      </c>
      <c r="IW23" s="499">
        <f t="shared" si="248"/>
        <v>107186</v>
      </c>
      <c r="IX23" s="499">
        <f t="shared" si="249"/>
        <v>109738</v>
      </c>
      <c r="IY23" s="499">
        <f t="shared" si="249"/>
        <v>107913</v>
      </c>
      <c r="IZ23" s="497">
        <f t="shared" ref="IZ23:JP23" si="561">SUM(IZ25:IZ37)</f>
        <v>46501.6880733945</v>
      </c>
      <c r="JA23" s="498">
        <f t="shared" si="561"/>
        <v>38928</v>
      </c>
      <c r="JB23" s="498">
        <f t="shared" si="561"/>
        <v>44059</v>
      </c>
      <c r="JC23" s="498">
        <f t="shared" si="561"/>
        <v>49890</v>
      </c>
      <c r="JD23" s="499">
        <f t="shared" si="561"/>
        <v>66339</v>
      </c>
      <c r="JE23" s="499">
        <f t="shared" si="561"/>
        <v>74343</v>
      </c>
      <c r="JF23" s="499">
        <f t="shared" si="561"/>
        <v>74499</v>
      </c>
      <c r="JG23" s="499">
        <f t="shared" si="561"/>
        <v>77991</v>
      </c>
      <c r="JH23" s="499">
        <f t="shared" ref="JH23" si="562">SUM(JH25:JH37)</f>
        <v>79073</v>
      </c>
      <c r="JI23" s="497">
        <f t="shared" si="561"/>
        <v>8741.961538461539</v>
      </c>
      <c r="JJ23" s="499">
        <f t="shared" si="561"/>
        <v>9059</v>
      </c>
      <c r="JK23" s="499">
        <f t="shared" si="561"/>
        <v>11064</v>
      </c>
      <c r="JL23" s="499">
        <f t="shared" si="561"/>
        <v>12957</v>
      </c>
      <c r="JM23" s="499">
        <f t="shared" si="561"/>
        <v>8826</v>
      </c>
      <c r="JN23" s="499">
        <f t="shared" si="561"/>
        <v>8388</v>
      </c>
      <c r="JO23" s="499">
        <f t="shared" si="561"/>
        <v>13894</v>
      </c>
      <c r="JP23" s="499">
        <f t="shared" si="561"/>
        <v>13477</v>
      </c>
      <c r="JQ23" s="499">
        <f t="shared" ref="JQ23" si="563">SUM(JQ25:JQ37)</f>
        <v>13521</v>
      </c>
      <c r="JR23" s="497">
        <f t="shared" si="474"/>
        <v>55243.649611856039</v>
      </c>
      <c r="JS23" s="499">
        <f t="shared" si="475"/>
        <v>47987</v>
      </c>
      <c r="JT23" s="499">
        <f t="shared" si="476"/>
        <v>55123</v>
      </c>
      <c r="JU23" s="499">
        <f t="shared" si="477"/>
        <v>62847</v>
      </c>
      <c r="JV23" s="499">
        <f t="shared" si="478"/>
        <v>75165</v>
      </c>
      <c r="JW23" s="499">
        <f t="shared" si="479"/>
        <v>82731</v>
      </c>
      <c r="JX23" s="499">
        <f t="shared" si="480"/>
        <v>88393</v>
      </c>
      <c r="JY23" s="499">
        <f t="shared" si="481"/>
        <v>91468</v>
      </c>
      <c r="JZ23" s="499">
        <f t="shared" si="481"/>
        <v>92594</v>
      </c>
      <c r="KA23" s="497">
        <f t="shared" ref="KA23:KQ23" si="564">SUM(KA25:KA37)</f>
        <v>17319.300970873788</v>
      </c>
      <c r="KB23" s="498">
        <f t="shared" si="564"/>
        <v>14300</v>
      </c>
      <c r="KC23" s="498">
        <f t="shared" si="564"/>
        <v>14693</v>
      </c>
      <c r="KD23" s="498">
        <f t="shared" si="564"/>
        <v>15285</v>
      </c>
      <c r="KE23" s="499">
        <f t="shared" si="564"/>
        <v>16024</v>
      </c>
      <c r="KF23" s="499">
        <f t="shared" si="564"/>
        <v>17395</v>
      </c>
      <c r="KG23" s="499">
        <f t="shared" si="564"/>
        <v>15198</v>
      </c>
      <c r="KH23" s="499">
        <f t="shared" si="564"/>
        <v>14680</v>
      </c>
      <c r="KI23" s="499">
        <f t="shared" ref="KI23" si="565">SUM(KI25:KI37)</f>
        <v>15319</v>
      </c>
      <c r="KJ23" s="497">
        <f t="shared" si="564"/>
        <v>4472.9752066115707</v>
      </c>
      <c r="KK23" s="499">
        <f t="shared" si="564"/>
        <v>5565</v>
      </c>
      <c r="KL23" s="499">
        <f t="shared" si="564"/>
        <v>7055</v>
      </c>
      <c r="KM23" s="499">
        <f t="shared" si="564"/>
        <v>7841</v>
      </c>
      <c r="KN23" s="499">
        <f t="shared" si="564"/>
        <v>2826</v>
      </c>
      <c r="KO23" s="499">
        <f t="shared" si="564"/>
        <v>2756</v>
      </c>
      <c r="KP23" s="499">
        <f t="shared" si="564"/>
        <v>3595</v>
      </c>
      <c r="KQ23" s="499">
        <f t="shared" si="564"/>
        <v>3590</v>
      </c>
      <c r="KR23" s="511"/>
      <c r="KS23" s="497">
        <f t="shared" si="482"/>
        <v>21792.276177485357</v>
      </c>
      <c r="KT23" s="499">
        <f t="shared" si="483"/>
        <v>19865</v>
      </c>
      <c r="KU23" s="499">
        <f t="shared" si="484"/>
        <v>21748</v>
      </c>
      <c r="KV23" s="499">
        <f t="shared" si="485"/>
        <v>23126</v>
      </c>
      <c r="KW23" s="499">
        <f t="shared" si="486"/>
        <v>18850</v>
      </c>
      <c r="KX23" s="499">
        <f t="shared" si="487"/>
        <v>20151</v>
      </c>
      <c r="KY23" s="499">
        <f t="shared" si="488"/>
        <v>18793</v>
      </c>
      <c r="KZ23" s="499">
        <f t="shared" si="489"/>
        <v>18270</v>
      </c>
      <c r="LA23" s="499">
        <f t="shared" si="489"/>
        <v>15319</v>
      </c>
      <c r="LB23" s="497">
        <f t="shared" si="258"/>
        <v>64391.233201581032</v>
      </c>
      <c r="LC23" s="498">
        <f t="shared" si="259"/>
        <v>54648</v>
      </c>
      <c r="LD23" s="498">
        <f t="shared" si="260"/>
        <v>56298</v>
      </c>
      <c r="LE23" s="498">
        <f t="shared" si="261"/>
        <v>56820</v>
      </c>
      <c r="LF23" s="500">
        <f t="shared" si="262"/>
        <v>57739</v>
      </c>
      <c r="LG23" s="500">
        <f t="shared" si="263"/>
        <v>56144</v>
      </c>
      <c r="LH23" s="500">
        <f t="shared" si="264"/>
        <v>50486</v>
      </c>
      <c r="LI23" s="500">
        <f t="shared" si="265"/>
        <v>50883</v>
      </c>
      <c r="LJ23" s="500">
        <f t="shared" si="265"/>
        <v>49285</v>
      </c>
      <c r="LK23" s="497">
        <f t="shared" si="266"/>
        <v>12520.090080557289</v>
      </c>
      <c r="LL23" s="499">
        <f t="shared" si="267"/>
        <v>8741</v>
      </c>
      <c r="LM23" s="499">
        <f t="shared" si="268"/>
        <v>11555</v>
      </c>
      <c r="LN23" s="499">
        <f t="shared" si="269"/>
        <v>12679</v>
      </c>
      <c r="LO23" s="499">
        <f t="shared" si="270"/>
        <v>6683</v>
      </c>
      <c r="LP23" s="499">
        <f t="shared" si="271"/>
        <v>5658</v>
      </c>
      <c r="LQ23" s="499">
        <f t="shared" si="272"/>
        <v>8382</v>
      </c>
      <c r="LR23" s="499">
        <f t="shared" si="273"/>
        <v>8054</v>
      </c>
      <c r="LS23" s="499">
        <f t="shared" si="273"/>
        <v>7946</v>
      </c>
      <c r="LT23" s="497">
        <f t="shared" si="274"/>
        <v>76911.323282138328</v>
      </c>
      <c r="LU23" s="499">
        <f t="shared" si="275"/>
        <v>63389</v>
      </c>
      <c r="LV23" s="499">
        <f t="shared" si="276"/>
        <v>67853</v>
      </c>
      <c r="LW23" s="499">
        <f t="shared" si="277"/>
        <v>69499</v>
      </c>
      <c r="LX23" s="499">
        <f t="shared" si="278"/>
        <v>64422</v>
      </c>
      <c r="LY23" s="499">
        <f t="shared" si="279"/>
        <v>61802</v>
      </c>
      <c r="LZ23" s="499">
        <f t="shared" si="280"/>
        <v>58868</v>
      </c>
      <c r="MA23" s="499">
        <f t="shared" si="281"/>
        <v>58937</v>
      </c>
      <c r="MB23" s="499">
        <f t="shared" si="281"/>
        <v>57231</v>
      </c>
      <c r="MC23" s="497">
        <f t="shared" ref="MC23:MS23" si="566">SUM(MC25:MC37)</f>
        <v>41935.545454545456</v>
      </c>
      <c r="MD23" s="498">
        <f t="shared" si="566"/>
        <v>35954</v>
      </c>
      <c r="ME23" s="498">
        <f t="shared" si="566"/>
        <v>37095</v>
      </c>
      <c r="MF23" s="498">
        <f t="shared" si="566"/>
        <v>36998</v>
      </c>
      <c r="MG23" s="499">
        <f t="shared" si="566"/>
        <v>34945</v>
      </c>
      <c r="MH23" s="499">
        <f t="shared" si="566"/>
        <v>32909</v>
      </c>
      <c r="MI23" s="499">
        <f t="shared" si="566"/>
        <v>28462</v>
      </c>
      <c r="MJ23" s="499">
        <f t="shared" si="566"/>
        <v>28556</v>
      </c>
      <c r="MK23" s="499">
        <f t="shared" ref="MK23" si="567">SUM(MK25:MK37)</f>
        <v>26584</v>
      </c>
      <c r="ML23" s="497">
        <f t="shared" si="566"/>
        <v>9161.6779661016953</v>
      </c>
      <c r="MM23" s="499">
        <f t="shared" si="566"/>
        <v>6300</v>
      </c>
      <c r="MN23" s="499">
        <f t="shared" si="566"/>
        <v>7886</v>
      </c>
      <c r="MO23" s="499">
        <f t="shared" si="566"/>
        <v>8123</v>
      </c>
      <c r="MP23" s="499">
        <f t="shared" si="566"/>
        <v>4771</v>
      </c>
      <c r="MQ23" s="499">
        <f t="shared" si="566"/>
        <v>3899</v>
      </c>
      <c r="MR23" s="499">
        <f t="shared" si="566"/>
        <v>5520</v>
      </c>
      <c r="MS23" s="499">
        <f t="shared" si="566"/>
        <v>5157</v>
      </c>
      <c r="MT23" s="499">
        <f t="shared" ref="MT23" si="568">SUM(MT25:MT37)</f>
        <v>5085</v>
      </c>
      <c r="MU23" s="497">
        <f t="shared" si="490"/>
        <v>51097.223420647148</v>
      </c>
      <c r="MV23" s="499">
        <f t="shared" si="491"/>
        <v>42254</v>
      </c>
      <c r="MW23" s="499">
        <f t="shared" si="492"/>
        <v>44981</v>
      </c>
      <c r="MX23" s="499">
        <f t="shared" si="493"/>
        <v>45121</v>
      </c>
      <c r="MY23" s="499">
        <f t="shared" si="494"/>
        <v>39716</v>
      </c>
      <c r="MZ23" s="499">
        <f t="shared" si="495"/>
        <v>36808</v>
      </c>
      <c r="NA23" s="499">
        <f t="shared" si="496"/>
        <v>33982</v>
      </c>
      <c r="NB23" s="499">
        <f t="shared" si="497"/>
        <v>33713</v>
      </c>
      <c r="NC23" s="499">
        <f t="shared" si="497"/>
        <v>31669</v>
      </c>
      <c r="ND23" s="497">
        <f t="shared" ref="ND23:NT23" si="569">SUM(ND25:ND37)</f>
        <v>6306.8695652173919</v>
      </c>
      <c r="NE23" s="498">
        <f t="shared" si="569"/>
        <v>5829</v>
      </c>
      <c r="NF23" s="498">
        <f t="shared" si="569"/>
        <v>6160</v>
      </c>
      <c r="NG23" s="498">
        <f t="shared" si="569"/>
        <v>6265</v>
      </c>
      <c r="NH23" s="499">
        <f t="shared" si="569"/>
        <v>6749</v>
      </c>
      <c r="NI23" s="499">
        <f t="shared" si="569"/>
        <v>6728</v>
      </c>
      <c r="NJ23" s="499">
        <f t="shared" si="569"/>
        <v>6499</v>
      </c>
      <c r="NK23" s="499">
        <f t="shared" si="569"/>
        <v>6536</v>
      </c>
      <c r="NL23" s="499">
        <f t="shared" ref="NL23" si="570">SUM(NL25:NL37)</f>
        <v>6401</v>
      </c>
      <c r="NM23" s="497">
        <f t="shared" si="569"/>
        <v>250.60869565217391</v>
      </c>
      <c r="NN23" s="499">
        <f t="shared" si="569"/>
        <v>256</v>
      </c>
      <c r="NO23" s="499">
        <f t="shared" si="569"/>
        <v>310</v>
      </c>
      <c r="NP23" s="499">
        <f t="shared" si="569"/>
        <v>452</v>
      </c>
      <c r="NQ23" s="499">
        <f t="shared" si="569"/>
        <v>122</v>
      </c>
      <c r="NR23" s="499">
        <f t="shared" si="569"/>
        <v>129</v>
      </c>
      <c r="NS23" s="499">
        <f t="shared" si="569"/>
        <v>353</v>
      </c>
      <c r="NT23" s="499">
        <f t="shared" si="569"/>
        <v>292</v>
      </c>
      <c r="NU23" s="499">
        <f t="shared" ref="NU23" si="571">SUM(NU25:NU37)</f>
        <v>282</v>
      </c>
      <c r="NV23" s="497">
        <f t="shared" si="498"/>
        <v>6557.4782608695659</v>
      </c>
      <c r="NW23" s="499">
        <f t="shared" si="499"/>
        <v>6085</v>
      </c>
      <c r="NX23" s="499">
        <f t="shared" si="500"/>
        <v>6470</v>
      </c>
      <c r="NY23" s="499">
        <f t="shared" si="501"/>
        <v>6717</v>
      </c>
      <c r="NZ23" s="499">
        <f t="shared" si="502"/>
        <v>6871</v>
      </c>
      <c r="OA23" s="499">
        <f t="shared" si="503"/>
        <v>6857</v>
      </c>
      <c r="OB23" s="499">
        <f t="shared" si="504"/>
        <v>6852</v>
      </c>
      <c r="OC23" s="499">
        <f t="shared" si="505"/>
        <v>6828</v>
      </c>
      <c r="OD23" s="499">
        <f t="shared" si="505"/>
        <v>6683</v>
      </c>
      <c r="OE23" s="497">
        <f t="shared" ref="OE23:OU23" si="572">SUM(OE25:OE37)</f>
        <v>16148.818181818182</v>
      </c>
      <c r="OF23" s="498">
        <f t="shared" si="572"/>
        <v>12865</v>
      </c>
      <c r="OG23" s="498">
        <f t="shared" si="572"/>
        <v>13043</v>
      </c>
      <c r="OH23" s="498">
        <f t="shared" si="572"/>
        <v>13557</v>
      </c>
      <c r="OI23" s="499">
        <f t="shared" si="572"/>
        <v>16045</v>
      </c>
      <c r="OJ23" s="499">
        <f t="shared" si="572"/>
        <v>16507</v>
      </c>
      <c r="OK23" s="499">
        <f t="shared" si="572"/>
        <v>15525</v>
      </c>
      <c r="OL23" s="499">
        <f t="shared" si="572"/>
        <v>15791</v>
      </c>
      <c r="OM23" s="499">
        <f t="shared" ref="OM23" si="573">SUM(OM25:OM37)</f>
        <v>16300</v>
      </c>
      <c r="ON23" s="497">
        <f t="shared" si="572"/>
        <v>3107.8034188034189</v>
      </c>
      <c r="OO23" s="499">
        <f t="shared" si="572"/>
        <v>2185</v>
      </c>
      <c r="OP23" s="499">
        <f t="shared" si="572"/>
        <v>3359</v>
      </c>
      <c r="OQ23" s="499">
        <f t="shared" si="572"/>
        <v>4104</v>
      </c>
      <c r="OR23" s="499">
        <f t="shared" si="572"/>
        <v>1790</v>
      </c>
      <c r="OS23" s="499">
        <f t="shared" si="572"/>
        <v>1630</v>
      </c>
      <c r="OT23" s="499">
        <f t="shared" si="572"/>
        <v>2509</v>
      </c>
      <c r="OU23" s="499">
        <f t="shared" si="572"/>
        <v>2605</v>
      </c>
      <c r="OV23" s="499">
        <f t="shared" ref="OV23" si="574">SUM(OV25:OV37)</f>
        <v>2579</v>
      </c>
      <c r="OW23" s="497">
        <f t="shared" si="506"/>
        <v>19256.621600621602</v>
      </c>
      <c r="OX23" s="499">
        <f t="shared" si="507"/>
        <v>15050</v>
      </c>
      <c r="OY23" s="499">
        <f t="shared" si="508"/>
        <v>16402</v>
      </c>
      <c r="OZ23" s="499">
        <f t="shared" si="509"/>
        <v>17661</v>
      </c>
      <c r="PA23" s="499">
        <f t="shared" si="510"/>
        <v>17835</v>
      </c>
      <c r="PB23" s="499">
        <f t="shared" si="511"/>
        <v>18137</v>
      </c>
      <c r="PC23" s="499">
        <f t="shared" si="512"/>
        <v>18034</v>
      </c>
      <c r="PD23" s="499">
        <f t="shared" si="513"/>
        <v>18396</v>
      </c>
      <c r="PE23" s="499">
        <f t="shared" si="513"/>
        <v>18879</v>
      </c>
      <c r="PF23" s="283"/>
      <c r="PG23" s="283"/>
    </row>
    <row r="24" spans="1:423" s="239" customFormat="1" x14ac:dyDescent="0.2">
      <c r="A24" s="339" t="s">
        <v>113</v>
      </c>
      <c r="B24" s="340">
        <f>(B23/B$4)*100</f>
        <v>22.448749516239033</v>
      </c>
      <c r="C24" s="340">
        <f t="shared" ref="C24" si="575">(C23/C$4)*100</f>
        <v>20.534609938769115</v>
      </c>
      <c r="D24" s="340">
        <f t="shared" ref="D24" si="576">(D23/D$4)*100</f>
        <v>20.868799664789503</v>
      </c>
      <c r="E24" s="340">
        <f t="shared" ref="E24" si="577">(E23/E$4)*100</f>
        <v>21.499776967512709</v>
      </c>
      <c r="F24" s="340">
        <f t="shared" ref="F24" si="578">(F23/F$4)*100</f>
        <v>21.963212491968356</v>
      </c>
      <c r="G24" s="340">
        <f t="shared" ref="G24" si="579">(G23/G$4)*100</f>
        <v>23.056809415980293</v>
      </c>
      <c r="H24" s="340">
        <f t="shared" ref="H24" si="580">(H23/H$4)*100</f>
        <v>21.85814453901563</v>
      </c>
      <c r="I24" s="340">
        <f t="shared" ref="I24:K24" si="581">(I23/I$4)*100</f>
        <v>21.2971648430334</v>
      </c>
      <c r="J24" s="340">
        <f t="shared" si="581"/>
        <v>22.097148763969944</v>
      </c>
      <c r="K24" s="340">
        <f t="shared" si="581"/>
        <v>21.84402561216659</v>
      </c>
      <c r="L24" s="340">
        <f t="shared" ref="L24" si="582">(L23/L$4)*100</f>
        <v>22.020692733909296</v>
      </c>
      <c r="M24" s="341">
        <f t="shared" ref="M24" si="583">(M23/M$4)*100</f>
        <v>27.083017267149767</v>
      </c>
      <c r="N24" s="342">
        <f t="shared" ref="N24" si="584">(N23/N$4)*100</f>
        <v>23.230009553516961</v>
      </c>
      <c r="O24" s="342">
        <f t="shared" ref="O24" si="585">(O23/O$4)*100</f>
        <v>25.016300272757896</v>
      </c>
      <c r="P24" s="342">
        <f t="shared" ref="P24" si="586">(P23/P$4)*100</f>
        <v>27.215846438645535</v>
      </c>
      <c r="Q24" s="342">
        <f t="shared" ref="Q24" si="587">(Q23/Q$4)*100</f>
        <v>21.587507795758675</v>
      </c>
      <c r="R24" s="342">
        <f t="shared" ref="R24" si="588">(R23/R$4)*100</f>
        <v>22.077289445514442</v>
      </c>
      <c r="S24" s="342">
        <f t="shared" ref="S24" si="589">(S23/S$4)*100</f>
        <v>23.518617202431276</v>
      </c>
      <c r="T24" s="342">
        <f t="shared" ref="T24" si="590">(T23/T$4)*100</f>
        <v>22.549105075853998</v>
      </c>
      <c r="U24" s="342">
        <f t="shared" ref="U24:V24" si="591">(U23/U$4)*100</f>
        <v>22.959490054343977</v>
      </c>
      <c r="V24" s="342">
        <f t="shared" si="591"/>
        <v>22.694344799254679</v>
      </c>
      <c r="W24" s="342">
        <f t="shared" ref="W24" si="592">(W23/W$4)*100</f>
        <v>23.523905977499826</v>
      </c>
      <c r="X24" s="341">
        <f t="shared" ref="X24" si="593">(X23/X$4)*100</f>
        <v>23.634674685277048</v>
      </c>
      <c r="Y24" s="342">
        <f t="shared" ref="Y24" si="594">(Y23/Y$4)*100</f>
        <v>21.31751521605036</v>
      </c>
      <c r="Z24" s="342">
        <f t="shared" ref="Z24" si="595">(Z23/Z$4)*100</f>
        <v>22.098418699504581</v>
      </c>
      <c r="AA24" s="342">
        <f t="shared" ref="AA24" si="596">(AA23/AA$4)*100</f>
        <v>23.251201576190898</v>
      </c>
      <c r="AB24" s="342">
        <f t="shared" ref="AB24" si="597">(AB23/AB$4)*100</f>
        <v>21.841587381648818</v>
      </c>
      <c r="AC24" s="342">
        <f t="shared" ref="AC24" si="598">(AC23/AC$4)*100</f>
        <v>22.736319474114918</v>
      </c>
      <c r="AD24" s="342">
        <f t="shared" ref="AD24" si="599">(AD23/AD$4)*100</f>
        <v>22.406053110144949</v>
      </c>
      <c r="AE24" s="342">
        <f t="shared" ref="AE24" si="600">(AE23/AE$4)*100</f>
        <v>21.707529257869304</v>
      </c>
      <c r="AF24" s="342">
        <f t="shared" ref="AF24:AG24" si="601">(AF23/AF$4)*100</f>
        <v>22.383487453161834</v>
      </c>
      <c r="AG24" s="342">
        <f t="shared" si="601"/>
        <v>22.123878315108122</v>
      </c>
      <c r="AH24" s="342">
        <f t="shared" ref="AH24" si="602">(AH23/AH$4)*100</f>
        <v>22.50741070456149</v>
      </c>
      <c r="AI24" s="343">
        <f t="shared" ref="AI24" si="603">(AI23/AI$4)*100</f>
        <v>21.713381260725097</v>
      </c>
      <c r="AJ24" s="344">
        <f t="shared" ref="AJ24" si="604">(AJ23/AJ$4)*100</f>
        <v>21.653375723719154</v>
      </c>
      <c r="AK24" s="344">
        <f t="shared" ref="AK24" si="605">(AK23/AK$4)*100</f>
        <v>21.996259934548853</v>
      </c>
      <c r="AL24" s="344">
        <f t="shared" ref="AL24" si="606">(AL23/AL$4)*100</f>
        <v>22.846646244545273</v>
      </c>
      <c r="AM24" s="344">
        <f t="shared" ref="AM24" si="607">(AM23/AM$4)*100</f>
        <v>21.143398090220614</v>
      </c>
      <c r="AN24" s="345">
        <f t="shared" ref="AN24" si="608">(AN23/AN$4)*100</f>
        <v>23.166951008352008</v>
      </c>
      <c r="AO24" s="345">
        <f t="shared" ref="AO24" si="609">(AO23/AO$4)*100</f>
        <v>22.090274775386032</v>
      </c>
      <c r="AP24" s="345">
        <v>1344</v>
      </c>
      <c r="AQ24" s="345">
        <v>1344</v>
      </c>
      <c r="AR24" s="345">
        <f t="shared" ref="AR24:AS24" si="610">(AR23/AR$4)*100</f>
        <v>23.292619846156413</v>
      </c>
      <c r="AS24" s="345">
        <f t="shared" si="610"/>
        <v>23.432470362598558</v>
      </c>
      <c r="AT24" s="343">
        <f t="shared" ref="AT24" si="611">(AT23/AT$4)*100</f>
        <v>28.157624775932444</v>
      </c>
      <c r="AU24" s="345">
        <f t="shared" ref="AU24" si="612">(AU23/AU$4)*100</f>
        <v>22.780842077555366</v>
      </c>
      <c r="AV24" s="345">
        <f t="shared" ref="AV24" si="613">(AV23/AV$4)*100</f>
        <v>25.149317663525466</v>
      </c>
      <c r="AW24" s="345">
        <f t="shared" ref="AW24" si="614">(AW23/AW$4)*100</f>
        <v>26.815451678351177</v>
      </c>
      <c r="AX24" s="344">
        <f t="shared" ref="AX24" si="615">(AX23/AX$4)*100</f>
        <v>24.994742376445846</v>
      </c>
      <c r="AY24" s="345">
        <f t="shared" ref="AY24" si="616">(AY23/AY$4)*100</f>
        <v>24.9788808731731</v>
      </c>
      <c r="AZ24" s="345">
        <f t="shared" ref="AZ24" si="617">(AZ23/AZ$4)*100</f>
        <v>24.917088626336206</v>
      </c>
      <c r="BA24" s="345">
        <f t="shared" ref="BA24:BC24" si="618">(BA23/BA$4)*100</f>
        <v>22.999571950851539</v>
      </c>
      <c r="BB24" s="345">
        <f t="shared" si="618"/>
        <v>24.139686742233792</v>
      </c>
      <c r="BC24" s="345">
        <f t="shared" si="618"/>
        <v>24.750247008453176</v>
      </c>
      <c r="BD24" s="345">
        <f t="shared" ref="BD24" si="619">(BD23/BD$4)*100</f>
        <v>25.083502716066992</v>
      </c>
      <c r="BE24" s="343">
        <f t="shared" ref="BE24" si="620">(BE23/BE$4)*100</f>
        <v>24.259430915353004</v>
      </c>
      <c r="BF24" s="345">
        <f t="shared" ref="BF24" si="621">(BF23/BF$4)*100</f>
        <v>22.180056003288836</v>
      </c>
      <c r="BG24" s="345">
        <f t="shared" ref="BG24" si="622">(BG23/BG$4)*100</f>
        <v>23.055218827070185</v>
      </c>
      <c r="BH24" s="345">
        <f t="shared" ref="BH24" si="623">(BH23/BH$4)*100</f>
        <v>24.787176627208289</v>
      </c>
      <c r="BI24" s="345">
        <f t="shared" ref="BI24" si="624">(BI23/BI$4)*100</f>
        <v>21.967159206854586</v>
      </c>
      <c r="BJ24" s="345">
        <f t="shared" ref="BJ24" si="625">(BJ23/BJ$4)*100</f>
        <v>23.305133685721984</v>
      </c>
      <c r="BK24" s="345">
        <f t="shared" ref="BK24" si="626">(BK23/BK$4)*100</f>
        <v>22.644553860190332</v>
      </c>
      <c r="BL24" s="345">
        <f t="shared" ref="BL24:BM24" si="627">(BL23/BL$4)*100</f>
        <v>21.946824909402238</v>
      </c>
      <c r="BM24" s="345">
        <f t="shared" si="627"/>
        <v>23.478484913353849</v>
      </c>
      <c r="BN24" s="345">
        <f t="shared" ref="BN24:BO24" si="628">(BN23/BN$4)*100</f>
        <v>22.886020801612769</v>
      </c>
      <c r="BO24" s="345">
        <f t="shared" si="628"/>
        <v>23.608588566246283</v>
      </c>
      <c r="BP24" s="346">
        <f t="shared" ref="BP24" si="629">(BP23/BP$4)*100</f>
        <v>27.563533574805867</v>
      </c>
      <c r="BQ24" s="347">
        <f t="shared" ref="BQ24" si="630">(BQ23/BQ$4)*100</f>
        <v>22.738844593649464</v>
      </c>
      <c r="BR24" s="347">
        <f t="shared" ref="BR24" si="631">(BR23/BR$4)*100</f>
        <v>24.166640705317924</v>
      </c>
      <c r="BS24" s="348">
        <f t="shared" ref="BS24" si="632">(BS23/BS$4)*100</f>
        <v>26.712323857853466</v>
      </c>
      <c r="BT24" s="347">
        <f t="shared" ref="BT24" si="633">(BT23/BT$4)*100</f>
        <v>22.635737033160368</v>
      </c>
      <c r="BU24" s="347">
        <f t="shared" ref="BU24" si="634">(BU23/BU$4)*100</f>
        <v>23.417275199995867</v>
      </c>
      <c r="BV24" s="347">
        <f t="shared" ref="BV24" si="635">(BV23/BV$4)*100</f>
        <v>23.091061622940817</v>
      </c>
      <c r="BW24" s="347">
        <f t="shared" ref="BW24:BX24" si="636">(BW23/BW$4)*100</f>
        <v>22.141128127043618</v>
      </c>
      <c r="BX24" s="347">
        <f t="shared" si="636"/>
        <v>23.133733314644051</v>
      </c>
      <c r="BY24" s="347">
        <f t="shared" ref="BY24:BZ24" si="637">(BY23/BY$4)*100</f>
        <v>22.554503712941443</v>
      </c>
      <c r="BZ24" s="347">
        <f t="shared" si="637"/>
        <v>23.753448027562065</v>
      </c>
      <c r="CA24" s="398"/>
      <c r="CB24" s="399"/>
      <c r="CC24" s="399"/>
      <c r="CD24" s="399"/>
      <c r="CE24" s="399"/>
      <c r="CF24" s="399"/>
      <c r="CG24" s="399"/>
      <c r="CH24" s="399"/>
      <c r="CI24" s="399"/>
      <c r="CJ24" s="399"/>
      <c r="CK24" s="399"/>
      <c r="CL24" s="346">
        <f t="shared" ref="CL24" si="638">(CL23/CL$4)*100</f>
        <v>126.94261314640318</v>
      </c>
      <c r="CM24" s="347">
        <f t="shared" ref="CM24" si="639">(CM23/CM$4)*100</f>
        <v>105.01293139591755</v>
      </c>
      <c r="CN24" s="347">
        <f t="shared" ref="CN24" si="640">(CN23/CN$4)*100</f>
        <v>109.86704456679072</v>
      </c>
      <c r="CO24" s="348">
        <f t="shared" ref="CO24" si="641">(CO23/CO$4)*100</f>
        <v>116.92010972608786</v>
      </c>
      <c r="CP24" s="347">
        <f t="shared" ref="CP24" si="642">(CP23/CP$4)*100</f>
        <v>107.05817927928057</v>
      </c>
      <c r="CQ24" s="347">
        <f t="shared" ref="CQ24" si="643">(CQ23/CQ$4)*100</f>
        <v>101.08052281698016</v>
      </c>
      <c r="CR24" s="347">
        <f t="shared" ref="CR24" si="644">(CR23/CR$4)*100</f>
        <v>104.53044091905051</v>
      </c>
      <c r="CS24" s="347">
        <f t="shared" ref="CS24:CT24" si="645">(CS23/CS$4)*100</f>
        <v>102.0145094757812</v>
      </c>
      <c r="CT24" s="347">
        <f t="shared" si="645"/>
        <v>96.739485852962517</v>
      </c>
      <c r="CU24" s="347">
        <f t="shared" ref="CU24" si="646">(CU23/CU$4)*100</f>
        <v>96.831115872366041</v>
      </c>
      <c r="CV24" s="347"/>
      <c r="CW24" s="343" t="e">
        <f t="shared" ref="CW24" si="647">(CW23/CW$4)*100</f>
        <v>#VALUE!</v>
      </c>
      <c r="CX24" s="344" t="e">
        <f t="shared" ref="CX24" si="648">(CX23/CX$4)*100</f>
        <v>#VALUE!</v>
      </c>
      <c r="CY24" s="295" t="e">
        <f t="shared" ref="CY24" si="649">(CY23/CY$4)*100</f>
        <v>#VALUE!</v>
      </c>
      <c r="CZ24" s="295" t="e">
        <f t="shared" ref="CZ24" si="650">(CZ23/CZ$4)*100</f>
        <v>#VALUE!</v>
      </c>
      <c r="DA24" s="295" t="e">
        <f t="shared" ref="DA24" si="651">(DA23/DA$4)*100</f>
        <v>#VALUE!</v>
      </c>
      <c r="DB24" s="294" t="e">
        <f t="shared" ref="DB24" si="652">(DB23/DB$4)*100</f>
        <v>#VALUE!</v>
      </c>
      <c r="DC24" s="294" t="e">
        <f t="shared" ref="DC24" si="653">(DC23/DC$4)*100</f>
        <v>#VALUE!</v>
      </c>
      <c r="DD24" s="294" t="e">
        <f t="shared" ref="DD24" si="654">(DD23/DD$4)*100</f>
        <v>#VALUE!</v>
      </c>
      <c r="DE24" s="412" t="e">
        <v>#VALUE!</v>
      </c>
      <c r="DF24" s="412" t="e">
        <v>#VALUE!</v>
      </c>
      <c r="DG24" s="412" t="e">
        <v>#VALUE!</v>
      </c>
      <c r="DH24" s="293">
        <f t="shared" ref="DH24" si="655">(DH23/DH$4)*100</f>
        <v>27.276393146648708</v>
      </c>
      <c r="DI24" s="294">
        <f t="shared" ref="DI24" si="656">(DI23/DI$4)*100</f>
        <v>22.717780071533163</v>
      </c>
      <c r="DJ24" s="294">
        <f t="shared" ref="DJ24" si="657">(DJ23/DJ$4)*100</f>
        <v>23.698358393468073</v>
      </c>
      <c r="DK24" s="294">
        <f t="shared" ref="DK24" si="658">(DK23/DK$4)*100</f>
        <v>26.655114389828054</v>
      </c>
      <c r="DL24" s="295">
        <f t="shared" ref="DL24" si="659">(DL23/DL$4)*100</f>
        <v>21.397828467618023</v>
      </c>
      <c r="DM24" s="294">
        <f t="shared" ref="DM24" si="660">(DM23/DM$4)*100</f>
        <v>22.592829402292317</v>
      </c>
      <c r="DN24" s="294">
        <f t="shared" ref="DN24" si="661">(DN23/DN$4)*100</f>
        <v>22.136009540181821</v>
      </c>
      <c r="DO24" s="294">
        <f t="shared" ref="DO24:DQ24" si="662">(DO23/DO$4)*100</f>
        <v>21.68347019322497</v>
      </c>
      <c r="DP24" s="294">
        <f t="shared" si="662"/>
        <v>22.56530870590943</v>
      </c>
      <c r="DQ24" s="294">
        <f t="shared" si="662"/>
        <v>21.255093606869195</v>
      </c>
      <c r="DR24" s="294">
        <f t="shared" ref="DR24" si="663">(DR23/DR$4)*100</f>
        <v>22.9629053965742</v>
      </c>
      <c r="DS24" s="293">
        <f t="shared" ref="DS24" si="664">(DS23/DS$4)*100</f>
        <v>27.276393146648708</v>
      </c>
      <c r="DT24" s="294">
        <f t="shared" ref="DT24" si="665">(DT23/DT$4)*100</f>
        <v>22.717780071533163</v>
      </c>
      <c r="DU24" s="294">
        <f t="shared" ref="DU24" si="666">(DU23/DU$4)*100</f>
        <v>23.698358393468073</v>
      </c>
      <c r="DV24" s="294">
        <f t="shared" ref="DV24" si="667">(DV23/DV$4)*100</f>
        <v>26.655114389828054</v>
      </c>
      <c r="DW24" s="294">
        <f t="shared" ref="DW24" si="668">(DW23/DW$4)*100</f>
        <v>21.397828467618023</v>
      </c>
      <c r="DX24" s="294">
        <f t="shared" ref="DX24" si="669">(DX23/DX$4)*100</f>
        <v>22.592829402292317</v>
      </c>
      <c r="DY24" s="294">
        <f t="shared" ref="DY24" si="670">(DY23/DY$4)*100</f>
        <v>22.136009540181821</v>
      </c>
      <c r="DZ24" s="294">
        <f t="shared" ref="DZ24:GV24" si="671">(DZ23/DZ$4)*100</f>
        <v>21.68347019322497</v>
      </c>
      <c r="EA24" s="294">
        <f t="shared" si="671"/>
        <v>22.56530870590943</v>
      </c>
      <c r="EB24" s="294">
        <f t="shared" ref="EB24:EC24" si="672">(EB23/EB$4)*100</f>
        <v>21.255093606869195</v>
      </c>
      <c r="EC24" s="294">
        <f t="shared" si="672"/>
        <v>22.9629053965742</v>
      </c>
      <c r="ED24" s="459">
        <f t="shared" si="671"/>
        <v>20.919568719791794</v>
      </c>
      <c r="EE24" s="638">
        <f t="shared" ref="EE24" si="673">(EE23/EE$4)*100</f>
        <v>21.366214235646467</v>
      </c>
      <c r="EF24" s="454">
        <f t="shared" si="671"/>
        <v>34.238741958541816</v>
      </c>
      <c r="EG24" s="454">
        <f t="shared" ref="EG24" si="674">(EG23/EG$4)*100</f>
        <v>33.223413025556468</v>
      </c>
      <c r="EH24" s="345">
        <f t="shared" si="671"/>
        <v>21.982094999144667</v>
      </c>
      <c r="EI24" s="345">
        <f t="shared" ref="EI24" si="675">(EI23/EI$4)*100</f>
        <v>22.216964391340351</v>
      </c>
      <c r="EJ24" s="459">
        <f t="shared" si="671"/>
        <v>19.036020676030418</v>
      </c>
      <c r="EK24" s="638">
        <f t="shared" ref="EK24" si="676">(EK23/EK$4)*100</f>
        <v>20.466838145147719</v>
      </c>
      <c r="EL24" s="454">
        <f t="shared" si="671"/>
        <v>23.399451701338496</v>
      </c>
      <c r="EM24" s="454">
        <f t="shared" ref="EM24" si="677">(EM23/EM$4)*100</f>
        <v>19.387755102040817</v>
      </c>
      <c r="EN24" s="345">
        <f t="shared" si="671"/>
        <v>20.132514740745243</v>
      </c>
      <c r="EO24" s="345">
        <f t="shared" ref="EO24" si="678">(EO23/EO$4)*100</f>
        <v>20.251216650316426</v>
      </c>
      <c r="EP24" s="459">
        <f t="shared" si="671"/>
        <v>16.947648624667259</v>
      </c>
      <c r="EQ24" s="638">
        <f t="shared" ref="EQ24" si="679">(EQ23/EQ$4)*100</f>
        <v>17.700024891505503</v>
      </c>
      <c r="ER24" s="454">
        <f t="shared" si="671"/>
        <v>34.883720930232556</v>
      </c>
      <c r="ES24" s="454">
        <f t="shared" ref="ES24" si="680">(ES23/ES$4)*100</f>
        <v>33.952528379772964</v>
      </c>
      <c r="ET24" s="345">
        <f t="shared" si="671"/>
        <v>17.533260704499686</v>
      </c>
      <c r="EU24" s="345">
        <f t="shared" ref="EU24" si="681">(EU23/EU$4)*100</f>
        <v>18.195744323666428</v>
      </c>
      <c r="EV24" s="459">
        <f t="shared" si="671"/>
        <v>31.258249262587658</v>
      </c>
      <c r="EW24" s="638">
        <f t="shared" ref="EW24" si="682">(EW23/EW$4)*100</f>
        <v>31.32208659845795</v>
      </c>
      <c r="EX24" s="454">
        <f t="shared" si="671"/>
        <v>36.170212765957451</v>
      </c>
      <c r="EY24" s="454">
        <f t="shared" ref="EY24" si="683">(EY23/EY$4)*100</f>
        <v>36.500483358652119</v>
      </c>
      <c r="EZ24" s="345">
        <f t="shared" si="671"/>
        <v>31.632739609838843</v>
      </c>
      <c r="FA24" s="345">
        <f t="shared" ref="FA24" si="684">(FA23/FA$4)*100</f>
        <v>31.688126592411091</v>
      </c>
      <c r="FB24" s="459">
        <f t="shared" si="671"/>
        <v>21.992988857291053</v>
      </c>
      <c r="FC24" s="638">
        <f t="shared" ref="FC24" si="685">(FC23/FC$4)*100</f>
        <v>22.144623374781752</v>
      </c>
      <c r="FD24" s="454">
        <f t="shared" si="671"/>
        <v>25.729371755861823</v>
      </c>
      <c r="FE24" s="454">
        <f t="shared" ref="FE24" si="686">(FE23/FE$4)*100</f>
        <v>26.07022155463763</v>
      </c>
      <c r="FF24" s="345">
        <f t="shared" si="671"/>
        <v>22.332433575075612</v>
      </c>
      <c r="FG24" s="345">
        <f t="shared" ref="FG24" si="687">(FG23/FG$4)*100</f>
        <v>22.483256804580385</v>
      </c>
      <c r="FH24" s="459">
        <f t="shared" si="671"/>
        <v>25.437824087662651</v>
      </c>
      <c r="FI24" s="638">
        <f t="shared" ref="FI24" si="688">(FI23/FI$4)*100</f>
        <v>25.871255652900704</v>
      </c>
      <c r="FJ24" s="454">
        <f t="shared" si="671"/>
        <v>27.749275039036359</v>
      </c>
      <c r="FK24" s="454">
        <f t="shared" ref="FK24" si="689">(FK23/FK$4)*100</f>
        <v>27.44207178555202</v>
      </c>
      <c r="FL24" s="345">
        <f t="shared" si="671"/>
        <v>25.732658054970692</v>
      </c>
      <c r="FM24" s="345">
        <f t="shared" ref="FM24" si="690">(FM23/FM$4)*100</f>
        <v>26.053690389815976</v>
      </c>
      <c r="FN24" s="459">
        <f t="shared" si="671"/>
        <v>24.457796978136447</v>
      </c>
      <c r="FO24" s="638">
        <f t="shared" ref="FO24" si="691">(FO23/FO$4)*100</f>
        <v>21.349499209277806</v>
      </c>
      <c r="FP24" s="454">
        <f t="shared" si="671"/>
        <v>30.450830477194835</v>
      </c>
      <c r="FQ24" s="454">
        <f t="shared" ref="FQ24" si="692">(FQ23/FQ$4)*100</f>
        <v>25.60057737911125</v>
      </c>
      <c r="FR24" s="345">
        <f t="shared" si="671"/>
        <v>25.654615654615654</v>
      </c>
      <c r="FS24" s="345">
        <f t="shared" ref="FS24" si="693">(FS23/FS$4)*100</f>
        <v>22.096076194614952</v>
      </c>
      <c r="FT24" s="459">
        <f t="shared" si="671"/>
        <v>16.494595307144742</v>
      </c>
      <c r="FU24" s="638">
        <f t="shared" ref="FU24" si="694">(FU23/FU$4)*100</f>
        <v>16.720916338765168</v>
      </c>
      <c r="FV24" s="454">
        <f t="shared" si="671"/>
        <v>16.353644963828604</v>
      </c>
      <c r="FW24" s="454">
        <f t="shared" ref="FW24" si="695">(FW23/FW$4)*100</f>
        <v>16.057653268371904</v>
      </c>
      <c r="FX24" s="345">
        <f t="shared" si="671"/>
        <v>16.47603959670699</v>
      </c>
      <c r="FY24" s="345">
        <f t="shared" ref="FY24" si="696">(FY23/FY$4)*100</f>
        <v>16.633291614518146</v>
      </c>
      <c r="FZ24" s="459">
        <f t="shared" si="671"/>
        <v>25.983854692230068</v>
      </c>
      <c r="GA24" s="638">
        <f t="shared" ref="GA24" si="697">(GA23/GA$4)*100</f>
        <v>24.145658263305322</v>
      </c>
      <c r="GB24" s="454">
        <f t="shared" si="671"/>
        <v>16.466552315608922</v>
      </c>
      <c r="GC24" s="454">
        <f t="shared" ref="GC24" si="698">(GC23/GC$4)*100</f>
        <v>17.183770883054891</v>
      </c>
      <c r="GD24" s="345">
        <f t="shared" si="671"/>
        <v>23.820662768031191</v>
      </c>
      <c r="GE24" s="345">
        <f t="shared" ref="GE24" si="699">(GE23/GE$4)*100</f>
        <v>22.822141560798549</v>
      </c>
      <c r="GF24" s="459">
        <f t="shared" si="671"/>
        <v>18.525276582667484</v>
      </c>
      <c r="GG24" s="638">
        <f t="shared" ref="GG24" si="700">(GG23/GG$4)*100</f>
        <v>18.347099718445175</v>
      </c>
      <c r="GH24" s="454">
        <f t="shared" si="671"/>
        <v>17.06115383334998</v>
      </c>
      <c r="GI24" s="454">
        <f t="shared" ref="GI24" si="701">(GI23/GI$4)*100</f>
        <v>17.914695588631208</v>
      </c>
      <c r="GJ24" s="345">
        <f t="shared" si="671"/>
        <v>18.289114057272958</v>
      </c>
      <c r="GK24" s="345">
        <f t="shared" ref="GK24" si="702">(GK23/GK$4)*100</f>
        <v>18.283176884633534</v>
      </c>
      <c r="GL24" s="459">
        <f t="shared" si="671"/>
        <v>18.513829838054747</v>
      </c>
      <c r="GM24" s="638">
        <f t="shared" ref="GM24" si="703">(GM23/GM$4)*100</f>
        <v>18.886830982571119</v>
      </c>
      <c r="GN24" s="454">
        <f t="shared" si="671"/>
        <v>25.815096025011165</v>
      </c>
      <c r="GO24" s="454">
        <f t="shared" ref="GO24" si="704">(GO23/GO$4)*100</f>
        <v>18.217433888344761</v>
      </c>
      <c r="GP24" s="345">
        <f t="shared" si="671"/>
        <v>18.884480217662396</v>
      </c>
      <c r="GQ24" s="345">
        <f t="shared" ref="GQ24" si="705">(GQ23/GQ$4)*100</f>
        <v>18.855874626324848</v>
      </c>
      <c r="GR24" s="459">
        <f t="shared" si="671"/>
        <v>22.683957166715789</v>
      </c>
      <c r="GS24" s="638">
        <f t="shared" ref="GS24" si="706">(GS23/GS$4)*100</f>
        <v>23.653140192479412</v>
      </c>
      <c r="GT24" s="454">
        <f t="shared" si="671"/>
        <v>18.259162303664922</v>
      </c>
      <c r="GU24" s="454">
        <f t="shared" ref="GU24" si="707">(GU23/GU$4)*100</f>
        <v>17.789404839764554</v>
      </c>
      <c r="GV24" s="345">
        <f t="shared" si="671"/>
        <v>22.106432049201334</v>
      </c>
      <c r="GW24" s="345">
        <f t="shared" ref="GW24" si="708">(GW23/GW$4)*100</f>
        <v>22.880771881461062</v>
      </c>
      <c r="GX24" s="497">
        <f t="shared" ref="GX24" si="709">(GX23/GX$4)*100</f>
        <v>18.989651984416327</v>
      </c>
      <c r="GY24" s="498">
        <f t="shared" ref="GY24" si="710">(GY23/GY$4)*100</f>
        <v>17.34058195325801</v>
      </c>
      <c r="GZ24" s="498">
        <f t="shared" ref="GZ24" si="711">(GZ23/GZ$4)*100</f>
        <v>15.283196555899368</v>
      </c>
      <c r="HA24" s="498">
        <f t="shared" ref="HA24" si="712">(HA23/HA$4)*100</f>
        <v>15.705252290618144</v>
      </c>
      <c r="HB24" s="498">
        <f t="shared" ref="HB24" si="713">(HB23/HB$4)*100</f>
        <v>18.362760834670947</v>
      </c>
      <c r="HC24" s="499">
        <f t="shared" ref="HC24" si="714">(HC23/HC$4)*100</f>
        <v>17.796761277982203</v>
      </c>
      <c r="HD24" s="499">
        <f t="shared" ref="HD24" si="715">(HD23/HD$4)*100</f>
        <v>17.819578336860257</v>
      </c>
      <c r="HE24" s="499">
        <f t="shared" ref="HE24:HF24" si="716">(HE23/HE$4)*100</f>
        <v>16.433144376365608</v>
      </c>
      <c r="HF24" s="499">
        <f t="shared" si="716"/>
        <v>18.061112592987762</v>
      </c>
      <c r="HG24" s="497">
        <f t="shared" ref="HG24" si="717">(HG23/HG$4)*100</f>
        <v>30.488690090832399</v>
      </c>
      <c r="HH24" s="499">
        <f t="shared" ref="HH24" si="718">(HH23/HH$4)*100</f>
        <v>29.297365119196989</v>
      </c>
      <c r="HI24" s="499">
        <f t="shared" ref="HI24" si="719">(HI23/HI$4)*100</f>
        <v>19.392265193370164</v>
      </c>
      <c r="HJ24" s="499">
        <f t="shared" ref="HJ24" si="720">(HJ23/HJ$4)*100</f>
        <v>17.997870074547389</v>
      </c>
      <c r="HK24" s="498">
        <f t="shared" ref="HK24" si="721">(HK23/HK$4)*100</f>
        <v>17.527173913043477</v>
      </c>
      <c r="HL24" s="499">
        <f t="shared" ref="HL24" si="722">(HL23/HL$4)*100</f>
        <v>24.801950030469225</v>
      </c>
      <c r="HM24" s="499">
        <f t="shared" ref="HM24" si="723">(HM23/HM$4)*100</f>
        <v>31.893382352941174</v>
      </c>
      <c r="HN24" s="499">
        <f t="shared" ref="HN24:HO24" si="724">(HN23/HN$4)*100</f>
        <v>16.347614706776056</v>
      </c>
      <c r="HO24" s="499">
        <f t="shared" si="724"/>
        <v>43.478260869565219</v>
      </c>
      <c r="HP24" s="497">
        <f t="shared" ref="HP24" si="725">(HP23/HP$4)*100</f>
        <v>19.308504278602911</v>
      </c>
      <c r="HQ24" s="499">
        <f t="shared" ref="HQ24" si="726">(HQ23/HQ$4)*100</f>
        <v>17.698284598926467</v>
      </c>
      <c r="HR24" s="499">
        <f t="shared" ref="HR24" si="727">(HR23/HR$4)*100</f>
        <v>15.421333184747683</v>
      </c>
      <c r="HS24" s="499">
        <f t="shared" ref="HS24" si="728">(HS23/HS$4)*100</f>
        <v>15.781971098162897</v>
      </c>
      <c r="HT24" s="499">
        <f t="shared" ref="HT24" si="729">(HT23/HT$4)*100</f>
        <v>18.332708940758717</v>
      </c>
      <c r="HU24" s="499">
        <f t="shared" ref="HU24" si="730">(HU23/HU$4)*100</f>
        <v>17.978273226804774</v>
      </c>
      <c r="HV24" s="499">
        <f t="shared" ref="HV24" si="731">(HV23/HV$4)*100</f>
        <v>18.283791362871565</v>
      </c>
      <c r="HW24" s="499">
        <f t="shared" ref="HW24:HX24" si="732">(HW23/HW$4)*100</f>
        <v>16.429049434083041</v>
      </c>
      <c r="HX24" s="499">
        <f t="shared" si="732"/>
        <v>18.874528423679944</v>
      </c>
      <c r="HY24" s="497">
        <f t="shared" ref="HY24" si="733">(HY23/HY$4)*100</f>
        <v>25.720166304808938</v>
      </c>
      <c r="HZ24" s="498">
        <f t="shared" ref="HZ24" si="734">(HZ23/HZ$4)*100</f>
        <v>22.017878047065345</v>
      </c>
      <c r="IA24" s="498">
        <f t="shared" ref="IA24" si="735">(IA23/IA$4)*100</f>
        <v>22.557360936204198</v>
      </c>
      <c r="IB24" s="498">
        <f t="shared" ref="IB24" si="736">(IB23/IB$4)*100</f>
        <v>23.389137105022339</v>
      </c>
      <c r="IC24" s="500">
        <f t="shared" ref="IC24" si="737">(IC23/IC$4)*100</f>
        <v>24.299669269826847</v>
      </c>
      <c r="ID24" s="500">
        <f t="shared" ref="ID24" si="738">(ID23/ID$4)*100</f>
        <v>25.896181542569856</v>
      </c>
      <c r="IE24" s="500">
        <f t="shared" ref="IE24" si="739">(IE23/IE$4)*100</f>
        <v>24.519569840740477</v>
      </c>
      <c r="IF24" s="500">
        <f t="shared" ref="IF24:IG24" si="740">(IF23/IF$4)*100</f>
        <v>23.457568255800414</v>
      </c>
      <c r="IG24" s="500">
        <f t="shared" si="740"/>
        <v>23.392091117934381</v>
      </c>
      <c r="IH24" s="497">
        <f t="shared" ref="IH24" si="741">(IH23/IH$4)*100</f>
        <v>26.613540588961339</v>
      </c>
      <c r="II24" s="499">
        <f t="shared" ref="II24" si="742">(II23/II$4)*100</f>
        <v>29.07124681933842</v>
      </c>
      <c r="IJ24" s="499">
        <f t="shared" ref="IJ24" si="743">(IJ23/IJ$4)*100</f>
        <v>31.155320941589149</v>
      </c>
      <c r="IK24" s="499">
        <f t="shared" ref="IK24" si="744">(IK23/IK$4)*100</f>
        <v>35.48843955293917</v>
      </c>
      <c r="IL24" s="499">
        <f t="shared" ref="IL24" si="745">(IL23/IL$4)*100</f>
        <v>21.153147919541066</v>
      </c>
      <c r="IM24" s="499">
        <f t="shared" ref="IM24" si="746">(IM23/IM$4)*100</f>
        <v>20.932416694842029</v>
      </c>
      <c r="IN24" s="499">
        <f t="shared" ref="IN24" si="747">(IN23/IN$4)*100</f>
        <v>30.68030313662199</v>
      </c>
      <c r="IO24" s="499">
        <f t="shared" ref="IO24:IP24" si="748">(IO23/IO$4)*100</f>
        <v>29.709640357901336</v>
      </c>
      <c r="IP24" s="499">
        <f t="shared" si="748"/>
        <v>24.787797679065761</v>
      </c>
      <c r="IQ24" s="497">
        <f t="shared" ref="IQ24" si="749">(IQ23/IQ$4)*100</f>
        <v>25.869131366291853</v>
      </c>
      <c r="IR24" s="499">
        <f t="shared" ref="IR24" si="750">(IR23/IR$4)*100</f>
        <v>23.232769394596186</v>
      </c>
      <c r="IS24" s="499">
        <f t="shared" ref="IS24" si="751">(IS23/IS$4)*100</f>
        <v>24.126761933756626</v>
      </c>
      <c r="IT24" s="499">
        <f t="shared" ref="IT24" si="752">(IT23/IT$4)*100</f>
        <v>25.491608847773232</v>
      </c>
      <c r="IU24" s="499">
        <f t="shared" ref="IU24" si="753">(IU23/IU$4)*100</f>
        <v>23.859797833165413</v>
      </c>
      <c r="IV24" s="499">
        <f t="shared" ref="IV24" si="754">(IV23/IV$4)*100</f>
        <v>25.24767418176107</v>
      </c>
      <c r="IW24" s="499">
        <f t="shared" ref="IW24" si="755">(IW23/IW$4)*100</f>
        <v>25.350147343326508</v>
      </c>
      <c r="IX24" s="499">
        <f t="shared" ref="IX24:IY24" si="756">(IX23/IX$4)*100</f>
        <v>24.251277336774923</v>
      </c>
      <c r="IY24" s="499">
        <f t="shared" si="756"/>
        <v>23.558292655238962</v>
      </c>
      <c r="IZ24" s="497">
        <f t="shared" ref="IZ24" si="757">(IZ23/IZ$4)*100</f>
        <v>25.616010211059976</v>
      </c>
      <c r="JA24" s="498">
        <f t="shared" ref="JA24" si="758">(JA23/JA$4)*100</f>
        <v>22.002792175127034</v>
      </c>
      <c r="JB24" s="498">
        <f t="shared" ref="JB24" si="759">(JB23/JB$4)*100</f>
        <v>22.735669907321405</v>
      </c>
      <c r="JC24" s="498">
        <f t="shared" ref="JC24" si="760">(JC23/JC$4)*100</f>
        <v>23.686534425949311</v>
      </c>
      <c r="JD24" s="498">
        <f t="shared" ref="JD24" si="761">(JD23/JD$4)*100</f>
        <v>24.354954769736842</v>
      </c>
      <c r="JE24" s="499">
        <f t="shared" ref="JE24" si="762">(JE23/JE$4)*100</f>
        <v>25.931313046754006</v>
      </c>
      <c r="JF24" s="499">
        <f t="shared" ref="JF24" si="763">(JF23/JF$4)*100</f>
        <v>24.812157787458535</v>
      </c>
      <c r="JG24" s="499">
        <f t="shared" ref="JG24:JH24" si="764">(JG23/JG$4)*100</f>
        <v>23.818263997898864</v>
      </c>
      <c r="JH24" s="499">
        <f t="shared" si="764"/>
        <v>23.540847343084341</v>
      </c>
      <c r="JI24" s="497">
        <f t="shared" ref="JI24" si="765">(JI23/JI$4)*100</f>
        <v>25.004923073538066</v>
      </c>
      <c r="JJ24" s="499">
        <f t="shared" ref="JJ24" si="766">(JJ23/JJ$4)*100</f>
        <v>26.534856473345048</v>
      </c>
      <c r="JK24" s="499">
        <f t="shared" ref="JK24" si="767">(JK23/JK$4)*100</f>
        <v>29.217281081652054</v>
      </c>
      <c r="JL24" s="499">
        <f t="shared" ref="JL24" si="768">(JL23/JL$4)*100</f>
        <v>32.771833978298808</v>
      </c>
      <c r="JM24" s="498">
        <f t="shared" ref="JM24" si="769">(JM23/JM$4)*100</f>
        <v>21.909986843085171</v>
      </c>
      <c r="JN24" s="499">
        <f t="shared" ref="JN24" si="770">(JN23/JN$4)*100</f>
        <v>20.919270768386664</v>
      </c>
      <c r="JO24" s="499">
        <f t="shared" ref="JO24" si="771">(JO23/JO$4)*100</f>
        <v>31.292088016035674</v>
      </c>
      <c r="JP24" s="499">
        <f t="shared" ref="JP24:JQ24" si="772">(JP23/JP$4)*100</f>
        <v>30.578118618686755</v>
      </c>
      <c r="JQ24" s="499">
        <f t="shared" si="772"/>
        <v>29.869441314865135</v>
      </c>
      <c r="JR24" s="497">
        <f t="shared" ref="JR24" si="773">(JR23/JR$4)*100</f>
        <v>25.517327892813984</v>
      </c>
      <c r="JS24" s="499">
        <f t="shared" ref="JS24" si="774">(JS23/JS$4)*100</f>
        <v>22.73586559463288</v>
      </c>
      <c r="JT24" s="499">
        <f t="shared" ref="JT24" si="775">(JT23/JT$4)*100</f>
        <v>23.795196325586215</v>
      </c>
      <c r="JU24" s="499">
        <f t="shared" ref="JU24" si="776">(JU23/JU$4)*100</f>
        <v>25.12242018204131</v>
      </c>
      <c r="JV24" s="499">
        <f t="shared" ref="JV24" si="777">(JV23/JV$4)*100</f>
        <v>24.039953049090563</v>
      </c>
      <c r="JW24" s="499">
        <f t="shared" ref="JW24" si="778">(JW23/JW$4)*100</f>
        <v>25.316335617171937</v>
      </c>
      <c r="JX24" s="499">
        <f t="shared" ref="JX24" si="779">(JX23/JX$4)*100</f>
        <v>25.646955053343508</v>
      </c>
      <c r="JY24" s="499">
        <f t="shared" ref="JY24:JZ24" si="780">(JY23/JY$4)*100</f>
        <v>24.620204782566564</v>
      </c>
      <c r="JZ24" s="499">
        <f t="shared" si="780"/>
        <v>24.292430554826794</v>
      </c>
      <c r="KA24" s="497">
        <f t="shared" ref="KA24" si="781">(KA23/KA$4)*100</f>
        <v>26.00405799560556</v>
      </c>
      <c r="KB24" s="498">
        <f t="shared" ref="KB24" si="782">(KB23/KB$4)*100</f>
        <v>22.059050381019961</v>
      </c>
      <c r="KC24" s="498">
        <f t="shared" ref="KC24" si="783">(KC23/KC$4)*100</f>
        <v>22.039059218815623</v>
      </c>
      <c r="KD24" s="498">
        <f t="shared" ref="KD24" si="784">(KD23/KD$4)*100</f>
        <v>22.468359082156137</v>
      </c>
      <c r="KE24" s="498">
        <f t="shared" ref="KE24" si="785">(KE23/KE$4)*100</f>
        <v>24.073434190165706</v>
      </c>
      <c r="KF24" s="499">
        <f t="shared" ref="KF24" si="786">(KF23/KF$4)*100</f>
        <v>25.747102618374505</v>
      </c>
      <c r="KG24" s="499">
        <f t="shared" ref="KG24" si="787">(KG23/KG$4)*100</f>
        <v>23.179696794070097</v>
      </c>
      <c r="KH24" s="499">
        <f t="shared" ref="KH24:KI24" si="788">(KH23/KH$4)*100</f>
        <v>21.71083767155703</v>
      </c>
      <c r="KI24" s="499">
        <f t="shared" si="788"/>
        <v>22.653200047320478</v>
      </c>
      <c r="KJ24" s="497">
        <f t="shared" ref="KJ24" si="789">(KJ23/KJ$4)*100</f>
        <v>30.440878956968366</v>
      </c>
      <c r="KK24" s="499">
        <f t="shared" ref="KK24" si="790">(KK23/KK$4)*100</f>
        <v>34.428359317000748</v>
      </c>
      <c r="KL24" s="499">
        <f t="shared" ref="KL24" si="791">(KL23/KL$4)*100</f>
        <v>34.772536842624078</v>
      </c>
      <c r="KM24" s="499">
        <f t="shared" ref="KM24" si="792">(KM23/KM$4)*100</f>
        <v>41.121250262219426</v>
      </c>
      <c r="KN24" s="498">
        <f t="shared" ref="KN24" si="793">(KN23/KN$4)*100</f>
        <v>19.093304506452267</v>
      </c>
      <c r="KO24" s="499">
        <f t="shared" ref="KO24" si="794">(KO23/KO$4)*100</f>
        <v>20.972528726885319</v>
      </c>
      <c r="KP24" s="499">
        <f t="shared" ref="KP24" si="795">(KP23/KP$4)*100</f>
        <v>28.524954375942237</v>
      </c>
      <c r="KQ24" s="499">
        <f t="shared" ref="KQ24" si="796">(KQ23/KQ$4)*100</f>
        <v>26.847143284475024</v>
      </c>
      <c r="KR24" s="512"/>
      <c r="KS24" s="497">
        <f t="shared" ref="KS24" si="797">(KS23/KS$4)*100</f>
        <v>26.8059955537307</v>
      </c>
      <c r="KT24" s="499">
        <f t="shared" ref="KT24" si="798">(KT23/KT$4)*100</f>
        <v>24.527719471539697</v>
      </c>
      <c r="KU24" s="499">
        <f t="shared" ref="KU24" si="799">(KU23/KU$4)*100</f>
        <v>25.010062444656555</v>
      </c>
      <c r="KV24" s="499">
        <f t="shared" ref="KV24" si="800">(KV23/KV$4)*100</f>
        <v>26.55200523554198</v>
      </c>
      <c r="KW24" s="499">
        <f t="shared" ref="KW24" si="801">(KW23/KW$4)*100</f>
        <v>23.167494223489506</v>
      </c>
      <c r="KX24" s="499">
        <f t="shared" ref="KX24" si="802">(KX23/KX$4)*100</f>
        <v>24.969641396743576</v>
      </c>
      <c r="KY24" s="499">
        <f t="shared" ref="KY24" si="803">(KY23/KY$4)*100</f>
        <v>24.041499827297265</v>
      </c>
      <c r="KZ24" s="499">
        <f t="shared" ref="KZ24:LA24" si="804">(KZ23/KZ$4)*100</f>
        <v>22.558897614461401</v>
      </c>
      <c r="LA24" s="499">
        <f t="shared" si="804"/>
        <v>19.919640070737543</v>
      </c>
      <c r="LB24" s="497">
        <f t="shared" ref="LB24" si="805">(LB23/LB$4)*100</f>
        <v>20.998745848486255</v>
      </c>
      <c r="LC24" s="498">
        <f t="shared" ref="LC24" si="806">(LC23/LC$4)*100</f>
        <v>18.843358205867343</v>
      </c>
      <c r="LD24" s="498">
        <f t="shared" ref="LD24" si="807">(LD23/LD$4)*100</f>
        <v>19.314532729518323</v>
      </c>
      <c r="LE24" s="498">
        <f t="shared" ref="LE24" si="808">(LE23/LE$4)*100</f>
        <v>19.492816269400191</v>
      </c>
      <c r="LF24" s="500">
        <f t="shared" ref="LF24" si="809">(LF23/LF$4)*100</f>
        <v>20.742414553710635</v>
      </c>
      <c r="LG24" s="500">
        <f t="shared" ref="LG24" si="810">(LG23/LG$4)*100</f>
        <v>20.44909034619657</v>
      </c>
      <c r="LH24" s="500">
        <f t="shared" ref="LH24" si="811">(LH23/LH$4)*100</f>
        <v>18.902171918933995</v>
      </c>
      <c r="LI24" s="500">
        <f t="shared" ref="LI24:LJ24" si="812">(LI23/LI$4)*100</f>
        <v>18.824151797770682</v>
      </c>
      <c r="LJ24" s="500">
        <f t="shared" si="812"/>
        <v>18.760087091567954</v>
      </c>
      <c r="LK24" s="497">
        <f t="shared" ref="LK24" si="813">(LK23/LK$4)*100</f>
        <v>25.534481724086007</v>
      </c>
      <c r="LL24" s="499">
        <f t="shared" ref="LL24" si="814">(LL23/LL$4)*100</f>
        <v>19.252031804065812</v>
      </c>
      <c r="LM24" s="499">
        <f t="shared" ref="LM24" si="815">(LM23/LM$4)*100</f>
        <v>22.509886427833948</v>
      </c>
      <c r="LN24" s="499">
        <f t="shared" ref="LN24" si="816">(LN23/LN$4)*100</f>
        <v>21.635780348793556</v>
      </c>
      <c r="LO24" s="499">
        <f t="shared" ref="LO24" si="817">(LO23/LO$4)*100</f>
        <v>14.256458391108644</v>
      </c>
      <c r="LP24" s="499">
        <f t="shared" ref="LP24" si="818">(LP23/LP$4)*100</f>
        <v>12.150235145059806</v>
      </c>
      <c r="LQ24" s="499">
        <f t="shared" ref="LQ24" si="819">(LQ23/LQ$4)*100</f>
        <v>17.978636695122475</v>
      </c>
      <c r="LR24" s="499">
        <f t="shared" ref="LR24:LS24" si="820">(LR23/LR$4)*100</f>
        <v>17.646801051709026</v>
      </c>
      <c r="LS24" s="499">
        <f t="shared" si="820"/>
        <v>17.957467965377749</v>
      </c>
      <c r="LT24" s="497">
        <f t="shared" ref="LT24" si="821">(LT23/LT$4)*100</f>
        <v>21.624025690736119</v>
      </c>
      <c r="LU24" s="499">
        <f t="shared" ref="LU24" si="822">(LU23/LU$4)*100</f>
        <v>18.898677757405004</v>
      </c>
      <c r="LV24" s="499">
        <f t="shared" ref="LV24" si="823">(LV23/LV$4)*100</f>
        <v>19.793006682943762</v>
      </c>
      <c r="LW24" s="499">
        <f t="shared" ref="LW24" si="824">(LW23/LW$4)*100</f>
        <v>19.851525590270043</v>
      </c>
      <c r="LX24" s="499">
        <f t="shared" ref="LX24" si="825">(LX23/LX$4)*100</f>
        <v>19.807587650927474</v>
      </c>
      <c r="LY24" s="499">
        <f t="shared" ref="LY24" si="826">(LY23/LY$4)*100</f>
        <v>19.245644957368228</v>
      </c>
      <c r="LZ24" s="499">
        <f t="shared" ref="LZ24" si="827">(LZ23/LZ$4)*100</f>
        <v>18.764922078460248</v>
      </c>
      <c r="MA24" s="499">
        <f t="shared" ref="MA24:MB24" si="828">(MA23/MA$4)*100</f>
        <v>18.654078057395704</v>
      </c>
      <c r="MB24" s="499">
        <f t="shared" si="828"/>
        <v>18.644388049296165</v>
      </c>
      <c r="MC24" s="497">
        <f t="shared" ref="MC24" si="829">(MC23/MC$4)*100</f>
        <v>24.61373871470343</v>
      </c>
      <c r="MD24" s="498">
        <f t="shared" ref="MD24" si="830">(MD23/MD$4)*100</f>
        <v>22.332925443037187</v>
      </c>
      <c r="ME24" s="498">
        <f t="shared" ref="ME24" si="831">(ME23/ME$4)*100</f>
        <v>22.936800905229184</v>
      </c>
      <c r="MF24" s="498">
        <f t="shared" ref="MF24" si="832">(MF23/MF$4)*100</f>
        <v>22.977269904359705</v>
      </c>
      <c r="MG24" s="498">
        <f t="shared" ref="MG24" si="833">(MG23/MG$4)*100</f>
        <v>23.462940706473205</v>
      </c>
      <c r="MH24" s="499">
        <f t="shared" ref="MH24" si="834">(MH23/MH$4)*100</f>
        <v>22.65539484644669</v>
      </c>
      <c r="MI24" s="499">
        <f t="shared" ref="MI24" si="835">(MI23/MI$4)*100</f>
        <v>20.540392304028405</v>
      </c>
      <c r="MJ24" s="499">
        <f t="shared" ref="MJ24:MK24" si="836">(MJ23/MJ$4)*100</f>
        <v>20.525721843261</v>
      </c>
      <c r="MK24" s="499">
        <f t="shared" si="836"/>
        <v>20.04584665500392</v>
      </c>
      <c r="ML24" s="497">
        <f t="shared" ref="ML24" si="837">(ML23/ML$4)*100</f>
        <v>27.789036538018625</v>
      </c>
      <c r="MM24" s="499">
        <f t="shared" ref="MM24" si="838">(MM23/MM$4)*100</f>
        <v>21.114015684697364</v>
      </c>
      <c r="MN24" s="499">
        <f t="shared" ref="MN24" si="839">(MN23/MN$4)*100</f>
        <v>23.897693869511198</v>
      </c>
      <c r="MO24" s="499">
        <f t="shared" ref="MO24" si="840">(MO23/MO$4)*100</f>
        <v>20.753704649974448</v>
      </c>
      <c r="MP24" s="498">
        <f t="shared" ref="MP24" si="841">(MP23/MP$4)*100</f>
        <v>14.895410552606931</v>
      </c>
      <c r="MQ24" s="499">
        <f t="shared" ref="MQ24" si="842">(MQ23/MQ$4)*100</f>
        <v>12.129413594649245</v>
      </c>
      <c r="MR24" s="499">
        <f t="shared" ref="MR24" si="843">(MR23/MR$4)*100</f>
        <v>17.045980915912669</v>
      </c>
      <c r="MS24" s="499">
        <f t="shared" ref="MS24:MT24" si="844">(MS23/MS$4)*100</f>
        <v>16.857899382171226</v>
      </c>
      <c r="MT24" s="499">
        <f t="shared" si="844"/>
        <v>17.222109327372483</v>
      </c>
      <c r="MU24" s="497">
        <f t="shared" ref="MU24" si="845">(MU23/MU$4)*100</f>
        <v>25.128559762694714</v>
      </c>
      <c r="MV24" s="499">
        <f t="shared" ref="MV24" si="846">(MV23/MV$4)*100</f>
        <v>22.142336856557439</v>
      </c>
      <c r="MW24" s="499">
        <f t="shared" ref="MW24" si="847">(MW23/MW$4)*100</f>
        <v>23.099637439273646</v>
      </c>
      <c r="MX24" s="499">
        <f t="shared" ref="MX24" si="848">(MX23/MX$4)*100</f>
        <v>22.542466027178257</v>
      </c>
      <c r="MY24" s="499">
        <f t="shared" ref="MY24" si="849">(MY23/MY$4)*100</f>
        <v>21.946542739836545</v>
      </c>
      <c r="MZ24" s="499">
        <f t="shared" ref="MZ24" si="850">(MZ23/MZ$4)*100</f>
        <v>20.748122928457079</v>
      </c>
      <c r="NA24" s="499">
        <f t="shared" ref="NA24" si="851">(NA23/NA$4)*100</f>
        <v>19.878443278404671</v>
      </c>
      <c r="NB24" s="499">
        <f t="shared" ref="NB24:NC24" si="852">(NB23/NB$4)*100</f>
        <v>19.864595731642645</v>
      </c>
      <c r="NC24" s="499">
        <f t="shared" si="852"/>
        <v>19.531645101207584</v>
      </c>
      <c r="ND24" s="497">
        <f t="shared" ref="ND24" si="853">(ND23/ND$4)*100</f>
        <v>17.649062783640872</v>
      </c>
      <c r="NE24" s="498">
        <f t="shared" ref="NE24" si="854">(NE23/NE$4)*100</f>
        <v>16.630053350831645</v>
      </c>
      <c r="NF24" s="498">
        <f t="shared" ref="NF24" si="855">(NF23/NF$4)*100</f>
        <v>17.016574585635357</v>
      </c>
      <c r="NG24" s="498">
        <f t="shared" ref="NG24" si="856">(NG23/NG$4)*100</f>
        <v>16.873602844138006</v>
      </c>
      <c r="NH24" s="498">
        <f t="shared" ref="NH24" si="857">(NH23/NH$4)*100</f>
        <v>18.71862432394952</v>
      </c>
      <c r="NI24" s="499">
        <f t="shared" ref="NI24" si="858">(NI23/NI$4)*100</f>
        <v>18.50130620101746</v>
      </c>
      <c r="NJ24" s="499">
        <f t="shared" ref="NJ24" si="859">(NJ23/NJ$4)*100</f>
        <v>18.026239147921117</v>
      </c>
      <c r="NK24" s="499">
        <f t="shared" ref="NK24:NL24" si="860">(NK23/NK$4)*100</f>
        <v>17.868664224397179</v>
      </c>
      <c r="NL24" s="499">
        <f t="shared" si="860"/>
        <v>17.95260131818819</v>
      </c>
      <c r="NM24" s="497">
        <f t="shared" ref="NM24" si="861">(NM23/NM$4)*100</f>
        <v>20.265804092539199</v>
      </c>
      <c r="NN24" s="499">
        <f t="shared" ref="NN24" si="862">(NN23/NN$4)*100</f>
        <v>18.672501823486506</v>
      </c>
      <c r="NO24" s="499">
        <f t="shared" ref="NO24" si="863">(NO23/NO$4)*100</f>
        <v>22.463768115942027</v>
      </c>
      <c r="NP24" s="499">
        <f t="shared" ref="NP24" si="864">(NP23/NP$4)*100</f>
        <v>39.236111111111107</v>
      </c>
      <c r="NQ24" s="498">
        <f t="shared" ref="NQ24" si="865">(NQ23/NQ$4)*100</f>
        <v>12.273641851106639</v>
      </c>
      <c r="NR24" s="499">
        <f t="shared" ref="NR24" si="866">(NR23/NR$4)*100</f>
        <v>11.446317657497781</v>
      </c>
      <c r="NS24" s="499">
        <f t="shared" ref="NS24" si="867">(NS23/NS$4)*100</f>
        <v>37.473460721868364</v>
      </c>
      <c r="NT24" s="499">
        <f t="shared" ref="NT24:NU24" si="868">(NT23/NT$4)*100</f>
        <v>28.796844181459569</v>
      </c>
      <c r="NU24" s="499">
        <f t="shared" si="868"/>
        <v>27.70137524557957</v>
      </c>
      <c r="NV24" s="497">
        <f t="shared" ref="NV24" si="869">(NV23/NV$4)*100</f>
        <v>17.736586604950467</v>
      </c>
      <c r="NW24" s="499">
        <f t="shared" ref="NW24" si="870">(NW23/NW$4)*100</f>
        <v>16.706935368733184</v>
      </c>
      <c r="NX24" s="499">
        <f t="shared" ref="NX24" si="871">(NX23/NX$4)*100</f>
        <v>17.216604576902608</v>
      </c>
      <c r="NY24" s="499">
        <f t="shared" ref="NY24" si="872">(NY23/NY$4)*100</f>
        <v>17.546563569394738</v>
      </c>
      <c r="NZ24" s="499">
        <f t="shared" ref="NZ24" si="873">(NZ23/NZ$4)*100</f>
        <v>18.545709735755349</v>
      </c>
      <c r="OA24" s="499">
        <f t="shared" ref="OA24" si="874">(OA23/OA$4)*100</f>
        <v>18.289235036807852</v>
      </c>
      <c r="OB24" s="499">
        <f t="shared" ref="OB24" si="875">(OB23/OB$4)*100</f>
        <v>18.521421813758614</v>
      </c>
      <c r="OC24" s="499">
        <f t="shared" ref="OC24:OD24" si="876">(OC23/OC$4)*100</f>
        <v>18.163439029580761</v>
      </c>
      <c r="OD24" s="499">
        <f t="shared" si="876"/>
        <v>18.223215989965368</v>
      </c>
      <c r="OE24" s="497">
        <f t="shared" ref="OE24" si="877">(OE23/OE$4)*100</f>
        <v>16.063070590448081</v>
      </c>
      <c r="OF24" s="498">
        <f t="shared" ref="OF24" si="878">(OF23/OF$4)*100</f>
        <v>13.690539533893794</v>
      </c>
      <c r="OG24" s="498">
        <f t="shared" ref="OG24" si="879">(OG23/OG$4)*100</f>
        <v>13.941829764946073</v>
      </c>
      <c r="OH24" s="498">
        <f t="shared" ref="OH24" si="880">(OH23/OH$4)*100</f>
        <v>14.523852886665308</v>
      </c>
      <c r="OI24" s="498">
        <f t="shared" ref="OI24" si="881">(OI23/OI$4)*100</f>
        <v>17.184320445539253</v>
      </c>
      <c r="OJ24" s="499">
        <f t="shared" ref="OJ24" si="882">(OJ23/OJ$4)*100</f>
        <v>17.76264109931024</v>
      </c>
      <c r="OK24" s="499">
        <f t="shared" ref="OK24" si="883">(OK23/OK$4)*100</f>
        <v>16.78886581884246</v>
      </c>
      <c r="OL24" s="499">
        <f t="shared" ref="OL24:OM24" si="884">(OL23/OL$4)*100</f>
        <v>16.691330359596641</v>
      </c>
      <c r="OM24" s="499">
        <f t="shared" si="884"/>
        <v>17.259452991814996</v>
      </c>
      <c r="ON24" s="497">
        <f t="shared" ref="ON24" si="885">(ON23/ON$4)*100</f>
        <v>20.960711024617005</v>
      </c>
      <c r="OO24" s="499">
        <f t="shared" ref="OO24" si="886">(OO23/OO$4)*100</f>
        <v>15.393828378187969</v>
      </c>
      <c r="OP24" s="499">
        <f t="shared" ref="OP24" si="887">(OP23/OP$4)*100</f>
        <v>19.812433643977823</v>
      </c>
      <c r="OQ24" s="499">
        <f t="shared" ref="OQ24" si="888">(OQ23/OQ$4)*100</f>
        <v>22.41398143091207</v>
      </c>
      <c r="OR24" s="498">
        <f t="shared" ref="OR24" si="889">(OR23/OR$4)*100</f>
        <v>12.921388868837075</v>
      </c>
      <c r="OS24" s="499">
        <f t="shared" ref="OS24" si="890">(OS23/OS$4)*100</f>
        <v>12.26024821361414</v>
      </c>
      <c r="OT24" s="499">
        <f t="shared" ref="OT24" si="891">(OT23/OT$4)*100</f>
        <v>18.868917801007747</v>
      </c>
      <c r="OU24" s="499">
        <f t="shared" ref="OU24:OV24" si="892">(OU23/OU$4)*100</f>
        <v>18.560741004631279</v>
      </c>
      <c r="OV24" s="499">
        <f t="shared" si="892"/>
        <v>18.817949653411166</v>
      </c>
      <c r="OW24" s="497">
        <f t="shared" ref="OW24" si="893">(OW23/OW$4)*100</f>
        <v>16.692543203596816</v>
      </c>
      <c r="OX24" s="499">
        <f t="shared" ref="OX24" si="894">(OX23/OX$4)*100</f>
        <v>13.914056432824228</v>
      </c>
      <c r="OY24" s="499">
        <f t="shared" ref="OY24" si="895">(OY23/OY$4)*100</f>
        <v>14.842498665242926</v>
      </c>
      <c r="OZ24" s="499">
        <f t="shared" ref="OZ24" si="896">(OZ23/OZ$4)*100</f>
        <v>15.817756800085981</v>
      </c>
      <c r="PA24" s="499">
        <f t="shared" ref="PA24" si="897">(PA23/PA$4)*100</f>
        <v>16.633558098542288</v>
      </c>
      <c r="PB24" s="499">
        <f t="shared" ref="PB24" si="898">(PB23/PB$4)*100</f>
        <v>17.073974356560541</v>
      </c>
      <c r="PC24" s="499">
        <f t="shared" ref="PC24" si="899">(PC23/PC$4)*100</f>
        <v>17.050364473522489</v>
      </c>
      <c r="PD24" s="499">
        <f t="shared" ref="PD24:PE24" si="900">(PD23/PD$4)*100</f>
        <v>16.932833828849144</v>
      </c>
      <c r="PE24" s="499">
        <f t="shared" si="900"/>
        <v>17.456956336803948</v>
      </c>
      <c r="PF24" s="283"/>
      <c r="PG24" s="283"/>
    </row>
    <row r="25" spans="1:423" s="12" customFormat="1" x14ac:dyDescent="0.2">
      <c r="A25" s="11" t="s">
        <v>38</v>
      </c>
      <c r="B25" s="34">
        <f t="shared" ref="B25:B38" si="901">SUM(AI25,CW25,GX25,HY25,LB25)</f>
        <v>2948</v>
      </c>
      <c r="C25" s="34">
        <f t="shared" ref="C25:C38" si="902">SUM(AJ25,CX25,GY25,HZ25,LC25)</f>
        <v>2863</v>
      </c>
      <c r="D25" s="34">
        <f t="shared" ref="D25:D38" si="903">SUM(AK25,CY25,GZ25,IA25,LD25)</f>
        <v>2866</v>
      </c>
      <c r="E25" s="34">
        <f t="shared" ref="E25:E38" si="904">SUM(AL25,CZ25,HA25,IB25,LE25)</f>
        <v>2983</v>
      </c>
      <c r="F25" s="34">
        <f t="shared" ref="F25:F38" si="905">SUM(AM25,DA25,HB25,IC25,LF25)</f>
        <v>3835</v>
      </c>
      <c r="G25" s="34">
        <f t="shared" ref="G25:G38" si="906">SUM(AN25,DB25,HC25,ID25,LG25)</f>
        <v>3865</v>
      </c>
      <c r="H25" s="34">
        <f t="shared" ref="H25:H38" si="907">SUM(AO25,DC25,HD25,IE25,LH25)</f>
        <v>4005</v>
      </c>
      <c r="I25" s="34">
        <f t="shared" ref="I25:I38" si="908">SUM(AP25,DD25,HE25,IF25,LI25)</f>
        <v>4100</v>
      </c>
      <c r="J25" s="34">
        <f t="shared" ref="J25:J38" si="909">SUM(AQ25,DE25,HF25,IG25,LJ25)</f>
        <v>4021</v>
      </c>
      <c r="K25" s="34">
        <f t="shared" ref="K25:K38" si="910">SUM(AR25,DF25,ED25,EJ25,EP25,EV25,FB25,FH25,FN25,FT25,FZ25,GF25,GL25,GR25)</f>
        <v>4161</v>
      </c>
      <c r="L25" s="34">
        <f t="shared" ref="L25:L38" si="911">SUM(AS25,DG25,EE25,EK25,EQ25,EW25,FC25,FI25,FO25,FU25,GA25,GG25,GM25,GS25)</f>
        <v>3966</v>
      </c>
      <c r="M25" s="35">
        <f t="shared" ref="M25:M38" si="912">SUM(AT25,DH25,HG25,IH25,LK25)</f>
        <v>2108</v>
      </c>
      <c r="N25" s="29">
        <f t="shared" ref="N25:N38" si="913">SUM(AU25,DI25,HH25,II25,LL25)</f>
        <v>243</v>
      </c>
      <c r="O25" s="29">
        <f t="shared" ref="O25:O38" si="914">SUM(AV25,DJ25,HI25,IJ25,LM25)</f>
        <v>251</v>
      </c>
      <c r="P25" s="29">
        <f t="shared" ref="P25:P38" si="915">SUM(AW25,DK25,HJ25,IK25,LN25)</f>
        <v>1615</v>
      </c>
      <c r="Q25" s="29">
        <f t="shared" ref="Q25:Q38" si="916">SUM(AX25,DL25,HK25,IL25,LO25)</f>
        <v>2238</v>
      </c>
      <c r="R25" s="29">
        <f t="shared" ref="R25:R38" si="917">SUM(AY25,DM25,HL25,IM25,LP25)</f>
        <v>2356</v>
      </c>
      <c r="S25" s="29">
        <f t="shared" ref="S25:S38" si="918">SUM(AZ25,DN25,HM25,IN25,LQ25)</f>
        <v>2369</v>
      </c>
      <c r="T25" s="29">
        <f t="shared" ref="T25:T38" si="919">SUM(BA25,DO25,HN25,IO25,LR25)</f>
        <v>2400</v>
      </c>
      <c r="U25" s="29">
        <f t="shared" ref="U25:U38" si="920">SUM(BB25,DP25,HO25,IP25,LS25)</f>
        <v>2545</v>
      </c>
      <c r="V25" s="29">
        <f t="shared" ref="V25:V38" si="921">SUM(BC25,DQ25,EF25,EL25,ER25,EX25,FD25,FJ25,FP25,FV25,GB25,GH25,GN25,GT25)</f>
        <v>2523</v>
      </c>
      <c r="W25" s="29">
        <f t="shared" ref="W25:W38" si="922">SUM(BD25,DR25,EG25,EM25,ES25,EY25,FE25,FK25,FQ25,FW25,GC25,GI25,GO25,GU25)</f>
        <v>2358</v>
      </c>
      <c r="X25" s="35">
        <f t="shared" ref="X25:X38" si="923">SUM(BE25,HP25,IQ25,LT25)</f>
        <v>5056</v>
      </c>
      <c r="Y25" s="29">
        <f t="shared" ref="Y25:Y38" si="924">SUM(BF25,HQ25,IR25,LU25)</f>
        <v>3106</v>
      </c>
      <c r="Z25" s="29">
        <f t="shared" ref="Z25:Z38" si="925">SUM(BG25,HR25,IS25,LV25)</f>
        <v>3117</v>
      </c>
      <c r="AA25" s="29">
        <f t="shared" ref="AA25:AA38" si="926">SUM(BH25,HS25,IT25,LW25)</f>
        <v>4598</v>
      </c>
      <c r="AB25" s="29">
        <f t="shared" ref="AB25:AB38" si="927">SUM(BI25,HT25,IU25,LX25)</f>
        <v>6073</v>
      </c>
      <c r="AC25" s="29">
        <f t="shared" ref="AC25:AC38" si="928">SUM(BJ25,HU25,IV25,LY25)</f>
        <v>6221</v>
      </c>
      <c r="AD25" s="29">
        <f t="shared" ref="AD25:AD38" si="929">SUM(BK25,HV25,IW25,LZ25)</f>
        <v>6374</v>
      </c>
      <c r="AE25" s="29">
        <f t="shared" ref="AE25:AE38" si="930">SUM(BL25,HW25,IX25,MA25)</f>
        <v>6500</v>
      </c>
      <c r="AF25" s="29">
        <f t="shared" ref="AF25:AF38" si="931">SUM(BM25,HX25,IY25,MB25)</f>
        <v>6566</v>
      </c>
      <c r="AG25" s="29">
        <f t="shared" ref="AG25:AG38" si="932">SUM(BN25,EH25,EN25,ET25,EZ25,FF25,FL25,FR25,FX25,GD25,GJ25,GP25,GV25)</f>
        <v>6684</v>
      </c>
      <c r="AH25" s="29">
        <f t="shared" ref="AH25:AH38" si="933">SUM(BO25,EI25,EO25,EU25,FA25,FG25,FM25,FS25,FY25,GE25,GK25,GQ25,GW25)</f>
        <v>6324</v>
      </c>
      <c r="AI25" s="42">
        <v>983</v>
      </c>
      <c r="AJ25" s="31">
        <v>976</v>
      </c>
      <c r="AK25" s="31">
        <v>1002</v>
      </c>
      <c r="AL25" s="31">
        <v>979</v>
      </c>
      <c r="AM25" s="32">
        <v>1180</v>
      </c>
      <c r="AN25" s="32">
        <v>1216</v>
      </c>
      <c r="AO25" s="32">
        <v>1314</v>
      </c>
      <c r="AP25" s="32">
        <v>1344</v>
      </c>
      <c r="AQ25" s="32">
        <v>1386</v>
      </c>
      <c r="AR25" s="32">
        <v>1934</v>
      </c>
      <c r="AS25" s="32">
        <v>2182</v>
      </c>
      <c r="AT25" s="42">
        <v>1197</v>
      </c>
      <c r="AU25" s="32">
        <v>46</v>
      </c>
      <c r="AV25" s="32">
        <v>44</v>
      </c>
      <c r="AW25" s="32">
        <v>1045</v>
      </c>
      <c r="AX25" s="32">
        <v>1093</v>
      </c>
      <c r="AY25" s="32">
        <v>1131</v>
      </c>
      <c r="AZ25" s="32">
        <v>1135</v>
      </c>
      <c r="BA25" s="32">
        <v>1136</v>
      </c>
      <c r="BB25" s="32">
        <v>1214</v>
      </c>
      <c r="BC25" s="32">
        <v>1381</v>
      </c>
      <c r="BD25" s="32">
        <v>1632</v>
      </c>
      <c r="BE25" s="33">
        <f t="shared" ref="BE25:BE38" si="934">SUM(BP25,AI25)</f>
        <v>2379</v>
      </c>
      <c r="BF25" s="30">
        <f t="shared" ref="BF25:BF38" si="935">SUM(BQ25,AJ25)</f>
        <v>1022</v>
      </c>
      <c r="BG25" s="30">
        <f t="shared" ref="BG25:BG38" si="936">SUM(BR25,AK25)</f>
        <v>1046</v>
      </c>
      <c r="BH25" s="30">
        <f t="shared" ref="BH25:BH38" si="937">SUM(BS25,AL25)</f>
        <v>2084</v>
      </c>
      <c r="BI25" s="30">
        <f t="shared" ref="BI25:BI38" si="938">SUM(BT25,AM25)</f>
        <v>2782</v>
      </c>
      <c r="BJ25" s="30">
        <f t="shared" ref="BJ25:BJ38" si="939">SUM(BU25,AN25)</f>
        <v>2896</v>
      </c>
      <c r="BK25" s="30">
        <f t="shared" ref="BK25:BK38" si="940">SUM(BV25,AO25)</f>
        <v>2950</v>
      </c>
      <c r="BL25" s="30">
        <f t="shared" ref="BL25:BL38" si="941">SUM(BW25,AP25)</f>
        <v>2975</v>
      </c>
      <c r="BM25" s="30">
        <f t="shared" ref="BM25:BM38" si="942">SUM(BX25,AQ25)</f>
        <v>3100</v>
      </c>
      <c r="BN25" s="30">
        <f t="shared" ref="BN25:BO38" si="943">SUM(BY25,AR25)</f>
        <v>3791</v>
      </c>
      <c r="BO25" s="30">
        <f t="shared" si="943"/>
        <v>4249</v>
      </c>
      <c r="BP25" s="117">
        <f t="shared" ref="BP25:BP38" si="944">+AT25+DH25</f>
        <v>1396</v>
      </c>
      <c r="BQ25" s="118">
        <f t="shared" ref="BQ25:BQ38" si="945">+AU25+DI25</f>
        <v>46</v>
      </c>
      <c r="BR25" s="118">
        <f t="shared" ref="BR25:BR38" si="946">+AV25+DJ25</f>
        <v>44</v>
      </c>
      <c r="BS25" s="118">
        <f t="shared" ref="BS25:BS38" si="947">+AW25+DK25</f>
        <v>1105</v>
      </c>
      <c r="BT25" s="118">
        <f t="shared" ref="BT25:BT38" si="948">+AX25+DL25</f>
        <v>1602</v>
      </c>
      <c r="BU25" s="118">
        <f t="shared" ref="BU25:BU38" si="949">+AY25+DM25</f>
        <v>1680</v>
      </c>
      <c r="BV25" s="118">
        <f t="shared" ref="BV25:BV38" si="950">+AZ25+DN25</f>
        <v>1636</v>
      </c>
      <c r="BW25" s="118">
        <f t="shared" ref="BW25:BW38" si="951">+BA25+DO25</f>
        <v>1631</v>
      </c>
      <c r="BX25" s="118">
        <f t="shared" ref="BX25:BX38" si="952">+BB25+DP25</f>
        <v>1714</v>
      </c>
      <c r="BY25" s="118">
        <f t="shared" ref="BY25:BZ38" si="953">+BC25+DQ25</f>
        <v>1857</v>
      </c>
      <c r="BZ25" s="118">
        <f t="shared" si="953"/>
        <v>2067</v>
      </c>
      <c r="CA25" s="400">
        <f t="shared" si="174"/>
        <v>0.58680117696511136</v>
      </c>
      <c r="CB25" s="401">
        <f t="shared" si="175"/>
        <v>4.5009784735812131E-2</v>
      </c>
      <c r="CC25" s="401">
        <f t="shared" si="176"/>
        <v>4.2065009560229447E-2</v>
      </c>
      <c r="CD25" s="401">
        <f t="shared" si="177"/>
        <v>0.53023032629558542</v>
      </c>
      <c r="CE25" s="401">
        <f t="shared" si="178"/>
        <v>0.5758447160316319</v>
      </c>
      <c r="CF25" s="401">
        <f t="shared" si="179"/>
        <v>0.58011049723756902</v>
      </c>
      <c r="CG25" s="401">
        <f t="shared" si="180"/>
        <v>0.55457627118644071</v>
      </c>
      <c r="CH25" s="401">
        <f t="shared" ref="CH25:CH38" si="954">+BW25/BL25</f>
        <v>0.54823529411764704</v>
      </c>
      <c r="CI25" s="401">
        <f t="shared" ref="CI25:CI38" si="955">+BX25/BM25</f>
        <v>0.55290322580645157</v>
      </c>
      <c r="CJ25" s="401">
        <f t="shared" ref="CJ25:CK38" si="956">+BY25/BN25</f>
        <v>0.48984436824056976</v>
      </c>
      <c r="CK25" s="401">
        <f t="shared" si="956"/>
        <v>0.48646740409508121</v>
      </c>
      <c r="CL25" s="119">
        <f t="shared" ref="CL25:CL38" si="957">+BP25/AI25</f>
        <v>1.4201424211597151</v>
      </c>
      <c r="CM25" s="120">
        <f t="shared" ref="CM25:CM38" si="958">+BQ25/AJ25</f>
        <v>4.7131147540983603E-2</v>
      </c>
      <c r="CN25" s="120">
        <f t="shared" ref="CN25:CN38" si="959">+BR25/AK25</f>
        <v>4.3912175648702596E-2</v>
      </c>
      <c r="CO25" s="120">
        <f t="shared" ref="CO25:CO38" si="960">+BS25/AL25</f>
        <v>1.128702757916241</v>
      </c>
      <c r="CP25" s="120">
        <f t="shared" ref="CP25:CP38" si="961">+BT25/AM25</f>
        <v>1.3576271186440678</v>
      </c>
      <c r="CQ25" s="120">
        <f t="shared" ref="CQ25:CQ38" si="962">+BU25/AN25</f>
        <v>1.381578947368421</v>
      </c>
      <c r="CR25" s="120">
        <f t="shared" ref="CR25:CR38" si="963">+BV25/AO25</f>
        <v>1.2450532724505328</v>
      </c>
      <c r="CS25" s="120">
        <f t="shared" ref="CS25:CS38" si="964">+BW25/AP25</f>
        <v>1.2135416666666667</v>
      </c>
      <c r="CT25" s="120">
        <f t="shared" ref="CT25:CT38" si="965">+BX25/AQ25</f>
        <v>1.2366522366522366</v>
      </c>
      <c r="CU25" s="120">
        <f t="shared" ref="CU25:CU38" si="966">+BY25/AR25</f>
        <v>0.9601861427094105</v>
      </c>
      <c r="CV25" s="120"/>
      <c r="CW25" s="70" t="s">
        <v>36</v>
      </c>
      <c r="CX25" s="39" t="s">
        <v>36</v>
      </c>
      <c r="CY25" s="284" t="s">
        <v>36</v>
      </c>
      <c r="CZ25" s="284" t="s">
        <v>36</v>
      </c>
      <c r="DA25" s="285" t="s">
        <v>36</v>
      </c>
      <c r="DB25" s="285" t="s">
        <v>36</v>
      </c>
      <c r="DC25" s="285" t="s">
        <v>36</v>
      </c>
      <c r="DD25" s="285" t="s">
        <v>36</v>
      </c>
      <c r="DE25" s="14" t="s">
        <v>36</v>
      </c>
      <c r="DF25" s="14" t="s">
        <v>36</v>
      </c>
      <c r="DG25" s="14" t="s">
        <v>36</v>
      </c>
      <c r="DH25" s="281">
        <v>199</v>
      </c>
      <c r="DI25" s="280"/>
      <c r="DJ25" s="280"/>
      <c r="DK25" s="280">
        <v>60</v>
      </c>
      <c r="DL25" s="280">
        <v>509</v>
      </c>
      <c r="DM25" s="280">
        <v>549</v>
      </c>
      <c r="DN25" s="280">
        <v>501</v>
      </c>
      <c r="DO25" s="280">
        <v>495</v>
      </c>
      <c r="DP25" s="32">
        <v>500</v>
      </c>
      <c r="DQ25" s="32">
        <v>476</v>
      </c>
      <c r="DR25" s="32">
        <v>435</v>
      </c>
      <c r="DS25" s="286">
        <f t="shared" ref="DS25:DS38" si="967">SUM(DH25,CW25)</f>
        <v>199</v>
      </c>
      <c r="DT25" s="287">
        <f t="shared" ref="DT25:DT38" si="968">SUM(DI25,CX25)</f>
        <v>0</v>
      </c>
      <c r="DU25" s="287">
        <f t="shared" ref="DU25:DU38" si="969">SUM(DJ25,CY25)</f>
        <v>0</v>
      </c>
      <c r="DV25" s="287">
        <f t="shared" ref="DV25:DV38" si="970">SUM(DK25,CZ25)</f>
        <v>60</v>
      </c>
      <c r="DW25" s="287">
        <f t="shared" ref="DW25:DW38" si="971">SUM(DL25,DA25)</f>
        <v>509</v>
      </c>
      <c r="DX25" s="287">
        <f t="shared" ref="DX25:DX38" si="972">SUM(DM25,DB25)</f>
        <v>549</v>
      </c>
      <c r="DY25" s="287">
        <f t="shared" ref="DY25:DY38" si="973">SUM(DN25,DC25)</f>
        <v>501</v>
      </c>
      <c r="DZ25" s="287">
        <f t="shared" ref="DZ25:DZ38" si="974">SUM(DO25,DD25)</f>
        <v>495</v>
      </c>
      <c r="EA25" s="287">
        <f t="shared" ref="EA25:EA38" si="975">SUM(DP25,DE25)</f>
        <v>500</v>
      </c>
      <c r="EB25" s="287">
        <f t="shared" ref="EB25:EC38" si="976">SUM(DQ25,DF25)</f>
        <v>476</v>
      </c>
      <c r="EC25" s="287">
        <f t="shared" si="976"/>
        <v>435</v>
      </c>
      <c r="ED25" s="461">
        <v>35</v>
      </c>
      <c r="EE25" s="444">
        <v>33</v>
      </c>
      <c r="EF25" s="462">
        <v>7</v>
      </c>
      <c r="EG25" s="462">
        <v>8</v>
      </c>
      <c r="EH25" s="468">
        <f t="shared" ref="EH25:EH38" si="977">SUM(EF25,ED25)</f>
        <v>42</v>
      </c>
      <c r="EI25" s="468">
        <f t="shared" ref="EI25:EI38" si="978">SUM(EG25,EE25)</f>
        <v>41</v>
      </c>
      <c r="EJ25" s="461">
        <v>106</v>
      </c>
      <c r="EK25" s="444">
        <v>87</v>
      </c>
      <c r="EL25" s="462">
        <v>177</v>
      </c>
      <c r="EM25" s="462">
        <v>43</v>
      </c>
      <c r="EN25" s="468">
        <f t="shared" ref="EN25:EO37" si="979">SUM(EL25,EJ25)</f>
        <v>283</v>
      </c>
      <c r="EO25" s="468">
        <f t="shared" si="979"/>
        <v>130</v>
      </c>
      <c r="EP25" s="461">
        <v>348</v>
      </c>
      <c r="EQ25" s="444">
        <v>337</v>
      </c>
      <c r="ER25" s="462">
        <v>18</v>
      </c>
      <c r="ES25" s="462">
        <v>13</v>
      </c>
      <c r="ET25" s="468">
        <f t="shared" ref="ET25:EU37" si="980">SUM(ER25,EP25)</f>
        <v>366</v>
      </c>
      <c r="EU25" s="468">
        <f t="shared" si="980"/>
        <v>350</v>
      </c>
      <c r="EV25" s="461">
        <v>94</v>
      </c>
      <c r="EW25" s="444">
        <v>96</v>
      </c>
      <c r="EX25" s="462">
        <v>6</v>
      </c>
      <c r="EY25" s="462">
        <v>7</v>
      </c>
      <c r="EZ25" s="468">
        <f t="shared" ref="EZ25:FA37" si="981">SUM(EX25,EV25)</f>
        <v>100</v>
      </c>
      <c r="FA25" s="468">
        <f t="shared" si="981"/>
        <v>103</v>
      </c>
      <c r="FB25" s="461">
        <v>199</v>
      </c>
      <c r="FC25" s="444">
        <v>144</v>
      </c>
      <c r="FD25" s="462">
        <v>25</v>
      </c>
      <c r="FE25" s="462">
        <v>8</v>
      </c>
      <c r="FF25" s="468">
        <f t="shared" ref="FF25:FG37" si="982">SUM(FD25,FB25)</f>
        <v>224</v>
      </c>
      <c r="FG25" s="468">
        <f t="shared" si="982"/>
        <v>152</v>
      </c>
      <c r="FH25" s="461">
        <v>180</v>
      </c>
      <c r="FI25" s="444">
        <v>165</v>
      </c>
      <c r="FJ25" s="462">
        <v>23</v>
      </c>
      <c r="FK25" s="462">
        <v>23</v>
      </c>
      <c r="FL25" s="468">
        <f t="shared" ref="FL25:FM37" si="983">SUM(FJ25,FH25)</f>
        <v>203</v>
      </c>
      <c r="FM25" s="468">
        <f t="shared" si="983"/>
        <v>188</v>
      </c>
      <c r="FN25" s="461">
        <v>13</v>
      </c>
      <c r="FO25" s="444">
        <v>12</v>
      </c>
      <c r="FP25" s="462">
        <v>7</v>
      </c>
      <c r="FQ25" s="462">
        <v>6</v>
      </c>
      <c r="FR25" s="468">
        <f t="shared" ref="FR25:FS37" si="984">SUM(FP25,FN25)</f>
        <v>20</v>
      </c>
      <c r="FS25" s="468">
        <f t="shared" si="984"/>
        <v>18</v>
      </c>
      <c r="FT25" s="461">
        <v>94</v>
      </c>
      <c r="FU25" s="444">
        <v>92</v>
      </c>
      <c r="FV25" s="462">
        <v>37</v>
      </c>
      <c r="FW25" s="462">
        <v>15</v>
      </c>
      <c r="FX25" s="468">
        <f t="shared" ref="FX25:FY37" si="985">SUM(FV25,FT25)</f>
        <v>131</v>
      </c>
      <c r="FY25" s="468">
        <f t="shared" si="985"/>
        <v>107</v>
      </c>
      <c r="FZ25" s="461">
        <v>18</v>
      </c>
      <c r="GA25" s="444">
        <v>14</v>
      </c>
      <c r="GB25" s="462">
        <v>4</v>
      </c>
      <c r="GC25" s="462">
        <v>1</v>
      </c>
      <c r="GD25" s="468">
        <f t="shared" ref="GD25:GE37" si="986">SUM(GB25,FZ25)</f>
        <v>22</v>
      </c>
      <c r="GE25" s="468">
        <f t="shared" si="986"/>
        <v>15</v>
      </c>
      <c r="GF25" s="461">
        <v>918</v>
      </c>
      <c r="GG25" s="444">
        <v>602</v>
      </c>
      <c r="GH25" s="462">
        <v>338</v>
      </c>
      <c r="GI25" s="462">
        <v>147</v>
      </c>
      <c r="GJ25" s="468">
        <f t="shared" ref="GJ25:GK37" si="987">SUM(GH25,GF25)</f>
        <v>1256</v>
      </c>
      <c r="GK25" s="468">
        <f t="shared" si="987"/>
        <v>749</v>
      </c>
      <c r="GL25" s="461">
        <v>187</v>
      </c>
      <c r="GM25" s="444">
        <v>176</v>
      </c>
      <c r="GN25" s="462">
        <v>23</v>
      </c>
      <c r="GO25" s="462">
        <v>20</v>
      </c>
      <c r="GP25" s="468">
        <f t="shared" ref="GP25:GQ37" si="988">SUM(GN25,GL25)</f>
        <v>210</v>
      </c>
      <c r="GQ25" s="468">
        <f t="shared" si="988"/>
        <v>196</v>
      </c>
      <c r="GR25" s="461">
        <v>35</v>
      </c>
      <c r="GS25" s="444">
        <v>26</v>
      </c>
      <c r="GT25" s="462">
        <v>1</v>
      </c>
      <c r="GU25" s="462"/>
      <c r="GV25" s="327">
        <f t="shared" ref="GV25:GW37" si="989">SUM(GT25,GR25)</f>
        <v>36</v>
      </c>
      <c r="GW25" s="327">
        <f t="shared" si="989"/>
        <v>26</v>
      </c>
      <c r="GX25" s="501">
        <v>146</v>
      </c>
      <c r="GY25" s="502">
        <v>135</v>
      </c>
      <c r="GZ25" s="502">
        <v>144</v>
      </c>
      <c r="HA25" s="502">
        <v>144</v>
      </c>
      <c r="HB25" s="503">
        <v>140</v>
      </c>
      <c r="HC25" s="503">
        <v>113</v>
      </c>
      <c r="HD25" s="503">
        <v>96</v>
      </c>
      <c r="HE25" s="503">
        <v>101</v>
      </c>
      <c r="HF25" s="504">
        <v>91</v>
      </c>
      <c r="HG25" s="501">
        <v>5</v>
      </c>
      <c r="HH25" s="503">
        <v>2</v>
      </c>
      <c r="HI25" s="503">
        <v>2</v>
      </c>
      <c r="HJ25" s="503"/>
      <c r="HK25" s="503">
        <v>0</v>
      </c>
      <c r="HL25" s="503">
        <v>1</v>
      </c>
      <c r="HM25" s="503">
        <v>3</v>
      </c>
      <c r="HN25" s="503">
        <v>2</v>
      </c>
      <c r="HO25" s="504">
        <v>4</v>
      </c>
      <c r="HP25" s="505">
        <f t="shared" ref="HP25:HP38" si="990">SUM(HG25,GX25)</f>
        <v>151</v>
      </c>
      <c r="HQ25" s="506">
        <f t="shared" ref="HQ25:HQ38" si="991">SUM(HH25,GY25)</f>
        <v>137</v>
      </c>
      <c r="HR25" s="506">
        <f t="shared" ref="HR25:HR38" si="992">SUM(HI25,GZ25)</f>
        <v>146</v>
      </c>
      <c r="HS25" s="506">
        <f t="shared" ref="HS25:HS38" si="993">SUM(HJ25,HA25)</f>
        <v>144</v>
      </c>
      <c r="HT25" s="506">
        <f t="shared" ref="HT25:HT38" si="994">SUM(HK25,HB25)</f>
        <v>140</v>
      </c>
      <c r="HU25" s="506">
        <f t="shared" ref="HU25:HU38" si="995">SUM(HL25,HC25)</f>
        <v>114</v>
      </c>
      <c r="HV25" s="506">
        <f t="shared" ref="HV25:HV38" si="996">SUM(HM25,HD25)</f>
        <v>99</v>
      </c>
      <c r="HW25" s="506">
        <f t="shared" ref="HW25:HW38" si="997">SUM(HN25,HE25)</f>
        <v>103</v>
      </c>
      <c r="HX25" s="506">
        <f t="shared" ref="HX25:HX38" si="998">SUM(HO25,HF25)</f>
        <v>95</v>
      </c>
      <c r="HY25" s="505">
        <f t="shared" si="226"/>
        <v>806</v>
      </c>
      <c r="HZ25" s="507">
        <f t="shared" si="227"/>
        <v>1136</v>
      </c>
      <c r="IA25" s="507">
        <f t="shared" si="228"/>
        <v>867</v>
      </c>
      <c r="IB25" s="507">
        <f t="shared" si="229"/>
        <v>987</v>
      </c>
      <c r="IC25" s="508">
        <f t="shared" si="230"/>
        <v>1532</v>
      </c>
      <c r="ID25" s="508">
        <f t="shared" si="231"/>
        <v>1886</v>
      </c>
      <c r="IE25" s="508">
        <f t="shared" si="232"/>
        <v>1940</v>
      </c>
      <c r="IF25" s="508">
        <f t="shared" si="233"/>
        <v>1939</v>
      </c>
      <c r="IG25" s="508">
        <f t="shared" si="233"/>
        <v>1868</v>
      </c>
      <c r="IH25" s="505">
        <f t="shared" si="234"/>
        <v>307</v>
      </c>
      <c r="II25" s="506">
        <f t="shared" si="235"/>
        <v>84</v>
      </c>
      <c r="IJ25" s="506">
        <f t="shared" si="236"/>
        <v>102</v>
      </c>
      <c r="IK25" s="506">
        <f t="shared" si="237"/>
        <v>439</v>
      </c>
      <c r="IL25" s="506">
        <f t="shared" si="238"/>
        <v>395</v>
      </c>
      <c r="IM25" s="506">
        <f t="shared" si="239"/>
        <v>472</v>
      </c>
      <c r="IN25" s="506">
        <f t="shared" si="240"/>
        <v>522</v>
      </c>
      <c r="IO25" s="506">
        <f t="shared" si="241"/>
        <v>508</v>
      </c>
      <c r="IP25" s="506">
        <f t="shared" si="241"/>
        <v>556</v>
      </c>
      <c r="IQ25" s="505">
        <f t="shared" si="242"/>
        <v>1113</v>
      </c>
      <c r="IR25" s="506">
        <f t="shared" si="243"/>
        <v>1220</v>
      </c>
      <c r="IS25" s="506">
        <f t="shared" si="244"/>
        <v>969</v>
      </c>
      <c r="IT25" s="506">
        <f t="shared" si="245"/>
        <v>1426</v>
      </c>
      <c r="IU25" s="506">
        <f t="shared" si="246"/>
        <v>1927</v>
      </c>
      <c r="IV25" s="506">
        <f t="shared" si="247"/>
        <v>2358</v>
      </c>
      <c r="IW25" s="506">
        <f t="shared" si="248"/>
        <v>2462</v>
      </c>
      <c r="IX25" s="506">
        <f t="shared" si="249"/>
        <v>2447</v>
      </c>
      <c r="IY25" s="506">
        <f t="shared" si="249"/>
        <v>2424</v>
      </c>
      <c r="IZ25" s="501">
        <v>456</v>
      </c>
      <c r="JA25" s="502">
        <v>510</v>
      </c>
      <c r="JB25" s="502">
        <v>530</v>
      </c>
      <c r="JC25" s="502">
        <v>594</v>
      </c>
      <c r="JD25" s="503">
        <v>1023</v>
      </c>
      <c r="JE25" s="503">
        <v>862</v>
      </c>
      <c r="JF25" s="503">
        <v>935</v>
      </c>
      <c r="JG25" s="503">
        <v>1039</v>
      </c>
      <c r="JH25" s="504">
        <v>1069</v>
      </c>
      <c r="JI25" s="501">
        <v>108</v>
      </c>
      <c r="JJ25" s="503">
        <v>40</v>
      </c>
      <c r="JK25" s="503">
        <v>47</v>
      </c>
      <c r="JL25" s="503">
        <v>244</v>
      </c>
      <c r="JM25" s="503">
        <v>107</v>
      </c>
      <c r="JN25" s="503">
        <v>78</v>
      </c>
      <c r="JO25" s="503">
        <v>89</v>
      </c>
      <c r="JP25" s="503">
        <v>133</v>
      </c>
      <c r="JQ25" s="504">
        <v>174</v>
      </c>
      <c r="JR25" s="505">
        <f t="shared" ref="JR25:JR38" si="999">SUM(JI25,IZ25)</f>
        <v>564</v>
      </c>
      <c r="JS25" s="506">
        <f t="shared" ref="JS25:JS38" si="1000">SUM(JJ25,JA25)</f>
        <v>550</v>
      </c>
      <c r="JT25" s="506">
        <f t="shared" ref="JT25:JT38" si="1001">SUM(JK25,JB25)</f>
        <v>577</v>
      </c>
      <c r="JU25" s="506">
        <f t="shared" ref="JU25:JU38" si="1002">SUM(JL25,JC25)</f>
        <v>838</v>
      </c>
      <c r="JV25" s="506">
        <f t="shared" ref="JV25:JV38" si="1003">SUM(JM25,JD25)</f>
        <v>1130</v>
      </c>
      <c r="JW25" s="506">
        <f t="shared" ref="JW25:JW38" si="1004">SUM(JN25,JE25)</f>
        <v>940</v>
      </c>
      <c r="JX25" s="506">
        <f t="shared" ref="JX25:JX38" si="1005">SUM(JO25,JF25)</f>
        <v>1024</v>
      </c>
      <c r="JY25" s="506">
        <f t="shared" ref="JY25:JZ38" si="1006">SUM(JP25,JG25)</f>
        <v>1172</v>
      </c>
      <c r="JZ25" s="506">
        <f t="shared" si="1006"/>
        <v>1243</v>
      </c>
      <c r="KA25" s="501">
        <v>350</v>
      </c>
      <c r="KB25" s="502">
        <v>626</v>
      </c>
      <c r="KC25" s="502">
        <v>337</v>
      </c>
      <c r="KD25" s="502">
        <v>393</v>
      </c>
      <c r="KE25" s="503">
        <v>509</v>
      </c>
      <c r="KF25" s="503">
        <v>1024</v>
      </c>
      <c r="KG25" s="503">
        <v>1005</v>
      </c>
      <c r="KH25" s="503">
        <v>900</v>
      </c>
      <c r="KI25" s="504">
        <v>799</v>
      </c>
      <c r="KJ25" s="501">
        <v>199</v>
      </c>
      <c r="KK25" s="503">
        <v>44</v>
      </c>
      <c r="KL25" s="503">
        <v>55</v>
      </c>
      <c r="KM25" s="503">
        <v>195</v>
      </c>
      <c r="KN25" s="503">
        <v>288</v>
      </c>
      <c r="KO25" s="503">
        <v>394</v>
      </c>
      <c r="KP25" s="503">
        <v>433</v>
      </c>
      <c r="KQ25" s="503">
        <v>375</v>
      </c>
      <c r="KR25" s="504">
        <v>382</v>
      </c>
      <c r="KS25" s="505">
        <f t="shared" ref="KS25:KS38" si="1007">SUM(KJ25,KA25)</f>
        <v>549</v>
      </c>
      <c r="KT25" s="506">
        <f t="shared" ref="KT25:KT38" si="1008">SUM(KK25,KB25)</f>
        <v>670</v>
      </c>
      <c r="KU25" s="506">
        <f t="shared" ref="KU25:KU38" si="1009">SUM(KL25,KC25)</f>
        <v>392</v>
      </c>
      <c r="KV25" s="506">
        <f t="shared" ref="KV25:KV38" si="1010">SUM(KM25,KD25)</f>
        <v>588</v>
      </c>
      <c r="KW25" s="506">
        <f t="shared" ref="KW25:KW38" si="1011">SUM(KN25,KE25)</f>
        <v>797</v>
      </c>
      <c r="KX25" s="506">
        <f t="shared" ref="KX25:KX38" si="1012">SUM(KO25,KF25)</f>
        <v>1418</v>
      </c>
      <c r="KY25" s="506">
        <f t="shared" ref="KY25:KY38" si="1013">SUM(KP25,KG25)</f>
        <v>1438</v>
      </c>
      <c r="KZ25" s="506">
        <f t="shared" ref="KZ25:LA38" si="1014">SUM(KQ25,KH25)</f>
        <v>1275</v>
      </c>
      <c r="LA25" s="506">
        <f t="shared" si="1014"/>
        <v>1181</v>
      </c>
      <c r="LB25" s="505">
        <f t="shared" si="258"/>
        <v>1013</v>
      </c>
      <c r="LC25" s="507">
        <f t="shared" si="259"/>
        <v>616</v>
      </c>
      <c r="LD25" s="507">
        <f t="shared" si="260"/>
        <v>853</v>
      </c>
      <c r="LE25" s="507">
        <f t="shared" si="261"/>
        <v>873</v>
      </c>
      <c r="LF25" s="508">
        <f t="shared" si="262"/>
        <v>983</v>
      </c>
      <c r="LG25" s="508">
        <f t="shared" si="263"/>
        <v>650</v>
      </c>
      <c r="LH25" s="508">
        <f t="shared" si="264"/>
        <v>655</v>
      </c>
      <c r="LI25" s="508">
        <f t="shared" si="265"/>
        <v>716</v>
      </c>
      <c r="LJ25" s="508">
        <f t="shared" si="265"/>
        <v>676</v>
      </c>
      <c r="LK25" s="505">
        <f t="shared" si="266"/>
        <v>400</v>
      </c>
      <c r="LL25" s="506">
        <f t="shared" si="267"/>
        <v>111</v>
      </c>
      <c r="LM25" s="506">
        <f t="shared" si="268"/>
        <v>103</v>
      </c>
      <c r="LN25" s="506">
        <f t="shared" si="269"/>
        <v>71</v>
      </c>
      <c r="LO25" s="506">
        <f t="shared" si="270"/>
        <v>241</v>
      </c>
      <c r="LP25" s="506">
        <f t="shared" si="271"/>
        <v>203</v>
      </c>
      <c r="LQ25" s="506">
        <f t="shared" si="272"/>
        <v>208</v>
      </c>
      <c r="LR25" s="506">
        <f t="shared" si="273"/>
        <v>259</v>
      </c>
      <c r="LS25" s="506">
        <f t="shared" si="273"/>
        <v>271</v>
      </c>
      <c r="LT25" s="505">
        <f t="shared" si="274"/>
        <v>1413</v>
      </c>
      <c r="LU25" s="506">
        <f t="shared" si="275"/>
        <v>727</v>
      </c>
      <c r="LV25" s="506">
        <f t="shared" si="276"/>
        <v>956</v>
      </c>
      <c r="LW25" s="506">
        <f t="shared" si="277"/>
        <v>944</v>
      </c>
      <c r="LX25" s="506">
        <f t="shared" si="278"/>
        <v>1224</v>
      </c>
      <c r="LY25" s="506">
        <f t="shared" si="279"/>
        <v>853</v>
      </c>
      <c r="LZ25" s="506">
        <f t="shared" si="280"/>
        <v>863</v>
      </c>
      <c r="MA25" s="506">
        <f t="shared" si="281"/>
        <v>975</v>
      </c>
      <c r="MB25" s="506">
        <f t="shared" si="281"/>
        <v>947</v>
      </c>
      <c r="MC25" s="501">
        <v>694</v>
      </c>
      <c r="MD25" s="502">
        <v>336</v>
      </c>
      <c r="ME25" s="502">
        <v>593</v>
      </c>
      <c r="MF25" s="502">
        <v>592</v>
      </c>
      <c r="MG25" s="503">
        <v>658</v>
      </c>
      <c r="MH25" s="503">
        <v>330</v>
      </c>
      <c r="MI25" s="503">
        <v>293</v>
      </c>
      <c r="MJ25" s="503">
        <v>349</v>
      </c>
      <c r="MK25" s="504">
        <v>334</v>
      </c>
      <c r="ML25" s="501">
        <v>323</v>
      </c>
      <c r="MM25" s="503">
        <v>100</v>
      </c>
      <c r="MN25" s="503">
        <v>91</v>
      </c>
      <c r="MO25" s="503">
        <v>4</v>
      </c>
      <c r="MP25" s="503">
        <v>172</v>
      </c>
      <c r="MQ25" s="503">
        <v>143</v>
      </c>
      <c r="MR25" s="503">
        <v>147</v>
      </c>
      <c r="MS25" s="503">
        <v>197</v>
      </c>
      <c r="MT25" s="504">
        <v>184</v>
      </c>
      <c r="MU25" s="505">
        <f t="shared" ref="MU25:MU38" si="1015">SUM(ML25,MC25)</f>
        <v>1017</v>
      </c>
      <c r="MV25" s="506">
        <f t="shared" ref="MV25:MV38" si="1016">SUM(MM25,MD25)</f>
        <v>436</v>
      </c>
      <c r="MW25" s="506">
        <f t="shared" ref="MW25:MW38" si="1017">SUM(MN25,ME25)</f>
        <v>684</v>
      </c>
      <c r="MX25" s="506">
        <f t="shared" ref="MX25:MX38" si="1018">SUM(MO25,MF25)</f>
        <v>596</v>
      </c>
      <c r="MY25" s="506">
        <f t="shared" ref="MY25:MY38" si="1019">SUM(MP25,MG25)</f>
        <v>830</v>
      </c>
      <c r="MZ25" s="506">
        <f t="shared" ref="MZ25:MZ38" si="1020">SUM(MQ25,MH25)</f>
        <v>473</v>
      </c>
      <c r="NA25" s="506">
        <f t="shared" ref="NA25:NA38" si="1021">SUM(MR25,MI25)</f>
        <v>440</v>
      </c>
      <c r="NB25" s="506">
        <f t="shared" ref="NB25:NC38" si="1022">SUM(MS25,MJ25)</f>
        <v>546</v>
      </c>
      <c r="NC25" s="506">
        <f t="shared" si="1022"/>
        <v>518</v>
      </c>
      <c r="ND25" s="501">
        <v>134</v>
      </c>
      <c r="NE25" s="502">
        <v>127</v>
      </c>
      <c r="NF25" s="502">
        <v>130</v>
      </c>
      <c r="NG25" s="502">
        <v>149</v>
      </c>
      <c r="NH25" s="503">
        <v>175</v>
      </c>
      <c r="NI25" s="503">
        <v>164</v>
      </c>
      <c r="NJ25" s="503">
        <v>187</v>
      </c>
      <c r="NK25" s="503">
        <v>205</v>
      </c>
      <c r="NL25" s="504">
        <v>199</v>
      </c>
      <c r="NM25" s="501">
        <v>11</v>
      </c>
      <c r="NN25" s="503">
        <v>1</v>
      </c>
      <c r="NO25" s="503">
        <v>1</v>
      </c>
      <c r="NP25" s="503">
        <v>67</v>
      </c>
      <c r="NQ25" s="503">
        <v>3</v>
      </c>
      <c r="NR25" s="503">
        <v>5</v>
      </c>
      <c r="NS25" s="503">
        <v>9</v>
      </c>
      <c r="NT25" s="503">
        <v>8</v>
      </c>
      <c r="NU25" s="504">
        <v>17</v>
      </c>
      <c r="NV25" s="505">
        <f t="shared" ref="NV25:NV38" si="1023">SUM(NM25,ND25)</f>
        <v>145</v>
      </c>
      <c r="NW25" s="506">
        <f t="shared" ref="NW25:NW38" si="1024">SUM(NN25,NE25)</f>
        <v>128</v>
      </c>
      <c r="NX25" s="506">
        <f t="shared" ref="NX25:NX38" si="1025">SUM(NO25,NF25)</f>
        <v>131</v>
      </c>
      <c r="NY25" s="506">
        <f t="shared" ref="NY25:NY38" si="1026">SUM(NP25,NG25)</f>
        <v>216</v>
      </c>
      <c r="NZ25" s="506">
        <f t="shared" ref="NZ25:NZ38" si="1027">SUM(NQ25,NH25)</f>
        <v>178</v>
      </c>
      <c r="OA25" s="506">
        <f t="shared" ref="OA25:OA38" si="1028">SUM(NR25,NI25)</f>
        <v>169</v>
      </c>
      <c r="OB25" s="506">
        <f t="shared" ref="OB25:OB38" si="1029">SUM(NS25,NJ25)</f>
        <v>196</v>
      </c>
      <c r="OC25" s="506">
        <f t="shared" ref="OC25:OD38" si="1030">SUM(NT25,NK25)</f>
        <v>213</v>
      </c>
      <c r="OD25" s="506">
        <f t="shared" si="1030"/>
        <v>216</v>
      </c>
      <c r="OE25" s="501">
        <v>185</v>
      </c>
      <c r="OF25" s="502">
        <v>153</v>
      </c>
      <c r="OG25" s="502">
        <v>130</v>
      </c>
      <c r="OH25" s="502">
        <v>132</v>
      </c>
      <c r="OI25" s="503">
        <v>150</v>
      </c>
      <c r="OJ25" s="503">
        <v>156</v>
      </c>
      <c r="OK25" s="503">
        <v>175</v>
      </c>
      <c r="OL25" s="503">
        <v>162</v>
      </c>
      <c r="OM25" s="504">
        <v>143</v>
      </c>
      <c r="ON25" s="501">
        <v>66</v>
      </c>
      <c r="OO25" s="503">
        <v>10</v>
      </c>
      <c r="OP25" s="503">
        <v>11</v>
      </c>
      <c r="OQ25" s="503"/>
      <c r="OR25" s="503">
        <v>66</v>
      </c>
      <c r="OS25" s="503">
        <v>55</v>
      </c>
      <c r="OT25" s="503">
        <v>52</v>
      </c>
      <c r="OU25" s="503">
        <v>54</v>
      </c>
      <c r="OV25" s="504">
        <v>70</v>
      </c>
      <c r="OW25" s="505">
        <f t="shared" ref="OW25:OW38" si="1031">SUM(ON25,OE25)</f>
        <v>251</v>
      </c>
      <c r="OX25" s="506">
        <f t="shared" ref="OX25:OX38" si="1032">SUM(OO25,OF25)</f>
        <v>163</v>
      </c>
      <c r="OY25" s="506">
        <f t="shared" ref="OY25:OY38" si="1033">SUM(OP25,OG25)</f>
        <v>141</v>
      </c>
      <c r="OZ25" s="506">
        <f t="shared" ref="OZ25:OZ38" si="1034">SUM(OQ25,OH25)</f>
        <v>132</v>
      </c>
      <c r="PA25" s="506">
        <f t="shared" ref="PA25:PA38" si="1035">SUM(OR25,OI25)</f>
        <v>216</v>
      </c>
      <c r="PB25" s="506">
        <f t="shared" ref="PB25:PB38" si="1036">SUM(OS25,OJ25)</f>
        <v>211</v>
      </c>
      <c r="PC25" s="506">
        <f t="shared" ref="PC25:PC38" si="1037">SUM(OT25,OK25)</f>
        <v>227</v>
      </c>
      <c r="PD25" s="506">
        <f t="shared" ref="PD25:PE38" si="1038">SUM(OU25,OL25)</f>
        <v>216</v>
      </c>
      <c r="PE25" s="506">
        <f t="shared" si="1038"/>
        <v>213</v>
      </c>
      <c r="PF25" s="277"/>
      <c r="PG25" s="277"/>
    </row>
    <row r="26" spans="1:423" s="12" customFormat="1" x14ac:dyDescent="0.2">
      <c r="A26" s="11" t="s">
        <v>39</v>
      </c>
      <c r="B26" s="34">
        <f t="shared" si="901"/>
        <v>11150</v>
      </c>
      <c r="C26" s="34">
        <f t="shared" si="902"/>
        <v>15097</v>
      </c>
      <c r="D26" s="34">
        <f t="shared" si="903"/>
        <v>16149</v>
      </c>
      <c r="E26" s="34">
        <f t="shared" si="904"/>
        <v>16819</v>
      </c>
      <c r="F26" s="34">
        <f t="shared" si="905"/>
        <v>18246</v>
      </c>
      <c r="G26" s="34">
        <f t="shared" si="906"/>
        <v>19157</v>
      </c>
      <c r="H26" s="34">
        <f t="shared" si="907"/>
        <v>20145</v>
      </c>
      <c r="I26" s="34">
        <f t="shared" si="908"/>
        <v>19824</v>
      </c>
      <c r="J26" s="34">
        <f t="shared" si="909"/>
        <v>20268</v>
      </c>
      <c r="K26" s="34">
        <f t="shared" si="910"/>
        <v>21522</v>
      </c>
      <c r="L26" s="34">
        <f t="shared" si="911"/>
        <v>23078</v>
      </c>
      <c r="M26" s="35">
        <f t="shared" si="912"/>
        <v>3685</v>
      </c>
      <c r="N26" s="29">
        <f t="shared" si="913"/>
        <v>6977</v>
      </c>
      <c r="O26" s="29">
        <f t="shared" si="914"/>
        <v>8837</v>
      </c>
      <c r="P26" s="29">
        <f t="shared" si="915"/>
        <v>8714</v>
      </c>
      <c r="Q26" s="29">
        <f t="shared" si="916"/>
        <v>10508</v>
      </c>
      <c r="R26" s="29">
        <f t="shared" si="917"/>
        <v>10493</v>
      </c>
      <c r="S26" s="29">
        <f t="shared" si="918"/>
        <v>10586</v>
      </c>
      <c r="T26" s="29">
        <f t="shared" si="919"/>
        <v>10351</v>
      </c>
      <c r="U26" s="29">
        <f t="shared" si="920"/>
        <v>10876</v>
      </c>
      <c r="V26" s="29">
        <f t="shared" si="921"/>
        <v>10712</v>
      </c>
      <c r="W26" s="29">
        <f t="shared" si="922"/>
        <v>11301</v>
      </c>
      <c r="X26" s="35">
        <f t="shared" si="923"/>
        <v>14835</v>
      </c>
      <c r="Y26" s="29">
        <f t="shared" si="924"/>
        <v>22074</v>
      </c>
      <c r="Z26" s="29">
        <f t="shared" si="925"/>
        <v>24986</v>
      </c>
      <c r="AA26" s="29">
        <f t="shared" si="926"/>
        <v>25533</v>
      </c>
      <c r="AB26" s="29">
        <f t="shared" si="927"/>
        <v>28754</v>
      </c>
      <c r="AC26" s="29">
        <f t="shared" si="928"/>
        <v>29650</v>
      </c>
      <c r="AD26" s="29">
        <f t="shared" si="929"/>
        <v>30731</v>
      </c>
      <c r="AE26" s="29">
        <f t="shared" si="930"/>
        <v>30175</v>
      </c>
      <c r="AF26" s="29">
        <f t="shared" si="931"/>
        <v>31144</v>
      </c>
      <c r="AG26" s="29">
        <f t="shared" si="932"/>
        <v>32234</v>
      </c>
      <c r="AH26" s="29">
        <f t="shared" si="933"/>
        <v>34379</v>
      </c>
      <c r="AI26" s="42">
        <v>2786</v>
      </c>
      <c r="AJ26" s="31">
        <v>4096</v>
      </c>
      <c r="AK26" s="31">
        <v>4441</v>
      </c>
      <c r="AL26" s="31">
        <v>4546</v>
      </c>
      <c r="AM26" s="32">
        <v>4748</v>
      </c>
      <c r="AN26" s="32">
        <v>5075</v>
      </c>
      <c r="AO26" s="32">
        <v>5373</v>
      </c>
      <c r="AP26" s="32">
        <v>5848</v>
      </c>
      <c r="AQ26" s="32">
        <v>6067</v>
      </c>
      <c r="AR26" s="32">
        <v>6512</v>
      </c>
      <c r="AS26" s="32">
        <v>7098</v>
      </c>
      <c r="AT26" s="42">
        <v>330</v>
      </c>
      <c r="AU26" s="32">
        <v>781</v>
      </c>
      <c r="AV26" s="32">
        <v>919</v>
      </c>
      <c r="AW26" s="32">
        <v>1117</v>
      </c>
      <c r="AX26" s="32">
        <v>1392</v>
      </c>
      <c r="AY26" s="32">
        <v>1579</v>
      </c>
      <c r="AZ26" s="32">
        <v>1810</v>
      </c>
      <c r="BA26" s="32">
        <v>1604</v>
      </c>
      <c r="BB26" s="32">
        <v>1625</v>
      </c>
      <c r="BC26" s="32">
        <v>1839</v>
      </c>
      <c r="BD26" s="32">
        <v>1839</v>
      </c>
      <c r="BE26" s="33">
        <f t="shared" si="934"/>
        <v>6392</v>
      </c>
      <c r="BF26" s="30">
        <f t="shared" si="935"/>
        <v>9783</v>
      </c>
      <c r="BG26" s="30">
        <f t="shared" si="936"/>
        <v>10421</v>
      </c>
      <c r="BH26" s="30">
        <f t="shared" si="937"/>
        <v>10451</v>
      </c>
      <c r="BI26" s="30">
        <f t="shared" si="938"/>
        <v>11891</v>
      </c>
      <c r="BJ26" s="30">
        <f t="shared" si="939"/>
        <v>12396</v>
      </c>
      <c r="BK26" s="30">
        <f t="shared" si="940"/>
        <v>13044</v>
      </c>
      <c r="BL26" s="30">
        <f t="shared" si="941"/>
        <v>13717</v>
      </c>
      <c r="BM26" s="30">
        <f t="shared" si="942"/>
        <v>14437</v>
      </c>
      <c r="BN26" s="30">
        <f t="shared" si="943"/>
        <v>14756</v>
      </c>
      <c r="BO26" s="30">
        <f t="shared" si="943"/>
        <v>15797</v>
      </c>
      <c r="BP26" s="117">
        <f t="shared" si="944"/>
        <v>3606</v>
      </c>
      <c r="BQ26" s="118">
        <f t="shared" si="945"/>
        <v>5687</v>
      </c>
      <c r="BR26" s="118">
        <f t="shared" si="946"/>
        <v>5980</v>
      </c>
      <c r="BS26" s="118">
        <f t="shared" si="947"/>
        <v>5905</v>
      </c>
      <c r="BT26" s="118">
        <f t="shared" si="948"/>
        <v>7143</v>
      </c>
      <c r="BU26" s="118">
        <f t="shared" si="949"/>
        <v>7321</v>
      </c>
      <c r="BV26" s="118">
        <f t="shared" si="950"/>
        <v>7671</v>
      </c>
      <c r="BW26" s="118">
        <f t="shared" si="951"/>
        <v>7869</v>
      </c>
      <c r="BX26" s="118">
        <f t="shared" si="952"/>
        <v>8370</v>
      </c>
      <c r="BY26" s="118">
        <f t="shared" si="953"/>
        <v>8244</v>
      </c>
      <c r="BZ26" s="118">
        <f t="shared" si="953"/>
        <v>8699</v>
      </c>
      <c r="CA26" s="400">
        <f t="shared" si="174"/>
        <v>0.56414267834793497</v>
      </c>
      <c r="CB26" s="401">
        <f t="shared" si="175"/>
        <v>0.58131452519676996</v>
      </c>
      <c r="CC26" s="401">
        <f t="shared" si="176"/>
        <v>0.57384128202667695</v>
      </c>
      <c r="CD26" s="401">
        <f t="shared" si="177"/>
        <v>0.56501770165534404</v>
      </c>
      <c r="CE26" s="401">
        <f t="shared" si="178"/>
        <v>0.60070641661760993</v>
      </c>
      <c r="CF26" s="401">
        <f t="shared" si="179"/>
        <v>0.59059373991610198</v>
      </c>
      <c r="CG26" s="401">
        <f t="shared" si="180"/>
        <v>0.58808647654093837</v>
      </c>
      <c r="CH26" s="401">
        <f t="shared" si="954"/>
        <v>0.57366771159874608</v>
      </c>
      <c r="CI26" s="401">
        <f t="shared" si="955"/>
        <v>0.57976033802036431</v>
      </c>
      <c r="CJ26" s="401">
        <f t="shared" si="956"/>
        <v>0.55868799132556246</v>
      </c>
      <c r="CK26" s="401">
        <f t="shared" si="956"/>
        <v>0.55067417864151424</v>
      </c>
      <c r="CL26" s="119">
        <f t="shared" si="957"/>
        <v>1.2943287867910984</v>
      </c>
      <c r="CM26" s="120">
        <f t="shared" si="958"/>
        <v>1.388427734375</v>
      </c>
      <c r="CN26" s="120">
        <f t="shared" si="959"/>
        <v>1.3465435712677325</v>
      </c>
      <c r="CO26" s="120">
        <f t="shared" si="960"/>
        <v>1.2989441267047954</v>
      </c>
      <c r="CP26" s="120">
        <f t="shared" si="961"/>
        <v>1.5044229149115418</v>
      </c>
      <c r="CQ26" s="120">
        <f t="shared" si="962"/>
        <v>1.4425615763546797</v>
      </c>
      <c r="CR26" s="120">
        <f t="shared" si="963"/>
        <v>1.4276940256839754</v>
      </c>
      <c r="CS26" s="120">
        <f t="shared" si="964"/>
        <v>1.3455882352941178</v>
      </c>
      <c r="CT26" s="120">
        <f t="shared" si="965"/>
        <v>1.3795945277731994</v>
      </c>
      <c r="CU26" s="120">
        <f t="shared" si="966"/>
        <v>1.2659705159705159</v>
      </c>
      <c r="CV26" s="120"/>
      <c r="CW26" s="70" t="s">
        <v>36</v>
      </c>
      <c r="CX26" s="39" t="s">
        <v>36</v>
      </c>
      <c r="CY26" s="284" t="s">
        <v>36</v>
      </c>
      <c r="CZ26" s="284" t="s">
        <v>36</v>
      </c>
      <c r="DA26" s="285" t="s">
        <v>36</v>
      </c>
      <c r="DB26" s="285" t="s">
        <v>36</v>
      </c>
      <c r="DC26" s="285" t="s">
        <v>36</v>
      </c>
      <c r="DD26" s="285" t="s">
        <v>36</v>
      </c>
      <c r="DE26" s="14" t="s">
        <v>36</v>
      </c>
      <c r="DF26" s="14" t="s">
        <v>36</v>
      </c>
      <c r="DG26" s="14" t="s">
        <v>36</v>
      </c>
      <c r="DH26" s="281">
        <v>3276</v>
      </c>
      <c r="DI26" s="280">
        <v>4906</v>
      </c>
      <c r="DJ26" s="280">
        <v>5061</v>
      </c>
      <c r="DK26" s="280">
        <v>4788</v>
      </c>
      <c r="DL26" s="280">
        <v>5751</v>
      </c>
      <c r="DM26" s="280">
        <v>5742</v>
      </c>
      <c r="DN26" s="280">
        <v>5861</v>
      </c>
      <c r="DO26" s="280">
        <v>6265</v>
      </c>
      <c r="DP26" s="32">
        <v>6745</v>
      </c>
      <c r="DQ26" s="32">
        <v>6405</v>
      </c>
      <c r="DR26" s="32">
        <v>6860</v>
      </c>
      <c r="DS26" s="286">
        <f t="shared" si="967"/>
        <v>3276</v>
      </c>
      <c r="DT26" s="287">
        <f t="shared" si="968"/>
        <v>4906</v>
      </c>
      <c r="DU26" s="287">
        <f t="shared" si="969"/>
        <v>5061</v>
      </c>
      <c r="DV26" s="287">
        <f t="shared" si="970"/>
        <v>4788</v>
      </c>
      <c r="DW26" s="287">
        <f t="shared" si="971"/>
        <v>5751</v>
      </c>
      <c r="DX26" s="287">
        <f t="shared" si="972"/>
        <v>5742</v>
      </c>
      <c r="DY26" s="287">
        <f t="shared" si="973"/>
        <v>5861</v>
      </c>
      <c r="DZ26" s="287">
        <f t="shared" si="974"/>
        <v>6265</v>
      </c>
      <c r="EA26" s="287">
        <f t="shared" si="975"/>
        <v>6745</v>
      </c>
      <c r="EB26" s="287">
        <f t="shared" si="976"/>
        <v>6405</v>
      </c>
      <c r="EC26" s="287">
        <f t="shared" si="976"/>
        <v>6860</v>
      </c>
      <c r="ED26" s="461">
        <v>366</v>
      </c>
      <c r="EE26" s="444">
        <v>352</v>
      </c>
      <c r="EF26" s="462">
        <v>56</v>
      </c>
      <c r="EG26" s="462">
        <v>47</v>
      </c>
      <c r="EH26" s="468">
        <f t="shared" si="977"/>
        <v>422</v>
      </c>
      <c r="EI26" s="468">
        <f t="shared" si="978"/>
        <v>399</v>
      </c>
      <c r="EJ26" s="461">
        <v>1085</v>
      </c>
      <c r="EK26" s="444">
        <v>1192</v>
      </c>
      <c r="EL26" s="462">
        <v>427</v>
      </c>
      <c r="EM26" s="462">
        <v>421</v>
      </c>
      <c r="EN26" s="468">
        <f t="shared" si="979"/>
        <v>1512</v>
      </c>
      <c r="EO26" s="468">
        <f t="shared" si="979"/>
        <v>1613</v>
      </c>
      <c r="EP26" s="461">
        <v>1394</v>
      </c>
      <c r="EQ26" s="444">
        <v>1652</v>
      </c>
      <c r="ER26" s="462">
        <v>67</v>
      </c>
      <c r="ES26" s="462">
        <v>63</v>
      </c>
      <c r="ET26" s="468">
        <f t="shared" si="980"/>
        <v>1461</v>
      </c>
      <c r="EU26" s="468">
        <f t="shared" si="980"/>
        <v>1715</v>
      </c>
      <c r="EV26" s="461">
        <v>2579</v>
      </c>
      <c r="EW26" s="444">
        <v>2873</v>
      </c>
      <c r="EX26" s="462">
        <v>391</v>
      </c>
      <c r="EY26" s="462">
        <v>492</v>
      </c>
      <c r="EZ26" s="468">
        <f t="shared" si="981"/>
        <v>2970</v>
      </c>
      <c r="FA26" s="468">
        <f t="shared" si="981"/>
        <v>3365</v>
      </c>
      <c r="FB26" s="461">
        <v>2914</v>
      </c>
      <c r="FC26" s="444">
        <v>3005</v>
      </c>
      <c r="FD26" s="462">
        <v>464</v>
      </c>
      <c r="FE26" s="462">
        <v>481</v>
      </c>
      <c r="FF26" s="468">
        <f t="shared" si="982"/>
        <v>3378</v>
      </c>
      <c r="FG26" s="468">
        <f t="shared" si="982"/>
        <v>3486</v>
      </c>
      <c r="FH26" s="461">
        <v>1285</v>
      </c>
      <c r="FI26" s="444">
        <v>1547</v>
      </c>
      <c r="FJ26" s="462">
        <v>187</v>
      </c>
      <c r="FK26" s="462">
        <v>204</v>
      </c>
      <c r="FL26" s="468">
        <f t="shared" si="983"/>
        <v>1472</v>
      </c>
      <c r="FM26" s="468">
        <f t="shared" si="983"/>
        <v>1751</v>
      </c>
      <c r="FN26" s="461">
        <v>907</v>
      </c>
      <c r="FO26" s="444">
        <v>891</v>
      </c>
      <c r="FP26" s="462">
        <v>102</v>
      </c>
      <c r="FQ26" s="462">
        <v>92</v>
      </c>
      <c r="FR26" s="468">
        <f t="shared" si="984"/>
        <v>1009</v>
      </c>
      <c r="FS26" s="468">
        <f t="shared" si="984"/>
        <v>983</v>
      </c>
      <c r="FT26" s="461">
        <v>1134</v>
      </c>
      <c r="FU26" s="444">
        <v>1112</v>
      </c>
      <c r="FV26" s="462">
        <v>302</v>
      </c>
      <c r="FW26" s="462">
        <v>320</v>
      </c>
      <c r="FX26" s="468">
        <f t="shared" si="985"/>
        <v>1436</v>
      </c>
      <c r="FY26" s="468">
        <f t="shared" si="985"/>
        <v>1432</v>
      </c>
      <c r="FZ26" s="461">
        <v>59</v>
      </c>
      <c r="GA26" s="444">
        <v>60</v>
      </c>
      <c r="GB26" s="462">
        <v>20</v>
      </c>
      <c r="GC26" s="462">
        <v>18</v>
      </c>
      <c r="GD26" s="468">
        <f t="shared" si="986"/>
        <v>79</v>
      </c>
      <c r="GE26" s="468">
        <f t="shared" si="986"/>
        <v>78</v>
      </c>
      <c r="GF26" s="461">
        <v>2423</v>
      </c>
      <c r="GG26" s="444">
        <v>2467</v>
      </c>
      <c r="GH26" s="462">
        <v>423</v>
      </c>
      <c r="GI26" s="462">
        <v>415</v>
      </c>
      <c r="GJ26" s="468">
        <f t="shared" si="987"/>
        <v>2846</v>
      </c>
      <c r="GK26" s="468">
        <f t="shared" si="987"/>
        <v>2882</v>
      </c>
      <c r="GL26" s="461">
        <v>634</v>
      </c>
      <c r="GM26" s="444">
        <v>625</v>
      </c>
      <c r="GN26" s="462">
        <v>16</v>
      </c>
      <c r="GO26" s="462">
        <v>24</v>
      </c>
      <c r="GP26" s="468">
        <f t="shared" si="988"/>
        <v>650</v>
      </c>
      <c r="GQ26" s="468">
        <f t="shared" si="988"/>
        <v>649</v>
      </c>
      <c r="GR26" s="461">
        <v>230</v>
      </c>
      <c r="GS26" s="444">
        <v>204</v>
      </c>
      <c r="GT26" s="462">
        <v>13</v>
      </c>
      <c r="GU26" s="462">
        <v>25</v>
      </c>
      <c r="GV26" s="327">
        <f t="shared" si="989"/>
        <v>243</v>
      </c>
      <c r="GW26" s="327">
        <f t="shared" si="989"/>
        <v>229</v>
      </c>
      <c r="GX26" s="501">
        <v>713</v>
      </c>
      <c r="GY26" s="502">
        <v>832</v>
      </c>
      <c r="GZ26" s="502">
        <v>625</v>
      </c>
      <c r="HA26" s="502">
        <v>468</v>
      </c>
      <c r="HB26" s="503">
        <v>601</v>
      </c>
      <c r="HC26" s="503">
        <v>664</v>
      </c>
      <c r="HD26" s="503">
        <v>781</v>
      </c>
      <c r="HE26" s="503">
        <v>978</v>
      </c>
      <c r="HF26" s="504">
        <v>896</v>
      </c>
      <c r="HG26" s="501">
        <v>6</v>
      </c>
      <c r="HH26" s="503">
        <v>20</v>
      </c>
      <c r="HI26" s="503">
        <v>15</v>
      </c>
      <c r="HJ26" s="503">
        <v>8</v>
      </c>
      <c r="HK26" s="503">
        <v>25</v>
      </c>
      <c r="HL26" s="503">
        <v>24</v>
      </c>
      <c r="HM26" s="503">
        <v>36</v>
      </c>
      <c r="HN26" s="503">
        <v>50</v>
      </c>
      <c r="HO26" s="504">
        <v>49</v>
      </c>
      <c r="HP26" s="505">
        <f t="shared" si="990"/>
        <v>719</v>
      </c>
      <c r="HQ26" s="506">
        <f t="shared" si="991"/>
        <v>852</v>
      </c>
      <c r="HR26" s="506">
        <f t="shared" si="992"/>
        <v>640</v>
      </c>
      <c r="HS26" s="506">
        <f t="shared" si="993"/>
        <v>476</v>
      </c>
      <c r="HT26" s="506">
        <f t="shared" si="994"/>
        <v>626</v>
      </c>
      <c r="HU26" s="506">
        <f t="shared" si="995"/>
        <v>688</v>
      </c>
      <c r="HV26" s="506">
        <f t="shared" si="996"/>
        <v>817</v>
      </c>
      <c r="HW26" s="506">
        <f t="shared" si="997"/>
        <v>1028</v>
      </c>
      <c r="HX26" s="506">
        <f t="shared" si="998"/>
        <v>945</v>
      </c>
      <c r="HY26" s="505">
        <f t="shared" si="226"/>
        <v>3699</v>
      </c>
      <c r="HZ26" s="507">
        <f t="shared" si="227"/>
        <v>5094</v>
      </c>
      <c r="IA26" s="507">
        <f t="shared" si="228"/>
        <v>5805</v>
      </c>
      <c r="IB26" s="507">
        <f t="shared" si="229"/>
        <v>6569</v>
      </c>
      <c r="IC26" s="508">
        <f t="shared" si="230"/>
        <v>8396</v>
      </c>
      <c r="ID26" s="508">
        <f t="shared" si="231"/>
        <v>9036</v>
      </c>
      <c r="IE26" s="508">
        <f t="shared" si="232"/>
        <v>9676</v>
      </c>
      <c r="IF26" s="508">
        <f t="shared" si="233"/>
        <v>8999</v>
      </c>
      <c r="IG26" s="508">
        <f t="shared" si="233"/>
        <v>9529</v>
      </c>
      <c r="IH26" s="505">
        <f t="shared" si="234"/>
        <v>67</v>
      </c>
      <c r="II26" s="506">
        <f t="shared" si="235"/>
        <v>683</v>
      </c>
      <c r="IJ26" s="506">
        <f t="shared" si="236"/>
        <v>1567</v>
      </c>
      <c r="IK26" s="506">
        <f t="shared" si="237"/>
        <v>1499</v>
      </c>
      <c r="IL26" s="506">
        <f t="shared" si="238"/>
        <v>1990</v>
      </c>
      <c r="IM26" s="506">
        <f t="shared" si="239"/>
        <v>1977</v>
      </c>
      <c r="IN26" s="506">
        <f t="shared" si="240"/>
        <v>1940</v>
      </c>
      <c r="IO26" s="506">
        <f t="shared" si="241"/>
        <v>1786</v>
      </c>
      <c r="IP26" s="506">
        <f t="shared" si="241"/>
        <v>1771</v>
      </c>
      <c r="IQ26" s="505">
        <f t="shared" si="242"/>
        <v>3766</v>
      </c>
      <c r="IR26" s="506">
        <f t="shared" si="243"/>
        <v>5777</v>
      </c>
      <c r="IS26" s="506">
        <f t="shared" si="244"/>
        <v>7372</v>
      </c>
      <c r="IT26" s="506">
        <f t="shared" si="245"/>
        <v>8068</v>
      </c>
      <c r="IU26" s="506">
        <f t="shared" si="246"/>
        <v>10386</v>
      </c>
      <c r="IV26" s="506">
        <f t="shared" si="247"/>
        <v>11013</v>
      </c>
      <c r="IW26" s="506">
        <f t="shared" si="248"/>
        <v>11616</v>
      </c>
      <c r="IX26" s="506">
        <f t="shared" si="249"/>
        <v>10785</v>
      </c>
      <c r="IY26" s="506">
        <f t="shared" si="249"/>
        <v>11300</v>
      </c>
      <c r="IZ26" s="501">
        <v>3134</v>
      </c>
      <c r="JA26" s="502">
        <v>4375</v>
      </c>
      <c r="JB26" s="502">
        <v>5005</v>
      </c>
      <c r="JC26" s="502">
        <v>5787</v>
      </c>
      <c r="JD26" s="503">
        <v>7542</v>
      </c>
      <c r="JE26" s="503">
        <v>8170</v>
      </c>
      <c r="JF26" s="503">
        <v>9027</v>
      </c>
      <c r="JG26" s="503">
        <v>8381</v>
      </c>
      <c r="JH26" s="504">
        <v>8478</v>
      </c>
      <c r="JI26" s="501">
        <v>66</v>
      </c>
      <c r="JJ26" s="503">
        <v>580</v>
      </c>
      <c r="JK26" s="503">
        <v>992</v>
      </c>
      <c r="JL26" s="503">
        <v>1058</v>
      </c>
      <c r="JM26" s="503">
        <v>1580</v>
      </c>
      <c r="JN26" s="503">
        <v>1592</v>
      </c>
      <c r="JO26" s="503">
        <v>1626</v>
      </c>
      <c r="JP26" s="503">
        <v>1705</v>
      </c>
      <c r="JQ26" s="504">
        <v>1655</v>
      </c>
      <c r="JR26" s="505">
        <f t="shared" si="999"/>
        <v>3200</v>
      </c>
      <c r="JS26" s="506">
        <f t="shared" si="1000"/>
        <v>4955</v>
      </c>
      <c r="JT26" s="506">
        <f t="shared" si="1001"/>
        <v>5997</v>
      </c>
      <c r="JU26" s="506">
        <f t="shared" si="1002"/>
        <v>6845</v>
      </c>
      <c r="JV26" s="506">
        <f t="shared" si="1003"/>
        <v>9122</v>
      </c>
      <c r="JW26" s="506">
        <f t="shared" si="1004"/>
        <v>9762</v>
      </c>
      <c r="JX26" s="506">
        <f t="shared" si="1005"/>
        <v>10653</v>
      </c>
      <c r="JY26" s="506">
        <f t="shared" si="1006"/>
        <v>10086</v>
      </c>
      <c r="JZ26" s="506">
        <f t="shared" si="1006"/>
        <v>10133</v>
      </c>
      <c r="KA26" s="501">
        <v>565</v>
      </c>
      <c r="KB26" s="502">
        <v>719</v>
      </c>
      <c r="KC26" s="502">
        <v>800</v>
      </c>
      <c r="KD26" s="502">
        <v>782</v>
      </c>
      <c r="KE26" s="503">
        <v>854</v>
      </c>
      <c r="KF26" s="503">
        <v>866</v>
      </c>
      <c r="KG26" s="503">
        <v>649</v>
      </c>
      <c r="KH26" s="503">
        <v>618</v>
      </c>
      <c r="KI26" s="504">
        <v>1051</v>
      </c>
      <c r="KJ26" s="501">
        <v>1</v>
      </c>
      <c r="KK26" s="503">
        <v>103</v>
      </c>
      <c r="KL26" s="503">
        <v>575</v>
      </c>
      <c r="KM26" s="503">
        <v>441</v>
      </c>
      <c r="KN26" s="503">
        <v>410</v>
      </c>
      <c r="KO26" s="503">
        <v>385</v>
      </c>
      <c r="KP26" s="503">
        <v>314</v>
      </c>
      <c r="KQ26" s="503">
        <v>81</v>
      </c>
      <c r="KR26" s="504">
        <v>116</v>
      </c>
      <c r="KS26" s="505">
        <f t="shared" si="1007"/>
        <v>566</v>
      </c>
      <c r="KT26" s="506">
        <f t="shared" si="1008"/>
        <v>822</v>
      </c>
      <c r="KU26" s="506">
        <f t="shared" si="1009"/>
        <v>1375</v>
      </c>
      <c r="KV26" s="506">
        <f t="shared" si="1010"/>
        <v>1223</v>
      </c>
      <c r="KW26" s="506">
        <f t="shared" si="1011"/>
        <v>1264</v>
      </c>
      <c r="KX26" s="506">
        <f t="shared" si="1012"/>
        <v>1251</v>
      </c>
      <c r="KY26" s="506">
        <f t="shared" si="1013"/>
        <v>963</v>
      </c>
      <c r="KZ26" s="506">
        <f t="shared" si="1014"/>
        <v>699</v>
      </c>
      <c r="LA26" s="506">
        <f t="shared" si="1014"/>
        <v>1167</v>
      </c>
      <c r="LB26" s="505">
        <f t="shared" si="258"/>
        <v>3952</v>
      </c>
      <c r="LC26" s="507">
        <f t="shared" si="259"/>
        <v>5075</v>
      </c>
      <c r="LD26" s="507">
        <f t="shared" si="260"/>
        <v>5278</v>
      </c>
      <c r="LE26" s="507">
        <f t="shared" si="261"/>
        <v>5236</v>
      </c>
      <c r="LF26" s="508">
        <f t="shared" si="262"/>
        <v>4501</v>
      </c>
      <c r="LG26" s="508">
        <f t="shared" si="263"/>
        <v>4382</v>
      </c>
      <c r="LH26" s="508">
        <f t="shared" si="264"/>
        <v>4315</v>
      </c>
      <c r="LI26" s="508">
        <f t="shared" si="265"/>
        <v>3999</v>
      </c>
      <c r="LJ26" s="508">
        <f t="shared" si="265"/>
        <v>3776</v>
      </c>
      <c r="LK26" s="505">
        <f t="shared" si="266"/>
        <v>6</v>
      </c>
      <c r="LL26" s="506">
        <f t="shared" si="267"/>
        <v>587</v>
      </c>
      <c r="LM26" s="506">
        <f t="shared" si="268"/>
        <v>1275</v>
      </c>
      <c r="LN26" s="506">
        <f t="shared" si="269"/>
        <v>1302</v>
      </c>
      <c r="LO26" s="506">
        <f t="shared" si="270"/>
        <v>1350</v>
      </c>
      <c r="LP26" s="506">
        <f t="shared" si="271"/>
        <v>1171</v>
      </c>
      <c r="LQ26" s="506">
        <f t="shared" si="272"/>
        <v>939</v>
      </c>
      <c r="LR26" s="506">
        <f t="shared" si="273"/>
        <v>646</v>
      </c>
      <c r="LS26" s="506">
        <f t="shared" si="273"/>
        <v>686</v>
      </c>
      <c r="LT26" s="505">
        <f t="shared" si="274"/>
        <v>3958</v>
      </c>
      <c r="LU26" s="506">
        <f t="shared" si="275"/>
        <v>5662</v>
      </c>
      <c r="LV26" s="506">
        <f t="shared" si="276"/>
        <v>6553</v>
      </c>
      <c r="LW26" s="506">
        <f t="shared" si="277"/>
        <v>6538</v>
      </c>
      <c r="LX26" s="506">
        <f t="shared" si="278"/>
        <v>5851</v>
      </c>
      <c r="LY26" s="506">
        <f t="shared" si="279"/>
        <v>5553</v>
      </c>
      <c r="LZ26" s="506">
        <f t="shared" si="280"/>
        <v>5254</v>
      </c>
      <c r="MA26" s="506">
        <f t="shared" si="281"/>
        <v>4645</v>
      </c>
      <c r="MB26" s="506">
        <f t="shared" si="281"/>
        <v>4462</v>
      </c>
      <c r="MC26" s="501">
        <v>2488</v>
      </c>
      <c r="MD26" s="502">
        <v>3159</v>
      </c>
      <c r="ME26" s="502">
        <v>3269</v>
      </c>
      <c r="MF26" s="502">
        <v>3219</v>
      </c>
      <c r="MG26" s="503">
        <v>2671</v>
      </c>
      <c r="MH26" s="503">
        <v>2591</v>
      </c>
      <c r="MI26" s="503">
        <v>2464</v>
      </c>
      <c r="MJ26" s="503">
        <v>2258</v>
      </c>
      <c r="MK26" s="504">
        <v>2103</v>
      </c>
      <c r="ML26" s="501">
        <v>5</v>
      </c>
      <c r="MM26" s="503">
        <v>454</v>
      </c>
      <c r="MN26" s="503">
        <v>796</v>
      </c>
      <c r="MO26" s="503">
        <v>895</v>
      </c>
      <c r="MP26" s="503">
        <v>932</v>
      </c>
      <c r="MQ26" s="503">
        <v>809</v>
      </c>
      <c r="MR26" s="503">
        <v>647</v>
      </c>
      <c r="MS26" s="503">
        <v>465</v>
      </c>
      <c r="MT26" s="504">
        <v>351</v>
      </c>
      <c r="MU26" s="505">
        <f t="shared" si="1015"/>
        <v>2493</v>
      </c>
      <c r="MV26" s="506">
        <f t="shared" si="1016"/>
        <v>3613</v>
      </c>
      <c r="MW26" s="506">
        <f t="shared" si="1017"/>
        <v>4065</v>
      </c>
      <c r="MX26" s="506">
        <f t="shared" si="1018"/>
        <v>4114</v>
      </c>
      <c r="MY26" s="506">
        <f t="shared" si="1019"/>
        <v>3603</v>
      </c>
      <c r="MZ26" s="506">
        <f t="shared" si="1020"/>
        <v>3400</v>
      </c>
      <c r="NA26" s="506">
        <f t="shared" si="1021"/>
        <v>3111</v>
      </c>
      <c r="NB26" s="506">
        <f t="shared" si="1022"/>
        <v>2723</v>
      </c>
      <c r="NC26" s="506">
        <f t="shared" si="1022"/>
        <v>2454</v>
      </c>
      <c r="ND26" s="501">
        <v>383</v>
      </c>
      <c r="NE26" s="502">
        <v>626</v>
      </c>
      <c r="NF26" s="502">
        <v>687</v>
      </c>
      <c r="NG26" s="502">
        <v>716</v>
      </c>
      <c r="NH26" s="503">
        <v>624</v>
      </c>
      <c r="NI26" s="503">
        <v>594</v>
      </c>
      <c r="NJ26" s="503">
        <v>602</v>
      </c>
      <c r="NK26" s="503">
        <v>556</v>
      </c>
      <c r="NL26" s="504">
        <v>559</v>
      </c>
      <c r="NM26" s="501">
        <v>1</v>
      </c>
      <c r="NN26" s="503">
        <v>3</v>
      </c>
      <c r="NO26" s="503">
        <v>18</v>
      </c>
      <c r="NP26" s="503">
        <v>26</v>
      </c>
      <c r="NQ26" s="503">
        <v>14</v>
      </c>
      <c r="NR26" s="503">
        <v>14</v>
      </c>
      <c r="NS26" s="503">
        <v>13</v>
      </c>
      <c r="NT26" s="503">
        <v>15</v>
      </c>
      <c r="NU26" s="504">
        <v>131</v>
      </c>
      <c r="NV26" s="505">
        <f t="shared" si="1023"/>
        <v>384</v>
      </c>
      <c r="NW26" s="506">
        <f t="shared" si="1024"/>
        <v>629</v>
      </c>
      <c r="NX26" s="506">
        <f t="shared" si="1025"/>
        <v>705</v>
      </c>
      <c r="NY26" s="506">
        <f t="shared" si="1026"/>
        <v>742</v>
      </c>
      <c r="NZ26" s="506">
        <f t="shared" si="1027"/>
        <v>638</v>
      </c>
      <c r="OA26" s="506">
        <f t="shared" si="1028"/>
        <v>608</v>
      </c>
      <c r="OB26" s="506">
        <f t="shared" si="1029"/>
        <v>615</v>
      </c>
      <c r="OC26" s="506">
        <f t="shared" si="1030"/>
        <v>571</v>
      </c>
      <c r="OD26" s="506">
        <f t="shared" si="1030"/>
        <v>690</v>
      </c>
      <c r="OE26" s="501">
        <v>1081</v>
      </c>
      <c r="OF26" s="502">
        <v>1290</v>
      </c>
      <c r="OG26" s="502">
        <v>1322</v>
      </c>
      <c r="OH26" s="502">
        <v>1301</v>
      </c>
      <c r="OI26" s="503">
        <v>1206</v>
      </c>
      <c r="OJ26" s="503">
        <v>1197</v>
      </c>
      <c r="OK26" s="503">
        <v>1249</v>
      </c>
      <c r="OL26" s="503">
        <v>1185</v>
      </c>
      <c r="OM26" s="504">
        <v>1114</v>
      </c>
      <c r="ON26" s="501">
        <v>0</v>
      </c>
      <c r="OO26" s="503">
        <v>130</v>
      </c>
      <c r="OP26" s="503">
        <v>461</v>
      </c>
      <c r="OQ26" s="503">
        <v>381</v>
      </c>
      <c r="OR26" s="503">
        <v>404</v>
      </c>
      <c r="OS26" s="503">
        <v>348</v>
      </c>
      <c r="OT26" s="503">
        <v>279</v>
      </c>
      <c r="OU26" s="503">
        <v>166</v>
      </c>
      <c r="OV26" s="504">
        <v>204</v>
      </c>
      <c r="OW26" s="505">
        <f t="shared" si="1031"/>
        <v>1081</v>
      </c>
      <c r="OX26" s="506">
        <f t="shared" si="1032"/>
        <v>1420</v>
      </c>
      <c r="OY26" s="506">
        <f t="shared" si="1033"/>
        <v>1783</v>
      </c>
      <c r="OZ26" s="506">
        <f t="shared" si="1034"/>
        <v>1682</v>
      </c>
      <c r="PA26" s="506">
        <f t="shared" si="1035"/>
        <v>1610</v>
      </c>
      <c r="PB26" s="506">
        <f t="shared" si="1036"/>
        <v>1545</v>
      </c>
      <c r="PC26" s="506">
        <f t="shared" si="1037"/>
        <v>1528</v>
      </c>
      <c r="PD26" s="506">
        <f t="shared" si="1038"/>
        <v>1351</v>
      </c>
      <c r="PE26" s="506">
        <f t="shared" si="1038"/>
        <v>1318</v>
      </c>
      <c r="PF26" s="277"/>
      <c r="PG26" s="277"/>
    </row>
    <row r="27" spans="1:423" s="12" customFormat="1" x14ac:dyDescent="0.2">
      <c r="A27" s="11" t="s">
        <v>40</v>
      </c>
      <c r="B27" s="34">
        <f t="shared" si="901"/>
        <v>99196</v>
      </c>
      <c r="C27" s="34">
        <f t="shared" si="902"/>
        <v>74018</v>
      </c>
      <c r="D27" s="34">
        <f t="shared" si="903"/>
        <v>75851</v>
      </c>
      <c r="E27" s="34">
        <f t="shared" si="904"/>
        <v>83317</v>
      </c>
      <c r="F27" s="34">
        <f t="shared" si="905"/>
        <v>96165</v>
      </c>
      <c r="G27" s="34">
        <f t="shared" si="906"/>
        <v>104710</v>
      </c>
      <c r="H27" s="34">
        <f t="shared" si="907"/>
        <v>92666</v>
      </c>
      <c r="I27" s="34">
        <f t="shared" si="908"/>
        <v>92295</v>
      </c>
      <c r="J27" s="34">
        <f t="shared" si="909"/>
        <v>102470</v>
      </c>
      <c r="K27" s="34">
        <f t="shared" si="910"/>
        <v>97681</v>
      </c>
      <c r="L27" s="34">
        <f t="shared" si="911"/>
        <v>101656</v>
      </c>
      <c r="M27" s="35">
        <f t="shared" si="912"/>
        <v>40652</v>
      </c>
      <c r="N27" s="29">
        <f t="shared" si="913"/>
        <v>35952</v>
      </c>
      <c r="O27" s="29">
        <f t="shared" si="914"/>
        <v>41652</v>
      </c>
      <c r="P27" s="29">
        <f t="shared" si="915"/>
        <v>51603</v>
      </c>
      <c r="Q27" s="29">
        <f t="shared" si="916"/>
        <v>41927</v>
      </c>
      <c r="R27" s="29">
        <f t="shared" si="917"/>
        <v>47244</v>
      </c>
      <c r="S27" s="29">
        <f t="shared" si="918"/>
        <v>54561</v>
      </c>
      <c r="T27" s="29">
        <f t="shared" si="919"/>
        <v>50003</v>
      </c>
      <c r="U27" s="29">
        <f t="shared" si="920"/>
        <v>55782</v>
      </c>
      <c r="V27" s="29">
        <f t="shared" si="921"/>
        <v>53321</v>
      </c>
      <c r="W27" s="29">
        <f t="shared" si="922"/>
        <v>58133</v>
      </c>
      <c r="X27" s="35">
        <f t="shared" si="923"/>
        <v>139848</v>
      </c>
      <c r="Y27" s="29">
        <f t="shared" si="924"/>
        <v>109970</v>
      </c>
      <c r="Z27" s="29">
        <f t="shared" si="925"/>
        <v>117503</v>
      </c>
      <c r="AA27" s="29">
        <f t="shared" si="926"/>
        <v>134920</v>
      </c>
      <c r="AB27" s="29">
        <f t="shared" si="927"/>
        <v>138092</v>
      </c>
      <c r="AC27" s="29">
        <f t="shared" si="928"/>
        <v>151954</v>
      </c>
      <c r="AD27" s="29">
        <f t="shared" si="929"/>
        <v>147227</v>
      </c>
      <c r="AE27" s="29">
        <f t="shared" si="930"/>
        <v>142298</v>
      </c>
      <c r="AF27" s="29">
        <f t="shared" si="931"/>
        <v>158252</v>
      </c>
      <c r="AG27" s="29">
        <f t="shared" si="932"/>
        <v>151002</v>
      </c>
      <c r="AH27" s="29">
        <f t="shared" si="933"/>
        <v>159789</v>
      </c>
      <c r="AI27" s="42">
        <v>26125</v>
      </c>
      <c r="AJ27" s="31">
        <v>25432</v>
      </c>
      <c r="AK27" s="31">
        <v>25484</v>
      </c>
      <c r="AL27" s="31">
        <v>26730</v>
      </c>
      <c r="AM27" s="32">
        <v>23635</v>
      </c>
      <c r="AN27" s="32">
        <v>29795</v>
      </c>
      <c r="AO27" s="32">
        <v>27534</v>
      </c>
      <c r="AP27" s="32">
        <v>26388</v>
      </c>
      <c r="AQ27" s="32">
        <v>34499</v>
      </c>
      <c r="AR27" s="32">
        <v>31330</v>
      </c>
      <c r="AS27" s="32">
        <v>32848</v>
      </c>
      <c r="AT27" s="42">
        <v>10850</v>
      </c>
      <c r="AU27" s="32">
        <v>10253</v>
      </c>
      <c r="AV27" s="32">
        <v>11435</v>
      </c>
      <c r="AW27" s="32">
        <v>14800</v>
      </c>
      <c r="AX27" s="32">
        <v>14114</v>
      </c>
      <c r="AY27" s="32">
        <v>16988</v>
      </c>
      <c r="AZ27" s="32">
        <v>16612</v>
      </c>
      <c r="BA27" s="32">
        <v>13416</v>
      </c>
      <c r="BB27" s="32">
        <v>16502</v>
      </c>
      <c r="BC27" s="32">
        <v>17155</v>
      </c>
      <c r="BD27" s="32">
        <v>18629</v>
      </c>
      <c r="BE27" s="33">
        <f t="shared" si="934"/>
        <v>56096</v>
      </c>
      <c r="BF27" s="30">
        <f t="shared" si="935"/>
        <v>52003</v>
      </c>
      <c r="BG27" s="30">
        <f t="shared" si="936"/>
        <v>56566</v>
      </c>
      <c r="BH27" s="30">
        <f t="shared" si="937"/>
        <v>65285</v>
      </c>
      <c r="BI27" s="30">
        <f t="shared" si="938"/>
        <v>62267</v>
      </c>
      <c r="BJ27" s="30">
        <f t="shared" si="939"/>
        <v>74664</v>
      </c>
      <c r="BK27" s="30">
        <f t="shared" si="940"/>
        <v>71290</v>
      </c>
      <c r="BL27" s="30">
        <f t="shared" si="941"/>
        <v>66688</v>
      </c>
      <c r="BM27" s="30">
        <f t="shared" si="942"/>
        <v>80088</v>
      </c>
      <c r="BN27" s="30">
        <f t="shared" si="943"/>
        <v>73563</v>
      </c>
      <c r="BO27" s="30">
        <f t="shared" si="943"/>
        <v>80838</v>
      </c>
      <c r="BP27" s="117">
        <f t="shared" si="944"/>
        <v>29971</v>
      </c>
      <c r="BQ27" s="118">
        <f t="shared" si="945"/>
        <v>26571</v>
      </c>
      <c r="BR27" s="118">
        <f t="shared" si="946"/>
        <v>31082</v>
      </c>
      <c r="BS27" s="118">
        <f t="shared" si="947"/>
        <v>38555</v>
      </c>
      <c r="BT27" s="118">
        <f t="shared" si="948"/>
        <v>38632</v>
      </c>
      <c r="BU27" s="118">
        <f t="shared" si="949"/>
        <v>44869</v>
      </c>
      <c r="BV27" s="118">
        <f t="shared" si="950"/>
        <v>43756</v>
      </c>
      <c r="BW27" s="118">
        <f t="shared" si="951"/>
        <v>40300</v>
      </c>
      <c r="BX27" s="118">
        <f t="shared" si="952"/>
        <v>45589</v>
      </c>
      <c r="BY27" s="118">
        <f t="shared" si="953"/>
        <v>42233</v>
      </c>
      <c r="BZ27" s="118">
        <f t="shared" si="953"/>
        <v>47990</v>
      </c>
      <c r="CA27" s="400">
        <f t="shared" si="174"/>
        <v>0.534280519110097</v>
      </c>
      <c r="CB27" s="401">
        <f t="shared" si="175"/>
        <v>0.51095129127165739</v>
      </c>
      <c r="CC27" s="401">
        <f t="shared" si="176"/>
        <v>0.54948202100201538</v>
      </c>
      <c r="CD27" s="401">
        <f t="shared" si="177"/>
        <v>0.59056444818871101</v>
      </c>
      <c r="CE27" s="401">
        <f t="shared" si="178"/>
        <v>0.6204249441919476</v>
      </c>
      <c r="CF27" s="401">
        <f t="shared" si="179"/>
        <v>0.60094556948462441</v>
      </c>
      <c r="CG27" s="401">
        <f t="shared" si="180"/>
        <v>0.61377472296254731</v>
      </c>
      <c r="CH27" s="401">
        <f t="shared" si="954"/>
        <v>0.60430662188099804</v>
      </c>
      <c r="CI27" s="401">
        <f t="shared" si="955"/>
        <v>0.56923634002597145</v>
      </c>
      <c r="CJ27" s="401">
        <f t="shared" si="956"/>
        <v>0.57410654812881479</v>
      </c>
      <c r="CK27" s="401">
        <f t="shared" si="956"/>
        <v>0.59365644869986889</v>
      </c>
      <c r="CL27" s="119">
        <f t="shared" si="957"/>
        <v>1.1472153110047847</v>
      </c>
      <c r="CM27" s="120">
        <f t="shared" si="958"/>
        <v>1.0447860962566844</v>
      </c>
      <c r="CN27" s="120">
        <f t="shared" si="959"/>
        <v>1.2196672421911787</v>
      </c>
      <c r="CO27" s="120">
        <f t="shared" si="960"/>
        <v>1.4423868312757202</v>
      </c>
      <c r="CP27" s="120">
        <f t="shared" si="961"/>
        <v>1.6345250687539665</v>
      </c>
      <c r="CQ27" s="120">
        <f t="shared" si="962"/>
        <v>1.505923812720255</v>
      </c>
      <c r="CR27" s="120">
        <f t="shared" si="963"/>
        <v>1.5891624900123484</v>
      </c>
      <c r="CS27" s="120">
        <f t="shared" si="964"/>
        <v>1.5272093375776867</v>
      </c>
      <c r="CT27" s="120">
        <f t="shared" si="965"/>
        <v>1.3214585930026956</v>
      </c>
      <c r="CU27" s="120">
        <f t="shared" si="966"/>
        <v>1.3480051069262688</v>
      </c>
      <c r="CV27" s="120"/>
      <c r="CW27" s="70" t="s">
        <v>36</v>
      </c>
      <c r="CX27" s="39" t="s">
        <v>36</v>
      </c>
      <c r="CY27" s="284" t="s">
        <v>36</v>
      </c>
      <c r="CZ27" s="284" t="s">
        <v>36</v>
      </c>
      <c r="DA27" s="285" t="s">
        <v>36</v>
      </c>
      <c r="DB27" s="285" t="s">
        <v>36</v>
      </c>
      <c r="DC27" s="285" t="s">
        <v>36</v>
      </c>
      <c r="DD27" s="285" t="s">
        <v>36</v>
      </c>
      <c r="DE27" s="14" t="s">
        <v>36</v>
      </c>
      <c r="DF27" s="14" t="s">
        <v>36</v>
      </c>
      <c r="DG27" s="14" t="s">
        <v>36</v>
      </c>
      <c r="DH27" s="281">
        <v>19121</v>
      </c>
      <c r="DI27" s="280">
        <v>16318</v>
      </c>
      <c r="DJ27" s="280">
        <v>19647</v>
      </c>
      <c r="DK27" s="280">
        <v>23755</v>
      </c>
      <c r="DL27" s="280">
        <v>24518</v>
      </c>
      <c r="DM27" s="280">
        <v>27881</v>
      </c>
      <c r="DN27" s="280">
        <v>27144</v>
      </c>
      <c r="DO27" s="280">
        <v>26884</v>
      </c>
      <c r="DP27" s="32">
        <v>29087</v>
      </c>
      <c r="DQ27" s="32">
        <v>25078</v>
      </c>
      <c r="DR27" s="32">
        <v>29361</v>
      </c>
      <c r="DS27" s="286">
        <f t="shared" si="967"/>
        <v>19121</v>
      </c>
      <c r="DT27" s="287">
        <f t="shared" si="968"/>
        <v>16318</v>
      </c>
      <c r="DU27" s="287">
        <f t="shared" si="969"/>
        <v>19647</v>
      </c>
      <c r="DV27" s="287">
        <f t="shared" si="970"/>
        <v>23755</v>
      </c>
      <c r="DW27" s="287">
        <f t="shared" si="971"/>
        <v>24518</v>
      </c>
      <c r="DX27" s="287">
        <f t="shared" si="972"/>
        <v>27881</v>
      </c>
      <c r="DY27" s="287">
        <f t="shared" si="973"/>
        <v>27144</v>
      </c>
      <c r="DZ27" s="287">
        <f t="shared" si="974"/>
        <v>26884</v>
      </c>
      <c r="EA27" s="287">
        <f t="shared" si="975"/>
        <v>29087</v>
      </c>
      <c r="EB27" s="287">
        <f t="shared" si="976"/>
        <v>25078</v>
      </c>
      <c r="EC27" s="287">
        <f t="shared" si="976"/>
        <v>29361</v>
      </c>
      <c r="ED27" s="461">
        <v>1122</v>
      </c>
      <c r="EE27" s="444">
        <v>1167</v>
      </c>
      <c r="EF27" s="462">
        <v>148</v>
      </c>
      <c r="EG27" s="462">
        <v>126</v>
      </c>
      <c r="EH27" s="468">
        <f t="shared" si="977"/>
        <v>1270</v>
      </c>
      <c r="EI27" s="468">
        <f t="shared" si="978"/>
        <v>1293</v>
      </c>
      <c r="EJ27" s="461">
        <v>914</v>
      </c>
      <c r="EK27" s="444">
        <v>1062</v>
      </c>
      <c r="EL27" s="462">
        <v>174</v>
      </c>
      <c r="EM27" s="462">
        <v>220</v>
      </c>
      <c r="EN27" s="468">
        <f t="shared" si="979"/>
        <v>1088</v>
      </c>
      <c r="EO27" s="468">
        <f t="shared" si="979"/>
        <v>1282</v>
      </c>
      <c r="EP27" s="461">
        <v>5790</v>
      </c>
      <c r="EQ27" s="444">
        <v>6421</v>
      </c>
      <c r="ER27" s="462">
        <v>539</v>
      </c>
      <c r="ES27" s="462">
        <v>548</v>
      </c>
      <c r="ET27" s="468">
        <f t="shared" si="980"/>
        <v>6329</v>
      </c>
      <c r="EU27" s="468">
        <f t="shared" si="980"/>
        <v>6969</v>
      </c>
      <c r="EV27" s="461">
        <v>13263</v>
      </c>
      <c r="EW27" s="444">
        <v>14497</v>
      </c>
      <c r="EX27" s="462">
        <v>1329</v>
      </c>
      <c r="EY27" s="462">
        <v>1305</v>
      </c>
      <c r="EZ27" s="468">
        <f t="shared" si="981"/>
        <v>14592</v>
      </c>
      <c r="FA27" s="468">
        <f t="shared" si="981"/>
        <v>15802</v>
      </c>
      <c r="FB27" s="461">
        <v>10725</v>
      </c>
      <c r="FC27" s="444">
        <v>10770</v>
      </c>
      <c r="FD27" s="462">
        <v>1298</v>
      </c>
      <c r="FE27" s="462">
        <v>1244</v>
      </c>
      <c r="FF27" s="468">
        <f t="shared" si="982"/>
        <v>12023</v>
      </c>
      <c r="FG27" s="468">
        <f t="shared" si="982"/>
        <v>12014</v>
      </c>
      <c r="FH27" s="461">
        <v>8205</v>
      </c>
      <c r="FI27" s="444">
        <v>9186</v>
      </c>
      <c r="FJ27" s="462">
        <v>1525</v>
      </c>
      <c r="FK27" s="462">
        <v>1496</v>
      </c>
      <c r="FL27" s="468">
        <f t="shared" si="983"/>
        <v>9730</v>
      </c>
      <c r="FM27" s="468">
        <f t="shared" si="983"/>
        <v>10682</v>
      </c>
      <c r="FN27" s="461">
        <v>4459</v>
      </c>
      <c r="FO27" s="444">
        <v>3297</v>
      </c>
      <c r="FP27" s="462">
        <v>2687</v>
      </c>
      <c r="FQ27" s="462">
        <v>1729</v>
      </c>
      <c r="FR27" s="468">
        <f t="shared" si="984"/>
        <v>7146</v>
      </c>
      <c r="FS27" s="468">
        <f t="shared" si="984"/>
        <v>5026</v>
      </c>
      <c r="FT27" s="461">
        <v>6575</v>
      </c>
      <c r="FU27" s="444">
        <v>7002</v>
      </c>
      <c r="FV27" s="462">
        <v>1305</v>
      </c>
      <c r="FW27" s="462">
        <v>1433</v>
      </c>
      <c r="FX27" s="468">
        <f t="shared" si="985"/>
        <v>7880</v>
      </c>
      <c r="FY27" s="468">
        <f t="shared" si="985"/>
        <v>8435</v>
      </c>
      <c r="FZ27" s="461">
        <v>13</v>
      </c>
      <c r="GA27" s="444">
        <v>19</v>
      </c>
      <c r="GB27" s="462">
        <v>1</v>
      </c>
      <c r="GC27" s="462">
        <v>1</v>
      </c>
      <c r="GD27" s="468">
        <f t="shared" si="986"/>
        <v>14</v>
      </c>
      <c r="GE27" s="468">
        <f t="shared" si="986"/>
        <v>20</v>
      </c>
      <c r="GF27" s="461">
        <v>11147</v>
      </c>
      <c r="GG27" s="444">
        <v>11271</v>
      </c>
      <c r="GH27" s="462">
        <v>1781</v>
      </c>
      <c r="GI27" s="462">
        <v>1761</v>
      </c>
      <c r="GJ27" s="468">
        <f t="shared" si="987"/>
        <v>12928</v>
      </c>
      <c r="GK27" s="468">
        <f t="shared" si="987"/>
        <v>13032</v>
      </c>
      <c r="GL27" s="461">
        <v>2955</v>
      </c>
      <c r="GM27" s="444">
        <v>2957</v>
      </c>
      <c r="GN27" s="462">
        <v>180</v>
      </c>
      <c r="GO27" s="462">
        <v>167</v>
      </c>
      <c r="GP27" s="468">
        <f t="shared" si="988"/>
        <v>3135</v>
      </c>
      <c r="GQ27" s="468">
        <f t="shared" si="988"/>
        <v>3124</v>
      </c>
      <c r="GR27" s="461">
        <v>1183</v>
      </c>
      <c r="GS27" s="444">
        <v>1159</v>
      </c>
      <c r="GT27" s="462">
        <v>121</v>
      </c>
      <c r="GU27" s="462">
        <v>113</v>
      </c>
      <c r="GV27" s="327">
        <f t="shared" si="989"/>
        <v>1304</v>
      </c>
      <c r="GW27" s="327">
        <f t="shared" si="989"/>
        <v>1272</v>
      </c>
      <c r="GX27" s="501">
        <v>4907</v>
      </c>
      <c r="GY27" s="502">
        <v>3376</v>
      </c>
      <c r="GZ27" s="502">
        <v>2570</v>
      </c>
      <c r="HA27" s="502">
        <v>3347</v>
      </c>
      <c r="HB27" s="503">
        <v>4546</v>
      </c>
      <c r="HC27" s="503">
        <v>4772</v>
      </c>
      <c r="HD27" s="503">
        <v>4712</v>
      </c>
      <c r="HE27" s="503">
        <v>4448</v>
      </c>
      <c r="HF27" s="504">
        <v>5466</v>
      </c>
      <c r="HG27" s="501">
        <v>115</v>
      </c>
      <c r="HH27" s="503">
        <v>91</v>
      </c>
      <c r="HI27" s="503">
        <v>68</v>
      </c>
      <c r="HJ27" s="503">
        <v>111</v>
      </c>
      <c r="HK27" s="503">
        <v>102</v>
      </c>
      <c r="HL27" s="503">
        <v>90</v>
      </c>
      <c r="HM27" s="503">
        <v>333</v>
      </c>
      <c r="HN27" s="503">
        <v>232</v>
      </c>
      <c r="HO27" s="504">
        <v>523</v>
      </c>
      <c r="HP27" s="505">
        <f t="shared" si="990"/>
        <v>5022</v>
      </c>
      <c r="HQ27" s="506">
        <f t="shared" si="991"/>
        <v>3467</v>
      </c>
      <c r="HR27" s="506">
        <f t="shared" si="992"/>
        <v>2638</v>
      </c>
      <c r="HS27" s="506">
        <f t="shared" si="993"/>
        <v>3458</v>
      </c>
      <c r="HT27" s="506">
        <f t="shared" si="994"/>
        <v>4648</v>
      </c>
      <c r="HU27" s="506">
        <f t="shared" si="995"/>
        <v>4862</v>
      </c>
      <c r="HV27" s="506">
        <f t="shared" si="996"/>
        <v>5045</v>
      </c>
      <c r="HW27" s="506">
        <f t="shared" si="997"/>
        <v>4680</v>
      </c>
      <c r="HX27" s="506">
        <f t="shared" si="998"/>
        <v>5989</v>
      </c>
      <c r="HY27" s="505">
        <f t="shared" si="226"/>
        <v>34728</v>
      </c>
      <c r="HZ27" s="507">
        <f t="shared" si="227"/>
        <v>21900</v>
      </c>
      <c r="IA27" s="507">
        <f t="shared" si="228"/>
        <v>24032</v>
      </c>
      <c r="IB27" s="507">
        <f t="shared" si="229"/>
        <v>29527</v>
      </c>
      <c r="IC27" s="508">
        <f t="shared" si="230"/>
        <v>40694</v>
      </c>
      <c r="ID27" s="508">
        <f t="shared" si="231"/>
        <v>44160</v>
      </c>
      <c r="IE27" s="508">
        <f t="shared" si="232"/>
        <v>39362</v>
      </c>
      <c r="IF27" s="508">
        <f t="shared" si="233"/>
        <v>40459</v>
      </c>
      <c r="IG27" s="508">
        <f t="shared" si="233"/>
        <v>41588</v>
      </c>
      <c r="IH27" s="505">
        <f t="shared" si="234"/>
        <v>4783</v>
      </c>
      <c r="II27" s="506">
        <f t="shared" si="235"/>
        <v>6338</v>
      </c>
      <c r="IJ27" s="506">
        <f t="shared" si="236"/>
        <v>7151</v>
      </c>
      <c r="IK27" s="506">
        <f t="shared" si="237"/>
        <v>8607</v>
      </c>
      <c r="IL27" s="506">
        <f t="shared" si="238"/>
        <v>1977</v>
      </c>
      <c r="IM27" s="506">
        <f t="shared" si="239"/>
        <v>1626</v>
      </c>
      <c r="IN27" s="506">
        <f t="shared" si="240"/>
        <v>6612</v>
      </c>
      <c r="IO27" s="506">
        <f t="shared" si="241"/>
        <v>6070</v>
      </c>
      <c r="IP27" s="506">
        <f t="shared" si="241"/>
        <v>6589</v>
      </c>
      <c r="IQ27" s="505">
        <f t="shared" si="242"/>
        <v>39511</v>
      </c>
      <c r="IR27" s="506">
        <f t="shared" si="243"/>
        <v>28238</v>
      </c>
      <c r="IS27" s="506">
        <f t="shared" si="244"/>
        <v>31183</v>
      </c>
      <c r="IT27" s="506">
        <f t="shared" si="245"/>
        <v>38134</v>
      </c>
      <c r="IU27" s="506">
        <f t="shared" si="246"/>
        <v>42671</v>
      </c>
      <c r="IV27" s="506">
        <f t="shared" si="247"/>
        <v>45786</v>
      </c>
      <c r="IW27" s="506">
        <f t="shared" si="248"/>
        <v>45974</v>
      </c>
      <c r="IX27" s="506">
        <f t="shared" si="249"/>
        <v>46529</v>
      </c>
      <c r="IY27" s="506">
        <f t="shared" si="249"/>
        <v>48177</v>
      </c>
      <c r="IZ27" s="501">
        <v>25008</v>
      </c>
      <c r="JA27" s="502">
        <v>15352</v>
      </c>
      <c r="JB27" s="502">
        <v>17353</v>
      </c>
      <c r="JC27" s="502">
        <v>22444</v>
      </c>
      <c r="JD27" s="503">
        <v>32679</v>
      </c>
      <c r="JE27" s="503">
        <v>36464</v>
      </c>
      <c r="JF27" s="503">
        <v>33106</v>
      </c>
      <c r="JG27" s="503">
        <v>34495</v>
      </c>
      <c r="JH27" s="504">
        <v>35303</v>
      </c>
      <c r="JI27" s="501">
        <v>2664</v>
      </c>
      <c r="JJ27" s="503">
        <v>2578</v>
      </c>
      <c r="JK27" s="503">
        <v>2885</v>
      </c>
      <c r="JL27" s="503">
        <v>3901</v>
      </c>
      <c r="JM27" s="503">
        <v>1352</v>
      </c>
      <c r="JN27" s="503">
        <v>1330</v>
      </c>
      <c r="JO27" s="503">
        <v>5267</v>
      </c>
      <c r="JP27" s="503">
        <v>4861</v>
      </c>
      <c r="JQ27" s="504">
        <v>5335</v>
      </c>
      <c r="JR27" s="505">
        <f t="shared" si="999"/>
        <v>27672</v>
      </c>
      <c r="JS27" s="506">
        <f t="shared" si="1000"/>
        <v>17930</v>
      </c>
      <c r="JT27" s="506">
        <f t="shared" si="1001"/>
        <v>20238</v>
      </c>
      <c r="JU27" s="506">
        <f t="shared" si="1002"/>
        <v>26345</v>
      </c>
      <c r="JV27" s="506">
        <f t="shared" si="1003"/>
        <v>34031</v>
      </c>
      <c r="JW27" s="506">
        <f t="shared" si="1004"/>
        <v>37794</v>
      </c>
      <c r="JX27" s="506">
        <f t="shared" si="1005"/>
        <v>38373</v>
      </c>
      <c r="JY27" s="506">
        <f t="shared" si="1006"/>
        <v>39356</v>
      </c>
      <c r="JZ27" s="506">
        <f t="shared" si="1006"/>
        <v>40638</v>
      </c>
      <c r="KA27" s="501">
        <v>9720</v>
      </c>
      <c r="KB27" s="502">
        <v>6548</v>
      </c>
      <c r="KC27" s="502">
        <v>6679</v>
      </c>
      <c r="KD27" s="502">
        <v>7083</v>
      </c>
      <c r="KE27" s="503">
        <v>8015</v>
      </c>
      <c r="KF27" s="503">
        <v>7696</v>
      </c>
      <c r="KG27" s="503">
        <v>6256</v>
      </c>
      <c r="KH27" s="503">
        <v>5964</v>
      </c>
      <c r="KI27" s="504">
        <v>6285</v>
      </c>
      <c r="KJ27" s="501">
        <v>2119</v>
      </c>
      <c r="KK27" s="503">
        <v>3760</v>
      </c>
      <c r="KL27" s="503">
        <v>4266</v>
      </c>
      <c r="KM27" s="503">
        <v>4706</v>
      </c>
      <c r="KN27" s="503">
        <v>625</v>
      </c>
      <c r="KO27" s="503">
        <v>296</v>
      </c>
      <c r="KP27" s="503">
        <v>1345</v>
      </c>
      <c r="KQ27" s="503">
        <v>1209</v>
      </c>
      <c r="KR27" s="504">
        <v>1254</v>
      </c>
      <c r="KS27" s="505">
        <f t="shared" si="1007"/>
        <v>11839</v>
      </c>
      <c r="KT27" s="506">
        <f t="shared" si="1008"/>
        <v>10308</v>
      </c>
      <c r="KU27" s="506">
        <f t="shared" si="1009"/>
        <v>10945</v>
      </c>
      <c r="KV27" s="506">
        <f t="shared" si="1010"/>
        <v>11789</v>
      </c>
      <c r="KW27" s="506">
        <f t="shared" si="1011"/>
        <v>8640</v>
      </c>
      <c r="KX27" s="506">
        <f t="shared" si="1012"/>
        <v>7992</v>
      </c>
      <c r="KY27" s="506">
        <f t="shared" si="1013"/>
        <v>7601</v>
      </c>
      <c r="KZ27" s="506">
        <f t="shared" si="1014"/>
        <v>7173</v>
      </c>
      <c r="LA27" s="506">
        <f t="shared" si="1014"/>
        <v>7539</v>
      </c>
      <c r="LB27" s="505">
        <f t="shared" si="258"/>
        <v>33436</v>
      </c>
      <c r="LC27" s="507">
        <f t="shared" si="259"/>
        <v>23310</v>
      </c>
      <c r="LD27" s="507">
        <f t="shared" si="260"/>
        <v>23765</v>
      </c>
      <c r="LE27" s="507">
        <f t="shared" si="261"/>
        <v>23713</v>
      </c>
      <c r="LF27" s="508">
        <f t="shared" si="262"/>
        <v>27290</v>
      </c>
      <c r="LG27" s="508">
        <f t="shared" si="263"/>
        <v>25983</v>
      </c>
      <c r="LH27" s="508">
        <f t="shared" si="264"/>
        <v>21058</v>
      </c>
      <c r="LI27" s="508">
        <f t="shared" si="265"/>
        <v>21000</v>
      </c>
      <c r="LJ27" s="508">
        <f t="shared" si="265"/>
        <v>20917</v>
      </c>
      <c r="LK27" s="505">
        <f t="shared" si="266"/>
        <v>5783</v>
      </c>
      <c r="LL27" s="506">
        <f t="shared" si="267"/>
        <v>2952</v>
      </c>
      <c r="LM27" s="506">
        <f t="shared" si="268"/>
        <v>3351</v>
      </c>
      <c r="LN27" s="506">
        <f t="shared" si="269"/>
        <v>4330</v>
      </c>
      <c r="LO27" s="506">
        <f t="shared" si="270"/>
        <v>1216</v>
      </c>
      <c r="LP27" s="506">
        <f t="shared" si="271"/>
        <v>659</v>
      </c>
      <c r="LQ27" s="506">
        <f t="shared" si="272"/>
        <v>3860</v>
      </c>
      <c r="LR27" s="506">
        <f t="shared" si="273"/>
        <v>3401</v>
      </c>
      <c r="LS27" s="506">
        <f t="shared" si="273"/>
        <v>3081</v>
      </c>
      <c r="LT27" s="505">
        <f t="shared" si="274"/>
        <v>39219</v>
      </c>
      <c r="LU27" s="506">
        <f t="shared" si="275"/>
        <v>26262</v>
      </c>
      <c r="LV27" s="506">
        <f t="shared" si="276"/>
        <v>27116</v>
      </c>
      <c r="LW27" s="506">
        <f t="shared" si="277"/>
        <v>28043</v>
      </c>
      <c r="LX27" s="506">
        <f t="shared" si="278"/>
        <v>28506</v>
      </c>
      <c r="LY27" s="506">
        <f t="shared" si="279"/>
        <v>26642</v>
      </c>
      <c r="LZ27" s="506">
        <f t="shared" si="280"/>
        <v>24918</v>
      </c>
      <c r="MA27" s="506">
        <f t="shared" si="281"/>
        <v>24401</v>
      </c>
      <c r="MB27" s="506">
        <f t="shared" si="281"/>
        <v>23998</v>
      </c>
      <c r="MC27" s="501">
        <v>23788</v>
      </c>
      <c r="MD27" s="502">
        <v>17434</v>
      </c>
      <c r="ME27" s="502">
        <v>17740</v>
      </c>
      <c r="MF27" s="502">
        <v>16883</v>
      </c>
      <c r="MG27" s="503">
        <v>17347</v>
      </c>
      <c r="MH27" s="503">
        <v>15826</v>
      </c>
      <c r="MI27" s="503">
        <v>11879</v>
      </c>
      <c r="MJ27" s="503">
        <v>11950</v>
      </c>
      <c r="MK27" s="504">
        <v>11106</v>
      </c>
      <c r="ML27" s="501">
        <v>4283</v>
      </c>
      <c r="MM27" s="503">
        <v>2371</v>
      </c>
      <c r="MN27" s="503">
        <v>2672</v>
      </c>
      <c r="MO27" s="503">
        <v>2741</v>
      </c>
      <c r="MP27" s="503">
        <v>894</v>
      </c>
      <c r="MQ27" s="503">
        <v>552</v>
      </c>
      <c r="MR27" s="503">
        <v>2458</v>
      </c>
      <c r="MS27" s="503">
        <v>2025</v>
      </c>
      <c r="MT27" s="504">
        <v>1923</v>
      </c>
      <c r="MU27" s="505">
        <f t="shared" si="1015"/>
        <v>28071</v>
      </c>
      <c r="MV27" s="506">
        <f t="shared" si="1016"/>
        <v>19805</v>
      </c>
      <c r="MW27" s="506">
        <f t="shared" si="1017"/>
        <v>20412</v>
      </c>
      <c r="MX27" s="506">
        <f t="shared" si="1018"/>
        <v>19624</v>
      </c>
      <c r="MY27" s="506">
        <f t="shared" si="1019"/>
        <v>18241</v>
      </c>
      <c r="MZ27" s="506">
        <f t="shared" si="1020"/>
        <v>16378</v>
      </c>
      <c r="NA27" s="506">
        <f t="shared" si="1021"/>
        <v>14337</v>
      </c>
      <c r="NB27" s="506">
        <f t="shared" si="1022"/>
        <v>13975</v>
      </c>
      <c r="NC27" s="506">
        <f t="shared" si="1022"/>
        <v>13029</v>
      </c>
      <c r="ND27" s="501">
        <v>2467</v>
      </c>
      <c r="NE27" s="502">
        <v>1856</v>
      </c>
      <c r="NF27" s="502">
        <v>1967</v>
      </c>
      <c r="NG27" s="502">
        <v>2198</v>
      </c>
      <c r="NH27" s="503">
        <v>2867</v>
      </c>
      <c r="NI27" s="503">
        <v>2927</v>
      </c>
      <c r="NJ27" s="503">
        <v>2897</v>
      </c>
      <c r="NK27" s="503">
        <v>2864</v>
      </c>
      <c r="NL27" s="504">
        <v>2848</v>
      </c>
      <c r="NM27" s="501">
        <v>104</v>
      </c>
      <c r="NN27" s="503">
        <v>155</v>
      </c>
      <c r="NO27" s="503">
        <v>171</v>
      </c>
      <c r="NP27" s="503">
        <v>257</v>
      </c>
      <c r="NQ27" s="503">
        <v>34</v>
      </c>
      <c r="NR27" s="503">
        <v>3</v>
      </c>
      <c r="NS27" s="503">
        <v>192</v>
      </c>
      <c r="NT27" s="503">
        <v>153</v>
      </c>
      <c r="NU27" s="504">
        <v>44</v>
      </c>
      <c r="NV27" s="505">
        <f t="shared" si="1023"/>
        <v>2571</v>
      </c>
      <c r="NW27" s="506">
        <f t="shared" si="1024"/>
        <v>2011</v>
      </c>
      <c r="NX27" s="506">
        <f t="shared" si="1025"/>
        <v>2138</v>
      </c>
      <c r="NY27" s="506">
        <f t="shared" si="1026"/>
        <v>2455</v>
      </c>
      <c r="NZ27" s="506">
        <f t="shared" si="1027"/>
        <v>2901</v>
      </c>
      <c r="OA27" s="506">
        <f t="shared" si="1028"/>
        <v>2930</v>
      </c>
      <c r="OB27" s="506">
        <f t="shared" si="1029"/>
        <v>3089</v>
      </c>
      <c r="OC27" s="506">
        <f t="shared" si="1030"/>
        <v>3017</v>
      </c>
      <c r="OD27" s="506">
        <f t="shared" si="1030"/>
        <v>2892</v>
      </c>
      <c r="OE27" s="501">
        <v>7181</v>
      </c>
      <c r="OF27" s="502">
        <v>4020</v>
      </c>
      <c r="OG27" s="502">
        <v>4058</v>
      </c>
      <c r="OH27" s="502">
        <v>4632</v>
      </c>
      <c r="OI27" s="503">
        <v>7076</v>
      </c>
      <c r="OJ27" s="503">
        <v>7230</v>
      </c>
      <c r="OK27" s="503">
        <v>6282</v>
      </c>
      <c r="OL27" s="503">
        <v>6186</v>
      </c>
      <c r="OM27" s="504">
        <v>6963</v>
      </c>
      <c r="ON27" s="501">
        <v>1396</v>
      </c>
      <c r="OO27" s="503">
        <v>426</v>
      </c>
      <c r="OP27" s="503">
        <v>508</v>
      </c>
      <c r="OQ27" s="503">
        <v>1332</v>
      </c>
      <c r="OR27" s="503">
        <v>288</v>
      </c>
      <c r="OS27" s="503">
        <v>104</v>
      </c>
      <c r="OT27" s="503">
        <v>1210</v>
      </c>
      <c r="OU27" s="503">
        <v>1223</v>
      </c>
      <c r="OV27" s="504">
        <v>1114</v>
      </c>
      <c r="OW27" s="505">
        <f t="shared" si="1031"/>
        <v>8577</v>
      </c>
      <c r="OX27" s="506">
        <f t="shared" si="1032"/>
        <v>4446</v>
      </c>
      <c r="OY27" s="506">
        <f t="shared" si="1033"/>
        <v>4566</v>
      </c>
      <c r="OZ27" s="506">
        <f t="shared" si="1034"/>
        <v>5964</v>
      </c>
      <c r="PA27" s="506">
        <f t="shared" si="1035"/>
        <v>7364</v>
      </c>
      <c r="PB27" s="506">
        <f t="shared" si="1036"/>
        <v>7334</v>
      </c>
      <c r="PC27" s="506">
        <f t="shared" si="1037"/>
        <v>7492</v>
      </c>
      <c r="PD27" s="506">
        <f t="shared" si="1038"/>
        <v>7409</v>
      </c>
      <c r="PE27" s="506">
        <f t="shared" si="1038"/>
        <v>8077</v>
      </c>
      <c r="PF27" s="277"/>
      <c r="PG27" s="277"/>
    </row>
    <row r="28" spans="1:423" s="12" customFormat="1" x14ac:dyDescent="0.2">
      <c r="A28" s="11" t="s">
        <v>41</v>
      </c>
      <c r="B28" s="34">
        <f t="shared" si="901"/>
        <v>11578</v>
      </c>
      <c r="C28" s="34">
        <f t="shared" si="902"/>
        <v>13176</v>
      </c>
      <c r="D28" s="34">
        <f t="shared" si="903"/>
        <v>13323</v>
      </c>
      <c r="E28" s="34">
        <f t="shared" si="904"/>
        <v>14445</v>
      </c>
      <c r="F28" s="34">
        <f t="shared" si="905"/>
        <v>14888</v>
      </c>
      <c r="G28" s="34">
        <f t="shared" si="906"/>
        <v>18898</v>
      </c>
      <c r="H28" s="34">
        <f t="shared" si="907"/>
        <v>19763</v>
      </c>
      <c r="I28" s="34">
        <f t="shared" si="908"/>
        <v>21254</v>
      </c>
      <c r="J28" s="34">
        <f t="shared" si="909"/>
        <v>22683</v>
      </c>
      <c r="K28" s="34">
        <f t="shared" si="910"/>
        <v>26062</v>
      </c>
      <c r="L28" s="34">
        <f t="shared" si="911"/>
        <v>27678</v>
      </c>
      <c r="M28" s="35">
        <f t="shared" si="912"/>
        <v>10003</v>
      </c>
      <c r="N28" s="29">
        <f t="shared" si="913"/>
        <v>9439</v>
      </c>
      <c r="O28" s="29">
        <f t="shared" si="914"/>
        <v>10475</v>
      </c>
      <c r="P28" s="29">
        <f t="shared" si="915"/>
        <v>10813</v>
      </c>
      <c r="Q28" s="29">
        <f t="shared" si="916"/>
        <v>10539</v>
      </c>
      <c r="R28" s="29">
        <f t="shared" si="917"/>
        <v>11133</v>
      </c>
      <c r="S28" s="29">
        <f t="shared" si="918"/>
        <v>12601</v>
      </c>
      <c r="T28" s="29">
        <f t="shared" si="919"/>
        <v>12155</v>
      </c>
      <c r="U28" s="29">
        <f t="shared" si="920"/>
        <v>13495</v>
      </c>
      <c r="V28" s="29">
        <f t="shared" si="921"/>
        <v>14411</v>
      </c>
      <c r="W28" s="29">
        <f t="shared" si="922"/>
        <v>12739</v>
      </c>
      <c r="X28" s="35">
        <f t="shared" si="923"/>
        <v>21581</v>
      </c>
      <c r="Y28" s="29">
        <f t="shared" si="924"/>
        <v>22615</v>
      </c>
      <c r="Z28" s="29">
        <f t="shared" si="925"/>
        <v>23798</v>
      </c>
      <c r="AA28" s="29">
        <f t="shared" si="926"/>
        <v>25258</v>
      </c>
      <c r="AB28" s="29">
        <f t="shared" si="927"/>
        <v>25427</v>
      </c>
      <c r="AC28" s="29">
        <f t="shared" si="928"/>
        <v>30031</v>
      </c>
      <c r="AD28" s="29">
        <f t="shared" si="929"/>
        <v>32364</v>
      </c>
      <c r="AE28" s="29">
        <f t="shared" si="930"/>
        <v>33409</v>
      </c>
      <c r="AF28" s="29">
        <f t="shared" si="931"/>
        <v>36178</v>
      </c>
      <c r="AG28" s="29">
        <f t="shared" si="932"/>
        <v>40473</v>
      </c>
      <c r="AH28" s="29">
        <f t="shared" si="933"/>
        <v>40417</v>
      </c>
      <c r="AI28" s="42">
        <v>4263</v>
      </c>
      <c r="AJ28" s="31">
        <v>5205</v>
      </c>
      <c r="AK28" s="31">
        <v>5398</v>
      </c>
      <c r="AL28" s="31">
        <v>5749</v>
      </c>
      <c r="AM28" s="32">
        <v>5899</v>
      </c>
      <c r="AN28" s="32">
        <v>8734</v>
      </c>
      <c r="AO28" s="32">
        <v>8758</v>
      </c>
      <c r="AP28" s="32">
        <v>9644</v>
      </c>
      <c r="AQ28" s="32">
        <v>11881</v>
      </c>
      <c r="AR28" s="32">
        <v>10836</v>
      </c>
      <c r="AS28" s="32">
        <v>11558</v>
      </c>
      <c r="AT28" s="42">
        <v>1988</v>
      </c>
      <c r="AU28" s="32">
        <v>2136</v>
      </c>
      <c r="AV28" s="32">
        <v>2071</v>
      </c>
      <c r="AW28" s="32">
        <v>2424</v>
      </c>
      <c r="AX28" s="32">
        <v>4094</v>
      </c>
      <c r="AY28" s="32">
        <v>3986</v>
      </c>
      <c r="AZ28" s="32">
        <v>4255</v>
      </c>
      <c r="BA28" s="32">
        <v>3962</v>
      </c>
      <c r="BB28" s="32">
        <v>4960</v>
      </c>
      <c r="BC28" s="32">
        <v>5612</v>
      </c>
      <c r="BD28" s="32">
        <v>5499</v>
      </c>
      <c r="BE28" s="33">
        <f t="shared" si="934"/>
        <v>9514</v>
      </c>
      <c r="BF28" s="30">
        <f t="shared" si="935"/>
        <v>11523</v>
      </c>
      <c r="BG28" s="30">
        <f t="shared" si="936"/>
        <v>11153</v>
      </c>
      <c r="BH28" s="30">
        <f t="shared" si="937"/>
        <v>11646</v>
      </c>
      <c r="BI28" s="30">
        <f t="shared" si="938"/>
        <v>13142</v>
      </c>
      <c r="BJ28" s="30">
        <f t="shared" si="939"/>
        <v>16970</v>
      </c>
      <c r="BK28" s="30">
        <f t="shared" si="940"/>
        <v>17578</v>
      </c>
      <c r="BL28" s="30">
        <f t="shared" si="941"/>
        <v>18361</v>
      </c>
      <c r="BM28" s="30">
        <f t="shared" si="942"/>
        <v>22185</v>
      </c>
      <c r="BN28" s="30">
        <f t="shared" si="943"/>
        <v>21868</v>
      </c>
      <c r="BO28" s="30">
        <f t="shared" si="943"/>
        <v>22697</v>
      </c>
      <c r="BP28" s="117">
        <f t="shared" si="944"/>
        <v>5251</v>
      </c>
      <c r="BQ28" s="118">
        <f t="shared" si="945"/>
        <v>6318</v>
      </c>
      <c r="BR28" s="118">
        <f t="shared" si="946"/>
        <v>5755</v>
      </c>
      <c r="BS28" s="118">
        <f t="shared" si="947"/>
        <v>5897</v>
      </c>
      <c r="BT28" s="118">
        <f t="shared" si="948"/>
        <v>7243</v>
      </c>
      <c r="BU28" s="118">
        <f t="shared" si="949"/>
        <v>8236</v>
      </c>
      <c r="BV28" s="118">
        <f t="shared" si="950"/>
        <v>8820</v>
      </c>
      <c r="BW28" s="118">
        <f t="shared" si="951"/>
        <v>8717</v>
      </c>
      <c r="BX28" s="118">
        <f t="shared" si="952"/>
        <v>10304</v>
      </c>
      <c r="BY28" s="118">
        <f t="shared" si="953"/>
        <v>11032</v>
      </c>
      <c r="BZ28" s="118">
        <f t="shared" si="953"/>
        <v>11139</v>
      </c>
      <c r="CA28" s="400">
        <f t="shared" si="174"/>
        <v>0.55192348118562118</v>
      </c>
      <c r="CB28" s="401">
        <f t="shared" si="175"/>
        <v>0.54829471491799009</v>
      </c>
      <c r="CC28" s="401">
        <f t="shared" si="176"/>
        <v>0.51600466242266652</v>
      </c>
      <c r="CD28" s="401">
        <f t="shared" si="177"/>
        <v>0.50635411300017175</v>
      </c>
      <c r="CE28" s="401">
        <f t="shared" si="178"/>
        <v>0.55113376959366911</v>
      </c>
      <c r="CF28" s="401">
        <f t="shared" si="179"/>
        <v>0.48532704773129054</v>
      </c>
      <c r="CG28" s="401">
        <f t="shared" si="180"/>
        <v>0.50176356809648426</v>
      </c>
      <c r="CH28" s="401">
        <f t="shared" si="954"/>
        <v>0.47475627689123684</v>
      </c>
      <c r="CI28" s="401">
        <f t="shared" si="955"/>
        <v>0.46445796709488391</v>
      </c>
      <c r="CJ28" s="401">
        <f t="shared" si="956"/>
        <v>0.50448143405889889</v>
      </c>
      <c r="CK28" s="401">
        <f t="shared" si="956"/>
        <v>0.4907697052473895</v>
      </c>
      <c r="CL28" s="119">
        <f t="shared" si="957"/>
        <v>1.2317616701853156</v>
      </c>
      <c r="CM28" s="120">
        <f t="shared" si="958"/>
        <v>1.2138328530259366</v>
      </c>
      <c r="CN28" s="120">
        <f t="shared" si="959"/>
        <v>1.0661356057799185</v>
      </c>
      <c r="CO28" s="120">
        <f t="shared" si="960"/>
        <v>1.0257436075839277</v>
      </c>
      <c r="CP28" s="120">
        <f t="shared" si="961"/>
        <v>1.227835226309544</v>
      </c>
      <c r="CQ28" s="120">
        <f t="shared" si="962"/>
        <v>0.94298145179757276</v>
      </c>
      <c r="CR28" s="120">
        <f t="shared" si="963"/>
        <v>1.0070792418360357</v>
      </c>
      <c r="CS28" s="120">
        <f t="shared" si="964"/>
        <v>0.90387805889672335</v>
      </c>
      <c r="CT28" s="120">
        <f t="shared" si="965"/>
        <v>0.86726706506186346</v>
      </c>
      <c r="CU28" s="120">
        <f t="shared" si="966"/>
        <v>1.0180878552971577</v>
      </c>
      <c r="CV28" s="120"/>
      <c r="CW28" s="70" t="s">
        <v>36</v>
      </c>
      <c r="CX28" s="39" t="s">
        <v>36</v>
      </c>
      <c r="CY28" s="284" t="s">
        <v>36</v>
      </c>
      <c r="CZ28" s="284" t="s">
        <v>36</v>
      </c>
      <c r="DA28" s="285" t="s">
        <v>36</v>
      </c>
      <c r="DB28" s="285" t="s">
        <v>36</v>
      </c>
      <c r="DC28" s="285" t="s">
        <v>36</v>
      </c>
      <c r="DD28" s="285" t="s">
        <v>36</v>
      </c>
      <c r="DE28" s="14" t="s">
        <v>36</v>
      </c>
      <c r="DF28" s="14" t="s">
        <v>36</v>
      </c>
      <c r="DG28" s="14" t="s">
        <v>36</v>
      </c>
      <c r="DH28" s="281">
        <v>3263</v>
      </c>
      <c r="DI28" s="280">
        <v>4182</v>
      </c>
      <c r="DJ28" s="280">
        <v>3684</v>
      </c>
      <c r="DK28" s="280">
        <v>3473</v>
      </c>
      <c r="DL28" s="280">
        <v>3149</v>
      </c>
      <c r="DM28" s="280">
        <v>4250</v>
      </c>
      <c r="DN28" s="280">
        <v>4565</v>
      </c>
      <c r="DO28" s="280">
        <v>4755</v>
      </c>
      <c r="DP28" s="32">
        <v>5344</v>
      </c>
      <c r="DQ28" s="32">
        <v>5420</v>
      </c>
      <c r="DR28" s="32">
        <v>5640</v>
      </c>
      <c r="DS28" s="286">
        <f t="shared" si="967"/>
        <v>3263</v>
      </c>
      <c r="DT28" s="287">
        <f t="shared" si="968"/>
        <v>4182</v>
      </c>
      <c r="DU28" s="287">
        <f t="shared" si="969"/>
        <v>3684</v>
      </c>
      <c r="DV28" s="287">
        <f t="shared" si="970"/>
        <v>3473</v>
      </c>
      <c r="DW28" s="287">
        <f t="shared" si="971"/>
        <v>3149</v>
      </c>
      <c r="DX28" s="287">
        <f t="shared" si="972"/>
        <v>4250</v>
      </c>
      <c r="DY28" s="287">
        <f t="shared" si="973"/>
        <v>4565</v>
      </c>
      <c r="DZ28" s="287">
        <f t="shared" si="974"/>
        <v>4755</v>
      </c>
      <c r="EA28" s="287">
        <f t="shared" si="975"/>
        <v>5344</v>
      </c>
      <c r="EB28" s="287">
        <f t="shared" si="976"/>
        <v>5420</v>
      </c>
      <c r="EC28" s="287">
        <f t="shared" si="976"/>
        <v>5640</v>
      </c>
      <c r="ED28" s="461">
        <v>271</v>
      </c>
      <c r="EE28" s="444">
        <v>260</v>
      </c>
      <c r="EF28" s="462">
        <v>74</v>
      </c>
      <c r="EG28" s="462">
        <v>67</v>
      </c>
      <c r="EH28" s="468">
        <f t="shared" si="977"/>
        <v>345</v>
      </c>
      <c r="EI28" s="468">
        <f t="shared" si="978"/>
        <v>327</v>
      </c>
      <c r="EJ28" s="461">
        <v>1446</v>
      </c>
      <c r="EK28" s="444">
        <v>1872</v>
      </c>
      <c r="EL28" s="462">
        <v>1406</v>
      </c>
      <c r="EM28" s="462">
        <v>213</v>
      </c>
      <c r="EN28" s="468">
        <f t="shared" si="979"/>
        <v>2852</v>
      </c>
      <c r="EO28" s="468">
        <f t="shared" si="979"/>
        <v>2085</v>
      </c>
      <c r="EP28" s="461">
        <v>1602</v>
      </c>
      <c r="EQ28" s="444">
        <v>1746</v>
      </c>
      <c r="ER28" s="462">
        <v>67</v>
      </c>
      <c r="ES28" s="462">
        <v>53</v>
      </c>
      <c r="ET28" s="468">
        <f t="shared" si="980"/>
        <v>1669</v>
      </c>
      <c r="EU28" s="468">
        <f t="shared" si="980"/>
        <v>1799</v>
      </c>
      <c r="EV28" s="461">
        <v>1010</v>
      </c>
      <c r="EW28" s="444">
        <v>1462</v>
      </c>
      <c r="EX28" s="462">
        <v>82</v>
      </c>
      <c r="EY28" s="462">
        <v>93</v>
      </c>
      <c r="EZ28" s="468">
        <f t="shared" si="981"/>
        <v>1092</v>
      </c>
      <c r="FA28" s="468">
        <f t="shared" si="981"/>
        <v>1555</v>
      </c>
      <c r="FB28" s="461">
        <v>2807</v>
      </c>
      <c r="FC28" s="444">
        <v>3001</v>
      </c>
      <c r="FD28" s="462">
        <v>359</v>
      </c>
      <c r="FE28" s="462">
        <v>315</v>
      </c>
      <c r="FF28" s="468">
        <f t="shared" si="982"/>
        <v>3166</v>
      </c>
      <c r="FG28" s="468">
        <f t="shared" si="982"/>
        <v>3316</v>
      </c>
      <c r="FH28" s="461">
        <v>755</v>
      </c>
      <c r="FI28" s="444">
        <v>1001</v>
      </c>
      <c r="FJ28" s="462">
        <v>209</v>
      </c>
      <c r="FK28" s="462">
        <v>147</v>
      </c>
      <c r="FL28" s="468">
        <f t="shared" si="983"/>
        <v>964</v>
      </c>
      <c r="FM28" s="468">
        <f t="shared" si="983"/>
        <v>1148</v>
      </c>
      <c r="FN28" s="461">
        <v>1539</v>
      </c>
      <c r="FO28" s="444">
        <v>1558</v>
      </c>
      <c r="FP28" s="462">
        <v>187</v>
      </c>
      <c r="FQ28" s="462">
        <v>153</v>
      </c>
      <c r="FR28" s="468">
        <f t="shared" si="984"/>
        <v>1726</v>
      </c>
      <c r="FS28" s="468">
        <f t="shared" si="984"/>
        <v>1711</v>
      </c>
      <c r="FT28" s="461">
        <v>1776</v>
      </c>
      <c r="FU28" s="444">
        <v>1580</v>
      </c>
      <c r="FV28" s="462">
        <v>189</v>
      </c>
      <c r="FW28" s="462">
        <v>118</v>
      </c>
      <c r="FX28" s="468">
        <f t="shared" si="985"/>
        <v>1965</v>
      </c>
      <c r="FY28" s="468">
        <f t="shared" si="985"/>
        <v>1698</v>
      </c>
      <c r="FZ28" s="461">
        <v>108</v>
      </c>
      <c r="GA28" s="444">
        <v>44</v>
      </c>
      <c r="GB28" s="462">
        <v>10</v>
      </c>
      <c r="GC28" s="462">
        <v>5</v>
      </c>
      <c r="GD28" s="468">
        <f t="shared" si="986"/>
        <v>118</v>
      </c>
      <c r="GE28" s="468">
        <f t="shared" si="986"/>
        <v>49</v>
      </c>
      <c r="GF28" s="461">
        <v>3046</v>
      </c>
      <c r="GG28" s="444">
        <v>2342</v>
      </c>
      <c r="GH28" s="462">
        <v>494</v>
      </c>
      <c r="GI28" s="462">
        <v>344</v>
      </c>
      <c r="GJ28" s="468">
        <f t="shared" si="987"/>
        <v>3540</v>
      </c>
      <c r="GK28" s="468">
        <f t="shared" si="987"/>
        <v>2686</v>
      </c>
      <c r="GL28" s="461">
        <v>663</v>
      </c>
      <c r="GM28" s="444">
        <v>906</v>
      </c>
      <c r="GN28" s="462">
        <v>253</v>
      </c>
      <c r="GO28" s="462">
        <v>37</v>
      </c>
      <c r="GP28" s="468">
        <f t="shared" si="988"/>
        <v>916</v>
      </c>
      <c r="GQ28" s="468">
        <f t="shared" si="988"/>
        <v>943</v>
      </c>
      <c r="GR28" s="461">
        <v>203</v>
      </c>
      <c r="GS28" s="444">
        <v>348</v>
      </c>
      <c r="GT28" s="462">
        <v>49</v>
      </c>
      <c r="GU28" s="462">
        <v>55</v>
      </c>
      <c r="GV28" s="327">
        <f t="shared" si="989"/>
        <v>252</v>
      </c>
      <c r="GW28" s="327">
        <f t="shared" si="989"/>
        <v>403</v>
      </c>
      <c r="GX28" s="501">
        <v>795</v>
      </c>
      <c r="GY28" s="502">
        <v>851</v>
      </c>
      <c r="GZ28" s="502">
        <v>852</v>
      </c>
      <c r="HA28" s="502">
        <v>897</v>
      </c>
      <c r="HB28" s="503">
        <v>1093</v>
      </c>
      <c r="HC28" s="503">
        <v>1291</v>
      </c>
      <c r="HD28" s="503">
        <v>1452</v>
      </c>
      <c r="HE28" s="503">
        <v>1454</v>
      </c>
      <c r="HF28" s="504">
        <v>1644</v>
      </c>
      <c r="HG28" s="501">
        <v>201</v>
      </c>
      <c r="HH28" s="503">
        <v>217</v>
      </c>
      <c r="HI28" s="503">
        <v>81</v>
      </c>
      <c r="HJ28" s="503">
        <v>72</v>
      </c>
      <c r="HK28" s="503">
        <v>97</v>
      </c>
      <c r="HL28" s="503">
        <v>157</v>
      </c>
      <c r="HM28" s="503">
        <v>130</v>
      </c>
      <c r="HN28" s="503">
        <v>108</v>
      </c>
      <c r="HO28" s="504">
        <v>180</v>
      </c>
      <c r="HP28" s="505">
        <f t="shared" si="990"/>
        <v>996</v>
      </c>
      <c r="HQ28" s="506">
        <f t="shared" si="991"/>
        <v>1068</v>
      </c>
      <c r="HR28" s="506">
        <f t="shared" si="992"/>
        <v>933</v>
      </c>
      <c r="HS28" s="506">
        <f t="shared" si="993"/>
        <v>969</v>
      </c>
      <c r="HT28" s="506">
        <f t="shared" si="994"/>
        <v>1190</v>
      </c>
      <c r="HU28" s="506">
        <f t="shared" si="995"/>
        <v>1448</v>
      </c>
      <c r="HV28" s="506">
        <f t="shared" si="996"/>
        <v>1582</v>
      </c>
      <c r="HW28" s="506">
        <f t="shared" si="997"/>
        <v>1562</v>
      </c>
      <c r="HX28" s="506">
        <f t="shared" si="998"/>
        <v>1824</v>
      </c>
      <c r="HY28" s="505">
        <f t="shared" si="226"/>
        <v>2994</v>
      </c>
      <c r="HZ28" s="507">
        <f t="shared" si="227"/>
        <v>3562</v>
      </c>
      <c r="IA28" s="507">
        <f t="shared" si="228"/>
        <v>3524</v>
      </c>
      <c r="IB28" s="507">
        <f t="shared" si="229"/>
        <v>4110</v>
      </c>
      <c r="IC28" s="508">
        <f t="shared" si="230"/>
        <v>4449</v>
      </c>
      <c r="ID28" s="508">
        <f t="shared" si="231"/>
        <v>5280</v>
      </c>
      <c r="IE28" s="508">
        <f t="shared" si="232"/>
        <v>5918</v>
      </c>
      <c r="IF28" s="508">
        <f t="shared" si="233"/>
        <v>6502</v>
      </c>
      <c r="IG28" s="508">
        <f t="shared" si="233"/>
        <v>5701</v>
      </c>
      <c r="IH28" s="505">
        <f t="shared" si="234"/>
        <v>2599</v>
      </c>
      <c r="II28" s="506">
        <f t="shared" si="235"/>
        <v>2135</v>
      </c>
      <c r="IJ28" s="506">
        <f t="shared" si="236"/>
        <v>2970</v>
      </c>
      <c r="IK28" s="506">
        <f t="shared" si="237"/>
        <v>3291</v>
      </c>
      <c r="IL28" s="506">
        <f t="shared" si="238"/>
        <v>2613</v>
      </c>
      <c r="IM28" s="506">
        <f t="shared" si="239"/>
        <v>2254</v>
      </c>
      <c r="IN28" s="506">
        <f t="shared" si="240"/>
        <v>3099</v>
      </c>
      <c r="IO28" s="506">
        <f t="shared" si="241"/>
        <v>2744</v>
      </c>
      <c r="IP28" s="506">
        <f t="shared" si="241"/>
        <v>2485</v>
      </c>
      <c r="IQ28" s="505">
        <f t="shared" si="242"/>
        <v>5593</v>
      </c>
      <c r="IR28" s="506">
        <f t="shared" si="243"/>
        <v>5697</v>
      </c>
      <c r="IS28" s="506">
        <f t="shared" si="244"/>
        <v>6494</v>
      </c>
      <c r="IT28" s="506">
        <f t="shared" si="245"/>
        <v>7401</v>
      </c>
      <c r="IU28" s="506">
        <f t="shared" si="246"/>
        <v>7062</v>
      </c>
      <c r="IV28" s="506">
        <f t="shared" si="247"/>
        <v>7534</v>
      </c>
      <c r="IW28" s="506">
        <f t="shared" si="248"/>
        <v>9017</v>
      </c>
      <c r="IX28" s="506">
        <f t="shared" si="249"/>
        <v>9246</v>
      </c>
      <c r="IY28" s="506">
        <f t="shared" si="249"/>
        <v>8186</v>
      </c>
      <c r="IZ28" s="501">
        <v>1961</v>
      </c>
      <c r="JA28" s="502">
        <v>2462</v>
      </c>
      <c r="JB28" s="502">
        <v>2558</v>
      </c>
      <c r="JC28" s="502">
        <v>3024</v>
      </c>
      <c r="JD28" s="503">
        <v>3360</v>
      </c>
      <c r="JE28" s="503">
        <v>3865</v>
      </c>
      <c r="JF28" s="503">
        <v>4447</v>
      </c>
      <c r="JG28" s="503">
        <v>5093</v>
      </c>
      <c r="JH28" s="504">
        <v>4178</v>
      </c>
      <c r="JI28" s="501">
        <v>1816</v>
      </c>
      <c r="JJ28" s="503">
        <v>1833</v>
      </c>
      <c r="JK28" s="503">
        <v>2504</v>
      </c>
      <c r="JL28" s="503">
        <v>2835</v>
      </c>
      <c r="JM28" s="503">
        <v>2315</v>
      </c>
      <c r="JN28" s="503">
        <v>1997</v>
      </c>
      <c r="JO28" s="503">
        <v>2826</v>
      </c>
      <c r="JP28" s="503">
        <v>2342</v>
      </c>
      <c r="JQ28" s="504">
        <v>2093</v>
      </c>
      <c r="JR28" s="505">
        <f t="shared" si="999"/>
        <v>3777</v>
      </c>
      <c r="JS28" s="506">
        <f t="shared" si="1000"/>
        <v>4295</v>
      </c>
      <c r="JT28" s="506">
        <f t="shared" si="1001"/>
        <v>5062</v>
      </c>
      <c r="JU28" s="506">
        <f t="shared" si="1002"/>
        <v>5859</v>
      </c>
      <c r="JV28" s="506">
        <f t="shared" si="1003"/>
        <v>5675</v>
      </c>
      <c r="JW28" s="506">
        <f t="shared" si="1004"/>
        <v>5862</v>
      </c>
      <c r="JX28" s="506">
        <f t="shared" si="1005"/>
        <v>7273</v>
      </c>
      <c r="JY28" s="506">
        <f t="shared" si="1006"/>
        <v>7435</v>
      </c>
      <c r="JZ28" s="506">
        <f t="shared" si="1006"/>
        <v>6271</v>
      </c>
      <c r="KA28" s="501">
        <v>1033</v>
      </c>
      <c r="KB28" s="502">
        <v>1100</v>
      </c>
      <c r="KC28" s="502">
        <v>966</v>
      </c>
      <c r="KD28" s="502">
        <v>1086</v>
      </c>
      <c r="KE28" s="503">
        <v>1089</v>
      </c>
      <c r="KF28" s="503">
        <v>1415</v>
      </c>
      <c r="KG28" s="503">
        <v>1471</v>
      </c>
      <c r="KH28" s="503">
        <v>1409</v>
      </c>
      <c r="KI28" s="504">
        <v>1523</v>
      </c>
      <c r="KJ28" s="501">
        <v>783</v>
      </c>
      <c r="KK28" s="503">
        <v>302</v>
      </c>
      <c r="KL28" s="503">
        <v>466</v>
      </c>
      <c r="KM28" s="503">
        <v>456</v>
      </c>
      <c r="KN28" s="503">
        <v>298</v>
      </c>
      <c r="KO28" s="503">
        <v>257</v>
      </c>
      <c r="KP28" s="503">
        <v>273</v>
      </c>
      <c r="KQ28" s="503">
        <v>402</v>
      </c>
      <c r="KR28" s="504">
        <v>392</v>
      </c>
      <c r="KS28" s="505">
        <f t="shared" si="1007"/>
        <v>1816</v>
      </c>
      <c r="KT28" s="506">
        <f t="shared" si="1008"/>
        <v>1402</v>
      </c>
      <c r="KU28" s="506">
        <f t="shared" si="1009"/>
        <v>1432</v>
      </c>
      <c r="KV28" s="506">
        <f t="shared" si="1010"/>
        <v>1542</v>
      </c>
      <c r="KW28" s="506">
        <f t="shared" si="1011"/>
        <v>1387</v>
      </c>
      <c r="KX28" s="506">
        <f t="shared" si="1012"/>
        <v>1672</v>
      </c>
      <c r="KY28" s="506">
        <f t="shared" si="1013"/>
        <v>1744</v>
      </c>
      <c r="KZ28" s="506">
        <f t="shared" si="1014"/>
        <v>1811</v>
      </c>
      <c r="LA28" s="506">
        <f t="shared" si="1014"/>
        <v>1915</v>
      </c>
      <c r="LB28" s="505">
        <f t="shared" si="258"/>
        <v>3526</v>
      </c>
      <c r="LC28" s="507">
        <f t="shared" si="259"/>
        <v>3558</v>
      </c>
      <c r="LD28" s="507">
        <f t="shared" si="260"/>
        <v>3549</v>
      </c>
      <c r="LE28" s="507">
        <f t="shared" si="261"/>
        <v>3689</v>
      </c>
      <c r="LF28" s="508">
        <f t="shared" si="262"/>
        <v>3447</v>
      </c>
      <c r="LG28" s="508">
        <f t="shared" si="263"/>
        <v>3593</v>
      </c>
      <c r="LH28" s="508">
        <f t="shared" si="264"/>
        <v>3635</v>
      </c>
      <c r="LI28" s="508">
        <f t="shared" si="265"/>
        <v>3654</v>
      </c>
      <c r="LJ28" s="508">
        <f t="shared" si="265"/>
        <v>3457</v>
      </c>
      <c r="LK28" s="505">
        <f t="shared" si="266"/>
        <v>1952</v>
      </c>
      <c r="LL28" s="506">
        <f t="shared" si="267"/>
        <v>769</v>
      </c>
      <c r="LM28" s="506">
        <f t="shared" si="268"/>
        <v>1669</v>
      </c>
      <c r="LN28" s="506">
        <f t="shared" si="269"/>
        <v>1553</v>
      </c>
      <c r="LO28" s="506">
        <f t="shared" si="270"/>
        <v>586</v>
      </c>
      <c r="LP28" s="506">
        <f t="shared" si="271"/>
        <v>486</v>
      </c>
      <c r="LQ28" s="506">
        <f t="shared" si="272"/>
        <v>552</v>
      </c>
      <c r="LR28" s="506">
        <f t="shared" si="273"/>
        <v>586</v>
      </c>
      <c r="LS28" s="506">
        <f t="shared" si="273"/>
        <v>526</v>
      </c>
      <c r="LT28" s="505">
        <f t="shared" si="274"/>
        <v>5478</v>
      </c>
      <c r="LU28" s="506">
        <f t="shared" si="275"/>
        <v>4327</v>
      </c>
      <c r="LV28" s="506">
        <f t="shared" si="276"/>
        <v>5218</v>
      </c>
      <c r="LW28" s="506">
        <f t="shared" si="277"/>
        <v>5242</v>
      </c>
      <c r="LX28" s="506">
        <f t="shared" si="278"/>
        <v>4033</v>
      </c>
      <c r="LY28" s="506">
        <f t="shared" si="279"/>
        <v>4079</v>
      </c>
      <c r="LZ28" s="506">
        <f t="shared" si="280"/>
        <v>4187</v>
      </c>
      <c r="MA28" s="506">
        <f t="shared" si="281"/>
        <v>4240</v>
      </c>
      <c r="MB28" s="506">
        <f t="shared" si="281"/>
        <v>3983</v>
      </c>
      <c r="MC28" s="501">
        <v>1834</v>
      </c>
      <c r="MD28" s="502">
        <v>1816</v>
      </c>
      <c r="ME28" s="502">
        <v>1908</v>
      </c>
      <c r="MF28" s="502">
        <v>1801</v>
      </c>
      <c r="MG28" s="503">
        <v>1624</v>
      </c>
      <c r="MH28" s="503">
        <v>1564</v>
      </c>
      <c r="MI28" s="503">
        <v>1566</v>
      </c>
      <c r="MJ28" s="503">
        <v>1528</v>
      </c>
      <c r="MK28" s="504">
        <v>1363</v>
      </c>
      <c r="ML28" s="501">
        <v>1614</v>
      </c>
      <c r="MM28" s="503">
        <v>634</v>
      </c>
      <c r="MN28" s="503">
        <v>1045</v>
      </c>
      <c r="MO28" s="503">
        <v>1151</v>
      </c>
      <c r="MP28" s="503">
        <v>346</v>
      </c>
      <c r="MQ28" s="503">
        <v>290</v>
      </c>
      <c r="MR28" s="503">
        <v>279</v>
      </c>
      <c r="MS28" s="503">
        <v>338</v>
      </c>
      <c r="MT28" s="504">
        <v>334</v>
      </c>
      <c r="MU28" s="505">
        <f t="shared" si="1015"/>
        <v>3448</v>
      </c>
      <c r="MV28" s="506">
        <f t="shared" si="1016"/>
        <v>2450</v>
      </c>
      <c r="MW28" s="506">
        <f t="shared" si="1017"/>
        <v>2953</v>
      </c>
      <c r="MX28" s="506">
        <f t="shared" si="1018"/>
        <v>2952</v>
      </c>
      <c r="MY28" s="506">
        <f t="shared" si="1019"/>
        <v>1970</v>
      </c>
      <c r="MZ28" s="506">
        <f t="shared" si="1020"/>
        <v>1854</v>
      </c>
      <c r="NA28" s="506">
        <f t="shared" si="1021"/>
        <v>1845</v>
      </c>
      <c r="NB28" s="506">
        <f t="shared" si="1022"/>
        <v>1866</v>
      </c>
      <c r="NC28" s="506">
        <f t="shared" si="1022"/>
        <v>1697</v>
      </c>
      <c r="ND28" s="501">
        <v>467</v>
      </c>
      <c r="NE28" s="502">
        <v>493</v>
      </c>
      <c r="NF28" s="502">
        <v>472</v>
      </c>
      <c r="NG28" s="502">
        <v>550</v>
      </c>
      <c r="NH28" s="503">
        <v>478</v>
      </c>
      <c r="NI28" s="503">
        <v>562</v>
      </c>
      <c r="NJ28" s="503">
        <v>582</v>
      </c>
      <c r="NK28" s="503">
        <v>582</v>
      </c>
      <c r="NL28" s="504">
        <v>571</v>
      </c>
      <c r="NM28" s="501">
        <v>37</v>
      </c>
      <c r="NN28" s="503">
        <v>20</v>
      </c>
      <c r="NO28" s="503">
        <v>40</v>
      </c>
      <c r="NP28" s="503">
        <v>35</v>
      </c>
      <c r="NQ28" s="503">
        <v>23</v>
      </c>
      <c r="NR28" s="503">
        <v>32</v>
      </c>
      <c r="NS28" s="503">
        <v>56</v>
      </c>
      <c r="NT28" s="503">
        <v>39</v>
      </c>
      <c r="NU28" s="504">
        <v>4</v>
      </c>
      <c r="NV28" s="505">
        <f t="shared" si="1023"/>
        <v>504</v>
      </c>
      <c r="NW28" s="506">
        <f t="shared" si="1024"/>
        <v>513</v>
      </c>
      <c r="NX28" s="506">
        <f t="shared" si="1025"/>
        <v>512</v>
      </c>
      <c r="NY28" s="506">
        <f t="shared" si="1026"/>
        <v>585</v>
      </c>
      <c r="NZ28" s="506">
        <f t="shared" si="1027"/>
        <v>501</v>
      </c>
      <c r="OA28" s="506">
        <f t="shared" si="1028"/>
        <v>594</v>
      </c>
      <c r="OB28" s="506">
        <f t="shared" si="1029"/>
        <v>638</v>
      </c>
      <c r="OC28" s="506">
        <f t="shared" si="1030"/>
        <v>621</v>
      </c>
      <c r="OD28" s="506">
        <f t="shared" si="1030"/>
        <v>575</v>
      </c>
      <c r="OE28" s="501">
        <v>1225</v>
      </c>
      <c r="OF28" s="502">
        <v>1249</v>
      </c>
      <c r="OG28" s="502">
        <v>1169</v>
      </c>
      <c r="OH28" s="502">
        <v>1338</v>
      </c>
      <c r="OI28" s="503">
        <v>1345</v>
      </c>
      <c r="OJ28" s="503">
        <v>1467</v>
      </c>
      <c r="OK28" s="503">
        <v>1487</v>
      </c>
      <c r="OL28" s="503">
        <v>1544</v>
      </c>
      <c r="OM28" s="504">
        <v>1523</v>
      </c>
      <c r="ON28" s="501">
        <v>301</v>
      </c>
      <c r="OO28" s="503">
        <v>115</v>
      </c>
      <c r="OP28" s="503">
        <v>584</v>
      </c>
      <c r="OQ28" s="503">
        <v>367</v>
      </c>
      <c r="OR28" s="503">
        <v>217</v>
      </c>
      <c r="OS28" s="503">
        <v>164</v>
      </c>
      <c r="OT28" s="503">
        <v>217</v>
      </c>
      <c r="OU28" s="503">
        <v>209</v>
      </c>
      <c r="OV28" s="504">
        <v>188</v>
      </c>
      <c r="OW28" s="505">
        <f t="shared" si="1031"/>
        <v>1526</v>
      </c>
      <c r="OX28" s="506">
        <f t="shared" si="1032"/>
        <v>1364</v>
      </c>
      <c r="OY28" s="506">
        <f t="shared" si="1033"/>
        <v>1753</v>
      </c>
      <c r="OZ28" s="506">
        <f t="shared" si="1034"/>
        <v>1705</v>
      </c>
      <c r="PA28" s="506">
        <f t="shared" si="1035"/>
        <v>1562</v>
      </c>
      <c r="PB28" s="506">
        <f t="shared" si="1036"/>
        <v>1631</v>
      </c>
      <c r="PC28" s="506">
        <f t="shared" si="1037"/>
        <v>1704</v>
      </c>
      <c r="PD28" s="506">
        <f t="shared" si="1038"/>
        <v>1753</v>
      </c>
      <c r="PE28" s="506">
        <f t="shared" si="1038"/>
        <v>1711</v>
      </c>
      <c r="PF28" s="277"/>
      <c r="PG28" s="277"/>
    </row>
    <row r="29" spans="1:423" s="12" customFormat="1" x14ac:dyDescent="0.2">
      <c r="A29" s="11" t="s">
        <v>43</v>
      </c>
      <c r="B29" s="34">
        <f t="shared" si="901"/>
        <v>3855.5239713774499</v>
      </c>
      <c r="C29" s="34">
        <f t="shared" si="902"/>
        <v>4166</v>
      </c>
      <c r="D29" s="34">
        <f t="shared" si="903"/>
        <v>4362</v>
      </c>
      <c r="E29" s="34">
        <f t="shared" si="904"/>
        <v>3833</v>
      </c>
      <c r="F29" s="34">
        <f t="shared" si="905"/>
        <v>4429</v>
      </c>
      <c r="G29" s="34">
        <f t="shared" si="906"/>
        <v>4792</v>
      </c>
      <c r="H29" s="34">
        <f t="shared" si="907"/>
        <v>4916</v>
      </c>
      <c r="I29" s="34">
        <f t="shared" si="908"/>
        <v>4859</v>
      </c>
      <c r="J29" s="34">
        <f t="shared" si="909"/>
        <v>4692</v>
      </c>
      <c r="K29" s="34">
        <f t="shared" si="910"/>
        <v>4928</v>
      </c>
      <c r="L29" s="34">
        <f t="shared" si="911"/>
        <v>4734</v>
      </c>
      <c r="M29" s="35">
        <f t="shared" si="912"/>
        <v>1696.5447580777293</v>
      </c>
      <c r="N29" s="29">
        <f t="shared" si="913"/>
        <v>1894</v>
      </c>
      <c r="O29" s="29">
        <f t="shared" si="914"/>
        <v>2027</v>
      </c>
      <c r="P29" s="29">
        <f t="shared" si="915"/>
        <v>1613</v>
      </c>
      <c r="Q29" s="29">
        <f t="shared" si="916"/>
        <v>2028</v>
      </c>
      <c r="R29" s="29">
        <f t="shared" si="917"/>
        <v>2280</v>
      </c>
      <c r="S29" s="29">
        <f t="shared" si="918"/>
        <v>2160</v>
      </c>
      <c r="T29" s="29">
        <f t="shared" si="919"/>
        <v>2043</v>
      </c>
      <c r="U29" s="29">
        <f t="shared" si="920"/>
        <v>2226</v>
      </c>
      <c r="V29" s="29">
        <f t="shared" si="921"/>
        <v>2432</v>
      </c>
      <c r="W29" s="29">
        <f t="shared" si="922"/>
        <v>2338</v>
      </c>
      <c r="X29" s="35">
        <f t="shared" si="923"/>
        <v>5552.0687294551799</v>
      </c>
      <c r="Y29" s="29">
        <f t="shared" si="924"/>
        <v>6060</v>
      </c>
      <c r="Z29" s="29">
        <f t="shared" si="925"/>
        <v>6389</v>
      </c>
      <c r="AA29" s="29">
        <f t="shared" si="926"/>
        <v>5446</v>
      </c>
      <c r="AB29" s="29">
        <f t="shared" si="927"/>
        <v>6457</v>
      </c>
      <c r="AC29" s="29">
        <f t="shared" si="928"/>
        <v>7072</v>
      </c>
      <c r="AD29" s="29">
        <f t="shared" si="929"/>
        <v>7076</v>
      </c>
      <c r="AE29" s="29">
        <f t="shared" si="930"/>
        <v>6902</v>
      </c>
      <c r="AF29" s="29">
        <f t="shared" si="931"/>
        <v>6918</v>
      </c>
      <c r="AG29" s="29">
        <f t="shared" si="932"/>
        <v>7360</v>
      </c>
      <c r="AH29" s="29">
        <f t="shared" si="933"/>
        <v>7072</v>
      </c>
      <c r="AI29" s="66">
        <f>(AJ29/1.06)</f>
        <v>1520.7547169811321</v>
      </c>
      <c r="AJ29" s="31">
        <v>1612</v>
      </c>
      <c r="AK29" s="31">
        <v>1678</v>
      </c>
      <c r="AL29" s="31">
        <v>1886</v>
      </c>
      <c r="AM29" s="32">
        <v>1729</v>
      </c>
      <c r="AN29" s="32">
        <v>1897</v>
      </c>
      <c r="AO29" s="32">
        <v>1891</v>
      </c>
      <c r="AP29" s="32">
        <v>1880</v>
      </c>
      <c r="AQ29" s="32">
        <v>1791</v>
      </c>
      <c r="AR29" s="32">
        <v>1840</v>
      </c>
      <c r="AS29" s="32">
        <v>1753</v>
      </c>
      <c r="AT29" s="66">
        <f>(AU29/1.16)</f>
        <v>461.20689655172418</v>
      </c>
      <c r="AU29" s="32">
        <v>535</v>
      </c>
      <c r="AV29" s="32">
        <v>620</v>
      </c>
      <c r="AW29" s="32">
        <v>674</v>
      </c>
      <c r="AX29" s="32">
        <v>720</v>
      </c>
      <c r="AY29" s="32">
        <v>829</v>
      </c>
      <c r="AZ29" s="32">
        <v>724</v>
      </c>
      <c r="BA29" s="32">
        <v>555</v>
      </c>
      <c r="BB29" s="32">
        <v>659</v>
      </c>
      <c r="BC29" s="32">
        <v>850</v>
      </c>
      <c r="BD29" s="32">
        <v>849</v>
      </c>
      <c r="BE29" s="33">
        <f t="shared" si="934"/>
        <v>2874.6221639915721</v>
      </c>
      <c r="BF29" s="30">
        <f t="shared" si="935"/>
        <v>3120</v>
      </c>
      <c r="BG29" s="30">
        <f t="shared" si="936"/>
        <v>3324</v>
      </c>
      <c r="BH29" s="30">
        <f t="shared" si="937"/>
        <v>3424</v>
      </c>
      <c r="BI29" s="30">
        <f t="shared" si="938"/>
        <v>3611</v>
      </c>
      <c r="BJ29" s="30">
        <f t="shared" si="939"/>
        <v>3998</v>
      </c>
      <c r="BK29" s="30">
        <f t="shared" si="940"/>
        <v>3871</v>
      </c>
      <c r="BL29" s="30">
        <f t="shared" si="941"/>
        <v>3727</v>
      </c>
      <c r="BM29" s="30">
        <f t="shared" si="942"/>
        <v>3822</v>
      </c>
      <c r="BN29" s="30">
        <f t="shared" si="943"/>
        <v>4071</v>
      </c>
      <c r="BO29" s="30">
        <f t="shared" si="943"/>
        <v>3894</v>
      </c>
      <c r="BP29" s="117">
        <f t="shared" si="944"/>
        <v>1353.8674470104397</v>
      </c>
      <c r="BQ29" s="118">
        <f t="shared" si="945"/>
        <v>1508</v>
      </c>
      <c r="BR29" s="118">
        <f t="shared" si="946"/>
        <v>1646</v>
      </c>
      <c r="BS29" s="118">
        <f t="shared" si="947"/>
        <v>1538</v>
      </c>
      <c r="BT29" s="118">
        <f t="shared" si="948"/>
        <v>1882</v>
      </c>
      <c r="BU29" s="118">
        <f t="shared" si="949"/>
        <v>2101</v>
      </c>
      <c r="BV29" s="118">
        <f t="shared" si="950"/>
        <v>1980</v>
      </c>
      <c r="BW29" s="118">
        <f t="shared" si="951"/>
        <v>1847</v>
      </c>
      <c r="BX29" s="118">
        <f t="shared" si="952"/>
        <v>2031</v>
      </c>
      <c r="BY29" s="118">
        <f t="shared" si="953"/>
        <v>2231</v>
      </c>
      <c r="BZ29" s="118">
        <f t="shared" si="953"/>
        <v>2141</v>
      </c>
      <c r="CA29" s="400">
        <f t="shared" si="174"/>
        <v>0.47097231210745266</v>
      </c>
      <c r="CB29" s="401">
        <f t="shared" si="175"/>
        <v>0.48333333333333334</v>
      </c>
      <c r="CC29" s="401">
        <f t="shared" si="176"/>
        <v>0.49518652226233456</v>
      </c>
      <c r="CD29" s="401">
        <f t="shared" si="177"/>
        <v>0.44918224299065418</v>
      </c>
      <c r="CE29" s="401">
        <f t="shared" si="178"/>
        <v>0.52118526723899194</v>
      </c>
      <c r="CF29" s="401">
        <f t="shared" si="179"/>
        <v>0.52551275637818906</v>
      </c>
      <c r="CG29" s="401">
        <f t="shared" si="180"/>
        <v>0.51149573753552058</v>
      </c>
      <c r="CH29" s="401">
        <f t="shared" si="954"/>
        <v>0.49557284679366781</v>
      </c>
      <c r="CI29" s="401">
        <f t="shared" si="955"/>
        <v>0.5313971742543171</v>
      </c>
      <c r="CJ29" s="401">
        <f t="shared" si="956"/>
        <v>0.54802259887005644</v>
      </c>
      <c r="CK29" s="401">
        <f t="shared" si="956"/>
        <v>0.54982023626091425</v>
      </c>
      <c r="CL29" s="119">
        <f t="shared" si="957"/>
        <v>0.89026023190512782</v>
      </c>
      <c r="CM29" s="120">
        <f t="shared" si="958"/>
        <v>0.93548387096774188</v>
      </c>
      <c r="CN29" s="120">
        <f t="shared" si="959"/>
        <v>0.98092967818831944</v>
      </c>
      <c r="CO29" s="120">
        <f t="shared" si="960"/>
        <v>0.81548250265111344</v>
      </c>
      <c r="CP29" s="120">
        <f t="shared" si="961"/>
        <v>1.0884904569115095</v>
      </c>
      <c r="CQ29" s="120">
        <f t="shared" si="962"/>
        <v>1.1075382182393252</v>
      </c>
      <c r="CR29" s="120">
        <f t="shared" si="963"/>
        <v>1.047065044949762</v>
      </c>
      <c r="CS29" s="120">
        <f t="shared" si="964"/>
        <v>0.98244680851063826</v>
      </c>
      <c r="CT29" s="120">
        <f t="shared" si="965"/>
        <v>1.1340033500837521</v>
      </c>
      <c r="CU29" s="120">
        <f t="shared" si="966"/>
        <v>1.2124999999999999</v>
      </c>
      <c r="CV29" s="120"/>
      <c r="CW29" s="70" t="s">
        <v>36</v>
      </c>
      <c r="CX29" s="39" t="s">
        <v>36</v>
      </c>
      <c r="CY29" s="284" t="s">
        <v>36</v>
      </c>
      <c r="CZ29" s="284" t="s">
        <v>36</v>
      </c>
      <c r="DA29" s="285" t="s">
        <v>36</v>
      </c>
      <c r="DB29" s="285" t="s">
        <v>36</v>
      </c>
      <c r="DC29" s="285" t="s">
        <v>36</v>
      </c>
      <c r="DD29" s="285" t="s">
        <v>36</v>
      </c>
      <c r="DE29" s="14" t="s">
        <v>36</v>
      </c>
      <c r="DF29" s="14" t="s">
        <v>36</v>
      </c>
      <c r="DG29" s="14" t="s">
        <v>36</v>
      </c>
      <c r="DH29" s="288">
        <f>(DI29/1.09)</f>
        <v>892.66055045871553</v>
      </c>
      <c r="DI29" s="280">
        <v>973</v>
      </c>
      <c r="DJ29" s="280">
        <v>1026</v>
      </c>
      <c r="DK29" s="280">
        <v>864</v>
      </c>
      <c r="DL29" s="280">
        <v>1162</v>
      </c>
      <c r="DM29" s="280">
        <v>1272</v>
      </c>
      <c r="DN29" s="280">
        <v>1256</v>
      </c>
      <c r="DO29" s="280">
        <v>1292</v>
      </c>
      <c r="DP29" s="32">
        <v>1372</v>
      </c>
      <c r="DQ29" s="32">
        <v>1381</v>
      </c>
      <c r="DR29" s="32">
        <v>1292</v>
      </c>
      <c r="DS29" s="286">
        <f t="shared" si="967"/>
        <v>892.66055045871553</v>
      </c>
      <c r="DT29" s="287">
        <f t="shared" si="968"/>
        <v>973</v>
      </c>
      <c r="DU29" s="287">
        <f t="shared" si="969"/>
        <v>1026</v>
      </c>
      <c r="DV29" s="287">
        <f t="shared" si="970"/>
        <v>864</v>
      </c>
      <c r="DW29" s="287">
        <f t="shared" si="971"/>
        <v>1162</v>
      </c>
      <c r="DX29" s="287">
        <f t="shared" si="972"/>
        <v>1272</v>
      </c>
      <c r="DY29" s="287">
        <f t="shared" si="973"/>
        <v>1256</v>
      </c>
      <c r="DZ29" s="287">
        <f t="shared" si="974"/>
        <v>1292</v>
      </c>
      <c r="EA29" s="287">
        <f t="shared" si="975"/>
        <v>1372</v>
      </c>
      <c r="EB29" s="287">
        <f t="shared" si="976"/>
        <v>1381</v>
      </c>
      <c r="EC29" s="287">
        <f t="shared" si="976"/>
        <v>1292</v>
      </c>
      <c r="ED29" s="461">
        <v>108</v>
      </c>
      <c r="EE29" s="444">
        <v>103</v>
      </c>
      <c r="EF29" s="462">
        <v>2</v>
      </c>
      <c r="EG29" s="462">
        <v>1</v>
      </c>
      <c r="EH29" s="468">
        <f t="shared" si="977"/>
        <v>110</v>
      </c>
      <c r="EI29" s="468">
        <f t="shared" si="978"/>
        <v>104</v>
      </c>
      <c r="EJ29" s="461">
        <v>588</v>
      </c>
      <c r="EK29" s="444">
        <v>546</v>
      </c>
      <c r="EL29" s="462">
        <v>72</v>
      </c>
      <c r="EM29" s="462">
        <v>69</v>
      </c>
      <c r="EN29" s="468">
        <f t="shared" si="979"/>
        <v>660</v>
      </c>
      <c r="EO29" s="468">
        <f t="shared" si="979"/>
        <v>615</v>
      </c>
      <c r="EP29" s="461">
        <v>193</v>
      </c>
      <c r="EQ29" s="444">
        <v>180</v>
      </c>
      <c r="ER29" s="462">
        <v>1</v>
      </c>
      <c r="ES29" s="462">
        <v>3</v>
      </c>
      <c r="ET29" s="468">
        <f t="shared" si="980"/>
        <v>194</v>
      </c>
      <c r="EU29" s="468">
        <f t="shared" si="980"/>
        <v>183</v>
      </c>
      <c r="EV29" s="461">
        <v>449</v>
      </c>
      <c r="EW29" s="444">
        <v>452</v>
      </c>
      <c r="EX29" s="462">
        <v>14</v>
      </c>
      <c r="EY29" s="462">
        <v>14</v>
      </c>
      <c r="EZ29" s="468">
        <f t="shared" si="981"/>
        <v>463</v>
      </c>
      <c r="FA29" s="468">
        <f t="shared" si="981"/>
        <v>466</v>
      </c>
      <c r="FB29" s="461">
        <v>361</v>
      </c>
      <c r="FC29" s="444">
        <v>336</v>
      </c>
      <c r="FD29" s="462">
        <v>18</v>
      </c>
      <c r="FE29" s="462">
        <v>17</v>
      </c>
      <c r="FF29" s="468">
        <f t="shared" si="982"/>
        <v>379</v>
      </c>
      <c r="FG29" s="468">
        <f t="shared" si="982"/>
        <v>353</v>
      </c>
      <c r="FH29" s="461">
        <v>470</v>
      </c>
      <c r="FI29" s="444">
        <v>464</v>
      </c>
      <c r="FJ29" s="462">
        <v>29</v>
      </c>
      <c r="FK29" s="462">
        <v>26</v>
      </c>
      <c r="FL29" s="468">
        <f t="shared" si="983"/>
        <v>499</v>
      </c>
      <c r="FM29" s="468">
        <f t="shared" si="983"/>
        <v>490</v>
      </c>
      <c r="FN29" s="461">
        <v>44</v>
      </c>
      <c r="FO29" s="444">
        <v>47</v>
      </c>
      <c r="FP29" s="462">
        <v>15</v>
      </c>
      <c r="FQ29" s="462">
        <v>12</v>
      </c>
      <c r="FR29" s="468">
        <f t="shared" si="984"/>
        <v>59</v>
      </c>
      <c r="FS29" s="468">
        <f t="shared" si="984"/>
        <v>59</v>
      </c>
      <c r="FT29" s="461">
        <v>359</v>
      </c>
      <c r="FU29" s="444">
        <v>390</v>
      </c>
      <c r="FV29" s="462">
        <v>17</v>
      </c>
      <c r="FW29" s="462">
        <v>16</v>
      </c>
      <c r="FX29" s="468">
        <f t="shared" si="985"/>
        <v>376</v>
      </c>
      <c r="FY29" s="468">
        <f t="shared" si="985"/>
        <v>406</v>
      </c>
      <c r="FZ29" s="461">
        <v>29</v>
      </c>
      <c r="GA29" s="444">
        <v>29</v>
      </c>
      <c r="GB29" s="462"/>
      <c r="GC29" s="462">
        <v>1</v>
      </c>
      <c r="GD29" s="468">
        <f t="shared" si="986"/>
        <v>29</v>
      </c>
      <c r="GE29" s="468">
        <f t="shared" si="986"/>
        <v>30</v>
      </c>
      <c r="GF29" s="461">
        <v>372</v>
      </c>
      <c r="GG29" s="444">
        <v>322</v>
      </c>
      <c r="GH29" s="462">
        <v>7</v>
      </c>
      <c r="GI29" s="462">
        <v>6</v>
      </c>
      <c r="GJ29" s="468">
        <f t="shared" si="987"/>
        <v>379</v>
      </c>
      <c r="GK29" s="468">
        <f t="shared" si="987"/>
        <v>328</v>
      </c>
      <c r="GL29" s="461">
        <v>98</v>
      </c>
      <c r="GM29" s="444">
        <v>99</v>
      </c>
      <c r="GN29" s="462">
        <v>26</v>
      </c>
      <c r="GO29" s="462">
        <v>32</v>
      </c>
      <c r="GP29" s="468">
        <f t="shared" si="988"/>
        <v>124</v>
      </c>
      <c r="GQ29" s="468">
        <f t="shared" si="988"/>
        <v>131</v>
      </c>
      <c r="GR29" s="461">
        <v>17</v>
      </c>
      <c r="GS29" s="444">
        <v>13</v>
      </c>
      <c r="GT29" s="462"/>
      <c r="GU29" s="462"/>
      <c r="GV29" s="327">
        <f t="shared" si="989"/>
        <v>17</v>
      </c>
      <c r="GW29" s="327">
        <f t="shared" si="989"/>
        <v>13</v>
      </c>
      <c r="GX29" s="505">
        <f>(GY29/1.17)</f>
        <v>208.54700854700857</v>
      </c>
      <c r="GY29" s="502">
        <v>244</v>
      </c>
      <c r="GZ29" s="502">
        <v>236</v>
      </c>
      <c r="HA29" s="502">
        <v>102</v>
      </c>
      <c r="HB29" s="503">
        <v>94</v>
      </c>
      <c r="HC29" s="503">
        <v>105</v>
      </c>
      <c r="HD29" s="503">
        <v>108</v>
      </c>
      <c r="HE29" s="503">
        <v>116</v>
      </c>
      <c r="HF29" s="504">
        <v>117</v>
      </c>
      <c r="HG29" s="505">
        <f>(HH29/1.03)</f>
        <v>11.650485436893204</v>
      </c>
      <c r="HH29" s="503">
        <v>12</v>
      </c>
      <c r="HI29" s="503">
        <v>12</v>
      </c>
      <c r="HJ29" s="503">
        <v>1</v>
      </c>
      <c r="HK29" s="503">
        <v>1</v>
      </c>
      <c r="HL29" s="503">
        <v>2</v>
      </c>
      <c r="HM29" s="503">
        <v>2</v>
      </c>
      <c r="HN29" s="503"/>
      <c r="HO29" s="504">
        <v>5</v>
      </c>
      <c r="HP29" s="505">
        <f t="shared" si="990"/>
        <v>220.19749398390178</v>
      </c>
      <c r="HQ29" s="506">
        <f t="shared" si="991"/>
        <v>256</v>
      </c>
      <c r="HR29" s="506">
        <f t="shared" si="992"/>
        <v>248</v>
      </c>
      <c r="HS29" s="506">
        <f t="shared" si="993"/>
        <v>103</v>
      </c>
      <c r="HT29" s="506">
        <f t="shared" si="994"/>
        <v>95</v>
      </c>
      <c r="HU29" s="506">
        <f t="shared" si="995"/>
        <v>107</v>
      </c>
      <c r="HV29" s="506">
        <f t="shared" si="996"/>
        <v>110</v>
      </c>
      <c r="HW29" s="506">
        <f t="shared" si="997"/>
        <v>116</v>
      </c>
      <c r="HX29" s="506">
        <f t="shared" si="998"/>
        <v>122</v>
      </c>
      <c r="HY29" s="505">
        <f t="shared" si="226"/>
        <v>1348.9890442682818</v>
      </c>
      <c r="HZ29" s="507">
        <f t="shared" si="227"/>
        <v>1451</v>
      </c>
      <c r="IA29" s="507">
        <f t="shared" si="228"/>
        <v>1558</v>
      </c>
      <c r="IB29" s="507">
        <f t="shared" si="229"/>
        <v>879</v>
      </c>
      <c r="IC29" s="508">
        <f t="shared" si="230"/>
        <v>1533</v>
      </c>
      <c r="ID29" s="508">
        <f t="shared" si="231"/>
        <v>1729</v>
      </c>
      <c r="IE29" s="508">
        <f t="shared" si="232"/>
        <v>1897</v>
      </c>
      <c r="IF29" s="508">
        <f t="shared" si="233"/>
        <v>1954</v>
      </c>
      <c r="IG29" s="508">
        <f t="shared" si="233"/>
        <v>1977</v>
      </c>
      <c r="IH29" s="505">
        <f t="shared" si="234"/>
        <v>168.93674507310871</v>
      </c>
      <c r="II29" s="506">
        <f t="shared" si="235"/>
        <v>183</v>
      </c>
      <c r="IJ29" s="506">
        <f t="shared" si="236"/>
        <v>179</v>
      </c>
      <c r="IK29" s="506">
        <f t="shared" si="237"/>
        <v>63</v>
      </c>
      <c r="IL29" s="506">
        <f t="shared" si="238"/>
        <v>109</v>
      </c>
      <c r="IM29" s="506">
        <f t="shared" si="239"/>
        <v>127</v>
      </c>
      <c r="IN29" s="506">
        <f t="shared" si="240"/>
        <v>137</v>
      </c>
      <c r="IO29" s="506">
        <f t="shared" si="241"/>
        <v>150</v>
      </c>
      <c r="IP29" s="506">
        <f t="shared" si="241"/>
        <v>141</v>
      </c>
      <c r="IQ29" s="505">
        <f t="shared" si="242"/>
        <v>1517.9257893413906</v>
      </c>
      <c r="IR29" s="506">
        <f t="shared" si="243"/>
        <v>1634</v>
      </c>
      <c r="IS29" s="506">
        <f t="shared" si="244"/>
        <v>1737</v>
      </c>
      <c r="IT29" s="506">
        <f t="shared" si="245"/>
        <v>942</v>
      </c>
      <c r="IU29" s="506">
        <f t="shared" si="246"/>
        <v>1642</v>
      </c>
      <c r="IV29" s="506">
        <f t="shared" si="247"/>
        <v>1856</v>
      </c>
      <c r="IW29" s="506">
        <f t="shared" si="248"/>
        <v>2034</v>
      </c>
      <c r="IX29" s="506">
        <f t="shared" si="249"/>
        <v>2104</v>
      </c>
      <c r="IY29" s="506">
        <f t="shared" si="249"/>
        <v>2118</v>
      </c>
      <c r="IZ29" s="505">
        <f>(JA29/1.09)</f>
        <v>1025.6880733944954</v>
      </c>
      <c r="JA29" s="502">
        <v>1118</v>
      </c>
      <c r="JB29" s="502">
        <v>1242</v>
      </c>
      <c r="JC29" s="502">
        <v>688</v>
      </c>
      <c r="JD29" s="503">
        <v>1185</v>
      </c>
      <c r="JE29" s="503">
        <v>1427</v>
      </c>
      <c r="JF29" s="503">
        <v>1606</v>
      </c>
      <c r="JG29" s="503">
        <v>1686</v>
      </c>
      <c r="JH29" s="504">
        <v>1723</v>
      </c>
      <c r="JI29" s="505">
        <f>(JJ29/1.04)</f>
        <v>125.96153846153845</v>
      </c>
      <c r="JJ29" s="503">
        <v>131</v>
      </c>
      <c r="JK29" s="503">
        <v>122</v>
      </c>
      <c r="JL29" s="503">
        <v>46</v>
      </c>
      <c r="JM29" s="503">
        <v>84</v>
      </c>
      <c r="JN29" s="503">
        <v>106</v>
      </c>
      <c r="JO29" s="503">
        <v>112</v>
      </c>
      <c r="JP29" s="503">
        <v>122</v>
      </c>
      <c r="JQ29" s="504">
        <v>118</v>
      </c>
      <c r="JR29" s="505">
        <f t="shared" si="999"/>
        <v>1151.649611856034</v>
      </c>
      <c r="JS29" s="506">
        <f t="shared" si="1000"/>
        <v>1249</v>
      </c>
      <c r="JT29" s="506">
        <f t="shared" si="1001"/>
        <v>1364</v>
      </c>
      <c r="JU29" s="506">
        <f t="shared" si="1002"/>
        <v>734</v>
      </c>
      <c r="JV29" s="506">
        <f t="shared" si="1003"/>
        <v>1269</v>
      </c>
      <c r="JW29" s="506">
        <f t="shared" si="1004"/>
        <v>1533</v>
      </c>
      <c r="JX29" s="506">
        <f t="shared" si="1005"/>
        <v>1718</v>
      </c>
      <c r="JY29" s="506">
        <f t="shared" si="1006"/>
        <v>1808</v>
      </c>
      <c r="JZ29" s="506">
        <f t="shared" si="1006"/>
        <v>1841</v>
      </c>
      <c r="KA29" s="505">
        <f>(KB29/1.03)</f>
        <v>323.30097087378641</v>
      </c>
      <c r="KB29" s="502">
        <v>333</v>
      </c>
      <c r="KC29" s="502">
        <v>316</v>
      </c>
      <c r="KD29" s="502">
        <v>191</v>
      </c>
      <c r="KE29" s="503">
        <v>348</v>
      </c>
      <c r="KF29" s="503">
        <v>302</v>
      </c>
      <c r="KG29" s="503">
        <v>291</v>
      </c>
      <c r="KH29" s="503">
        <v>268</v>
      </c>
      <c r="KI29" s="504">
        <v>254</v>
      </c>
      <c r="KJ29" s="505">
        <f>(KK29/1.21)</f>
        <v>42.97520661157025</v>
      </c>
      <c r="KK29" s="503">
        <v>52</v>
      </c>
      <c r="KL29" s="503">
        <v>57</v>
      </c>
      <c r="KM29" s="503">
        <v>17</v>
      </c>
      <c r="KN29" s="503">
        <v>25</v>
      </c>
      <c r="KO29" s="503">
        <v>21</v>
      </c>
      <c r="KP29" s="503">
        <v>25</v>
      </c>
      <c r="KQ29" s="503">
        <v>28</v>
      </c>
      <c r="KR29" s="504">
        <v>23</v>
      </c>
      <c r="KS29" s="505">
        <f t="shared" si="1007"/>
        <v>366.27617748535664</v>
      </c>
      <c r="KT29" s="506">
        <f t="shared" si="1008"/>
        <v>385</v>
      </c>
      <c r="KU29" s="506">
        <f t="shared" si="1009"/>
        <v>373</v>
      </c>
      <c r="KV29" s="506">
        <f t="shared" si="1010"/>
        <v>208</v>
      </c>
      <c r="KW29" s="506">
        <f t="shared" si="1011"/>
        <v>373</v>
      </c>
      <c r="KX29" s="506">
        <f t="shared" si="1012"/>
        <v>323</v>
      </c>
      <c r="KY29" s="506">
        <f t="shared" si="1013"/>
        <v>316</v>
      </c>
      <c r="KZ29" s="506">
        <f t="shared" si="1014"/>
        <v>296</v>
      </c>
      <c r="LA29" s="506">
        <f t="shared" si="1014"/>
        <v>277</v>
      </c>
      <c r="LB29" s="505">
        <f t="shared" si="258"/>
        <v>777.23320158102752</v>
      </c>
      <c r="LC29" s="507">
        <f t="shared" si="259"/>
        <v>859</v>
      </c>
      <c r="LD29" s="507">
        <f t="shared" si="260"/>
        <v>890</v>
      </c>
      <c r="LE29" s="507">
        <f t="shared" si="261"/>
        <v>966</v>
      </c>
      <c r="LF29" s="508">
        <f t="shared" si="262"/>
        <v>1073</v>
      </c>
      <c r="LG29" s="508">
        <f t="shared" si="263"/>
        <v>1061</v>
      </c>
      <c r="LH29" s="508">
        <f t="shared" si="264"/>
        <v>1020</v>
      </c>
      <c r="LI29" s="508">
        <f t="shared" si="265"/>
        <v>909</v>
      </c>
      <c r="LJ29" s="508">
        <f t="shared" si="265"/>
        <v>807</v>
      </c>
      <c r="LK29" s="505">
        <f t="shared" si="266"/>
        <v>162.09008055728762</v>
      </c>
      <c r="LL29" s="506">
        <f t="shared" si="267"/>
        <v>191</v>
      </c>
      <c r="LM29" s="506">
        <f t="shared" si="268"/>
        <v>190</v>
      </c>
      <c r="LN29" s="506">
        <f t="shared" si="269"/>
        <v>11</v>
      </c>
      <c r="LO29" s="506">
        <f t="shared" si="270"/>
        <v>36</v>
      </c>
      <c r="LP29" s="506">
        <f t="shared" si="271"/>
        <v>50</v>
      </c>
      <c r="LQ29" s="506">
        <f t="shared" si="272"/>
        <v>41</v>
      </c>
      <c r="LR29" s="506">
        <f t="shared" si="273"/>
        <v>46</v>
      </c>
      <c r="LS29" s="506">
        <f t="shared" si="273"/>
        <v>49</v>
      </c>
      <c r="LT29" s="505">
        <f t="shared" si="274"/>
        <v>939.32328213831511</v>
      </c>
      <c r="LU29" s="506">
        <f t="shared" si="275"/>
        <v>1050</v>
      </c>
      <c r="LV29" s="506">
        <f t="shared" si="276"/>
        <v>1080</v>
      </c>
      <c r="LW29" s="506">
        <f t="shared" si="277"/>
        <v>977</v>
      </c>
      <c r="LX29" s="506">
        <f t="shared" si="278"/>
        <v>1109</v>
      </c>
      <c r="LY29" s="506">
        <f t="shared" si="279"/>
        <v>1111</v>
      </c>
      <c r="LZ29" s="506">
        <f t="shared" si="280"/>
        <v>1061</v>
      </c>
      <c r="MA29" s="506">
        <f t="shared" si="281"/>
        <v>955</v>
      </c>
      <c r="MB29" s="506">
        <f t="shared" si="281"/>
        <v>856</v>
      </c>
      <c r="MC29" s="505">
        <f>(MD29/1.1)</f>
        <v>434.5454545454545</v>
      </c>
      <c r="MD29" s="502">
        <v>478</v>
      </c>
      <c r="ME29" s="502">
        <v>501</v>
      </c>
      <c r="MF29" s="502">
        <v>585</v>
      </c>
      <c r="MG29" s="503">
        <v>634</v>
      </c>
      <c r="MH29" s="503">
        <v>628</v>
      </c>
      <c r="MI29" s="503">
        <v>579</v>
      </c>
      <c r="MJ29" s="503">
        <v>497</v>
      </c>
      <c r="MK29" s="504">
        <v>427</v>
      </c>
      <c r="ML29" s="505">
        <f>(MM29/1.18)</f>
        <v>140.67796610169492</v>
      </c>
      <c r="MM29" s="503">
        <v>166</v>
      </c>
      <c r="MN29" s="503">
        <v>173</v>
      </c>
      <c r="MO29" s="503">
        <v>9</v>
      </c>
      <c r="MP29" s="503">
        <v>16</v>
      </c>
      <c r="MQ29" s="503">
        <v>21</v>
      </c>
      <c r="MR29" s="503">
        <v>20</v>
      </c>
      <c r="MS29" s="503">
        <v>18</v>
      </c>
      <c r="MT29" s="504">
        <v>12</v>
      </c>
      <c r="MU29" s="505">
        <f t="shared" si="1015"/>
        <v>575.2234206471494</v>
      </c>
      <c r="MV29" s="506">
        <f t="shared" si="1016"/>
        <v>644</v>
      </c>
      <c r="MW29" s="506">
        <f t="shared" si="1017"/>
        <v>674</v>
      </c>
      <c r="MX29" s="506">
        <f t="shared" si="1018"/>
        <v>594</v>
      </c>
      <c r="MY29" s="506">
        <f t="shared" si="1019"/>
        <v>650</v>
      </c>
      <c r="MZ29" s="506">
        <f t="shared" si="1020"/>
        <v>649</v>
      </c>
      <c r="NA29" s="506">
        <f t="shared" si="1021"/>
        <v>599</v>
      </c>
      <c r="NB29" s="506">
        <f t="shared" si="1022"/>
        <v>515</v>
      </c>
      <c r="NC29" s="506">
        <f t="shared" si="1022"/>
        <v>439</v>
      </c>
      <c r="ND29" s="505">
        <f>(NE29/1.15)</f>
        <v>80.869565217391312</v>
      </c>
      <c r="NE29" s="502">
        <v>93</v>
      </c>
      <c r="NF29" s="502">
        <v>90</v>
      </c>
      <c r="NG29" s="502">
        <v>54</v>
      </c>
      <c r="NH29" s="503">
        <v>52</v>
      </c>
      <c r="NI29" s="503">
        <v>53</v>
      </c>
      <c r="NJ29" s="503">
        <v>54</v>
      </c>
      <c r="NK29" s="503">
        <v>50</v>
      </c>
      <c r="NL29" s="504">
        <v>45</v>
      </c>
      <c r="NM29" s="505">
        <f>(NN29/1.15)</f>
        <v>2.6086956521739131</v>
      </c>
      <c r="NN29" s="503">
        <v>3</v>
      </c>
      <c r="NO29" s="503">
        <v>3</v>
      </c>
      <c r="NP29" s="503"/>
      <c r="NQ29" s="503">
        <v>0</v>
      </c>
      <c r="NR29" s="503">
        <v>0</v>
      </c>
      <c r="NS29" s="503"/>
      <c r="NT29" s="503"/>
      <c r="NU29" s="504">
        <v>5</v>
      </c>
      <c r="NV29" s="505">
        <f t="shared" si="1023"/>
        <v>83.478260869565219</v>
      </c>
      <c r="NW29" s="506">
        <f t="shared" si="1024"/>
        <v>96</v>
      </c>
      <c r="NX29" s="506">
        <f t="shared" si="1025"/>
        <v>93</v>
      </c>
      <c r="NY29" s="506">
        <f t="shared" si="1026"/>
        <v>54</v>
      </c>
      <c r="NZ29" s="506">
        <f t="shared" si="1027"/>
        <v>52</v>
      </c>
      <c r="OA29" s="506">
        <f t="shared" si="1028"/>
        <v>53</v>
      </c>
      <c r="OB29" s="506">
        <f t="shared" si="1029"/>
        <v>54</v>
      </c>
      <c r="OC29" s="506">
        <f t="shared" si="1030"/>
        <v>50</v>
      </c>
      <c r="OD29" s="506">
        <f t="shared" si="1030"/>
        <v>50</v>
      </c>
      <c r="OE29" s="505">
        <f>(OF29/1.1)</f>
        <v>261.81818181818181</v>
      </c>
      <c r="OF29" s="502">
        <v>288</v>
      </c>
      <c r="OG29" s="502">
        <v>299</v>
      </c>
      <c r="OH29" s="502">
        <v>327</v>
      </c>
      <c r="OI29" s="503">
        <v>387</v>
      </c>
      <c r="OJ29" s="503">
        <v>380</v>
      </c>
      <c r="OK29" s="503">
        <v>387</v>
      </c>
      <c r="OL29" s="503">
        <v>362</v>
      </c>
      <c r="OM29" s="504">
        <v>335</v>
      </c>
      <c r="ON29" s="505">
        <f>(OO29/1.17)</f>
        <v>18.803418803418804</v>
      </c>
      <c r="OO29" s="503">
        <v>22</v>
      </c>
      <c r="OP29" s="503">
        <v>14</v>
      </c>
      <c r="OQ29" s="503">
        <v>2</v>
      </c>
      <c r="OR29" s="503">
        <v>20</v>
      </c>
      <c r="OS29" s="503">
        <v>29</v>
      </c>
      <c r="OT29" s="503">
        <v>21</v>
      </c>
      <c r="OU29" s="503">
        <v>28</v>
      </c>
      <c r="OV29" s="504">
        <v>32</v>
      </c>
      <c r="OW29" s="505">
        <f t="shared" si="1031"/>
        <v>280.62160062160063</v>
      </c>
      <c r="OX29" s="506">
        <f t="shared" si="1032"/>
        <v>310</v>
      </c>
      <c r="OY29" s="506">
        <f t="shared" si="1033"/>
        <v>313</v>
      </c>
      <c r="OZ29" s="506">
        <f t="shared" si="1034"/>
        <v>329</v>
      </c>
      <c r="PA29" s="506">
        <f t="shared" si="1035"/>
        <v>407</v>
      </c>
      <c r="PB29" s="506">
        <f t="shared" si="1036"/>
        <v>409</v>
      </c>
      <c r="PC29" s="506">
        <f t="shared" si="1037"/>
        <v>408</v>
      </c>
      <c r="PD29" s="506">
        <f t="shared" si="1038"/>
        <v>390</v>
      </c>
      <c r="PE29" s="506">
        <f t="shared" si="1038"/>
        <v>367</v>
      </c>
      <c r="PF29" s="277"/>
      <c r="PG29" s="277"/>
    </row>
    <row r="30" spans="1:423" s="12" customFormat="1" x14ac:dyDescent="0.2">
      <c r="A30" s="11" t="s">
        <v>44</v>
      </c>
      <c r="B30" s="34">
        <f t="shared" si="901"/>
        <v>4487</v>
      </c>
      <c r="C30" s="34">
        <f t="shared" si="902"/>
        <v>4987</v>
      </c>
      <c r="D30" s="34">
        <f t="shared" si="903"/>
        <v>5047</v>
      </c>
      <c r="E30" s="34">
        <f t="shared" si="904"/>
        <v>4992</v>
      </c>
      <c r="F30" s="34">
        <f t="shared" si="905"/>
        <v>5619</v>
      </c>
      <c r="G30" s="34">
        <f t="shared" si="906"/>
        <v>5951</v>
      </c>
      <c r="H30" s="34">
        <f t="shared" si="907"/>
        <v>6209</v>
      </c>
      <c r="I30" s="34">
        <f t="shared" si="908"/>
        <v>6188</v>
      </c>
      <c r="J30" s="34">
        <f t="shared" si="909"/>
        <v>6129</v>
      </c>
      <c r="K30" s="34">
        <f t="shared" si="910"/>
        <v>6338</v>
      </c>
      <c r="L30" s="34">
        <f t="shared" si="911"/>
        <v>6620</v>
      </c>
      <c r="M30" s="35">
        <f t="shared" si="912"/>
        <v>1131</v>
      </c>
      <c r="N30" s="29">
        <f t="shared" si="913"/>
        <v>1792</v>
      </c>
      <c r="O30" s="29">
        <f t="shared" si="914"/>
        <v>1386</v>
      </c>
      <c r="P30" s="29">
        <f t="shared" si="915"/>
        <v>1497</v>
      </c>
      <c r="Q30" s="29">
        <f t="shared" si="916"/>
        <v>2113</v>
      </c>
      <c r="R30" s="29">
        <f t="shared" si="917"/>
        <v>2358</v>
      </c>
      <c r="S30" s="29">
        <f t="shared" si="918"/>
        <v>2395</v>
      </c>
      <c r="T30" s="29">
        <f t="shared" si="919"/>
        <v>2407</v>
      </c>
      <c r="U30" s="29">
        <f t="shared" si="920"/>
        <v>2649</v>
      </c>
      <c r="V30" s="29">
        <f t="shared" si="921"/>
        <v>2527</v>
      </c>
      <c r="W30" s="29">
        <f t="shared" si="922"/>
        <v>2626</v>
      </c>
      <c r="X30" s="35">
        <f t="shared" si="923"/>
        <v>5618</v>
      </c>
      <c r="Y30" s="29">
        <f t="shared" si="924"/>
        <v>6779</v>
      </c>
      <c r="Z30" s="29">
        <f t="shared" si="925"/>
        <v>6433</v>
      </c>
      <c r="AA30" s="29">
        <f t="shared" si="926"/>
        <v>6489</v>
      </c>
      <c r="AB30" s="29">
        <f t="shared" si="927"/>
        <v>7732</v>
      </c>
      <c r="AC30" s="29">
        <f t="shared" si="928"/>
        <v>8309</v>
      </c>
      <c r="AD30" s="29">
        <f t="shared" si="929"/>
        <v>8604</v>
      </c>
      <c r="AE30" s="29">
        <f t="shared" si="930"/>
        <v>8595</v>
      </c>
      <c r="AF30" s="29">
        <f t="shared" si="931"/>
        <v>8778</v>
      </c>
      <c r="AG30" s="29">
        <f t="shared" si="932"/>
        <v>8865</v>
      </c>
      <c r="AH30" s="29">
        <f t="shared" si="933"/>
        <v>9246</v>
      </c>
      <c r="AI30" s="42">
        <v>1735</v>
      </c>
      <c r="AJ30" s="31">
        <v>1856</v>
      </c>
      <c r="AK30" s="31">
        <v>1893</v>
      </c>
      <c r="AL30" s="31">
        <v>1879</v>
      </c>
      <c r="AM30" s="32">
        <v>1923</v>
      </c>
      <c r="AN30" s="32">
        <v>2050</v>
      </c>
      <c r="AO30" s="32">
        <v>2087</v>
      </c>
      <c r="AP30" s="32">
        <v>2038</v>
      </c>
      <c r="AQ30" s="32">
        <v>2154</v>
      </c>
      <c r="AR30" s="32">
        <v>2081</v>
      </c>
      <c r="AS30" s="32">
        <v>2186</v>
      </c>
      <c r="AT30" s="42">
        <v>186</v>
      </c>
      <c r="AU30" s="32">
        <v>690</v>
      </c>
      <c r="AV30" s="32">
        <v>327</v>
      </c>
      <c r="AW30" s="32">
        <v>337</v>
      </c>
      <c r="AX30" s="32">
        <v>600</v>
      </c>
      <c r="AY30" s="32">
        <v>842</v>
      </c>
      <c r="AZ30" s="32">
        <v>836</v>
      </c>
      <c r="BA30" s="32">
        <v>954</v>
      </c>
      <c r="BB30" s="32">
        <v>1020</v>
      </c>
      <c r="BC30" s="32">
        <v>1042</v>
      </c>
      <c r="BD30" s="32">
        <v>1110</v>
      </c>
      <c r="BE30" s="33">
        <f t="shared" si="934"/>
        <v>2526</v>
      </c>
      <c r="BF30" s="30">
        <f t="shared" si="935"/>
        <v>3225</v>
      </c>
      <c r="BG30" s="30">
        <f t="shared" si="936"/>
        <v>2942</v>
      </c>
      <c r="BH30" s="30">
        <f t="shared" si="937"/>
        <v>2950</v>
      </c>
      <c r="BI30" s="30">
        <f t="shared" si="938"/>
        <v>3607</v>
      </c>
      <c r="BJ30" s="30">
        <f t="shared" si="939"/>
        <v>4041</v>
      </c>
      <c r="BK30" s="30">
        <f t="shared" si="940"/>
        <v>4052</v>
      </c>
      <c r="BL30" s="30">
        <f t="shared" si="941"/>
        <v>4145</v>
      </c>
      <c r="BM30" s="30">
        <f t="shared" si="942"/>
        <v>4437</v>
      </c>
      <c r="BN30" s="30">
        <f t="shared" si="943"/>
        <v>4294</v>
      </c>
      <c r="BO30" s="30">
        <f t="shared" si="943"/>
        <v>4526</v>
      </c>
      <c r="BP30" s="117">
        <f t="shared" si="944"/>
        <v>791</v>
      </c>
      <c r="BQ30" s="118">
        <f t="shared" si="945"/>
        <v>1369</v>
      </c>
      <c r="BR30" s="118">
        <f t="shared" si="946"/>
        <v>1049</v>
      </c>
      <c r="BS30" s="118">
        <f t="shared" si="947"/>
        <v>1071</v>
      </c>
      <c r="BT30" s="118">
        <f t="shared" si="948"/>
        <v>1684</v>
      </c>
      <c r="BU30" s="118">
        <f t="shared" si="949"/>
        <v>1991</v>
      </c>
      <c r="BV30" s="118">
        <f t="shared" si="950"/>
        <v>1965</v>
      </c>
      <c r="BW30" s="118">
        <f t="shared" si="951"/>
        <v>2107</v>
      </c>
      <c r="BX30" s="118">
        <f t="shared" si="952"/>
        <v>2283</v>
      </c>
      <c r="BY30" s="118">
        <f t="shared" si="953"/>
        <v>2213</v>
      </c>
      <c r="BZ30" s="118">
        <f t="shared" si="953"/>
        <v>2340</v>
      </c>
      <c r="CA30" s="400">
        <f t="shared" si="174"/>
        <v>0.31314330958036424</v>
      </c>
      <c r="CB30" s="401">
        <f t="shared" si="175"/>
        <v>0.42449612403100773</v>
      </c>
      <c r="CC30" s="401">
        <f t="shared" si="176"/>
        <v>0.35656016315431677</v>
      </c>
      <c r="CD30" s="401">
        <f t="shared" si="177"/>
        <v>0.36305084745762711</v>
      </c>
      <c r="CE30" s="401">
        <f t="shared" si="178"/>
        <v>0.46686997504851679</v>
      </c>
      <c r="CF30" s="401">
        <f t="shared" si="179"/>
        <v>0.49269982677555063</v>
      </c>
      <c r="CG30" s="401">
        <f t="shared" si="180"/>
        <v>0.48494570582428431</v>
      </c>
      <c r="CH30" s="401">
        <f t="shared" si="954"/>
        <v>0.50832328106151992</v>
      </c>
      <c r="CI30" s="401">
        <f t="shared" si="955"/>
        <v>0.51453684922244758</v>
      </c>
      <c r="CJ30" s="401">
        <f t="shared" si="956"/>
        <v>0.51537028411737307</v>
      </c>
      <c r="CK30" s="401">
        <f t="shared" si="956"/>
        <v>0.51701281484754746</v>
      </c>
      <c r="CL30" s="119">
        <f t="shared" si="957"/>
        <v>0.45590778097982709</v>
      </c>
      <c r="CM30" s="120">
        <f t="shared" si="958"/>
        <v>0.73760775862068961</v>
      </c>
      <c r="CN30" s="120">
        <f t="shared" si="959"/>
        <v>0.55414685684099318</v>
      </c>
      <c r="CO30" s="120">
        <f t="shared" si="960"/>
        <v>0.56998403406067055</v>
      </c>
      <c r="CP30" s="120">
        <f t="shared" si="961"/>
        <v>0.87571502860114403</v>
      </c>
      <c r="CQ30" s="120">
        <f t="shared" si="962"/>
        <v>0.97121951219512193</v>
      </c>
      <c r="CR30" s="120">
        <f t="shared" si="963"/>
        <v>0.94154288452323909</v>
      </c>
      <c r="CS30" s="120">
        <f t="shared" si="964"/>
        <v>1.0338567222767419</v>
      </c>
      <c r="CT30" s="120">
        <f t="shared" si="965"/>
        <v>1.0598885793871866</v>
      </c>
      <c r="CU30" s="120">
        <f t="shared" si="966"/>
        <v>1.0634310427679001</v>
      </c>
      <c r="CV30" s="120"/>
      <c r="CW30" s="70" t="s">
        <v>36</v>
      </c>
      <c r="CX30" s="39" t="s">
        <v>36</v>
      </c>
      <c r="CY30" s="284" t="s">
        <v>36</v>
      </c>
      <c r="CZ30" s="284" t="s">
        <v>36</v>
      </c>
      <c r="DA30" s="285" t="s">
        <v>36</v>
      </c>
      <c r="DB30" s="285" t="s">
        <v>36</v>
      </c>
      <c r="DC30" s="285" t="s">
        <v>36</v>
      </c>
      <c r="DD30" s="285" t="s">
        <v>36</v>
      </c>
      <c r="DE30" s="14" t="s">
        <v>36</v>
      </c>
      <c r="DF30" s="14" t="s">
        <v>36</v>
      </c>
      <c r="DG30" s="14" t="s">
        <v>36</v>
      </c>
      <c r="DH30" s="281">
        <v>605</v>
      </c>
      <c r="DI30" s="280">
        <v>679</v>
      </c>
      <c r="DJ30" s="280">
        <v>722</v>
      </c>
      <c r="DK30" s="280">
        <v>734</v>
      </c>
      <c r="DL30" s="280">
        <v>1084</v>
      </c>
      <c r="DM30" s="280">
        <v>1149</v>
      </c>
      <c r="DN30" s="280">
        <v>1129</v>
      </c>
      <c r="DO30" s="280">
        <v>1153</v>
      </c>
      <c r="DP30" s="32">
        <v>1263</v>
      </c>
      <c r="DQ30" s="32">
        <v>1171</v>
      </c>
      <c r="DR30" s="32">
        <v>1230</v>
      </c>
      <c r="DS30" s="286">
        <f t="shared" si="967"/>
        <v>605</v>
      </c>
      <c r="DT30" s="287">
        <f t="shared" si="968"/>
        <v>679</v>
      </c>
      <c r="DU30" s="287">
        <f t="shared" si="969"/>
        <v>722</v>
      </c>
      <c r="DV30" s="287">
        <f t="shared" si="970"/>
        <v>734</v>
      </c>
      <c r="DW30" s="287">
        <f t="shared" si="971"/>
        <v>1084</v>
      </c>
      <c r="DX30" s="287">
        <f t="shared" si="972"/>
        <v>1149</v>
      </c>
      <c r="DY30" s="287">
        <f t="shared" si="973"/>
        <v>1129</v>
      </c>
      <c r="DZ30" s="287">
        <f t="shared" si="974"/>
        <v>1153</v>
      </c>
      <c r="EA30" s="287">
        <f t="shared" si="975"/>
        <v>1263</v>
      </c>
      <c r="EB30" s="287">
        <f t="shared" si="976"/>
        <v>1171</v>
      </c>
      <c r="EC30" s="287">
        <f t="shared" si="976"/>
        <v>1230</v>
      </c>
      <c r="ED30" s="461">
        <v>116</v>
      </c>
      <c r="EE30" s="444">
        <v>97</v>
      </c>
      <c r="EF30" s="462">
        <v>4</v>
      </c>
      <c r="EG30" s="462">
        <v>2</v>
      </c>
      <c r="EH30" s="468">
        <f t="shared" si="977"/>
        <v>120</v>
      </c>
      <c r="EI30" s="468">
        <f t="shared" si="978"/>
        <v>99</v>
      </c>
      <c r="EJ30" s="461">
        <v>352</v>
      </c>
      <c r="EK30" s="444">
        <v>427</v>
      </c>
      <c r="EL30" s="462">
        <v>36</v>
      </c>
      <c r="EM30" s="462">
        <v>36</v>
      </c>
      <c r="EN30" s="468">
        <f t="shared" si="979"/>
        <v>388</v>
      </c>
      <c r="EO30" s="468">
        <f t="shared" si="979"/>
        <v>463</v>
      </c>
      <c r="EP30" s="461">
        <v>397</v>
      </c>
      <c r="EQ30" s="444">
        <v>426</v>
      </c>
      <c r="ER30" s="462">
        <v>17</v>
      </c>
      <c r="ES30" s="462">
        <v>11</v>
      </c>
      <c r="ET30" s="468">
        <f t="shared" si="980"/>
        <v>414</v>
      </c>
      <c r="EU30" s="468">
        <f t="shared" si="980"/>
        <v>437</v>
      </c>
      <c r="EV30" s="461">
        <v>597</v>
      </c>
      <c r="EW30" s="444">
        <v>674</v>
      </c>
      <c r="EX30" s="462">
        <v>48</v>
      </c>
      <c r="EY30" s="462">
        <v>47</v>
      </c>
      <c r="EZ30" s="468">
        <f t="shared" si="981"/>
        <v>645</v>
      </c>
      <c r="FA30" s="468">
        <f t="shared" si="981"/>
        <v>721</v>
      </c>
      <c r="FB30" s="461">
        <v>706</v>
      </c>
      <c r="FC30" s="444">
        <v>735</v>
      </c>
      <c r="FD30" s="462">
        <v>39</v>
      </c>
      <c r="FE30" s="462">
        <v>40</v>
      </c>
      <c r="FF30" s="468">
        <f t="shared" si="982"/>
        <v>745</v>
      </c>
      <c r="FG30" s="468">
        <f t="shared" si="982"/>
        <v>775</v>
      </c>
      <c r="FH30" s="461">
        <v>425</v>
      </c>
      <c r="FI30" s="444">
        <v>435</v>
      </c>
      <c r="FJ30" s="462">
        <v>42</v>
      </c>
      <c r="FK30" s="462">
        <v>38</v>
      </c>
      <c r="FL30" s="468">
        <f t="shared" si="983"/>
        <v>467</v>
      </c>
      <c r="FM30" s="468">
        <f t="shared" si="983"/>
        <v>473</v>
      </c>
      <c r="FN30" s="461">
        <v>111</v>
      </c>
      <c r="FO30" s="444">
        <v>108</v>
      </c>
      <c r="FP30" s="462">
        <v>15</v>
      </c>
      <c r="FQ30" s="462">
        <v>12</v>
      </c>
      <c r="FR30" s="468">
        <f t="shared" si="984"/>
        <v>126</v>
      </c>
      <c r="FS30" s="468">
        <f t="shared" si="984"/>
        <v>120</v>
      </c>
      <c r="FT30" s="461">
        <v>440</v>
      </c>
      <c r="FU30" s="444">
        <v>440</v>
      </c>
      <c r="FV30" s="462">
        <v>17</v>
      </c>
      <c r="FW30" s="462">
        <v>18</v>
      </c>
      <c r="FX30" s="468">
        <f t="shared" si="985"/>
        <v>457</v>
      </c>
      <c r="FY30" s="468">
        <f t="shared" si="985"/>
        <v>458</v>
      </c>
      <c r="FZ30" s="461">
        <v>37</v>
      </c>
      <c r="GA30" s="444">
        <v>29</v>
      </c>
      <c r="GB30" s="462"/>
      <c r="GC30" s="462"/>
      <c r="GD30" s="468">
        <f t="shared" si="986"/>
        <v>37</v>
      </c>
      <c r="GE30" s="468">
        <f t="shared" si="986"/>
        <v>29</v>
      </c>
      <c r="GF30" s="461">
        <v>791</v>
      </c>
      <c r="GG30" s="444">
        <v>772</v>
      </c>
      <c r="GH30" s="462">
        <v>92</v>
      </c>
      <c r="GI30" s="462">
        <v>79</v>
      </c>
      <c r="GJ30" s="468">
        <f t="shared" si="987"/>
        <v>883</v>
      </c>
      <c r="GK30" s="468">
        <f t="shared" si="987"/>
        <v>851</v>
      </c>
      <c r="GL30" s="461">
        <v>243</v>
      </c>
      <c r="GM30" s="444">
        <v>250</v>
      </c>
      <c r="GN30" s="462">
        <v>3</v>
      </c>
      <c r="GO30" s="462">
        <v>2</v>
      </c>
      <c r="GP30" s="468">
        <f t="shared" si="988"/>
        <v>246</v>
      </c>
      <c r="GQ30" s="468">
        <f t="shared" si="988"/>
        <v>252</v>
      </c>
      <c r="GR30" s="461">
        <v>42</v>
      </c>
      <c r="GS30" s="444">
        <v>41</v>
      </c>
      <c r="GT30" s="462">
        <v>1</v>
      </c>
      <c r="GU30" s="462">
        <v>1</v>
      </c>
      <c r="GV30" s="327">
        <f t="shared" si="989"/>
        <v>43</v>
      </c>
      <c r="GW30" s="327">
        <f t="shared" si="989"/>
        <v>42</v>
      </c>
      <c r="GX30" s="501">
        <v>173</v>
      </c>
      <c r="GY30" s="502">
        <v>191</v>
      </c>
      <c r="GZ30" s="502">
        <v>181</v>
      </c>
      <c r="HA30" s="502">
        <v>190</v>
      </c>
      <c r="HB30" s="503">
        <v>317</v>
      </c>
      <c r="HC30" s="503">
        <v>319</v>
      </c>
      <c r="HD30" s="503">
        <v>347</v>
      </c>
      <c r="HE30" s="503">
        <v>238</v>
      </c>
      <c r="HF30" s="504">
        <v>283</v>
      </c>
      <c r="HG30" s="501">
        <v>4</v>
      </c>
      <c r="HH30" s="503">
        <v>3</v>
      </c>
      <c r="HI30" s="503">
        <v>0</v>
      </c>
      <c r="HJ30" s="503">
        <v>1</v>
      </c>
      <c r="HK30" s="503">
        <v>9</v>
      </c>
      <c r="HL30" s="503">
        <v>12</v>
      </c>
      <c r="HM30" s="503">
        <v>19</v>
      </c>
      <c r="HN30" s="503">
        <v>6</v>
      </c>
      <c r="HO30" s="504">
        <v>9</v>
      </c>
      <c r="HP30" s="505">
        <f t="shared" si="990"/>
        <v>177</v>
      </c>
      <c r="HQ30" s="506">
        <f t="shared" si="991"/>
        <v>194</v>
      </c>
      <c r="HR30" s="506">
        <f t="shared" si="992"/>
        <v>181</v>
      </c>
      <c r="HS30" s="506">
        <f t="shared" si="993"/>
        <v>191</v>
      </c>
      <c r="HT30" s="506">
        <f t="shared" si="994"/>
        <v>326</v>
      </c>
      <c r="HU30" s="506">
        <f t="shared" si="995"/>
        <v>331</v>
      </c>
      <c r="HV30" s="506">
        <f t="shared" si="996"/>
        <v>366</v>
      </c>
      <c r="HW30" s="506">
        <f t="shared" si="997"/>
        <v>244</v>
      </c>
      <c r="HX30" s="506">
        <f t="shared" si="998"/>
        <v>292</v>
      </c>
      <c r="HY30" s="505">
        <f t="shared" si="226"/>
        <v>1194</v>
      </c>
      <c r="HZ30" s="507">
        <f t="shared" si="227"/>
        <v>1367</v>
      </c>
      <c r="IA30" s="507">
        <f t="shared" si="228"/>
        <v>1427</v>
      </c>
      <c r="IB30" s="507">
        <f t="shared" si="229"/>
        <v>1431</v>
      </c>
      <c r="IC30" s="508">
        <f t="shared" si="230"/>
        <v>1868</v>
      </c>
      <c r="ID30" s="508">
        <f t="shared" si="231"/>
        <v>2009</v>
      </c>
      <c r="IE30" s="508">
        <f t="shared" si="232"/>
        <v>2149</v>
      </c>
      <c r="IF30" s="508">
        <f t="shared" si="233"/>
        <v>2282</v>
      </c>
      <c r="IG30" s="508">
        <f t="shared" si="233"/>
        <v>2100</v>
      </c>
      <c r="IH30" s="505">
        <f t="shared" si="234"/>
        <v>134</v>
      </c>
      <c r="II30" s="506">
        <f t="shared" si="235"/>
        <v>358</v>
      </c>
      <c r="IJ30" s="506">
        <f t="shared" si="236"/>
        <v>175</v>
      </c>
      <c r="IK30" s="506">
        <f t="shared" si="237"/>
        <v>188</v>
      </c>
      <c r="IL30" s="506">
        <f t="shared" si="238"/>
        <v>213</v>
      </c>
      <c r="IM30" s="506">
        <f t="shared" si="239"/>
        <v>177</v>
      </c>
      <c r="IN30" s="506">
        <f t="shared" si="240"/>
        <v>235</v>
      </c>
      <c r="IO30" s="506">
        <f t="shared" si="241"/>
        <v>183</v>
      </c>
      <c r="IP30" s="506">
        <f t="shared" si="241"/>
        <v>211</v>
      </c>
      <c r="IQ30" s="505">
        <f t="shared" si="242"/>
        <v>1328</v>
      </c>
      <c r="IR30" s="506">
        <f t="shared" si="243"/>
        <v>1725</v>
      </c>
      <c r="IS30" s="506">
        <f t="shared" si="244"/>
        <v>1602</v>
      </c>
      <c r="IT30" s="506">
        <f t="shared" si="245"/>
        <v>1619</v>
      </c>
      <c r="IU30" s="506">
        <f t="shared" si="246"/>
        <v>2081</v>
      </c>
      <c r="IV30" s="506">
        <f t="shared" si="247"/>
        <v>2186</v>
      </c>
      <c r="IW30" s="506">
        <f t="shared" si="248"/>
        <v>2384</v>
      </c>
      <c r="IX30" s="506">
        <f t="shared" si="249"/>
        <v>2465</v>
      </c>
      <c r="IY30" s="506">
        <f t="shared" si="249"/>
        <v>2311</v>
      </c>
      <c r="IZ30" s="501">
        <v>860</v>
      </c>
      <c r="JA30" s="502">
        <v>958</v>
      </c>
      <c r="JB30" s="502">
        <v>937</v>
      </c>
      <c r="JC30" s="502">
        <v>947</v>
      </c>
      <c r="JD30" s="503">
        <v>1292</v>
      </c>
      <c r="JE30" s="503">
        <v>1455</v>
      </c>
      <c r="JF30" s="503">
        <v>1479</v>
      </c>
      <c r="JG30" s="503">
        <v>1666</v>
      </c>
      <c r="JH30" s="504">
        <v>1596</v>
      </c>
      <c r="JI30" s="501">
        <v>87</v>
      </c>
      <c r="JJ30" s="503">
        <v>306</v>
      </c>
      <c r="JK30" s="503">
        <v>105</v>
      </c>
      <c r="JL30" s="503">
        <v>129</v>
      </c>
      <c r="JM30" s="503">
        <v>152</v>
      </c>
      <c r="JN30" s="503">
        <v>132</v>
      </c>
      <c r="JO30" s="503">
        <v>168</v>
      </c>
      <c r="JP30" s="503">
        <v>135</v>
      </c>
      <c r="JQ30" s="504">
        <v>156</v>
      </c>
      <c r="JR30" s="505">
        <f t="shared" si="999"/>
        <v>947</v>
      </c>
      <c r="JS30" s="506">
        <f t="shared" si="1000"/>
        <v>1264</v>
      </c>
      <c r="JT30" s="506">
        <f t="shared" si="1001"/>
        <v>1042</v>
      </c>
      <c r="JU30" s="506">
        <f t="shared" si="1002"/>
        <v>1076</v>
      </c>
      <c r="JV30" s="506">
        <f t="shared" si="1003"/>
        <v>1444</v>
      </c>
      <c r="JW30" s="506">
        <f t="shared" si="1004"/>
        <v>1587</v>
      </c>
      <c r="JX30" s="506">
        <f t="shared" si="1005"/>
        <v>1647</v>
      </c>
      <c r="JY30" s="506">
        <f t="shared" si="1006"/>
        <v>1801</v>
      </c>
      <c r="JZ30" s="506">
        <f t="shared" si="1006"/>
        <v>1752</v>
      </c>
      <c r="KA30" s="501">
        <v>334</v>
      </c>
      <c r="KB30" s="502">
        <v>409</v>
      </c>
      <c r="KC30" s="502">
        <v>490</v>
      </c>
      <c r="KD30" s="502">
        <v>484</v>
      </c>
      <c r="KE30" s="503">
        <v>576</v>
      </c>
      <c r="KF30" s="503">
        <v>554</v>
      </c>
      <c r="KG30" s="503">
        <v>670</v>
      </c>
      <c r="KH30" s="503">
        <v>616</v>
      </c>
      <c r="KI30" s="504">
        <v>504</v>
      </c>
      <c r="KJ30" s="501">
        <v>47</v>
      </c>
      <c r="KK30" s="503">
        <v>52</v>
      </c>
      <c r="KL30" s="503">
        <v>70</v>
      </c>
      <c r="KM30" s="503">
        <v>59</v>
      </c>
      <c r="KN30" s="503">
        <v>61</v>
      </c>
      <c r="KO30" s="503">
        <v>45</v>
      </c>
      <c r="KP30" s="503">
        <v>67</v>
      </c>
      <c r="KQ30" s="503">
        <v>48</v>
      </c>
      <c r="KR30" s="504">
        <v>55</v>
      </c>
      <c r="KS30" s="505">
        <f t="shared" si="1007"/>
        <v>381</v>
      </c>
      <c r="KT30" s="506">
        <f t="shared" si="1008"/>
        <v>461</v>
      </c>
      <c r="KU30" s="506">
        <f t="shared" si="1009"/>
        <v>560</v>
      </c>
      <c r="KV30" s="506">
        <f t="shared" si="1010"/>
        <v>543</v>
      </c>
      <c r="KW30" s="506">
        <f t="shared" si="1011"/>
        <v>637</v>
      </c>
      <c r="KX30" s="506">
        <f t="shared" si="1012"/>
        <v>599</v>
      </c>
      <c r="KY30" s="506">
        <f t="shared" si="1013"/>
        <v>737</v>
      </c>
      <c r="KZ30" s="506">
        <f t="shared" si="1014"/>
        <v>664</v>
      </c>
      <c r="LA30" s="506">
        <f t="shared" si="1014"/>
        <v>559</v>
      </c>
      <c r="LB30" s="505">
        <f t="shared" si="258"/>
        <v>1385</v>
      </c>
      <c r="LC30" s="507">
        <f t="shared" si="259"/>
        <v>1573</v>
      </c>
      <c r="LD30" s="507">
        <f t="shared" si="260"/>
        <v>1546</v>
      </c>
      <c r="LE30" s="507">
        <f t="shared" si="261"/>
        <v>1492</v>
      </c>
      <c r="LF30" s="508">
        <f t="shared" si="262"/>
        <v>1511</v>
      </c>
      <c r="LG30" s="508">
        <f t="shared" si="263"/>
        <v>1573</v>
      </c>
      <c r="LH30" s="508">
        <f t="shared" si="264"/>
        <v>1626</v>
      </c>
      <c r="LI30" s="508">
        <f t="shared" si="265"/>
        <v>1630</v>
      </c>
      <c r="LJ30" s="508">
        <f t="shared" si="265"/>
        <v>1592</v>
      </c>
      <c r="LK30" s="505">
        <f t="shared" si="266"/>
        <v>202</v>
      </c>
      <c r="LL30" s="506">
        <f t="shared" si="267"/>
        <v>62</v>
      </c>
      <c r="LM30" s="506">
        <f t="shared" si="268"/>
        <v>162</v>
      </c>
      <c r="LN30" s="506">
        <f t="shared" si="269"/>
        <v>237</v>
      </c>
      <c r="LO30" s="506">
        <f t="shared" si="270"/>
        <v>207</v>
      </c>
      <c r="LP30" s="506">
        <f t="shared" si="271"/>
        <v>178</v>
      </c>
      <c r="LQ30" s="506">
        <f t="shared" si="272"/>
        <v>176</v>
      </c>
      <c r="LR30" s="506">
        <f t="shared" si="273"/>
        <v>111</v>
      </c>
      <c r="LS30" s="506">
        <f t="shared" si="273"/>
        <v>146</v>
      </c>
      <c r="LT30" s="505">
        <f t="shared" si="274"/>
        <v>1587</v>
      </c>
      <c r="LU30" s="506">
        <f t="shared" si="275"/>
        <v>1635</v>
      </c>
      <c r="LV30" s="506">
        <f t="shared" si="276"/>
        <v>1708</v>
      </c>
      <c r="LW30" s="506">
        <f t="shared" si="277"/>
        <v>1729</v>
      </c>
      <c r="LX30" s="506">
        <f t="shared" si="278"/>
        <v>1718</v>
      </c>
      <c r="LY30" s="506">
        <f t="shared" si="279"/>
        <v>1751</v>
      </c>
      <c r="LZ30" s="506">
        <f t="shared" si="280"/>
        <v>1802</v>
      </c>
      <c r="MA30" s="506">
        <f t="shared" si="281"/>
        <v>1741</v>
      </c>
      <c r="MB30" s="506">
        <f t="shared" si="281"/>
        <v>1738</v>
      </c>
      <c r="MC30" s="501">
        <v>783</v>
      </c>
      <c r="MD30" s="502">
        <v>926</v>
      </c>
      <c r="ME30" s="502">
        <v>890</v>
      </c>
      <c r="MF30" s="502">
        <v>880</v>
      </c>
      <c r="MG30" s="503">
        <v>861</v>
      </c>
      <c r="MH30" s="503">
        <v>932</v>
      </c>
      <c r="MI30" s="503">
        <v>956</v>
      </c>
      <c r="MJ30" s="503">
        <v>938</v>
      </c>
      <c r="MK30" s="504">
        <v>949</v>
      </c>
      <c r="ML30" s="501">
        <v>181</v>
      </c>
      <c r="MM30" s="503">
        <v>58</v>
      </c>
      <c r="MN30" s="503">
        <v>145</v>
      </c>
      <c r="MO30" s="503">
        <v>207</v>
      </c>
      <c r="MP30" s="503">
        <v>163</v>
      </c>
      <c r="MQ30" s="503">
        <v>151</v>
      </c>
      <c r="MR30" s="503">
        <v>162</v>
      </c>
      <c r="MS30" s="503">
        <v>101</v>
      </c>
      <c r="MT30" s="504">
        <v>125</v>
      </c>
      <c r="MU30" s="505">
        <f t="shared" si="1015"/>
        <v>964</v>
      </c>
      <c r="MV30" s="506">
        <f t="shared" si="1016"/>
        <v>984</v>
      </c>
      <c r="MW30" s="506">
        <f t="shared" si="1017"/>
        <v>1035</v>
      </c>
      <c r="MX30" s="506">
        <f t="shared" si="1018"/>
        <v>1087</v>
      </c>
      <c r="MY30" s="506">
        <f t="shared" si="1019"/>
        <v>1024</v>
      </c>
      <c r="MZ30" s="506">
        <f t="shared" si="1020"/>
        <v>1083</v>
      </c>
      <c r="NA30" s="506">
        <f t="shared" si="1021"/>
        <v>1118</v>
      </c>
      <c r="NB30" s="506">
        <f t="shared" si="1022"/>
        <v>1039</v>
      </c>
      <c r="NC30" s="506">
        <f t="shared" si="1022"/>
        <v>1074</v>
      </c>
      <c r="ND30" s="501">
        <v>191</v>
      </c>
      <c r="NE30" s="502">
        <v>213</v>
      </c>
      <c r="NF30" s="502">
        <v>231</v>
      </c>
      <c r="NG30" s="502">
        <v>204</v>
      </c>
      <c r="NH30" s="503">
        <v>226</v>
      </c>
      <c r="NI30" s="503">
        <v>191</v>
      </c>
      <c r="NJ30" s="503">
        <v>211</v>
      </c>
      <c r="NK30" s="503">
        <v>197</v>
      </c>
      <c r="NL30" s="504">
        <v>147</v>
      </c>
      <c r="NM30" s="501">
        <v>5</v>
      </c>
      <c r="NN30" s="503">
        <v>1</v>
      </c>
      <c r="NO30" s="503">
        <v>5</v>
      </c>
      <c r="NP30" s="503">
        <v>3</v>
      </c>
      <c r="NQ30" s="503">
        <v>5</v>
      </c>
      <c r="NR30" s="503">
        <v>4</v>
      </c>
      <c r="NS30" s="503">
        <v>3</v>
      </c>
      <c r="NT30" s="503">
        <v>4</v>
      </c>
      <c r="NU30" s="504">
        <v>4</v>
      </c>
      <c r="NV30" s="505">
        <f t="shared" si="1023"/>
        <v>196</v>
      </c>
      <c r="NW30" s="506">
        <f t="shared" si="1024"/>
        <v>214</v>
      </c>
      <c r="NX30" s="506">
        <f t="shared" si="1025"/>
        <v>236</v>
      </c>
      <c r="NY30" s="506">
        <f t="shared" si="1026"/>
        <v>207</v>
      </c>
      <c r="NZ30" s="506">
        <f t="shared" si="1027"/>
        <v>231</v>
      </c>
      <c r="OA30" s="506">
        <f t="shared" si="1028"/>
        <v>195</v>
      </c>
      <c r="OB30" s="506">
        <f t="shared" si="1029"/>
        <v>214</v>
      </c>
      <c r="OC30" s="506">
        <f t="shared" si="1030"/>
        <v>201</v>
      </c>
      <c r="OD30" s="506">
        <f t="shared" si="1030"/>
        <v>151</v>
      </c>
      <c r="OE30" s="501">
        <v>411</v>
      </c>
      <c r="OF30" s="502">
        <v>434</v>
      </c>
      <c r="OG30" s="502">
        <v>425</v>
      </c>
      <c r="OH30" s="502">
        <v>408</v>
      </c>
      <c r="OI30" s="503">
        <v>424</v>
      </c>
      <c r="OJ30" s="503">
        <v>450</v>
      </c>
      <c r="OK30" s="503">
        <v>459</v>
      </c>
      <c r="OL30" s="503">
        <v>495</v>
      </c>
      <c r="OM30" s="504">
        <v>496</v>
      </c>
      <c r="ON30" s="501">
        <v>16</v>
      </c>
      <c r="OO30" s="503">
        <v>3</v>
      </c>
      <c r="OP30" s="503">
        <v>12</v>
      </c>
      <c r="OQ30" s="503">
        <v>27</v>
      </c>
      <c r="OR30" s="503">
        <v>39</v>
      </c>
      <c r="OS30" s="503">
        <v>23</v>
      </c>
      <c r="OT30" s="503">
        <v>11</v>
      </c>
      <c r="OU30" s="503">
        <v>6</v>
      </c>
      <c r="OV30" s="504">
        <v>17</v>
      </c>
      <c r="OW30" s="505">
        <f t="shared" si="1031"/>
        <v>427</v>
      </c>
      <c r="OX30" s="506">
        <f t="shared" si="1032"/>
        <v>437</v>
      </c>
      <c r="OY30" s="506">
        <f t="shared" si="1033"/>
        <v>437</v>
      </c>
      <c r="OZ30" s="506">
        <f t="shared" si="1034"/>
        <v>435</v>
      </c>
      <c r="PA30" s="506">
        <f t="shared" si="1035"/>
        <v>463</v>
      </c>
      <c r="PB30" s="506">
        <f t="shared" si="1036"/>
        <v>473</v>
      </c>
      <c r="PC30" s="506">
        <f t="shared" si="1037"/>
        <v>470</v>
      </c>
      <c r="PD30" s="506">
        <f t="shared" si="1038"/>
        <v>501</v>
      </c>
      <c r="PE30" s="506">
        <f t="shared" si="1038"/>
        <v>513</v>
      </c>
      <c r="PF30" s="277"/>
      <c r="PG30" s="277"/>
    </row>
    <row r="31" spans="1:423" s="12" customFormat="1" x14ac:dyDescent="0.2">
      <c r="A31" s="11" t="s">
        <v>54</v>
      </c>
      <c r="B31" s="34">
        <f t="shared" si="901"/>
        <v>3922</v>
      </c>
      <c r="C31" s="34">
        <f t="shared" si="902"/>
        <v>3967</v>
      </c>
      <c r="D31" s="34">
        <f t="shared" si="903"/>
        <v>4313</v>
      </c>
      <c r="E31" s="34">
        <f t="shared" si="904"/>
        <v>4325</v>
      </c>
      <c r="F31" s="34">
        <f t="shared" si="905"/>
        <v>4964</v>
      </c>
      <c r="G31" s="34">
        <f t="shared" si="906"/>
        <v>5249</v>
      </c>
      <c r="H31" s="34">
        <f t="shared" si="907"/>
        <v>5324</v>
      </c>
      <c r="I31" s="34">
        <f t="shared" si="908"/>
        <v>5470</v>
      </c>
      <c r="J31" s="34">
        <f t="shared" si="909"/>
        <v>5464</v>
      </c>
      <c r="K31" s="34">
        <f t="shared" si="910"/>
        <v>5506</v>
      </c>
      <c r="L31" s="34">
        <f t="shared" si="911"/>
        <v>5604</v>
      </c>
      <c r="M31" s="35">
        <f t="shared" si="912"/>
        <v>1648</v>
      </c>
      <c r="N31" s="29">
        <f t="shared" si="913"/>
        <v>1983</v>
      </c>
      <c r="O31" s="29">
        <f t="shared" si="914"/>
        <v>2318</v>
      </c>
      <c r="P31" s="29">
        <f t="shared" si="915"/>
        <v>2331</v>
      </c>
      <c r="Q31" s="29">
        <f t="shared" si="916"/>
        <v>2502</v>
      </c>
      <c r="R31" s="29">
        <f t="shared" si="917"/>
        <v>2606</v>
      </c>
      <c r="S31" s="29">
        <f t="shared" si="918"/>
        <v>2635</v>
      </c>
      <c r="T31" s="29">
        <f t="shared" si="919"/>
        <v>2725</v>
      </c>
      <c r="U31" s="29">
        <f t="shared" si="920"/>
        <v>2881</v>
      </c>
      <c r="V31" s="29">
        <f t="shared" si="921"/>
        <v>2840</v>
      </c>
      <c r="W31" s="29">
        <f t="shared" si="922"/>
        <v>2927</v>
      </c>
      <c r="X31" s="35">
        <f t="shared" si="923"/>
        <v>5570</v>
      </c>
      <c r="Y31" s="29">
        <f t="shared" si="924"/>
        <v>5950</v>
      </c>
      <c r="Z31" s="29">
        <f t="shared" si="925"/>
        <v>6631</v>
      </c>
      <c r="AA31" s="29">
        <f t="shared" si="926"/>
        <v>6656</v>
      </c>
      <c r="AB31" s="29">
        <f t="shared" si="927"/>
        <v>7466</v>
      </c>
      <c r="AC31" s="29">
        <f t="shared" si="928"/>
        <v>7855</v>
      </c>
      <c r="AD31" s="29">
        <f t="shared" si="929"/>
        <v>7959</v>
      </c>
      <c r="AE31" s="29">
        <f t="shared" si="930"/>
        <v>8195</v>
      </c>
      <c r="AF31" s="29">
        <f t="shared" si="931"/>
        <v>8345</v>
      </c>
      <c r="AG31" s="29">
        <f t="shared" si="932"/>
        <v>8346</v>
      </c>
      <c r="AH31" s="29">
        <f t="shared" si="933"/>
        <v>8531</v>
      </c>
      <c r="AI31" s="42">
        <v>1369</v>
      </c>
      <c r="AJ31" s="31">
        <v>1408</v>
      </c>
      <c r="AK31" s="31">
        <v>1529</v>
      </c>
      <c r="AL31" s="31">
        <v>1541</v>
      </c>
      <c r="AM31" s="32">
        <v>1649</v>
      </c>
      <c r="AN31" s="32">
        <v>1721</v>
      </c>
      <c r="AO31" s="32">
        <v>1737</v>
      </c>
      <c r="AP31" s="32">
        <v>1767</v>
      </c>
      <c r="AQ31" s="32">
        <v>1851</v>
      </c>
      <c r="AR31" s="32">
        <v>1896</v>
      </c>
      <c r="AS31" s="32">
        <v>1783</v>
      </c>
      <c r="AT31" s="42">
        <v>333</v>
      </c>
      <c r="AU31" s="32">
        <v>434</v>
      </c>
      <c r="AV31" s="32">
        <v>417</v>
      </c>
      <c r="AW31" s="32">
        <v>426</v>
      </c>
      <c r="AX31" s="32">
        <v>635</v>
      </c>
      <c r="AY31" s="32">
        <v>771</v>
      </c>
      <c r="AZ31" s="32">
        <v>772</v>
      </c>
      <c r="BA31" s="32">
        <v>847</v>
      </c>
      <c r="BB31" s="32">
        <v>983</v>
      </c>
      <c r="BC31" s="32">
        <v>1039</v>
      </c>
      <c r="BD31" s="32">
        <v>1015</v>
      </c>
      <c r="BE31" s="33">
        <f t="shared" si="934"/>
        <v>2467</v>
      </c>
      <c r="BF31" s="30">
        <f t="shared" si="935"/>
        <v>2707</v>
      </c>
      <c r="BG31" s="30">
        <f t="shared" si="936"/>
        <v>3109</v>
      </c>
      <c r="BH31" s="30">
        <f t="shared" si="937"/>
        <v>3125</v>
      </c>
      <c r="BI31" s="30">
        <f t="shared" si="938"/>
        <v>3378</v>
      </c>
      <c r="BJ31" s="30">
        <f t="shared" si="939"/>
        <v>3547</v>
      </c>
      <c r="BK31" s="30">
        <f t="shared" si="940"/>
        <v>3594</v>
      </c>
      <c r="BL31" s="30">
        <f t="shared" si="941"/>
        <v>3666</v>
      </c>
      <c r="BM31" s="30">
        <f t="shared" si="942"/>
        <v>3941</v>
      </c>
      <c r="BN31" s="30">
        <f t="shared" si="943"/>
        <v>4020</v>
      </c>
      <c r="BO31" s="30">
        <f t="shared" si="943"/>
        <v>4031</v>
      </c>
      <c r="BP31" s="117">
        <f t="shared" si="944"/>
        <v>1098</v>
      </c>
      <c r="BQ31" s="118">
        <f t="shared" si="945"/>
        <v>1299</v>
      </c>
      <c r="BR31" s="118">
        <f t="shared" si="946"/>
        <v>1580</v>
      </c>
      <c r="BS31" s="118">
        <f t="shared" si="947"/>
        <v>1584</v>
      </c>
      <c r="BT31" s="118">
        <f t="shared" si="948"/>
        <v>1729</v>
      </c>
      <c r="BU31" s="118">
        <f t="shared" si="949"/>
        <v>1826</v>
      </c>
      <c r="BV31" s="118">
        <f t="shared" si="950"/>
        <v>1857</v>
      </c>
      <c r="BW31" s="118">
        <f t="shared" si="951"/>
        <v>1899</v>
      </c>
      <c r="BX31" s="118">
        <f t="shared" si="952"/>
        <v>2090</v>
      </c>
      <c r="BY31" s="118">
        <f t="shared" si="953"/>
        <v>2124</v>
      </c>
      <c r="BZ31" s="118">
        <f t="shared" si="953"/>
        <v>2248</v>
      </c>
      <c r="CA31" s="400">
        <f t="shared" si="174"/>
        <v>0.44507498986623428</v>
      </c>
      <c r="CB31" s="401">
        <f t="shared" si="175"/>
        <v>0.47986701145179167</v>
      </c>
      <c r="CC31" s="401">
        <f t="shared" si="176"/>
        <v>0.50820199421035706</v>
      </c>
      <c r="CD31" s="401">
        <f t="shared" si="177"/>
        <v>0.50688</v>
      </c>
      <c r="CE31" s="401">
        <f t="shared" si="178"/>
        <v>0.51184132622853762</v>
      </c>
      <c r="CF31" s="401">
        <f t="shared" si="179"/>
        <v>0.51480124048491682</v>
      </c>
      <c r="CG31" s="401">
        <f t="shared" si="180"/>
        <v>0.51669449081803009</v>
      </c>
      <c r="CH31" s="401">
        <f t="shared" si="954"/>
        <v>0.51800327332242224</v>
      </c>
      <c r="CI31" s="401">
        <f t="shared" si="955"/>
        <v>0.53032225323521953</v>
      </c>
      <c r="CJ31" s="401">
        <f t="shared" si="956"/>
        <v>0.5283582089552239</v>
      </c>
      <c r="CK31" s="401">
        <f t="shared" si="956"/>
        <v>0.55767799553460684</v>
      </c>
      <c r="CL31" s="119">
        <f t="shared" si="957"/>
        <v>0.80204528853177504</v>
      </c>
      <c r="CM31" s="120">
        <f t="shared" si="958"/>
        <v>0.92258522727272729</v>
      </c>
      <c r="CN31" s="120">
        <f t="shared" si="959"/>
        <v>1.0333551340745586</v>
      </c>
      <c r="CO31" s="120">
        <f t="shared" si="960"/>
        <v>1.027903958468527</v>
      </c>
      <c r="CP31" s="120">
        <f t="shared" si="961"/>
        <v>1.0485142510612493</v>
      </c>
      <c r="CQ31" s="120">
        <f t="shared" si="962"/>
        <v>1.0610110400929691</v>
      </c>
      <c r="CR31" s="120">
        <f t="shared" si="963"/>
        <v>1.069084628670121</v>
      </c>
      <c r="CS31" s="120">
        <f t="shared" si="964"/>
        <v>1.0747028862478778</v>
      </c>
      <c r="CT31" s="120">
        <f t="shared" si="965"/>
        <v>1.129119394921664</v>
      </c>
      <c r="CU31" s="120">
        <f t="shared" si="966"/>
        <v>1.120253164556962</v>
      </c>
      <c r="CV31" s="120"/>
      <c r="CW31" s="70" t="s">
        <v>36</v>
      </c>
      <c r="CX31" s="39" t="s">
        <v>36</v>
      </c>
      <c r="CY31" s="284" t="s">
        <v>36</v>
      </c>
      <c r="CZ31" s="284" t="s">
        <v>36</v>
      </c>
      <c r="DA31" s="285" t="s">
        <v>36</v>
      </c>
      <c r="DB31" s="285" t="s">
        <v>36</v>
      </c>
      <c r="DC31" s="285" t="s">
        <v>36</v>
      </c>
      <c r="DD31" s="285" t="s">
        <v>36</v>
      </c>
      <c r="DE31" s="14" t="s">
        <v>36</v>
      </c>
      <c r="DF31" s="14" t="s">
        <v>36</v>
      </c>
      <c r="DG31" s="14" t="s">
        <v>36</v>
      </c>
      <c r="DH31" s="281">
        <v>765</v>
      </c>
      <c r="DI31" s="280">
        <v>865</v>
      </c>
      <c r="DJ31" s="280">
        <v>1163</v>
      </c>
      <c r="DK31" s="280">
        <v>1158</v>
      </c>
      <c r="DL31" s="280">
        <v>1094</v>
      </c>
      <c r="DM31" s="280">
        <v>1055</v>
      </c>
      <c r="DN31" s="280">
        <v>1085</v>
      </c>
      <c r="DO31" s="280">
        <v>1052</v>
      </c>
      <c r="DP31" s="32">
        <v>1107</v>
      </c>
      <c r="DQ31" s="32">
        <v>1085</v>
      </c>
      <c r="DR31" s="32">
        <v>1233</v>
      </c>
      <c r="DS31" s="286">
        <f t="shared" si="967"/>
        <v>765</v>
      </c>
      <c r="DT31" s="287">
        <f t="shared" si="968"/>
        <v>865</v>
      </c>
      <c r="DU31" s="287">
        <f t="shared" si="969"/>
        <v>1163</v>
      </c>
      <c r="DV31" s="287">
        <f t="shared" si="970"/>
        <v>1158</v>
      </c>
      <c r="DW31" s="287">
        <f t="shared" si="971"/>
        <v>1094</v>
      </c>
      <c r="DX31" s="287">
        <f t="shared" si="972"/>
        <v>1055</v>
      </c>
      <c r="DY31" s="287">
        <f t="shared" si="973"/>
        <v>1085</v>
      </c>
      <c r="DZ31" s="287">
        <f t="shared" si="974"/>
        <v>1052</v>
      </c>
      <c r="EA31" s="287">
        <f t="shared" si="975"/>
        <v>1107</v>
      </c>
      <c r="EB31" s="287">
        <f t="shared" si="976"/>
        <v>1085</v>
      </c>
      <c r="EC31" s="287">
        <f t="shared" si="976"/>
        <v>1233</v>
      </c>
      <c r="ED31" s="461">
        <v>84</v>
      </c>
      <c r="EE31" s="444">
        <v>96</v>
      </c>
      <c r="EF31" s="462">
        <v>15</v>
      </c>
      <c r="EG31" s="462">
        <v>12</v>
      </c>
      <c r="EH31" s="468">
        <f t="shared" si="977"/>
        <v>99</v>
      </c>
      <c r="EI31" s="468">
        <f t="shared" si="978"/>
        <v>108</v>
      </c>
      <c r="EJ31" s="461">
        <v>61</v>
      </c>
      <c r="EK31" s="444">
        <v>183</v>
      </c>
      <c r="EL31" s="462">
        <v>41</v>
      </c>
      <c r="EM31" s="462">
        <v>48</v>
      </c>
      <c r="EN31" s="468">
        <f t="shared" si="979"/>
        <v>102</v>
      </c>
      <c r="EO31" s="468">
        <f t="shared" si="979"/>
        <v>231</v>
      </c>
      <c r="EP31" s="461">
        <v>833</v>
      </c>
      <c r="EQ31" s="444">
        <v>910</v>
      </c>
      <c r="ER31" s="462">
        <v>150</v>
      </c>
      <c r="ES31" s="462">
        <v>109</v>
      </c>
      <c r="ET31" s="468">
        <f t="shared" si="980"/>
        <v>983</v>
      </c>
      <c r="EU31" s="468">
        <f t="shared" si="980"/>
        <v>1019</v>
      </c>
      <c r="EV31" s="461">
        <v>288</v>
      </c>
      <c r="EW31" s="444">
        <v>328</v>
      </c>
      <c r="EX31" s="462">
        <v>52</v>
      </c>
      <c r="EY31" s="462">
        <v>50</v>
      </c>
      <c r="EZ31" s="468">
        <f t="shared" si="981"/>
        <v>340</v>
      </c>
      <c r="FA31" s="468">
        <f t="shared" si="981"/>
        <v>378</v>
      </c>
      <c r="FB31" s="461">
        <v>644</v>
      </c>
      <c r="FC31" s="444">
        <v>619</v>
      </c>
      <c r="FD31" s="462">
        <v>133</v>
      </c>
      <c r="FE31" s="462">
        <v>133</v>
      </c>
      <c r="FF31" s="468">
        <f t="shared" si="982"/>
        <v>777</v>
      </c>
      <c r="FG31" s="468">
        <f t="shared" si="982"/>
        <v>752</v>
      </c>
      <c r="FH31" s="461">
        <v>262</v>
      </c>
      <c r="FI31" s="444">
        <v>295</v>
      </c>
      <c r="FJ31" s="462">
        <v>81</v>
      </c>
      <c r="FK31" s="462">
        <v>71</v>
      </c>
      <c r="FL31" s="468">
        <f t="shared" si="983"/>
        <v>343</v>
      </c>
      <c r="FM31" s="468">
        <f t="shared" si="983"/>
        <v>366</v>
      </c>
      <c r="FN31" s="461">
        <v>90</v>
      </c>
      <c r="FO31" s="444">
        <v>114</v>
      </c>
      <c r="FP31" s="462">
        <v>46</v>
      </c>
      <c r="FQ31" s="462">
        <v>36</v>
      </c>
      <c r="FR31" s="468">
        <f t="shared" si="984"/>
        <v>136</v>
      </c>
      <c r="FS31" s="468">
        <f t="shared" si="984"/>
        <v>150</v>
      </c>
      <c r="FT31" s="461">
        <v>549</v>
      </c>
      <c r="FU31" s="444">
        <v>516</v>
      </c>
      <c r="FV31" s="462">
        <v>59</v>
      </c>
      <c r="FW31" s="462">
        <v>88</v>
      </c>
      <c r="FX31" s="468">
        <f t="shared" si="985"/>
        <v>608</v>
      </c>
      <c r="FY31" s="468">
        <f t="shared" si="985"/>
        <v>604</v>
      </c>
      <c r="FZ31" s="461">
        <v>35</v>
      </c>
      <c r="GA31" s="444">
        <v>28</v>
      </c>
      <c r="GB31" s="462">
        <v>13</v>
      </c>
      <c r="GC31" s="462">
        <v>13</v>
      </c>
      <c r="GD31" s="468">
        <f t="shared" si="986"/>
        <v>48</v>
      </c>
      <c r="GE31" s="468">
        <f t="shared" si="986"/>
        <v>41</v>
      </c>
      <c r="GF31" s="461">
        <v>529</v>
      </c>
      <c r="GG31" s="444">
        <v>493</v>
      </c>
      <c r="GH31" s="462">
        <v>119</v>
      </c>
      <c r="GI31" s="462">
        <v>111</v>
      </c>
      <c r="GJ31" s="468">
        <f t="shared" si="987"/>
        <v>648</v>
      </c>
      <c r="GK31" s="468">
        <f t="shared" si="987"/>
        <v>604</v>
      </c>
      <c r="GL31" s="461">
        <v>186</v>
      </c>
      <c r="GM31" s="444">
        <v>177</v>
      </c>
      <c r="GN31" s="462">
        <v>6</v>
      </c>
      <c r="GO31" s="462">
        <v>4</v>
      </c>
      <c r="GP31" s="468">
        <f t="shared" si="988"/>
        <v>192</v>
      </c>
      <c r="GQ31" s="468">
        <f t="shared" si="988"/>
        <v>181</v>
      </c>
      <c r="GR31" s="461">
        <v>49</v>
      </c>
      <c r="GS31" s="444">
        <v>62</v>
      </c>
      <c r="GT31" s="462">
        <v>1</v>
      </c>
      <c r="GU31" s="462">
        <v>4</v>
      </c>
      <c r="GV31" s="327">
        <f t="shared" si="989"/>
        <v>50</v>
      </c>
      <c r="GW31" s="327">
        <f t="shared" si="989"/>
        <v>66</v>
      </c>
      <c r="GX31" s="501">
        <v>354</v>
      </c>
      <c r="GY31" s="502">
        <v>301</v>
      </c>
      <c r="GZ31" s="502">
        <v>277</v>
      </c>
      <c r="HA31" s="502">
        <v>293</v>
      </c>
      <c r="HB31" s="503">
        <v>187</v>
      </c>
      <c r="HC31" s="503">
        <v>213</v>
      </c>
      <c r="HD31" s="503">
        <v>346</v>
      </c>
      <c r="HE31" s="503">
        <v>257</v>
      </c>
      <c r="HF31" s="504">
        <v>254</v>
      </c>
      <c r="HG31" s="501">
        <v>11</v>
      </c>
      <c r="HH31" s="503">
        <v>17</v>
      </c>
      <c r="HI31" s="503">
        <v>15</v>
      </c>
      <c r="HJ31" s="503">
        <v>13</v>
      </c>
      <c r="HK31" s="503">
        <v>19</v>
      </c>
      <c r="HL31" s="503">
        <v>10</v>
      </c>
      <c r="HM31" s="503">
        <v>24</v>
      </c>
      <c r="HN31" s="503">
        <v>10</v>
      </c>
      <c r="HO31" s="504">
        <v>2</v>
      </c>
      <c r="HP31" s="505">
        <f t="shared" si="990"/>
        <v>365</v>
      </c>
      <c r="HQ31" s="506">
        <f t="shared" si="991"/>
        <v>318</v>
      </c>
      <c r="HR31" s="506">
        <f t="shared" si="992"/>
        <v>292</v>
      </c>
      <c r="HS31" s="506">
        <f t="shared" si="993"/>
        <v>306</v>
      </c>
      <c r="HT31" s="506">
        <f t="shared" si="994"/>
        <v>206</v>
      </c>
      <c r="HU31" s="506">
        <f t="shared" si="995"/>
        <v>223</v>
      </c>
      <c r="HV31" s="506">
        <f t="shared" si="996"/>
        <v>370</v>
      </c>
      <c r="HW31" s="506">
        <f t="shared" si="997"/>
        <v>267</v>
      </c>
      <c r="HX31" s="506">
        <f t="shared" si="998"/>
        <v>256</v>
      </c>
      <c r="HY31" s="505">
        <f t="shared" si="226"/>
        <v>960</v>
      </c>
      <c r="HZ31" s="507">
        <f t="shared" si="227"/>
        <v>1048</v>
      </c>
      <c r="IA31" s="507">
        <f t="shared" si="228"/>
        <v>1197</v>
      </c>
      <c r="IB31" s="507">
        <f t="shared" si="229"/>
        <v>1244</v>
      </c>
      <c r="IC31" s="508">
        <f t="shared" si="230"/>
        <v>1717</v>
      </c>
      <c r="ID31" s="508">
        <f t="shared" si="231"/>
        <v>1962</v>
      </c>
      <c r="IE31" s="508">
        <f t="shared" si="232"/>
        <v>1953</v>
      </c>
      <c r="IF31" s="508">
        <f t="shared" si="233"/>
        <v>2140</v>
      </c>
      <c r="IG31" s="508">
        <f t="shared" si="233"/>
        <v>2143</v>
      </c>
      <c r="IH31" s="505">
        <f t="shared" si="234"/>
        <v>265</v>
      </c>
      <c r="II31" s="506">
        <f t="shared" si="235"/>
        <v>370</v>
      </c>
      <c r="IJ31" s="506">
        <f t="shared" si="236"/>
        <v>352</v>
      </c>
      <c r="IK31" s="506">
        <f t="shared" si="237"/>
        <v>355</v>
      </c>
      <c r="IL31" s="506">
        <f t="shared" si="238"/>
        <v>480</v>
      </c>
      <c r="IM31" s="506">
        <f t="shared" si="239"/>
        <v>530</v>
      </c>
      <c r="IN31" s="506">
        <f t="shared" si="240"/>
        <v>558</v>
      </c>
      <c r="IO31" s="506">
        <f t="shared" si="241"/>
        <v>602</v>
      </c>
      <c r="IP31" s="506">
        <f t="shared" si="241"/>
        <v>597</v>
      </c>
      <c r="IQ31" s="505">
        <f t="shared" si="242"/>
        <v>1225</v>
      </c>
      <c r="IR31" s="506">
        <f t="shared" si="243"/>
        <v>1418</v>
      </c>
      <c r="IS31" s="506">
        <f t="shared" si="244"/>
        <v>1549</v>
      </c>
      <c r="IT31" s="506">
        <f t="shared" si="245"/>
        <v>1599</v>
      </c>
      <c r="IU31" s="506">
        <f t="shared" si="246"/>
        <v>2197</v>
      </c>
      <c r="IV31" s="506">
        <f t="shared" si="247"/>
        <v>2492</v>
      </c>
      <c r="IW31" s="506">
        <f t="shared" si="248"/>
        <v>2511</v>
      </c>
      <c r="IX31" s="506">
        <f t="shared" si="249"/>
        <v>2742</v>
      </c>
      <c r="IY31" s="506">
        <f t="shared" si="249"/>
        <v>2740</v>
      </c>
      <c r="IZ31" s="501">
        <v>636</v>
      </c>
      <c r="JA31" s="502">
        <v>713</v>
      </c>
      <c r="JB31" s="502">
        <v>841</v>
      </c>
      <c r="JC31" s="502">
        <v>866</v>
      </c>
      <c r="JD31" s="503">
        <v>1353</v>
      </c>
      <c r="JE31" s="503">
        <v>1588</v>
      </c>
      <c r="JF31" s="503">
        <v>1517</v>
      </c>
      <c r="JG31" s="503">
        <v>1661</v>
      </c>
      <c r="JH31" s="504">
        <v>1651</v>
      </c>
      <c r="JI31" s="501">
        <v>163</v>
      </c>
      <c r="JJ31" s="503">
        <v>237</v>
      </c>
      <c r="JK31" s="503">
        <v>256</v>
      </c>
      <c r="JL31" s="503">
        <v>258</v>
      </c>
      <c r="JM31" s="503">
        <v>397</v>
      </c>
      <c r="JN31" s="503">
        <v>436</v>
      </c>
      <c r="JO31" s="503">
        <v>448</v>
      </c>
      <c r="JP31" s="503">
        <v>493</v>
      </c>
      <c r="JQ31" s="504">
        <v>504</v>
      </c>
      <c r="JR31" s="505">
        <f t="shared" si="999"/>
        <v>799</v>
      </c>
      <c r="JS31" s="506">
        <f t="shared" si="1000"/>
        <v>950</v>
      </c>
      <c r="JT31" s="506">
        <f t="shared" si="1001"/>
        <v>1097</v>
      </c>
      <c r="JU31" s="506">
        <f t="shared" si="1002"/>
        <v>1124</v>
      </c>
      <c r="JV31" s="506">
        <f t="shared" si="1003"/>
        <v>1750</v>
      </c>
      <c r="JW31" s="506">
        <f t="shared" si="1004"/>
        <v>2024</v>
      </c>
      <c r="JX31" s="506">
        <f t="shared" si="1005"/>
        <v>1965</v>
      </c>
      <c r="JY31" s="506">
        <f t="shared" si="1006"/>
        <v>2154</v>
      </c>
      <c r="JZ31" s="506">
        <f t="shared" si="1006"/>
        <v>2155</v>
      </c>
      <c r="KA31" s="501">
        <v>324</v>
      </c>
      <c r="KB31" s="502">
        <v>335</v>
      </c>
      <c r="KC31" s="502">
        <v>356</v>
      </c>
      <c r="KD31" s="502">
        <v>378</v>
      </c>
      <c r="KE31" s="503">
        <v>364</v>
      </c>
      <c r="KF31" s="503">
        <v>374</v>
      </c>
      <c r="KG31" s="503">
        <v>436</v>
      </c>
      <c r="KH31" s="503">
        <v>479</v>
      </c>
      <c r="KI31" s="504">
        <v>492</v>
      </c>
      <c r="KJ31" s="501">
        <v>102</v>
      </c>
      <c r="KK31" s="503">
        <v>133</v>
      </c>
      <c r="KL31" s="503">
        <v>96</v>
      </c>
      <c r="KM31" s="503">
        <v>97</v>
      </c>
      <c r="KN31" s="503">
        <v>83</v>
      </c>
      <c r="KO31" s="503">
        <v>94</v>
      </c>
      <c r="KP31" s="503">
        <v>110</v>
      </c>
      <c r="KQ31" s="503">
        <v>109</v>
      </c>
      <c r="KR31" s="504">
        <v>93</v>
      </c>
      <c r="KS31" s="505">
        <f t="shared" si="1007"/>
        <v>426</v>
      </c>
      <c r="KT31" s="506">
        <f t="shared" si="1008"/>
        <v>468</v>
      </c>
      <c r="KU31" s="506">
        <f t="shared" si="1009"/>
        <v>452</v>
      </c>
      <c r="KV31" s="506">
        <f t="shared" si="1010"/>
        <v>475</v>
      </c>
      <c r="KW31" s="506">
        <f t="shared" si="1011"/>
        <v>447</v>
      </c>
      <c r="KX31" s="506">
        <f t="shared" si="1012"/>
        <v>468</v>
      </c>
      <c r="KY31" s="506">
        <f t="shared" si="1013"/>
        <v>546</v>
      </c>
      <c r="KZ31" s="506">
        <f t="shared" si="1014"/>
        <v>588</v>
      </c>
      <c r="LA31" s="506">
        <f t="shared" si="1014"/>
        <v>585</v>
      </c>
      <c r="LB31" s="505">
        <f t="shared" si="258"/>
        <v>1239</v>
      </c>
      <c r="LC31" s="507">
        <f t="shared" si="259"/>
        <v>1210</v>
      </c>
      <c r="LD31" s="507">
        <f t="shared" si="260"/>
        <v>1310</v>
      </c>
      <c r="LE31" s="507">
        <f t="shared" si="261"/>
        <v>1247</v>
      </c>
      <c r="LF31" s="508">
        <f t="shared" si="262"/>
        <v>1411</v>
      </c>
      <c r="LG31" s="508">
        <f t="shared" si="263"/>
        <v>1353</v>
      </c>
      <c r="LH31" s="508">
        <f t="shared" si="264"/>
        <v>1288</v>
      </c>
      <c r="LI31" s="508">
        <f t="shared" si="265"/>
        <v>1306</v>
      </c>
      <c r="LJ31" s="508">
        <f t="shared" si="265"/>
        <v>1216</v>
      </c>
      <c r="LK31" s="505">
        <f t="shared" si="266"/>
        <v>274</v>
      </c>
      <c r="LL31" s="506">
        <f t="shared" si="267"/>
        <v>297</v>
      </c>
      <c r="LM31" s="506">
        <f t="shared" si="268"/>
        <v>371</v>
      </c>
      <c r="LN31" s="506">
        <f t="shared" si="269"/>
        <v>379</v>
      </c>
      <c r="LO31" s="506">
        <f t="shared" si="270"/>
        <v>274</v>
      </c>
      <c r="LP31" s="506">
        <f t="shared" si="271"/>
        <v>240</v>
      </c>
      <c r="LQ31" s="506">
        <f t="shared" si="272"/>
        <v>196</v>
      </c>
      <c r="LR31" s="506">
        <f t="shared" si="273"/>
        <v>214</v>
      </c>
      <c r="LS31" s="506">
        <f t="shared" si="273"/>
        <v>192</v>
      </c>
      <c r="LT31" s="505">
        <f t="shared" si="274"/>
        <v>1513</v>
      </c>
      <c r="LU31" s="506">
        <f t="shared" si="275"/>
        <v>1507</v>
      </c>
      <c r="LV31" s="506">
        <f t="shared" si="276"/>
        <v>1681</v>
      </c>
      <c r="LW31" s="506">
        <f t="shared" si="277"/>
        <v>1626</v>
      </c>
      <c r="LX31" s="506">
        <f t="shared" si="278"/>
        <v>1685</v>
      </c>
      <c r="LY31" s="506">
        <f t="shared" si="279"/>
        <v>1593</v>
      </c>
      <c r="LZ31" s="506">
        <f t="shared" si="280"/>
        <v>1484</v>
      </c>
      <c r="MA31" s="506">
        <f t="shared" si="281"/>
        <v>1520</v>
      </c>
      <c r="MB31" s="506">
        <f t="shared" si="281"/>
        <v>1408</v>
      </c>
      <c r="MC31" s="501">
        <v>659</v>
      </c>
      <c r="MD31" s="502">
        <v>646</v>
      </c>
      <c r="ME31" s="502">
        <v>723</v>
      </c>
      <c r="MF31" s="502">
        <v>691</v>
      </c>
      <c r="MG31" s="503">
        <v>674</v>
      </c>
      <c r="MH31" s="503">
        <v>624</v>
      </c>
      <c r="MI31" s="503">
        <v>562</v>
      </c>
      <c r="MJ31" s="503">
        <v>543</v>
      </c>
      <c r="MK31" s="504">
        <v>493</v>
      </c>
      <c r="ML31" s="501">
        <v>204</v>
      </c>
      <c r="MM31" s="503">
        <v>219</v>
      </c>
      <c r="MN31" s="503">
        <v>298</v>
      </c>
      <c r="MO31" s="503">
        <v>300</v>
      </c>
      <c r="MP31" s="503">
        <v>201</v>
      </c>
      <c r="MQ31" s="503">
        <v>176</v>
      </c>
      <c r="MR31" s="503">
        <v>154</v>
      </c>
      <c r="MS31" s="503">
        <v>149</v>
      </c>
      <c r="MT31" s="504">
        <v>143</v>
      </c>
      <c r="MU31" s="505">
        <f t="shared" si="1015"/>
        <v>863</v>
      </c>
      <c r="MV31" s="506">
        <f t="shared" si="1016"/>
        <v>865</v>
      </c>
      <c r="MW31" s="506">
        <f t="shared" si="1017"/>
        <v>1021</v>
      </c>
      <c r="MX31" s="506">
        <f t="shared" si="1018"/>
        <v>991</v>
      </c>
      <c r="MY31" s="506">
        <f t="shared" si="1019"/>
        <v>875</v>
      </c>
      <c r="MZ31" s="506">
        <f t="shared" si="1020"/>
        <v>800</v>
      </c>
      <c r="NA31" s="506">
        <f t="shared" si="1021"/>
        <v>716</v>
      </c>
      <c r="NB31" s="506">
        <f t="shared" si="1022"/>
        <v>692</v>
      </c>
      <c r="NC31" s="506">
        <f t="shared" si="1022"/>
        <v>636</v>
      </c>
      <c r="ND31" s="501">
        <v>139</v>
      </c>
      <c r="NE31" s="502">
        <v>138</v>
      </c>
      <c r="NF31" s="502">
        <v>160</v>
      </c>
      <c r="NG31" s="502">
        <v>139</v>
      </c>
      <c r="NH31" s="503">
        <v>156</v>
      </c>
      <c r="NI31" s="503">
        <v>151</v>
      </c>
      <c r="NJ31" s="503">
        <v>153</v>
      </c>
      <c r="NK31" s="503">
        <v>153</v>
      </c>
      <c r="NL31" s="504">
        <v>144</v>
      </c>
      <c r="NM31" s="501">
        <v>34</v>
      </c>
      <c r="NN31" s="503">
        <v>25</v>
      </c>
      <c r="NO31" s="503">
        <v>26</v>
      </c>
      <c r="NP31" s="503">
        <v>31</v>
      </c>
      <c r="NQ31" s="503">
        <v>0</v>
      </c>
      <c r="NR31" s="503">
        <v>1</v>
      </c>
      <c r="NS31" s="503">
        <v>1</v>
      </c>
      <c r="NT31" s="503">
        <v>4</v>
      </c>
      <c r="NU31" s="504">
        <v>3</v>
      </c>
      <c r="NV31" s="505">
        <f t="shared" si="1023"/>
        <v>173</v>
      </c>
      <c r="NW31" s="506">
        <f t="shared" si="1024"/>
        <v>163</v>
      </c>
      <c r="NX31" s="506">
        <f t="shared" si="1025"/>
        <v>186</v>
      </c>
      <c r="NY31" s="506">
        <f t="shared" si="1026"/>
        <v>170</v>
      </c>
      <c r="NZ31" s="506">
        <f t="shared" si="1027"/>
        <v>156</v>
      </c>
      <c r="OA31" s="506">
        <f t="shared" si="1028"/>
        <v>152</v>
      </c>
      <c r="OB31" s="506">
        <f t="shared" si="1029"/>
        <v>154</v>
      </c>
      <c r="OC31" s="506">
        <f t="shared" si="1030"/>
        <v>157</v>
      </c>
      <c r="OD31" s="506">
        <f t="shared" si="1030"/>
        <v>147</v>
      </c>
      <c r="OE31" s="501">
        <v>441</v>
      </c>
      <c r="OF31" s="502">
        <v>426</v>
      </c>
      <c r="OG31" s="502">
        <v>427</v>
      </c>
      <c r="OH31" s="502">
        <v>417</v>
      </c>
      <c r="OI31" s="503">
        <v>581</v>
      </c>
      <c r="OJ31" s="503">
        <v>578</v>
      </c>
      <c r="OK31" s="503">
        <v>573</v>
      </c>
      <c r="OL31" s="503">
        <v>610</v>
      </c>
      <c r="OM31" s="504">
        <v>579</v>
      </c>
      <c r="ON31" s="501">
        <v>36</v>
      </c>
      <c r="OO31" s="503">
        <v>53</v>
      </c>
      <c r="OP31" s="503">
        <v>47</v>
      </c>
      <c r="OQ31" s="503">
        <v>48</v>
      </c>
      <c r="OR31" s="503">
        <v>73</v>
      </c>
      <c r="OS31" s="503">
        <v>63</v>
      </c>
      <c r="OT31" s="503">
        <v>41</v>
      </c>
      <c r="OU31" s="503">
        <v>61</v>
      </c>
      <c r="OV31" s="504">
        <v>46</v>
      </c>
      <c r="OW31" s="505">
        <f t="shared" si="1031"/>
        <v>477</v>
      </c>
      <c r="OX31" s="506">
        <f t="shared" si="1032"/>
        <v>479</v>
      </c>
      <c r="OY31" s="506">
        <f t="shared" si="1033"/>
        <v>474</v>
      </c>
      <c r="OZ31" s="506">
        <f t="shared" si="1034"/>
        <v>465</v>
      </c>
      <c r="PA31" s="506">
        <f t="shared" si="1035"/>
        <v>654</v>
      </c>
      <c r="PB31" s="506">
        <f t="shared" si="1036"/>
        <v>641</v>
      </c>
      <c r="PC31" s="506">
        <f t="shared" si="1037"/>
        <v>614</v>
      </c>
      <c r="PD31" s="506">
        <f t="shared" si="1038"/>
        <v>671</v>
      </c>
      <c r="PE31" s="506">
        <f t="shared" si="1038"/>
        <v>625</v>
      </c>
      <c r="PF31" s="277"/>
      <c r="PG31" s="277"/>
    </row>
    <row r="32" spans="1:423" s="12" customFormat="1" x14ac:dyDescent="0.2">
      <c r="A32" s="11" t="s">
        <v>56</v>
      </c>
      <c r="B32" s="34">
        <f t="shared" si="901"/>
        <v>3292</v>
      </c>
      <c r="C32" s="34">
        <f t="shared" si="902"/>
        <v>3528</v>
      </c>
      <c r="D32" s="34">
        <f t="shared" si="903"/>
        <v>3473</v>
      </c>
      <c r="E32" s="34">
        <f t="shared" si="904"/>
        <v>3911</v>
      </c>
      <c r="F32" s="34">
        <f t="shared" si="905"/>
        <v>4809</v>
      </c>
      <c r="G32" s="34">
        <f t="shared" si="906"/>
        <v>5465</v>
      </c>
      <c r="H32" s="34">
        <f t="shared" si="907"/>
        <v>6243</v>
      </c>
      <c r="I32" s="34">
        <f t="shared" si="908"/>
        <v>5891</v>
      </c>
      <c r="J32" s="34">
        <f t="shared" si="909"/>
        <v>5300</v>
      </c>
      <c r="K32" s="34">
        <f t="shared" si="910"/>
        <v>5678</v>
      </c>
      <c r="L32" s="34">
        <f t="shared" si="911"/>
        <v>6509</v>
      </c>
      <c r="M32" s="35">
        <f t="shared" si="912"/>
        <v>1181</v>
      </c>
      <c r="N32" s="29">
        <f t="shared" si="913"/>
        <v>843</v>
      </c>
      <c r="O32" s="29">
        <f t="shared" si="914"/>
        <v>2458</v>
      </c>
      <c r="P32" s="29">
        <f t="shared" si="915"/>
        <v>2563</v>
      </c>
      <c r="Q32" s="29">
        <f t="shared" si="916"/>
        <v>4164</v>
      </c>
      <c r="R32" s="29">
        <f t="shared" si="917"/>
        <v>3405</v>
      </c>
      <c r="S32" s="29">
        <f t="shared" si="918"/>
        <v>3347</v>
      </c>
      <c r="T32" s="29">
        <f t="shared" si="919"/>
        <v>3191</v>
      </c>
      <c r="U32" s="29">
        <f t="shared" si="920"/>
        <v>3998</v>
      </c>
      <c r="V32" s="29">
        <f t="shared" si="921"/>
        <v>3653</v>
      </c>
      <c r="W32" s="29">
        <f t="shared" si="922"/>
        <v>4172</v>
      </c>
      <c r="X32" s="35">
        <f t="shared" si="923"/>
        <v>4473</v>
      </c>
      <c r="Y32" s="29">
        <f t="shared" si="924"/>
        <v>4371</v>
      </c>
      <c r="Z32" s="29">
        <f t="shared" si="925"/>
        <v>5931</v>
      </c>
      <c r="AA32" s="29">
        <f t="shared" si="926"/>
        <v>6474</v>
      </c>
      <c r="AB32" s="29">
        <f t="shared" si="927"/>
        <v>8973</v>
      </c>
      <c r="AC32" s="29">
        <f t="shared" si="928"/>
        <v>8870</v>
      </c>
      <c r="AD32" s="29">
        <f t="shared" si="929"/>
        <v>9590</v>
      </c>
      <c r="AE32" s="29">
        <f t="shared" si="930"/>
        <v>9082</v>
      </c>
      <c r="AF32" s="29">
        <f t="shared" si="931"/>
        <v>9298</v>
      </c>
      <c r="AG32" s="29">
        <f t="shared" si="932"/>
        <v>9331</v>
      </c>
      <c r="AH32" s="29">
        <f t="shared" si="933"/>
        <v>10681</v>
      </c>
      <c r="AI32" s="42">
        <v>1317</v>
      </c>
      <c r="AJ32" s="31">
        <v>1291</v>
      </c>
      <c r="AK32" s="31">
        <v>1255</v>
      </c>
      <c r="AL32" s="31">
        <v>1372</v>
      </c>
      <c r="AM32" s="32">
        <v>1566</v>
      </c>
      <c r="AN32" s="32">
        <v>1765</v>
      </c>
      <c r="AO32" s="32">
        <v>1945</v>
      </c>
      <c r="AP32" s="32">
        <v>1814</v>
      </c>
      <c r="AQ32" s="32">
        <v>1631</v>
      </c>
      <c r="AR32" s="32">
        <v>1835</v>
      </c>
      <c r="AS32" s="32">
        <v>1985</v>
      </c>
      <c r="AT32" s="42">
        <v>143</v>
      </c>
      <c r="AU32" s="32">
        <v>114</v>
      </c>
      <c r="AV32" s="32">
        <v>1138</v>
      </c>
      <c r="AW32" s="32">
        <v>865</v>
      </c>
      <c r="AX32" s="32">
        <v>2418</v>
      </c>
      <c r="AY32" s="32">
        <v>925</v>
      </c>
      <c r="AZ32" s="32">
        <v>1001</v>
      </c>
      <c r="BA32" s="32">
        <v>839</v>
      </c>
      <c r="BB32" s="32">
        <v>1641</v>
      </c>
      <c r="BC32" s="32">
        <v>1375</v>
      </c>
      <c r="BD32" s="32">
        <v>1496</v>
      </c>
      <c r="BE32" s="33">
        <f t="shared" si="934"/>
        <v>2220</v>
      </c>
      <c r="BF32" s="30">
        <f t="shared" si="935"/>
        <v>1811</v>
      </c>
      <c r="BG32" s="30">
        <f t="shared" si="936"/>
        <v>3355</v>
      </c>
      <c r="BH32" s="30">
        <f t="shared" si="937"/>
        <v>3279</v>
      </c>
      <c r="BI32" s="30">
        <f t="shared" si="938"/>
        <v>5268</v>
      </c>
      <c r="BJ32" s="30">
        <f t="shared" si="939"/>
        <v>4629</v>
      </c>
      <c r="BK32" s="30">
        <f t="shared" si="940"/>
        <v>4781</v>
      </c>
      <c r="BL32" s="30">
        <f t="shared" si="941"/>
        <v>4460</v>
      </c>
      <c r="BM32" s="30">
        <f t="shared" si="942"/>
        <v>5141</v>
      </c>
      <c r="BN32" s="30">
        <f t="shared" si="943"/>
        <v>5018</v>
      </c>
      <c r="BO32" s="30">
        <f t="shared" si="943"/>
        <v>5366</v>
      </c>
      <c r="BP32" s="117">
        <f t="shared" si="944"/>
        <v>903</v>
      </c>
      <c r="BQ32" s="118">
        <f t="shared" si="945"/>
        <v>520</v>
      </c>
      <c r="BR32" s="118">
        <f t="shared" si="946"/>
        <v>2100</v>
      </c>
      <c r="BS32" s="118">
        <f t="shared" si="947"/>
        <v>1907</v>
      </c>
      <c r="BT32" s="118">
        <f t="shared" si="948"/>
        <v>3702</v>
      </c>
      <c r="BU32" s="118">
        <f t="shared" si="949"/>
        <v>2864</v>
      </c>
      <c r="BV32" s="118">
        <f t="shared" si="950"/>
        <v>2836</v>
      </c>
      <c r="BW32" s="118">
        <f t="shared" si="951"/>
        <v>2646</v>
      </c>
      <c r="BX32" s="118">
        <f t="shared" si="952"/>
        <v>3510</v>
      </c>
      <c r="BY32" s="118">
        <f t="shared" si="953"/>
        <v>3183</v>
      </c>
      <c r="BZ32" s="118">
        <f t="shared" si="953"/>
        <v>3381</v>
      </c>
      <c r="CA32" s="400">
        <f t="shared" si="174"/>
        <v>0.40675675675675677</v>
      </c>
      <c r="CB32" s="401">
        <f t="shared" si="175"/>
        <v>0.28713418001104363</v>
      </c>
      <c r="CC32" s="401">
        <f t="shared" si="176"/>
        <v>0.62593144560357672</v>
      </c>
      <c r="CD32" s="401">
        <f t="shared" si="177"/>
        <v>0.58157974992375727</v>
      </c>
      <c r="CE32" s="401">
        <f t="shared" si="178"/>
        <v>0.70273348519362189</v>
      </c>
      <c r="CF32" s="401">
        <f t="shared" si="179"/>
        <v>0.61870814430762588</v>
      </c>
      <c r="CG32" s="401">
        <f t="shared" si="180"/>
        <v>0.59318134281531065</v>
      </c>
      <c r="CH32" s="401">
        <f t="shared" si="954"/>
        <v>0.59327354260089682</v>
      </c>
      <c r="CI32" s="401">
        <f t="shared" si="955"/>
        <v>0.68274654736432605</v>
      </c>
      <c r="CJ32" s="401">
        <f t="shared" si="956"/>
        <v>0.63431646074133119</v>
      </c>
      <c r="CK32" s="401">
        <f t="shared" si="956"/>
        <v>0.63007827059262023</v>
      </c>
      <c r="CL32" s="119">
        <f t="shared" si="957"/>
        <v>0.68564920273348517</v>
      </c>
      <c r="CM32" s="120">
        <f t="shared" si="958"/>
        <v>0.40278853601859022</v>
      </c>
      <c r="CN32" s="120">
        <f t="shared" si="959"/>
        <v>1.6733067729083666</v>
      </c>
      <c r="CO32" s="120">
        <f t="shared" si="960"/>
        <v>1.3899416909620992</v>
      </c>
      <c r="CP32" s="120">
        <f t="shared" si="961"/>
        <v>2.3639846743295019</v>
      </c>
      <c r="CQ32" s="120">
        <f t="shared" si="962"/>
        <v>1.6226628895184136</v>
      </c>
      <c r="CR32" s="120">
        <f t="shared" si="963"/>
        <v>1.4580976863753214</v>
      </c>
      <c r="CS32" s="120">
        <f t="shared" si="964"/>
        <v>1.4586549062844543</v>
      </c>
      <c r="CT32" s="120">
        <f t="shared" si="965"/>
        <v>2.152053954629062</v>
      </c>
      <c r="CU32" s="120">
        <f t="shared" si="966"/>
        <v>1.7346049046321526</v>
      </c>
      <c r="CV32" s="120"/>
      <c r="CW32" s="70" t="s">
        <v>36</v>
      </c>
      <c r="CX32" s="39" t="s">
        <v>36</v>
      </c>
      <c r="CY32" s="284" t="s">
        <v>36</v>
      </c>
      <c r="CZ32" s="284" t="s">
        <v>36</v>
      </c>
      <c r="DA32" s="285" t="s">
        <v>36</v>
      </c>
      <c r="DB32" s="285" t="s">
        <v>36</v>
      </c>
      <c r="DC32" s="285" t="s">
        <v>36</v>
      </c>
      <c r="DD32" s="285" t="s">
        <v>36</v>
      </c>
      <c r="DE32" s="14" t="s">
        <v>36</v>
      </c>
      <c r="DF32" s="14" t="s">
        <v>36</v>
      </c>
      <c r="DG32" s="14" t="s">
        <v>36</v>
      </c>
      <c r="DH32" s="281">
        <v>760</v>
      </c>
      <c r="DI32" s="280">
        <v>406</v>
      </c>
      <c r="DJ32" s="280">
        <v>962</v>
      </c>
      <c r="DK32" s="280">
        <v>1042</v>
      </c>
      <c r="DL32" s="280">
        <v>1284</v>
      </c>
      <c r="DM32" s="280">
        <v>1939</v>
      </c>
      <c r="DN32" s="280">
        <v>1835</v>
      </c>
      <c r="DO32" s="280">
        <v>1807</v>
      </c>
      <c r="DP32" s="32">
        <v>1869</v>
      </c>
      <c r="DQ32" s="32">
        <v>1808</v>
      </c>
      <c r="DR32" s="32">
        <v>1885</v>
      </c>
      <c r="DS32" s="286">
        <f t="shared" si="967"/>
        <v>760</v>
      </c>
      <c r="DT32" s="287">
        <f t="shared" si="968"/>
        <v>406</v>
      </c>
      <c r="DU32" s="287">
        <f t="shared" si="969"/>
        <v>962</v>
      </c>
      <c r="DV32" s="287">
        <f t="shared" si="970"/>
        <v>1042</v>
      </c>
      <c r="DW32" s="287">
        <f t="shared" si="971"/>
        <v>1284</v>
      </c>
      <c r="DX32" s="287">
        <f t="shared" si="972"/>
        <v>1939</v>
      </c>
      <c r="DY32" s="287">
        <f t="shared" si="973"/>
        <v>1835</v>
      </c>
      <c r="DZ32" s="287">
        <f t="shared" si="974"/>
        <v>1807</v>
      </c>
      <c r="EA32" s="287">
        <f t="shared" si="975"/>
        <v>1869</v>
      </c>
      <c r="EB32" s="287">
        <f t="shared" si="976"/>
        <v>1808</v>
      </c>
      <c r="EC32" s="287">
        <f t="shared" si="976"/>
        <v>1885</v>
      </c>
      <c r="ED32" s="461">
        <v>108</v>
      </c>
      <c r="EE32" s="444">
        <v>116</v>
      </c>
      <c r="EF32" s="462">
        <v>1</v>
      </c>
      <c r="EG32" s="462">
        <v>2</v>
      </c>
      <c r="EH32" s="468">
        <f t="shared" si="977"/>
        <v>109</v>
      </c>
      <c r="EI32" s="468">
        <f t="shared" si="978"/>
        <v>118</v>
      </c>
      <c r="EJ32" s="461">
        <v>218</v>
      </c>
      <c r="EK32" s="444">
        <v>212</v>
      </c>
      <c r="EL32" s="462">
        <v>16</v>
      </c>
      <c r="EM32" s="462">
        <v>1</v>
      </c>
      <c r="EN32" s="468">
        <f t="shared" si="979"/>
        <v>234</v>
      </c>
      <c r="EO32" s="468">
        <f t="shared" si="979"/>
        <v>213</v>
      </c>
      <c r="EP32" s="461">
        <v>238</v>
      </c>
      <c r="EQ32" s="444">
        <v>260</v>
      </c>
      <c r="ER32" s="462">
        <v>6</v>
      </c>
      <c r="ES32" s="462">
        <v>5</v>
      </c>
      <c r="ET32" s="468">
        <f t="shared" si="980"/>
        <v>244</v>
      </c>
      <c r="EU32" s="468">
        <f t="shared" si="980"/>
        <v>265</v>
      </c>
      <c r="EV32" s="461">
        <v>472</v>
      </c>
      <c r="EW32" s="444">
        <v>579</v>
      </c>
      <c r="EX32" s="462">
        <v>24</v>
      </c>
      <c r="EY32" s="462">
        <v>27</v>
      </c>
      <c r="EZ32" s="468">
        <f t="shared" si="981"/>
        <v>496</v>
      </c>
      <c r="FA32" s="468">
        <f t="shared" si="981"/>
        <v>606</v>
      </c>
      <c r="FB32" s="461">
        <v>565</v>
      </c>
      <c r="FC32" s="444">
        <v>589</v>
      </c>
      <c r="FD32" s="462">
        <v>21</v>
      </c>
      <c r="FE32" s="462">
        <v>13</v>
      </c>
      <c r="FF32" s="468">
        <f t="shared" si="982"/>
        <v>586</v>
      </c>
      <c r="FG32" s="468">
        <f t="shared" si="982"/>
        <v>602</v>
      </c>
      <c r="FH32" s="461">
        <v>415</v>
      </c>
      <c r="FI32" s="444">
        <v>497</v>
      </c>
      <c r="FJ32" s="462">
        <v>12</v>
      </c>
      <c r="FK32" s="462">
        <v>15</v>
      </c>
      <c r="FL32" s="468">
        <f t="shared" si="983"/>
        <v>427</v>
      </c>
      <c r="FM32" s="468">
        <f t="shared" si="983"/>
        <v>512</v>
      </c>
      <c r="FN32" s="461">
        <v>82</v>
      </c>
      <c r="FO32" s="444">
        <v>454</v>
      </c>
      <c r="FP32" s="462">
        <v>4</v>
      </c>
      <c r="FQ32" s="462">
        <v>64</v>
      </c>
      <c r="FR32" s="468">
        <f t="shared" si="984"/>
        <v>86</v>
      </c>
      <c r="FS32" s="468">
        <f t="shared" si="984"/>
        <v>518</v>
      </c>
      <c r="FT32" s="461">
        <v>470</v>
      </c>
      <c r="FU32" s="444">
        <v>491</v>
      </c>
      <c r="FV32" s="462">
        <v>19</v>
      </c>
      <c r="FW32" s="462">
        <v>20</v>
      </c>
      <c r="FX32" s="468">
        <f t="shared" si="985"/>
        <v>489</v>
      </c>
      <c r="FY32" s="468">
        <f t="shared" si="985"/>
        <v>511</v>
      </c>
      <c r="FZ32" s="461">
        <v>14</v>
      </c>
      <c r="GA32" s="444">
        <v>13</v>
      </c>
      <c r="GB32" s="462"/>
      <c r="GC32" s="462"/>
      <c r="GD32" s="468">
        <f t="shared" si="986"/>
        <v>14</v>
      </c>
      <c r="GE32" s="468">
        <f t="shared" si="986"/>
        <v>13</v>
      </c>
      <c r="GF32" s="461">
        <v>989</v>
      </c>
      <c r="GG32" s="444">
        <v>1031</v>
      </c>
      <c r="GH32" s="462">
        <v>349</v>
      </c>
      <c r="GI32" s="462">
        <v>631</v>
      </c>
      <c r="GJ32" s="468">
        <f t="shared" si="987"/>
        <v>1338</v>
      </c>
      <c r="GK32" s="468">
        <f t="shared" si="987"/>
        <v>1662</v>
      </c>
      <c r="GL32" s="461">
        <v>265</v>
      </c>
      <c r="GM32" s="444">
        <v>274</v>
      </c>
      <c r="GN32" s="462">
        <v>5</v>
      </c>
      <c r="GO32" s="462">
        <v>3</v>
      </c>
      <c r="GP32" s="468">
        <f t="shared" si="988"/>
        <v>270</v>
      </c>
      <c r="GQ32" s="468">
        <f t="shared" si="988"/>
        <v>277</v>
      </c>
      <c r="GR32" s="461">
        <v>7</v>
      </c>
      <c r="GS32" s="444">
        <v>8</v>
      </c>
      <c r="GT32" s="462">
        <v>13</v>
      </c>
      <c r="GU32" s="462">
        <v>10</v>
      </c>
      <c r="GV32" s="327">
        <f t="shared" si="989"/>
        <v>20</v>
      </c>
      <c r="GW32" s="327">
        <f t="shared" si="989"/>
        <v>18</v>
      </c>
      <c r="GX32" s="501">
        <v>179</v>
      </c>
      <c r="GY32" s="502">
        <v>285</v>
      </c>
      <c r="GZ32" s="502">
        <v>292</v>
      </c>
      <c r="HA32" s="502">
        <v>328</v>
      </c>
      <c r="HB32" s="503">
        <v>496</v>
      </c>
      <c r="HC32" s="503">
        <v>306</v>
      </c>
      <c r="HD32" s="503">
        <v>321</v>
      </c>
      <c r="HE32" s="503">
        <v>188</v>
      </c>
      <c r="HF32" s="504">
        <v>190</v>
      </c>
      <c r="HG32" s="501">
        <v>1</v>
      </c>
      <c r="HH32" s="503">
        <v>4</v>
      </c>
      <c r="HI32" s="503">
        <v>18</v>
      </c>
      <c r="HJ32" s="503">
        <v>10</v>
      </c>
      <c r="HK32" s="503">
        <v>20</v>
      </c>
      <c r="HL32" s="503">
        <v>7</v>
      </c>
      <c r="HM32" s="503">
        <v>9</v>
      </c>
      <c r="HN32" s="503">
        <v>4</v>
      </c>
      <c r="HO32" s="504">
        <v>13</v>
      </c>
      <c r="HP32" s="505">
        <f t="shared" si="990"/>
        <v>180</v>
      </c>
      <c r="HQ32" s="506">
        <f t="shared" si="991"/>
        <v>289</v>
      </c>
      <c r="HR32" s="506">
        <f t="shared" si="992"/>
        <v>310</v>
      </c>
      <c r="HS32" s="506">
        <f t="shared" si="993"/>
        <v>338</v>
      </c>
      <c r="HT32" s="506">
        <f t="shared" si="994"/>
        <v>516</v>
      </c>
      <c r="HU32" s="506">
        <f t="shared" si="995"/>
        <v>313</v>
      </c>
      <c r="HV32" s="506">
        <f t="shared" si="996"/>
        <v>330</v>
      </c>
      <c r="HW32" s="506">
        <f t="shared" si="997"/>
        <v>192</v>
      </c>
      <c r="HX32" s="506">
        <f t="shared" si="998"/>
        <v>203</v>
      </c>
      <c r="HY32" s="505">
        <f t="shared" si="226"/>
        <v>644</v>
      </c>
      <c r="HZ32" s="507">
        <f t="shared" si="227"/>
        <v>783</v>
      </c>
      <c r="IA32" s="507">
        <f t="shared" si="228"/>
        <v>794</v>
      </c>
      <c r="IB32" s="507">
        <f t="shared" si="229"/>
        <v>877</v>
      </c>
      <c r="IC32" s="508">
        <f t="shared" si="230"/>
        <v>1269</v>
      </c>
      <c r="ID32" s="508">
        <f t="shared" si="231"/>
        <v>1897</v>
      </c>
      <c r="IE32" s="508">
        <f t="shared" si="232"/>
        <v>2265</v>
      </c>
      <c r="IF32" s="508">
        <f t="shared" si="233"/>
        <v>2173</v>
      </c>
      <c r="IG32" s="508">
        <f t="shared" si="233"/>
        <v>2011</v>
      </c>
      <c r="IH32" s="505">
        <f t="shared" si="234"/>
        <v>118</v>
      </c>
      <c r="II32" s="506">
        <f t="shared" si="235"/>
        <v>145</v>
      </c>
      <c r="IJ32" s="506">
        <f t="shared" si="236"/>
        <v>207</v>
      </c>
      <c r="IK32" s="506">
        <f t="shared" si="237"/>
        <v>449</v>
      </c>
      <c r="IL32" s="506">
        <f t="shared" si="238"/>
        <v>298</v>
      </c>
      <c r="IM32" s="506">
        <f t="shared" si="239"/>
        <v>403</v>
      </c>
      <c r="IN32" s="506">
        <f t="shared" si="240"/>
        <v>387</v>
      </c>
      <c r="IO32" s="506">
        <f t="shared" si="241"/>
        <v>415</v>
      </c>
      <c r="IP32" s="506">
        <f t="shared" si="241"/>
        <v>345</v>
      </c>
      <c r="IQ32" s="505">
        <f t="shared" si="242"/>
        <v>762</v>
      </c>
      <c r="IR32" s="506">
        <f t="shared" si="243"/>
        <v>928</v>
      </c>
      <c r="IS32" s="506">
        <f t="shared" si="244"/>
        <v>1001</v>
      </c>
      <c r="IT32" s="506">
        <f t="shared" si="245"/>
        <v>1326</v>
      </c>
      <c r="IU32" s="506">
        <f t="shared" si="246"/>
        <v>1567</v>
      </c>
      <c r="IV32" s="506">
        <f t="shared" si="247"/>
        <v>2300</v>
      </c>
      <c r="IW32" s="506">
        <f t="shared" si="248"/>
        <v>2652</v>
      </c>
      <c r="IX32" s="506">
        <f t="shared" si="249"/>
        <v>2588</v>
      </c>
      <c r="IY32" s="506">
        <f t="shared" si="249"/>
        <v>2356</v>
      </c>
      <c r="IZ32" s="501">
        <v>447</v>
      </c>
      <c r="JA32" s="502">
        <v>505</v>
      </c>
      <c r="JB32" s="502">
        <v>546</v>
      </c>
      <c r="JC32" s="502">
        <v>595</v>
      </c>
      <c r="JD32" s="503">
        <v>872</v>
      </c>
      <c r="JE32" s="503">
        <v>1204</v>
      </c>
      <c r="JF32" s="503">
        <v>1475</v>
      </c>
      <c r="JG32" s="503">
        <v>1515</v>
      </c>
      <c r="JH32" s="504">
        <v>1416</v>
      </c>
      <c r="JI32" s="501">
        <v>55</v>
      </c>
      <c r="JJ32" s="503">
        <v>79</v>
      </c>
      <c r="JK32" s="503">
        <v>175</v>
      </c>
      <c r="JL32" s="503">
        <v>416</v>
      </c>
      <c r="JM32" s="503">
        <v>231</v>
      </c>
      <c r="JN32" s="503">
        <v>333</v>
      </c>
      <c r="JO32" s="503">
        <v>302</v>
      </c>
      <c r="JP32" s="503">
        <v>364</v>
      </c>
      <c r="JQ32" s="504">
        <v>298</v>
      </c>
      <c r="JR32" s="505">
        <f t="shared" si="999"/>
        <v>502</v>
      </c>
      <c r="JS32" s="506">
        <f t="shared" si="1000"/>
        <v>584</v>
      </c>
      <c r="JT32" s="506">
        <f t="shared" si="1001"/>
        <v>721</v>
      </c>
      <c r="JU32" s="506">
        <f t="shared" si="1002"/>
        <v>1011</v>
      </c>
      <c r="JV32" s="506">
        <f t="shared" si="1003"/>
        <v>1103</v>
      </c>
      <c r="JW32" s="506">
        <f t="shared" si="1004"/>
        <v>1537</v>
      </c>
      <c r="JX32" s="506">
        <f t="shared" si="1005"/>
        <v>1777</v>
      </c>
      <c r="JY32" s="506">
        <f t="shared" si="1006"/>
        <v>1879</v>
      </c>
      <c r="JZ32" s="506">
        <f t="shared" si="1006"/>
        <v>1714</v>
      </c>
      <c r="KA32" s="501">
        <v>197</v>
      </c>
      <c r="KB32" s="502">
        <v>278</v>
      </c>
      <c r="KC32" s="502">
        <v>248</v>
      </c>
      <c r="KD32" s="502">
        <v>282</v>
      </c>
      <c r="KE32" s="503">
        <v>397</v>
      </c>
      <c r="KF32" s="503">
        <v>693</v>
      </c>
      <c r="KG32" s="503">
        <v>790</v>
      </c>
      <c r="KH32" s="503">
        <v>658</v>
      </c>
      <c r="KI32" s="504">
        <v>595</v>
      </c>
      <c r="KJ32" s="501">
        <v>63</v>
      </c>
      <c r="KK32" s="503">
        <v>66</v>
      </c>
      <c r="KL32" s="503">
        <v>32</v>
      </c>
      <c r="KM32" s="503">
        <v>33</v>
      </c>
      <c r="KN32" s="503">
        <v>67</v>
      </c>
      <c r="KO32" s="503">
        <v>70</v>
      </c>
      <c r="KP32" s="503">
        <v>85</v>
      </c>
      <c r="KQ32" s="503">
        <v>51</v>
      </c>
      <c r="KR32" s="504">
        <v>47</v>
      </c>
      <c r="KS32" s="505">
        <f t="shared" si="1007"/>
        <v>260</v>
      </c>
      <c r="KT32" s="506">
        <f t="shared" si="1008"/>
        <v>344</v>
      </c>
      <c r="KU32" s="506">
        <f t="shared" si="1009"/>
        <v>280</v>
      </c>
      <c r="KV32" s="506">
        <f t="shared" si="1010"/>
        <v>315</v>
      </c>
      <c r="KW32" s="506">
        <f t="shared" si="1011"/>
        <v>464</v>
      </c>
      <c r="KX32" s="506">
        <f t="shared" si="1012"/>
        <v>763</v>
      </c>
      <c r="KY32" s="506">
        <f t="shared" si="1013"/>
        <v>875</v>
      </c>
      <c r="KZ32" s="506">
        <f t="shared" si="1014"/>
        <v>709</v>
      </c>
      <c r="LA32" s="506">
        <f t="shared" si="1014"/>
        <v>642</v>
      </c>
      <c r="LB32" s="505">
        <f t="shared" si="258"/>
        <v>1152</v>
      </c>
      <c r="LC32" s="507">
        <f t="shared" si="259"/>
        <v>1169</v>
      </c>
      <c r="LD32" s="507">
        <f t="shared" si="260"/>
        <v>1132</v>
      </c>
      <c r="LE32" s="507">
        <f t="shared" si="261"/>
        <v>1334</v>
      </c>
      <c r="LF32" s="508">
        <f t="shared" si="262"/>
        <v>1478</v>
      </c>
      <c r="LG32" s="508">
        <f t="shared" si="263"/>
        <v>1497</v>
      </c>
      <c r="LH32" s="508">
        <f t="shared" si="264"/>
        <v>1712</v>
      </c>
      <c r="LI32" s="508">
        <f t="shared" si="265"/>
        <v>1716</v>
      </c>
      <c r="LJ32" s="508">
        <f t="shared" si="265"/>
        <v>1468</v>
      </c>
      <c r="LK32" s="505">
        <f t="shared" si="266"/>
        <v>159</v>
      </c>
      <c r="LL32" s="506">
        <f t="shared" si="267"/>
        <v>174</v>
      </c>
      <c r="LM32" s="506">
        <f t="shared" si="268"/>
        <v>133</v>
      </c>
      <c r="LN32" s="506">
        <f t="shared" si="269"/>
        <v>197</v>
      </c>
      <c r="LO32" s="506">
        <f t="shared" si="270"/>
        <v>144</v>
      </c>
      <c r="LP32" s="506">
        <f t="shared" si="271"/>
        <v>131</v>
      </c>
      <c r="LQ32" s="506">
        <f t="shared" si="272"/>
        <v>115</v>
      </c>
      <c r="LR32" s="506">
        <f t="shared" si="273"/>
        <v>126</v>
      </c>
      <c r="LS32" s="506">
        <f t="shared" si="273"/>
        <v>130</v>
      </c>
      <c r="LT32" s="505">
        <f t="shared" si="274"/>
        <v>1311</v>
      </c>
      <c r="LU32" s="506">
        <f t="shared" si="275"/>
        <v>1343</v>
      </c>
      <c r="LV32" s="506">
        <f t="shared" si="276"/>
        <v>1265</v>
      </c>
      <c r="LW32" s="506">
        <f t="shared" si="277"/>
        <v>1531</v>
      </c>
      <c r="LX32" s="506">
        <f t="shared" si="278"/>
        <v>1622</v>
      </c>
      <c r="LY32" s="506">
        <f t="shared" si="279"/>
        <v>1628</v>
      </c>
      <c r="LZ32" s="506">
        <f t="shared" si="280"/>
        <v>1827</v>
      </c>
      <c r="MA32" s="506">
        <f t="shared" si="281"/>
        <v>1842</v>
      </c>
      <c r="MB32" s="506">
        <f t="shared" si="281"/>
        <v>1598</v>
      </c>
      <c r="MC32" s="501">
        <v>731</v>
      </c>
      <c r="MD32" s="502">
        <v>698</v>
      </c>
      <c r="ME32" s="502">
        <v>692</v>
      </c>
      <c r="MF32" s="502">
        <v>775</v>
      </c>
      <c r="MG32" s="503">
        <v>835</v>
      </c>
      <c r="MH32" s="503">
        <v>865</v>
      </c>
      <c r="MI32" s="503">
        <v>995</v>
      </c>
      <c r="MJ32" s="503">
        <v>932</v>
      </c>
      <c r="MK32" s="504">
        <v>760</v>
      </c>
      <c r="ML32" s="501">
        <v>141</v>
      </c>
      <c r="MM32" s="503">
        <v>145</v>
      </c>
      <c r="MN32" s="503">
        <v>105</v>
      </c>
      <c r="MO32" s="503">
        <v>138</v>
      </c>
      <c r="MP32" s="503">
        <v>99</v>
      </c>
      <c r="MQ32" s="503">
        <v>110</v>
      </c>
      <c r="MR32" s="503">
        <v>101</v>
      </c>
      <c r="MS32" s="503">
        <v>83</v>
      </c>
      <c r="MT32" s="504">
        <v>67</v>
      </c>
      <c r="MU32" s="505">
        <f t="shared" si="1015"/>
        <v>872</v>
      </c>
      <c r="MV32" s="506">
        <f t="shared" si="1016"/>
        <v>843</v>
      </c>
      <c r="MW32" s="506">
        <f t="shared" si="1017"/>
        <v>797</v>
      </c>
      <c r="MX32" s="506">
        <f t="shared" si="1018"/>
        <v>913</v>
      </c>
      <c r="MY32" s="506">
        <f t="shared" si="1019"/>
        <v>934</v>
      </c>
      <c r="MZ32" s="506">
        <f t="shared" si="1020"/>
        <v>975</v>
      </c>
      <c r="NA32" s="506">
        <f t="shared" si="1021"/>
        <v>1096</v>
      </c>
      <c r="NB32" s="506">
        <f t="shared" si="1022"/>
        <v>1015</v>
      </c>
      <c r="NC32" s="506">
        <f t="shared" si="1022"/>
        <v>827</v>
      </c>
      <c r="ND32" s="501">
        <v>103</v>
      </c>
      <c r="NE32" s="502">
        <v>103</v>
      </c>
      <c r="NF32" s="502">
        <v>106</v>
      </c>
      <c r="NG32" s="502">
        <v>126</v>
      </c>
      <c r="NH32" s="503">
        <v>150</v>
      </c>
      <c r="NI32" s="503">
        <v>152</v>
      </c>
      <c r="NJ32" s="503">
        <v>166</v>
      </c>
      <c r="NK32" s="503">
        <v>160</v>
      </c>
      <c r="NL32" s="504">
        <v>147</v>
      </c>
      <c r="NM32" s="501">
        <v>3</v>
      </c>
      <c r="NN32" s="503">
        <v>2</v>
      </c>
      <c r="NO32" s="503">
        <v>4</v>
      </c>
      <c r="NP32" s="503">
        <v>3</v>
      </c>
      <c r="NQ32" s="503">
        <v>1</v>
      </c>
      <c r="NR32" s="503">
        <v>2</v>
      </c>
      <c r="NS32" s="503">
        <v>4</v>
      </c>
      <c r="NT32" s="503">
        <v>5</v>
      </c>
      <c r="NU32" s="504">
        <v>19</v>
      </c>
      <c r="NV32" s="505">
        <f t="shared" si="1023"/>
        <v>106</v>
      </c>
      <c r="NW32" s="506">
        <f t="shared" si="1024"/>
        <v>105</v>
      </c>
      <c r="NX32" s="506">
        <f t="shared" si="1025"/>
        <v>110</v>
      </c>
      <c r="NY32" s="506">
        <f t="shared" si="1026"/>
        <v>129</v>
      </c>
      <c r="NZ32" s="506">
        <f t="shared" si="1027"/>
        <v>151</v>
      </c>
      <c r="OA32" s="506">
        <f t="shared" si="1028"/>
        <v>154</v>
      </c>
      <c r="OB32" s="506">
        <f t="shared" si="1029"/>
        <v>170</v>
      </c>
      <c r="OC32" s="506">
        <f t="shared" si="1030"/>
        <v>165</v>
      </c>
      <c r="OD32" s="506">
        <f t="shared" si="1030"/>
        <v>166</v>
      </c>
      <c r="OE32" s="501">
        <v>318</v>
      </c>
      <c r="OF32" s="502">
        <v>368</v>
      </c>
      <c r="OG32" s="502">
        <v>334</v>
      </c>
      <c r="OH32" s="502">
        <v>433</v>
      </c>
      <c r="OI32" s="503">
        <v>493</v>
      </c>
      <c r="OJ32" s="503">
        <v>480</v>
      </c>
      <c r="OK32" s="503">
        <v>551</v>
      </c>
      <c r="OL32" s="503">
        <v>624</v>
      </c>
      <c r="OM32" s="504">
        <v>561</v>
      </c>
      <c r="ON32" s="501">
        <v>15</v>
      </c>
      <c r="OO32" s="503">
        <v>27</v>
      </c>
      <c r="OP32" s="503">
        <v>24</v>
      </c>
      <c r="OQ32" s="503">
        <v>56</v>
      </c>
      <c r="OR32" s="503">
        <v>44</v>
      </c>
      <c r="OS32" s="503">
        <v>19</v>
      </c>
      <c r="OT32" s="503">
        <v>10</v>
      </c>
      <c r="OU32" s="503">
        <v>38</v>
      </c>
      <c r="OV32" s="504">
        <v>44</v>
      </c>
      <c r="OW32" s="505">
        <f t="shared" si="1031"/>
        <v>333</v>
      </c>
      <c r="OX32" s="506">
        <f t="shared" si="1032"/>
        <v>395</v>
      </c>
      <c r="OY32" s="506">
        <f t="shared" si="1033"/>
        <v>358</v>
      </c>
      <c r="OZ32" s="506">
        <f t="shared" si="1034"/>
        <v>489</v>
      </c>
      <c r="PA32" s="506">
        <f t="shared" si="1035"/>
        <v>537</v>
      </c>
      <c r="PB32" s="506">
        <f t="shared" si="1036"/>
        <v>499</v>
      </c>
      <c r="PC32" s="506">
        <f t="shared" si="1037"/>
        <v>561</v>
      </c>
      <c r="PD32" s="506">
        <f t="shared" si="1038"/>
        <v>662</v>
      </c>
      <c r="PE32" s="506">
        <f t="shared" si="1038"/>
        <v>605</v>
      </c>
      <c r="PF32" s="277"/>
      <c r="PG32" s="277"/>
    </row>
    <row r="33" spans="1:423" s="12" customFormat="1" x14ac:dyDescent="0.2">
      <c r="A33" s="11" t="s">
        <v>59</v>
      </c>
      <c r="B33" s="34">
        <f t="shared" si="901"/>
        <v>10157</v>
      </c>
      <c r="C33" s="34">
        <f t="shared" si="902"/>
        <v>10614</v>
      </c>
      <c r="D33" s="34">
        <f t="shared" si="903"/>
        <v>11093</v>
      </c>
      <c r="E33" s="34">
        <f t="shared" si="904"/>
        <v>11086</v>
      </c>
      <c r="F33" s="34">
        <f t="shared" si="905"/>
        <v>11353</v>
      </c>
      <c r="G33" s="34">
        <f t="shared" si="906"/>
        <v>12321</v>
      </c>
      <c r="H33" s="34">
        <f t="shared" si="907"/>
        <v>11158</v>
      </c>
      <c r="I33" s="34">
        <f t="shared" si="908"/>
        <v>11198</v>
      </c>
      <c r="J33" s="34">
        <f t="shared" si="909"/>
        <v>11613</v>
      </c>
      <c r="K33" s="34">
        <f t="shared" si="910"/>
        <v>11150</v>
      </c>
      <c r="L33" s="34">
        <f t="shared" si="911"/>
        <v>10999</v>
      </c>
      <c r="M33" s="35">
        <f t="shared" si="912"/>
        <v>2591</v>
      </c>
      <c r="N33" s="29">
        <f t="shared" si="913"/>
        <v>3763</v>
      </c>
      <c r="O33" s="29">
        <f t="shared" si="914"/>
        <v>2892</v>
      </c>
      <c r="P33" s="29">
        <f t="shared" si="915"/>
        <v>5462</v>
      </c>
      <c r="Q33" s="29">
        <f t="shared" si="916"/>
        <v>4479</v>
      </c>
      <c r="R33" s="29">
        <f t="shared" si="917"/>
        <v>5976</v>
      </c>
      <c r="S33" s="29">
        <f t="shared" si="918"/>
        <v>5895</v>
      </c>
      <c r="T33" s="29">
        <f t="shared" si="919"/>
        <v>6399</v>
      </c>
      <c r="U33" s="29">
        <f t="shared" si="920"/>
        <v>6347</v>
      </c>
      <c r="V33" s="29">
        <f t="shared" si="921"/>
        <v>5843</v>
      </c>
      <c r="W33" s="29">
        <f t="shared" si="922"/>
        <v>5704</v>
      </c>
      <c r="X33" s="35">
        <f t="shared" si="923"/>
        <v>12748</v>
      </c>
      <c r="Y33" s="29">
        <f t="shared" si="924"/>
        <v>14377</v>
      </c>
      <c r="Z33" s="29">
        <f t="shared" si="925"/>
        <v>13985</v>
      </c>
      <c r="AA33" s="29">
        <f t="shared" si="926"/>
        <v>16548</v>
      </c>
      <c r="AB33" s="29">
        <f t="shared" si="927"/>
        <v>15832</v>
      </c>
      <c r="AC33" s="29">
        <f t="shared" si="928"/>
        <v>18297</v>
      </c>
      <c r="AD33" s="29">
        <f t="shared" si="929"/>
        <v>17053</v>
      </c>
      <c r="AE33" s="29">
        <f t="shared" si="930"/>
        <v>17597</v>
      </c>
      <c r="AF33" s="29">
        <f t="shared" si="931"/>
        <v>17960</v>
      </c>
      <c r="AG33" s="29">
        <f t="shared" si="932"/>
        <v>16993</v>
      </c>
      <c r="AH33" s="29">
        <f t="shared" si="933"/>
        <v>16703</v>
      </c>
      <c r="AI33" s="42">
        <v>2413</v>
      </c>
      <c r="AJ33" s="31">
        <v>2510</v>
      </c>
      <c r="AK33" s="31">
        <v>2662</v>
      </c>
      <c r="AL33" s="31">
        <v>2654</v>
      </c>
      <c r="AM33" s="32">
        <v>2778</v>
      </c>
      <c r="AN33" s="32">
        <v>2875</v>
      </c>
      <c r="AO33" s="32">
        <v>2789</v>
      </c>
      <c r="AP33" s="32">
        <v>2846</v>
      </c>
      <c r="AQ33" s="32">
        <v>3114</v>
      </c>
      <c r="AR33" s="32">
        <v>3337</v>
      </c>
      <c r="AS33" s="32">
        <v>3219</v>
      </c>
      <c r="AT33" s="42">
        <v>96</v>
      </c>
      <c r="AU33" s="32">
        <v>936</v>
      </c>
      <c r="AV33" s="32">
        <v>123</v>
      </c>
      <c r="AW33" s="32">
        <v>870</v>
      </c>
      <c r="AX33" s="32">
        <v>955</v>
      </c>
      <c r="AY33" s="32">
        <v>1548</v>
      </c>
      <c r="AZ33" s="32">
        <v>1407</v>
      </c>
      <c r="BA33" s="32">
        <v>1867</v>
      </c>
      <c r="BB33" s="32">
        <v>1912</v>
      </c>
      <c r="BC33" s="32">
        <v>2269</v>
      </c>
      <c r="BD33" s="32">
        <v>2244</v>
      </c>
      <c r="BE33" s="33">
        <f t="shared" si="934"/>
        <v>3630</v>
      </c>
      <c r="BF33" s="30">
        <f t="shared" si="935"/>
        <v>4927</v>
      </c>
      <c r="BG33" s="30">
        <f t="shared" si="936"/>
        <v>4241</v>
      </c>
      <c r="BH33" s="30">
        <f t="shared" si="937"/>
        <v>5583</v>
      </c>
      <c r="BI33" s="30">
        <f t="shared" si="938"/>
        <v>6049</v>
      </c>
      <c r="BJ33" s="30">
        <f t="shared" si="939"/>
        <v>7129</v>
      </c>
      <c r="BK33" s="30">
        <f t="shared" si="940"/>
        <v>6961</v>
      </c>
      <c r="BL33" s="30">
        <f t="shared" si="941"/>
        <v>7660</v>
      </c>
      <c r="BM33" s="30">
        <f t="shared" si="942"/>
        <v>7968</v>
      </c>
      <c r="BN33" s="30">
        <f t="shared" si="943"/>
        <v>8621</v>
      </c>
      <c r="BO33" s="30">
        <f t="shared" si="943"/>
        <v>8390</v>
      </c>
      <c r="BP33" s="117">
        <f t="shared" si="944"/>
        <v>1217</v>
      </c>
      <c r="BQ33" s="118">
        <f t="shared" si="945"/>
        <v>2417</v>
      </c>
      <c r="BR33" s="118">
        <f t="shared" si="946"/>
        <v>1579</v>
      </c>
      <c r="BS33" s="118">
        <f t="shared" si="947"/>
        <v>2929</v>
      </c>
      <c r="BT33" s="118">
        <f t="shared" si="948"/>
        <v>3271</v>
      </c>
      <c r="BU33" s="118">
        <f t="shared" si="949"/>
        <v>4254</v>
      </c>
      <c r="BV33" s="118">
        <f t="shared" si="950"/>
        <v>4172</v>
      </c>
      <c r="BW33" s="118">
        <f t="shared" si="951"/>
        <v>4814</v>
      </c>
      <c r="BX33" s="118">
        <f t="shared" si="952"/>
        <v>4854</v>
      </c>
      <c r="BY33" s="118">
        <f t="shared" si="953"/>
        <v>5284</v>
      </c>
      <c r="BZ33" s="118">
        <f t="shared" si="953"/>
        <v>5171</v>
      </c>
      <c r="CA33" s="400">
        <f t="shared" si="174"/>
        <v>0.3352617079889807</v>
      </c>
      <c r="CB33" s="401">
        <f t="shared" si="175"/>
        <v>0.49056220824030849</v>
      </c>
      <c r="CC33" s="401">
        <f t="shared" si="176"/>
        <v>0.37231784956378211</v>
      </c>
      <c r="CD33" s="401">
        <f t="shared" si="177"/>
        <v>0.52462833602006087</v>
      </c>
      <c r="CE33" s="401">
        <f t="shared" si="178"/>
        <v>0.54075053727888911</v>
      </c>
      <c r="CF33" s="401">
        <f t="shared" si="179"/>
        <v>0.59671763220648055</v>
      </c>
      <c r="CG33" s="401">
        <f t="shared" si="180"/>
        <v>0.59933917540583248</v>
      </c>
      <c r="CH33" s="401">
        <f t="shared" si="954"/>
        <v>0.62845953002610966</v>
      </c>
      <c r="CI33" s="401">
        <f t="shared" si="955"/>
        <v>0.60918674698795183</v>
      </c>
      <c r="CJ33" s="401">
        <f t="shared" si="956"/>
        <v>0.61292193481034685</v>
      </c>
      <c r="CK33" s="401">
        <f t="shared" si="956"/>
        <v>0.61632896305125151</v>
      </c>
      <c r="CL33" s="119">
        <f t="shared" si="957"/>
        <v>0.50435142975549108</v>
      </c>
      <c r="CM33" s="120">
        <f t="shared" si="958"/>
        <v>0.9629482071713148</v>
      </c>
      <c r="CN33" s="120">
        <f t="shared" si="959"/>
        <v>0.59316303531179559</v>
      </c>
      <c r="CO33" s="120">
        <f t="shared" si="960"/>
        <v>1.1036171816126601</v>
      </c>
      <c r="CP33" s="120">
        <f t="shared" si="961"/>
        <v>1.1774658027357812</v>
      </c>
      <c r="CQ33" s="120">
        <f t="shared" si="962"/>
        <v>1.4796521739130435</v>
      </c>
      <c r="CR33" s="120">
        <f t="shared" si="963"/>
        <v>1.4958766583004661</v>
      </c>
      <c r="CS33" s="120">
        <f t="shared" si="964"/>
        <v>1.6914968376669008</v>
      </c>
      <c r="CT33" s="120">
        <f t="shared" si="965"/>
        <v>1.558766859344894</v>
      </c>
      <c r="CU33" s="120">
        <f t="shared" si="966"/>
        <v>1.5834581959844172</v>
      </c>
      <c r="CV33" s="120"/>
      <c r="CW33" s="70" t="s">
        <v>36</v>
      </c>
      <c r="CX33" s="39" t="s">
        <v>36</v>
      </c>
      <c r="CY33" s="284" t="s">
        <v>36</v>
      </c>
      <c r="CZ33" s="284" t="s">
        <v>36</v>
      </c>
      <c r="DA33" s="285" t="s">
        <v>36</v>
      </c>
      <c r="DB33" s="285" t="s">
        <v>36</v>
      </c>
      <c r="DC33" s="285" t="s">
        <v>36</v>
      </c>
      <c r="DD33" s="285" t="s">
        <v>36</v>
      </c>
      <c r="DE33" s="14" t="s">
        <v>36</v>
      </c>
      <c r="DF33" s="14" t="s">
        <v>36</v>
      </c>
      <c r="DG33" s="14" t="s">
        <v>36</v>
      </c>
      <c r="DH33" s="281">
        <v>1121</v>
      </c>
      <c r="DI33" s="280">
        <v>1481</v>
      </c>
      <c r="DJ33" s="280">
        <v>1456</v>
      </c>
      <c r="DK33" s="280">
        <v>2059</v>
      </c>
      <c r="DL33" s="280">
        <v>2316</v>
      </c>
      <c r="DM33" s="280">
        <v>2706</v>
      </c>
      <c r="DN33" s="280">
        <v>2765</v>
      </c>
      <c r="DO33" s="280">
        <v>2947</v>
      </c>
      <c r="DP33" s="32">
        <v>2942</v>
      </c>
      <c r="DQ33" s="32">
        <v>3015</v>
      </c>
      <c r="DR33" s="32">
        <v>2927</v>
      </c>
      <c r="DS33" s="286">
        <f t="shared" si="967"/>
        <v>1121</v>
      </c>
      <c r="DT33" s="287">
        <f t="shared" si="968"/>
        <v>1481</v>
      </c>
      <c r="DU33" s="287">
        <f t="shared" si="969"/>
        <v>1456</v>
      </c>
      <c r="DV33" s="287">
        <f t="shared" si="970"/>
        <v>2059</v>
      </c>
      <c r="DW33" s="287">
        <f t="shared" si="971"/>
        <v>2316</v>
      </c>
      <c r="DX33" s="287">
        <f t="shared" si="972"/>
        <v>2706</v>
      </c>
      <c r="DY33" s="287">
        <f t="shared" si="973"/>
        <v>2765</v>
      </c>
      <c r="DZ33" s="287">
        <f t="shared" si="974"/>
        <v>2947</v>
      </c>
      <c r="EA33" s="287">
        <f t="shared" si="975"/>
        <v>2942</v>
      </c>
      <c r="EB33" s="287">
        <f t="shared" si="976"/>
        <v>3015</v>
      </c>
      <c r="EC33" s="287">
        <f t="shared" si="976"/>
        <v>2927</v>
      </c>
      <c r="ED33" s="461">
        <v>187</v>
      </c>
      <c r="EE33" s="444">
        <v>147</v>
      </c>
      <c r="EF33" s="462">
        <v>17</v>
      </c>
      <c r="EG33" s="462">
        <v>11</v>
      </c>
      <c r="EH33" s="468">
        <f t="shared" si="977"/>
        <v>204</v>
      </c>
      <c r="EI33" s="468">
        <f t="shared" si="978"/>
        <v>158</v>
      </c>
      <c r="EJ33" s="461">
        <v>471</v>
      </c>
      <c r="EK33" s="444">
        <v>408</v>
      </c>
      <c r="EL33" s="462">
        <v>30</v>
      </c>
      <c r="EM33" s="462">
        <v>37</v>
      </c>
      <c r="EN33" s="468">
        <f t="shared" si="979"/>
        <v>501</v>
      </c>
      <c r="EO33" s="468">
        <f t="shared" si="979"/>
        <v>445</v>
      </c>
      <c r="EP33" s="461">
        <v>601</v>
      </c>
      <c r="EQ33" s="444">
        <v>965</v>
      </c>
      <c r="ER33" s="462">
        <v>12</v>
      </c>
      <c r="ES33" s="462">
        <v>20</v>
      </c>
      <c r="ET33" s="468">
        <f t="shared" si="980"/>
        <v>613</v>
      </c>
      <c r="EU33" s="468">
        <f t="shared" si="980"/>
        <v>985</v>
      </c>
      <c r="EV33" s="461">
        <v>1185</v>
      </c>
      <c r="EW33" s="444">
        <v>1193</v>
      </c>
      <c r="EX33" s="462">
        <v>54</v>
      </c>
      <c r="EY33" s="462">
        <v>49</v>
      </c>
      <c r="EZ33" s="468">
        <f t="shared" si="981"/>
        <v>1239</v>
      </c>
      <c r="FA33" s="468">
        <f t="shared" si="981"/>
        <v>1242</v>
      </c>
      <c r="FB33" s="461">
        <v>1175</v>
      </c>
      <c r="FC33" s="444">
        <v>1130</v>
      </c>
      <c r="FD33" s="462">
        <v>82</v>
      </c>
      <c r="FE33" s="462">
        <v>81</v>
      </c>
      <c r="FF33" s="468">
        <f t="shared" si="982"/>
        <v>1257</v>
      </c>
      <c r="FG33" s="468">
        <f t="shared" si="982"/>
        <v>1211</v>
      </c>
      <c r="FH33" s="461">
        <v>518</v>
      </c>
      <c r="FI33" s="444">
        <v>537</v>
      </c>
      <c r="FJ33" s="462">
        <v>35</v>
      </c>
      <c r="FK33" s="462">
        <v>41</v>
      </c>
      <c r="FL33" s="468">
        <f t="shared" si="983"/>
        <v>553</v>
      </c>
      <c r="FM33" s="468">
        <f t="shared" si="983"/>
        <v>578</v>
      </c>
      <c r="FN33" s="461">
        <v>409</v>
      </c>
      <c r="FO33" s="444">
        <v>409</v>
      </c>
      <c r="FP33" s="462">
        <v>104</v>
      </c>
      <c r="FQ33" s="462">
        <v>91</v>
      </c>
      <c r="FR33" s="468">
        <f t="shared" si="984"/>
        <v>513</v>
      </c>
      <c r="FS33" s="468">
        <f t="shared" si="984"/>
        <v>500</v>
      </c>
      <c r="FT33" s="461">
        <v>607</v>
      </c>
      <c r="FU33" s="444">
        <v>672</v>
      </c>
      <c r="FV33" s="462">
        <v>78</v>
      </c>
      <c r="FW33" s="462">
        <v>29</v>
      </c>
      <c r="FX33" s="468">
        <f t="shared" si="985"/>
        <v>685</v>
      </c>
      <c r="FY33" s="468">
        <f t="shared" si="985"/>
        <v>701</v>
      </c>
      <c r="FZ33" s="461">
        <v>61</v>
      </c>
      <c r="GA33" s="444">
        <v>26</v>
      </c>
      <c r="GB33" s="462">
        <v>3</v>
      </c>
      <c r="GC33" s="462">
        <v>2</v>
      </c>
      <c r="GD33" s="468">
        <f t="shared" si="986"/>
        <v>64</v>
      </c>
      <c r="GE33" s="468">
        <f t="shared" si="986"/>
        <v>28</v>
      </c>
      <c r="GF33" s="461">
        <v>1935</v>
      </c>
      <c r="GG33" s="444">
        <v>1741</v>
      </c>
      <c r="GH33" s="462">
        <v>140</v>
      </c>
      <c r="GI33" s="462">
        <v>167</v>
      </c>
      <c r="GJ33" s="468">
        <f t="shared" si="987"/>
        <v>2075</v>
      </c>
      <c r="GK33" s="468">
        <f t="shared" si="987"/>
        <v>1908</v>
      </c>
      <c r="GL33" s="461">
        <v>553</v>
      </c>
      <c r="GM33" s="444">
        <v>442</v>
      </c>
      <c r="GN33" s="462">
        <v>3</v>
      </c>
      <c r="GO33" s="462">
        <v>3</v>
      </c>
      <c r="GP33" s="468">
        <f t="shared" si="988"/>
        <v>556</v>
      </c>
      <c r="GQ33" s="468">
        <f t="shared" si="988"/>
        <v>445</v>
      </c>
      <c r="GR33" s="461">
        <v>111</v>
      </c>
      <c r="GS33" s="444">
        <v>110</v>
      </c>
      <c r="GT33" s="462">
        <v>1</v>
      </c>
      <c r="GU33" s="462">
        <v>2</v>
      </c>
      <c r="GV33" s="327">
        <f t="shared" si="989"/>
        <v>112</v>
      </c>
      <c r="GW33" s="327">
        <f t="shared" si="989"/>
        <v>112</v>
      </c>
      <c r="GX33" s="501">
        <v>287</v>
      </c>
      <c r="GY33" s="502">
        <v>323</v>
      </c>
      <c r="GZ33" s="502">
        <v>294</v>
      </c>
      <c r="HA33" s="502">
        <v>308</v>
      </c>
      <c r="HB33" s="503">
        <v>756</v>
      </c>
      <c r="HC33" s="503">
        <v>822</v>
      </c>
      <c r="HD33" s="503">
        <v>840</v>
      </c>
      <c r="HE33" s="503">
        <v>366</v>
      </c>
      <c r="HF33" s="504">
        <v>674</v>
      </c>
      <c r="HG33" s="501">
        <v>6</v>
      </c>
      <c r="HH33" s="503">
        <v>6</v>
      </c>
      <c r="HI33" s="503">
        <v>5</v>
      </c>
      <c r="HJ33" s="503">
        <v>9</v>
      </c>
      <c r="HK33" s="503">
        <v>14</v>
      </c>
      <c r="HL33" s="503">
        <v>22</v>
      </c>
      <c r="HM33" s="503">
        <v>17</v>
      </c>
      <c r="HN33" s="503">
        <v>5</v>
      </c>
      <c r="HO33" s="504">
        <v>15</v>
      </c>
      <c r="HP33" s="505">
        <f t="shared" si="990"/>
        <v>293</v>
      </c>
      <c r="HQ33" s="506">
        <f t="shared" si="991"/>
        <v>329</v>
      </c>
      <c r="HR33" s="506">
        <f t="shared" si="992"/>
        <v>299</v>
      </c>
      <c r="HS33" s="506">
        <f t="shared" si="993"/>
        <v>317</v>
      </c>
      <c r="HT33" s="506">
        <f t="shared" si="994"/>
        <v>770</v>
      </c>
      <c r="HU33" s="506">
        <f t="shared" si="995"/>
        <v>844</v>
      </c>
      <c r="HV33" s="506">
        <f t="shared" si="996"/>
        <v>857</v>
      </c>
      <c r="HW33" s="506">
        <f t="shared" si="997"/>
        <v>371</v>
      </c>
      <c r="HX33" s="506">
        <f t="shared" si="998"/>
        <v>689</v>
      </c>
      <c r="HY33" s="505">
        <f t="shared" si="226"/>
        <v>4472</v>
      </c>
      <c r="HZ33" s="507">
        <f t="shared" si="227"/>
        <v>4773</v>
      </c>
      <c r="IA33" s="507">
        <f t="shared" si="228"/>
        <v>5135</v>
      </c>
      <c r="IB33" s="507">
        <f t="shared" si="229"/>
        <v>4410</v>
      </c>
      <c r="IC33" s="508">
        <f t="shared" si="230"/>
        <v>4427</v>
      </c>
      <c r="ID33" s="508">
        <f t="shared" si="231"/>
        <v>5183</v>
      </c>
      <c r="IE33" s="508">
        <f t="shared" si="232"/>
        <v>4346</v>
      </c>
      <c r="IF33" s="508">
        <f t="shared" si="233"/>
        <v>4410</v>
      </c>
      <c r="IG33" s="508">
        <f t="shared" si="233"/>
        <v>4181</v>
      </c>
      <c r="IH33" s="505">
        <f t="shared" si="234"/>
        <v>1013</v>
      </c>
      <c r="II33" s="506">
        <f t="shared" si="235"/>
        <v>1017</v>
      </c>
      <c r="IJ33" s="506">
        <f t="shared" si="236"/>
        <v>1032</v>
      </c>
      <c r="IK33" s="506">
        <f t="shared" si="237"/>
        <v>1636</v>
      </c>
      <c r="IL33" s="506">
        <f t="shared" si="238"/>
        <v>933</v>
      </c>
      <c r="IM33" s="506">
        <f t="shared" si="239"/>
        <v>1258</v>
      </c>
      <c r="IN33" s="506">
        <f t="shared" si="240"/>
        <v>1290</v>
      </c>
      <c r="IO33" s="506">
        <f t="shared" si="241"/>
        <v>1269</v>
      </c>
      <c r="IP33" s="506">
        <f t="shared" si="241"/>
        <v>941</v>
      </c>
      <c r="IQ33" s="505">
        <f t="shared" si="242"/>
        <v>5485</v>
      </c>
      <c r="IR33" s="506">
        <f t="shared" si="243"/>
        <v>5790</v>
      </c>
      <c r="IS33" s="506">
        <f t="shared" si="244"/>
        <v>6167</v>
      </c>
      <c r="IT33" s="506">
        <f t="shared" si="245"/>
        <v>6046</v>
      </c>
      <c r="IU33" s="506">
        <f t="shared" si="246"/>
        <v>5360</v>
      </c>
      <c r="IV33" s="506">
        <f t="shared" si="247"/>
        <v>6441</v>
      </c>
      <c r="IW33" s="506">
        <f t="shared" si="248"/>
        <v>5636</v>
      </c>
      <c r="IX33" s="506">
        <f t="shared" si="249"/>
        <v>5679</v>
      </c>
      <c r="IY33" s="506">
        <f t="shared" si="249"/>
        <v>5122</v>
      </c>
      <c r="IZ33" s="501">
        <v>3383</v>
      </c>
      <c r="JA33" s="502">
        <v>3664</v>
      </c>
      <c r="JB33" s="502">
        <v>3950</v>
      </c>
      <c r="JC33" s="502">
        <v>3077</v>
      </c>
      <c r="JD33" s="503">
        <v>3334</v>
      </c>
      <c r="JE33" s="503">
        <v>3721</v>
      </c>
      <c r="JF33" s="503">
        <v>3404</v>
      </c>
      <c r="JG33" s="503">
        <v>3770</v>
      </c>
      <c r="JH33" s="504">
        <v>3465</v>
      </c>
      <c r="JI33" s="501">
        <v>791</v>
      </c>
      <c r="JJ33" s="503">
        <v>825</v>
      </c>
      <c r="JK33" s="503">
        <v>853</v>
      </c>
      <c r="JL33" s="503">
        <v>851</v>
      </c>
      <c r="JM33" s="503">
        <v>783</v>
      </c>
      <c r="JN33" s="503">
        <v>885</v>
      </c>
      <c r="JO33" s="503">
        <v>891</v>
      </c>
      <c r="JP33" s="503">
        <v>866</v>
      </c>
      <c r="JQ33" s="504">
        <v>830</v>
      </c>
      <c r="JR33" s="505">
        <f t="shared" si="999"/>
        <v>4174</v>
      </c>
      <c r="JS33" s="506">
        <f t="shared" si="1000"/>
        <v>4489</v>
      </c>
      <c r="JT33" s="506">
        <f t="shared" si="1001"/>
        <v>4803</v>
      </c>
      <c r="JU33" s="506">
        <f t="shared" si="1002"/>
        <v>3928</v>
      </c>
      <c r="JV33" s="506">
        <f t="shared" si="1003"/>
        <v>4117</v>
      </c>
      <c r="JW33" s="506">
        <f t="shared" si="1004"/>
        <v>4606</v>
      </c>
      <c r="JX33" s="506">
        <f t="shared" si="1005"/>
        <v>4295</v>
      </c>
      <c r="JY33" s="506">
        <f t="shared" si="1006"/>
        <v>4636</v>
      </c>
      <c r="JZ33" s="506">
        <f t="shared" si="1006"/>
        <v>4295</v>
      </c>
      <c r="KA33" s="501">
        <v>1089</v>
      </c>
      <c r="KB33" s="502">
        <v>1109</v>
      </c>
      <c r="KC33" s="502">
        <v>1185</v>
      </c>
      <c r="KD33" s="502">
        <v>1333</v>
      </c>
      <c r="KE33" s="503">
        <v>1093</v>
      </c>
      <c r="KF33" s="503">
        <v>1462</v>
      </c>
      <c r="KG33" s="503">
        <v>942</v>
      </c>
      <c r="KH33" s="503">
        <v>640</v>
      </c>
      <c r="KI33" s="504">
        <v>716</v>
      </c>
      <c r="KJ33" s="501">
        <v>222</v>
      </c>
      <c r="KK33" s="503">
        <v>192</v>
      </c>
      <c r="KL33" s="503">
        <v>179</v>
      </c>
      <c r="KM33" s="503">
        <v>785</v>
      </c>
      <c r="KN33" s="503">
        <v>150</v>
      </c>
      <c r="KO33" s="503">
        <v>373</v>
      </c>
      <c r="KP33" s="503">
        <v>399</v>
      </c>
      <c r="KQ33" s="503">
        <v>403</v>
      </c>
      <c r="KR33" s="504">
        <v>111</v>
      </c>
      <c r="KS33" s="505">
        <f t="shared" si="1007"/>
        <v>1311</v>
      </c>
      <c r="KT33" s="506">
        <f t="shared" si="1008"/>
        <v>1301</v>
      </c>
      <c r="KU33" s="506">
        <f t="shared" si="1009"/>
        <v>1364</v>
      </c>
      <c r="KV33" s="506">
        <f t="shared" si="1010"/>
        <v>2118</v>
      </c>
      <c r="KW33" s="506">
        <f t="shared" si="1011"/>
        <v>1243</v>
      </c>
      <c r="KX33" s="506">
        <f t="shared" si="1012"/>
        <v>1835</v>
      </c>
      <c r="KY33" s="506">
        <f t="shared" si="1013"/>
        <v>1341</v>
      </c>
      <c r="KZ33" s="506">
        <f t="shared" si="1014"/>
        <v>1043</v>
      </c>
      <c r="LA33" s="506">
        <f t="shared" si="1014"/>
        <v>827</v>
      </c>
      <c r="LB33" s="505">
        <f t="shared" si="258"/>
        <v>2985</v>
      </c>
      <c r="LC33" s="507">
        <f t="shared" si="259"/>
        <v>3008</v>
      </c>
      <c r="LD33" s="507">
        <f t="shared" si="260"/>
        <v>3002</v>
      </c>
      <c r="LE33" s="507">
        <f t="shared" si="261"/>
        <v>3714</v>
      </c>
      <c r="LF33" s="508">
        <f t="shared" si="262"/>
        <v>3392</v>
      </c>
      <c r="LG33" s="508">
        <f t="shared" si="263"/>
        <v>3441</v>
      </c>
      <c r="LH33" s="508">
        <f t="shared" si="264"/>
        <v>3183</v>
      </c>
      <c r="LI33" s="508">
        <f t="shared" si="265"/>
        <v>3576</v>
      </c>
      <c r="LJ33" s="508">
        <f t="shared" si="265"/>
        <v>3644</v>
      </c>
      <c r="LK33" s="505">
        <f t="shared" si="266"/>
        <v>355</v>
      </c>
      <c r="LL33" s="506">
        <f t="shared" si="267"/>
        <v>323</v>
      </c>
      <c r="LM33" s="506">
        <f t="shared" si="268"/>
        <v>276</v>
      </c>
      <c r="LN33" s="506">
        <f t="shared" si="269"/>
        <v>888</v>
      </c>
      <c r="LO33" s="506">
        <f t="shared" si="270"/>
        <v>261</v>
      </c>
      <c r="LP33" s="506">
        <f t="shared" si="271"/>
        <v>442</v>
      </c>
      <c r="LQ33" s="506">
        <f t="shared" si="272"/>
        <v>416</v>
      </c>
      <c r="LR33" s="506">
        <f t="shared" si="273"/>
        <v>311</v>
      </c>
      <c r="LS33" s="506">
        <f t="shared" si="273"/>
        <v>537</v>
      </c>
      <c r="LT33" s="505">
        <f t="shared" si="274"/>
        <v>3340</v>
      </c>
      <c r="LU33" s="506">
        <f t="shared" si="275"/>
        <v>3331</v>
      </c>
      <c r="LV33" s="506">
        <f t="shared" si="276"/>
        <v>3278</v>
      </c>
      <c r="LW33" s="506">
        <f t="shared" si="277"/>
        <v>4602</v>
      </c>
      <c r="LX33" s="506">
        <f t="shared" si="278"/>
        <v>3653</v>
      </c>
      <c r="LY33" s="506">
        <f t="shared" si="279"/>
        <v>3883</v>
      </c>
      <c r="LZ33" s="506">
        <f t="shared" si="280"/>
        <v>3599</v>
      </c>
      <c r="MA33" s="506">
        <f t="shared" si="281"/>
        <v>3887</v>
      </c>
      <c r="MB33" s="506">
        <f t="shared" si="281"/>
        <v>4181</v>
      </c>
      <c r="MC33" s="501">
        <v>1577</v>
      </c>
      <c r="MD33" s="502">
        <v>1648</v>
      </c>
      <c r="ME33" s="502">
        <v>1619</v>
      </c>
      <c r="MF33" s="502">
        <v>2367</v>
      </c>
      <c r="MG33" s="503">
        <v>2131</v>
      </c>
      <c r="MH33" s="503">
        <v>2068</v>
      </c>
      <c r="MI33" s="503">
        <v>2071</v>
      </c>
      <c r="MJ33" s="503">
        <v>2320</v>
      </c>
      <c r="MK33" s="504">
        <v>2350</v>
      </c>
      <c r="ML33" s="501">
        <v>267</v>
      </c>
      <c r="MM33" s="503">
        <v>258</v>
      </c>
      <c r="MN33" s="503">
        <v>218</v>
      </c>
      <c r="MO33" s="503">
        <v>432</v>
      </c>
      <c r="MP33" s="503">
        <v>186</v>
      </c>
      <c r="MQ33" s="503">
        <v>352</v>
      </c>
      <c r="MR33" s="503">
        <v>322</v>
      </c>
      <c r="MS33" s="503">
        <v>227</v>
      </c>
      <c r="MT33" s="504">
        <v>494</v>
      </c>
      <c r="MU33" s="505">
        <f t="shared" si="1015"/>
        <v>1844</v>
      </c>
      <c r="MV33" s="506">
        <f t="shared" si="1016"/>
        <v>1906</v>
      </c>
      <c r="MW33" s="506">
        <f t="shared" si="1017"/>
        <v>1837</v>
      </c>
      <c r="MX33" s="506">
        <f t="shared" si="1018"/>
        <v>2799</v>
      </c>
      <c r="MY33" s="506">
        <f t="shared" si="1019"/>
        <v>2317</v>
      </c>
      <c r="MZ33" s="506">
        <f t="shared" si="1020"/>
        <v>2420</v>
      </c>
      <c r="NA33" s="506">
        <f t="shared" si="1021"/>
        <v>2393</v>
      </c>
      <c r="NB33" s="506">
        <f t="shared" si="1022"/>
        <v>2547</v>
      </c>
      <c r="NC33" s="506">
        <f t="shared" si="1022"/>
        <v>2844</v>
      </c>
      <c r="ND33" s="501">
        <v>496</v>
      </c>
      <c r="NE33" s="502">
        <v>479</v>
      </c>
      <c r="NF33" s="502">
        <v>495</v>
      </c>
      <c r="NG33" s="502">
        <v>445</v>
      </c>
      <c r="NH33" s="503">
        <v>446</v>
      </c>
      <c r="NI33" s="503">
        <v>462</v>
      </c>
      <c r="NJ33" s="503">
        <v>255</v>
      </c>
      <c r="NK33" s="503">
        <v>363</v>
      </c>
      <c r="NL33" s="504">
        <v>350</v>
      </c>
      <c r="NM33" s="501">
        <v>15</v>
      </c>
      <c r="NN33" s="503">
        <v>8</v>
      </c>
      <c r="NO33" s="503">
        <v>7</v>
      </c>
      <c r="NP33" s="503">
        <v>10</v>
      </c>
      <c r="NQ33" s="503">
        <v>7</v>
      </c>
      <c r="NR33" s="503">
        <v>17</v>
      </c>
      <c r="NS33" s="503">
        <v>8</v>
      </c>
      <c r="NT33" s="503">
        <v>3</v>
      </c>
      <c r="NU33" s="504">
        <v>12</v>
      </c>
      <c r="NV33" s="505">
        <f t="shared" si="1023"/>
        <v>511</v>
      </c>
      <c r="NW33" s="506">
        <f t="shared" si="1024"/>
        <v>487</v>
      </c>
      <c r="NX33" s="506">
        <f t="shared" si="1025"/>
        <v>502</v>
      </c>
      <c r="NY33" s="506">
        <f t="shared" si="1026"/>
        <v>455</v>
      </c>
      <c r="NZ33" s="506">
        <f t="shared" si="1027"/>
        <v>453</v>
      </c>
      <c r="OA33" s="506">
        <f t="shared" si="1028"/>
        <v>479</v>
      </c>
      <c r="OB33" s="506">
        <f t="shared" si="1029"/>
        <v>263</v>
      </c>
      <c r="OC33" s="506">
        <f t="shared" si="1030"/>
        <v>366</v>
      </c>
      <c r="OD33" s="506">
        <f t="shared" si="1030"/>
        <v>362</v>
      </c>
      <c r="OE33" s="501">
        <v>912</v>
      </c>
      <c r="OF33" s="502">
        <v>881</v>
      </c>
      <c r="OG33" s="502">
        <v>888</v>
      </c>
      <c r="OH33" s="502">
        <v>902</v>
      </c>
      <c r="OI33" s="503">
        <v>815</v>
      </c>
      <c r="OJ33" s="503">
        <v>911</v>
      </c>
      <c r="OK33" s="503">
        <v>857</v>
      </c>
      <c r="OL33" s="503">
        <v>893</v>
      </c>
      <c r="OM33" s="504">
        <v>944</v>
      </c>
      <c r="ON33" s="501">
        <v>73</v>
      </c>
      <c r="OO33" s="503">
        <v>57</v>
      </c>
      <c r="OP33" s="503">
        <v>51</v>
      </c>
      <c r="OQ33" s="503">
        <v>446</v>
      </c>
      <c r="OR33" s="503">
        <v>68</v>
      </c>
      <c r="OS33" s="503">
        <v>73</v>
      </c>
      <c r="OT33" s="503">
        <v>86</v>
      </c>
      <c r="OU33" s="503">
        <v>81</v>
      </c>
      <c r="OV33" s="504">
        <v>31</v>
      </c>
      <c r="OW33" s="505">
        <f t="shared" si="1031"/>
        <v>985</v>
      </c>
      <c r="OX33" s="506">
        <f t="shared" si="1032"/>
        <v>938</v>
      </c>
      <c r="OY33" s="506">
        <f t="shared" si="1033"/>
        <v>939</v>
      </c>
      <c r="OZ33" s="506">
        <f t="shared" si="1034"/>
        <v>1348</v>
      </c>
      <c r="PA33" s="506">
        <f t="shared" si="1035"/>
        <v>883</v>
      </c>
      <c r="PB33" s="506">
        <f t="shared" si="1036"/>
        <v>984</v>
      </c>
      <c r="PC33" s="506">
        <f t="shared" si="1037"/>
        <v>943</v>
      </c>
      <c r="PD33" s="506">
        <f t="shared" si="1038"/>
        <v>974</v>
      </c>
      <c r="PE33" s="506">
        <f t="shared" si="1038"/>
        <v>975</v>
      </c>
      <c r="PF33" s="277"/>
      <c r="PG33" s="277"/>
    </row>
    <row r="34" spans="1:423" s="12" customFormat="1" x14ac:dyDescent="0.2">
      <c r="A34" s="11" t="s">
        <v>63</v>
      </c>
      <c r="B34" s="34">
        <f t="shared" si="901"/>
        <v>8433</v>
      </c>
      <c r="C34" s="34">
        <f t="shared" si="902"/>
        <v>8234</v>
      </c>
      <c r="D34" s="34">
        <f t="shared" si="903"/>
        <v>8673</v>
      </c>
      <c r="E34" s="34">
        <f t="shared" si="904"/>
        <v>8912</v>
      </c>
      <c r="F34" s="34">
        <f t="shared" si="905"/>
        <v>9276</v>
      </c>
      <c r="G34" s="34">
        <f t="shared" si="906"/>
        <v>10027</v>
      </c>
      <c r="H34" s="34">
        <f t="shared" si="907"/>
        <v>10293</v>
      </c>
      <c r="I34" s="34">
        <f t="shared" si="908"/>
        <v>10817</v>
      </c>
      <c r="J34" s="34">
        <f t="shared" si="909"/>
        <v>11689</v>
      </c>
      <c r="K34" s="34">
        <f t="shared" si="910"/>
        <v>12262</v>
      </c>
      <c r="L34" s="34">
        <f t="shared" si="911"/>
        <v>13249</v>
      </c>
      <c r="M34" s="35">
        <f t="shared" si="912"/>
        <v>5088</v>
      </c>
      <c r="N34" s="29">
        <f t="shared" si="913"/>
        <v>4969</v>
      </c>
      <c r="O34" s="29">
        <f t="shared" si="914"/>
        <v>5119</v>
      </c>
      <c r="P34" s="29">
        <f t="shared" si="915"/>
        <v>5332</v>
      </c>
      <c r="Q34" s="29">
        <f t="shared" si="916"/>
        <v>5509</v>
      </c>
      <c r="R34" s="29">
        <f t="shared" si="917"/>
        <v>5672</v>
      </c>
      <c r="S34" s="29">
        <f t="shared" si="918"/>
        <v>5705</v>
      </c>
      <c r="T34" s="29">
        <f t="shared" si="919"/>
        <v>5881</v>
      </c>
      <c r="U34" s="29">
        <f t="shared" si="920"/>
        <v>7244</v>
      </c>
      <c r="V34" s="29">
        <f t="shared" si="921"/>
        <v>7791</v>
      </c>
      <c r="W34" s="29">
        <f t="shared" si="922"/>
        <v>7986</v>
      </c>
      <c r="X34" s="35">
        <f t="shared" si="923"/>
        <v>13521</v>
      </c>
      <c r="Y34" s="29">
        <f t="shared" si="924"/>
        <v>13203</v>
      </c>
      <c r="Z34" s="29">
        <f t="shared" si="925"/>
        <v>13792</v>
      </c>
      <c r="AA34" s="29">
        <f t="shared" si="926"/>
        <v>14244</v>
      </c>
      <c r="AB34" s="29">
        <f t="shared" si="927"/>
        <v>14785</v>
      </c>
      <c r="AC34" s="29">
        <f t="shared" si="928"/>
        <v>15699</v>
      </c>
      <c r="AD34" s="29">
        <f t="shared" si="929"/>
        <v>15998</v>
      </c>
      <c r="AE34" s="29">
        <f t="shared" si="930"/>
        <v>16698</v>
      </c>
      <c r="AF34" s="29">
        <f t="shared" si="931"/>
        <v>18933</v>
      </c>
      <c r="AG34" s="29">
        <f t="shared" si="932"/>
        <v>20053</v>
      </c>
      <c r="AH34" s="29">
        <f t="shared" si="933"/>
        <v>21235</v>
      </c>
      <c r="AI34" s="42">
        <v>3711</v>
      </c>
      <c r="AJ34" s="31">
        <v>3520</v>
      </c>
      <c r="AK34" s="31">
        <v>3924</v>
      </c>
      <c r="AL34" s="31">
        <v>3786</v>
      </c>
      <c r="AM34" s="32">
        <v>3862</v>
      </c>
      <c r="AN34" s="32">
        <v>4103</v>
      </c>
      <c r="AO34" s="32">
        <v>4078</v>
      </c>
      <c r="AP34" s="32">
        <v>4233</v>
      </c>
      <c r="AQ34" s="32">
        <v>4551</v>
      </c>
      <c r="AR34" s="32">
        <v>4740</v>
      </c>
      <c r="AS34" s="32">
        <v>5085</v>
      </c>
      <c r="AT34" s="42">
        <v>1311</v>
      </c>
      <c r="AU34" s="32">
        <v>1172</v>
      </c>
      <c r="AV34" s="32">
        <v>1692</v>
      </c>
      <c r="AW34" s="32">
        <v>1463</v>
      </c>
      <c r="AX34" s="32">
        <v>1796</v>
      </c>
      <c r="AY34" s="32">
        <v>1833</v>
      </c>
      <c r="AZ34" s="32">
        <v>1874</v>
      </c>
      <c r="BA34" s="32">
        <v>1999</v>
      </c>
      <c r="BB34" s="32">
        <v>2350</v>
      </c>
      <c r="BC34" s="32">
        <v>2558</v>
      </c>
      <c r="BD34" s="32">
        <v>2481</v>
      </c>
      <c r="BE34" s="33">
        <f t="shared" si="934"/>
        <v>7895</v>
      </c>
      <c r="BF34" s="30">
        <f t="shared" si="935"/>
        <v>7717</v>
      </c>
      <c r="BG34" s="30">
        <f t="shared" si="936"/>
        <v>7883</v>
      </c>
      <c r="BH34" s="30">
        <f t="shared" si="937"/>
        <v>8421</v>
      </c>
      <c r="BI34" s="30">
        <f t="shared" si="938"/>
        <v>8347</v>
      </c>
      <c r="BJ34" s="30">
        <f t="shared" si="939"/>
        <v>8715</v>
      </c>
      <c r="BK34" s="30">
        <f t="shared" si="940"/>
        <v>8722</v>
      </c>
      <c r="BL34" s="30">
        <f t="shared" si="941"/>
        <v>9109</v>
      </c>
      <c r="BM34" s="30">
        <f t="shared" si="942"/>
        <v>10742</v>
      </c>
      <c r="BN34" s="30">
        <f t="shared" si="943"/>
        <v>11417</v>
      </c>
      <c r="BO34" s="30">
        <f t="shared" si="943"/>
        <v>11699</v>
      </c>
      <c r="BP34" s="117">
        <f t="shared" si="944"/>
        <v>4184</v>
      </c>
      <c r="BQ34" s="118">
        <f t="shared" si="945"/>
        <v>4197</v>
      </c>
      <c r="BR34" s="118">
        <f t="shared" si="946"/>
        <v>3959</v>
      </c>
      <c r="BS34" s="118">
        <f t="shared" si="947"/>
        <v>4635</v>
      </c>
      <c r="BT34" s="118">
        <f t="shared" si="948"/>
        <v>4485</v>
      </c>
      <c r="BU34" s="118">
        <f t="shared" si="949"/>
        <v>4612</v>
      </c>
      <c r="BV34" s="118">
        <f t="shared" si="950"/>
        <v>4644</v>
      </c>
      <c r="BW34" s="118">
        <f t="shared" si="951"/>
        <v>4876</v>
      </c>
      <c r="BX34" s="118">
        <f t="shared" si="952"/>
        <v>6191</v>
      </c>
      <c r="BY34" s="118">
        <f t="shared" si="953"/>
        <v>6677</v>
      </c>
      <c r="BZ34" s="118">
        <f t="shared" si="953"/>
        <v>6614</v>
      </c>
      <c r="CA34" s="400">
        <f t="shared" si="174"/>
        <v>0.52995566814439521</v>
      </c>
      <c r="CB34" s="401">
        <f t="shared" si="175"/>
        <v>0.54386419593106128</v>
      </c>
      <c r="CC34" s="401">
        <f t="shared" si="176"/>
        <v>0.50221996701763283</v>
      </c>
      <c r="CD34" s="401">
        <f t="shared" si="177"/>
        <v>0.55040969006056284</v>
      </c>
      <c r="CE34" s="401">
        <f t="shared" si="178"/>
        <v>0.53731879717263686</v>
      </c>
      <c r="CF34" s="401">
        <f t="shared" si="179"/>
        <v>0.52920252438324733</v>
      </c>
      <c r="CG34" s="401">
        <f t="shared" si="180"/>
        <v>0.53244668653978444</v>
      </c>
      <c r="CH34" s="401">
        <f t="shared" si="954"/>
        <v>0.53529476342079263</v>
      </c>
      <c r="CI34" s="401">
        <f t="shared" si="955"/>
        <v>0.57633587786259544</v>
      </c>
      <c r="CJ34" s="401">
        <f t="shared" si="956"/>
        <v>0.58482964001051063</v>
      </c>
      <c r="CK34" s="401">
        <f t="shared" si="956"/>
        <v>0.56534746559534999</v>
      </c>
      <c r="CL34" s="119">
        <f t="shared" si="957"/>
        <v>1.1274589059552682</v>
      </c>
      <c r="CM34" s="120">
        <f t="shared" si="958"/>
        <v>1.1923295454545455</v>
      </c>
      <c r="CN34" s="120">
        <f t="shared" si="959"/>
        <v>1.0089194699286443</v>
      </c>
      <c r="CO34" s="120">
        <f t="shared" si="960"/>
        <v>1.2242472266244058</v>
      </c>
      <c r="CP34" s="120">
        <f t="shared" si="961"/>
        <v>1.1613153806317971</v>
      </c>
      <c r="CQ34" s="120">
        <f t="shared" si="962"/>
        <v>1.1240555690957836</v>
      </c>
      <c r="CR34" s="120">
        <f t="shared" si="963"/>
        <v>1.1387935262383522</v>
      </c>
      <c r="CS34" s="120">
        <f t="shared" si="964"/>
        <v>1.1519017245452399</v>
      </c>
      <c r="CT34" s="120">
        <f t="shared" si="965"/>
        <v>1.3603603603603605</v>
      </c>
      <c r="CU34" s="120">
        <f t="shared" si="966"/>
        <v>1.408649789029536</v>
      </c>
      <c r="CV34" s="120"/>
      <c r="CW34" s="70" t="s">
        <v>36</v>
      </c>
      <c r="CX34" s="39" t="s">
        <v>36</v>
      </c>
      <c r="CY34" s="284" t="s">
        <v>36</v>
      </c>
      <c r="CZ34" s="284" t="s">
        <v>36</v>
      </c>
      <c r="DA34" s="285" t="s">
        <v>36</v>
      </c>
      <c r="DB34" s="285" t="s">
        <v>36</v>
      </c>
      <c r="DC34" s="285" t="s">
        <v>36</v>
      </c>
      <c r="DD34" s="285" t="s">
        <v>36</v>
      </c>
      <c r="DE34" s="14" t="s">
        <v>36</v>
      </c>
      <c r="DF34" s="14" t="s">
        <v>36</v>
      </c>
      <c r="DG34" s="14" t="s">
        <v>36</v>
      </c>
      <c r="DH34" s="281">
        <v>2873</v>
      </c>
      <c r="DI34" s="280">
        <v>3025</v>
      </c>
      <c r="DJ34" s="280">
        <v>2267</v>
      </c>
      <c r="DK34" s="280">
        <v>3172</v>
      </c>
      <c r="DL34" s="280">
        <v>2689</v>
      </c>
      <c r="DM34" s="280">
        <v>2779</v>
      </c>
      <c r="DN34" s="280">
        <v>2770</v>
      </c>
      <c r="DO34" s="280">
        <v>2877</v>
      </c>
      <c r="DP34" s="32">
        <v>3841</v>
      </c>
      <c r="DQ34" s="32">
        <v>4119</v>
      </c>
      <c r="DR34" s="32">
        <v>4133</v>
      </c>
      <c r="DS34" s="286">
        <f t="shared" si="967"/>
        <v>2873</v>
      </c>
      <c r="DT34" s="287">
        <f t="shared" si="968"/>
        <v>3025</v>
      </c>
      <c r="DU34" s="287">
        <f t="shared" si="969"/>
        <v>2267</v>
      </c>
      <c r="DV34" s="287">
        <f t="shared" si="970"/>
        <v>3172</v>
      </c>
      <c r="DW34" s="287">
        <f t="shared" si="971"/>
        <v>2689</v>
      </c>
      <c r="DX34" s="287">
        <f t="shared" si="972"/>
        <v>2779</v>
      </c>
      <c r="DY34" s="287">
        <f t="shared" si="973"/>
        <v>2770</v>
      </c>
      <c r="DZ34" s="287">
        <f t="shared" si="974"/>
        <v>2877</v>
      </c>
      <c r="EA34" s="287">
        <f t="shared" si="975"/>
        <v>3841</v>
      </c>
      <c r="EB34" s="287">
        <f t="shared" si="976"/>
        <v>4119</v>
      </c>
      <c r="EC34" s="287">
        <f t="shared" si="976"/>
        <v>4133</v>
      </c>
      <c r="ED34" s="461">
        <v>221</v>
      </c>
      <c r="EE34" s="444">
        <v>241</v>
      </c>
      <c r="EF34" s="462">
        <v>25</v>
      </c>
      <c r="EG34" s="462">
        <v>37</v>
      </c>
      <c r="EH34" s="468">
        <f t="shared" si="977"/>
        <v>246</v>
      </c>
      <c r="EI34" s="468">
        <f t="shared" si="978"/>
        <v>278</v>
      </c>
      <c r="EJ34" s="461">
        <v>251</v>
      </c>
      <c r="EK34" s="444">
        <v>699</v>
      </c>
      <c r="EL34" s="462">
        <v>77</v>
      </c>
      <c r="EM34" s="462">
        <v>432</v>
      </c>
      <c r="EN34" s="468">
        <f t="shared" si="979"/>
        <v>328</v>
      </c>
      <c r="EO34" s="468">
        <f t="shared" si="979"/>
        <v>1131</v>
      </c>
      <c r="EP34" s="461">
        <v>694</v>
      </c>
      <c r="EQ34" s="444">
        <v>706</v>
      </c>
      <c r="ER34" s="462">
        <v>28</v>
      </c>
      <c r="ES34" s="462">
        <v>35</v>
      </c>
      <c r="ET34" s="468">
        <f t="shared" si="980"/>
        <v>722</v>
      </c>
      <c r="EU34" s="468">
        <f t="shared" si="980"/>
        <v>741</v>
      </c>
      <c r="EV34" s="461">
        <v>1835</v>
      </c>
      <c r="EW34" s="444">
        <v>1716</v>
      </c>
      <c r="EX34" s="462">
        <v>270</v>
      </c>
      <c r="EY34" s="462">
        <v>223</v>
      </c>
      <c r="EZ34" s="468">
        <f t="shared" si="981"/>
        <v>2105</v>
      </c>
      <c r="FA34" s="468">
        <f t="shared" si="981"/>
        <v>1939</v>
      </c>
      <c r="FB34" s="461">
        <v>796</v>
      </c>
      <c r="FC34" s="444">
        <v>959</v>
      </c>
      <c r="FD34" s="462">
        <v>93</v>
      </c>
      <c r="FE34" s="462">
        <v>115</v>
      </c>
      <c r="FF34" s="468">
        <f t="shared" si="982"/>
        <v>889</v>
      </c>
      <c r="FG34" s="468">
        <f t="shared" si="982"/>
        <v>1074</v>
      </c>
      <c r="FH34" s="461">
        <v>689</v>
      </c>
      <c r="FI34" s="444">
        <v>786</v>
      </c>
      <c r="FJ34" s="462">
        <v>80</v>
      </c>
      <c r="FK34" s="462">
        <v>82</v>
      </c>
      <c r="FL34" s="468">
        <f t="shared" si="983"/>
        <v>769</v>
      </c>
      <c r="FM34" s="468">
        <f t="shared" si="983"/>
        <v>868</v>
      </c>
      <c r="FN34" s="461">
        <v>150</v>
      </c>
      <c r="FO34" s="444">
        <v>212</v>
      </c>
      <c r="FP34" s="462">
        <v>57</v>
      </c>
      <c r="FQ34" s="462">
        <v>74</v>
      </c>
      <c r="FR34" s="468">
        <f t="shared" si="984"/>
        <v>207</v>
      </c>
      <c r="FS34" s="468">
        <f t="shared" si="984"/>
        <v>286</v>
      </c>
      <c r="FT34" s="461">
        <v>767</v>
      </c>
      <c r="FU34" s="444">
        <v>827</v>
      </c>
      <c r="FV34" s="462">
        <v>131</v>
      </c>
      <c r="FW34" s="462">
        <v>131</v>
      </c>
      <c r="FX34" s="468">
        <f t="shared" si="985"/>
        <v>898</v>
      </c>
      <c r="FY34" s="468">
        <f t="shared" si="985"/>
        <v>958</v>
      </c>
      <c r="FZ34" s="461">
        <v>31</v>
      </c>
      <c r="GA34" s="444">
        <v>63</v>
      </c>
      <c r="GB34" s="462">
        <v>5</v>
      </c>
      <c r="GC34" s="462">
        <v>4</v>
      </c>
      <c r="GD34" s="468">
        <f t="shared" si="986"/>
        <v>36</v>
      </c>
      <c r="GE34" s="468">
        <f t="shared" si="986"/>
        <v>67</v>
      </c>
      <c r="GF34" s="461">
        <v>1558</v>
      </c>
      <c r="GG34" s="444">
        <v>1413</v>
      </c>
      <c r="GH34" s="462">
        <v>316</v>
      </c>
      <c r="GI34" s="462">
        <v>196</v>
      </c>
      <c r="GJ34" s="468">
        <f t="shared" si="987"/>
        <v>1874</v>
      </c>
      <c r="GK34" s="468">
        <f t="shared" si="987"/>
        <v>1609</v>
      </c>
      <c r="GL34" s="461">
        <v>475</v>
      </c>
      <c r="GM34" s="444">
        <v>479</v>
      </c>
      <c r="GN34" s="462">
        <v>27</v>
      </c>
      <c r="GO34" s="462">
        <v>38</v>
      </c>
      <c r="GP34" s="468">
        <f t="shared" si="988"/>
        <v>502</v>
      </c>
      <c r="GQ34" s="468">
        <f t="shared" si="988"/>
        <v>517</v>
      </c>
      <c r="GR34" s="461">
        <v>55</v>
      </c>
      <c r="GS34" s="444">
        <v>63</v>
      </c>
      <c r="GT34" s="462">
        <v>5</v>
      </c>
      <c r="GU34" s="462">
        <v>5</v>
      </c>
      <c r="GV34" s="327">
        <f t="shared" si="989"/>
        <v>60</v>
      </c>
      <c r="GW34" s="327">
        <f t="shared" si="989"/>
        <v>68</v>
      </c>
      <c r="GX34" s="501">
        <v>608</v>
      </c>
      <c r="GY34" s="502">
        <v>661</v>
      </c>
      <c r="GZ34" s="502">
        <v>581</v>
      </c>
      <c r="HA34" s="502">
        <v>576</v>
      </c>
      <c r="HB34" s="503">
        <v>375</v>
      </c>
      <c r="HC34" s="503">
        <v>443</v>
      </c>
      <c r="HD34" s="503">
        <v>433</v>
      </c>
      <c r="HE34" s="503">
        <v>452</v>
      </c>
      <c r="HF34" s="504">
        <v>433</v>
      </c>
      <c r="HG34" s="501">
        <v>39</v>
      </c>
      <c r="HH34" s="503">
        <v>56</v>
      </c>
      <c r="HI34" s="503">
        <v>83</v>
      </c>
      <c r="HJ34" s="503">
        <v>47</v>
      </c>
      <c r="HK34" s="503">
        <v>37</v>
      </c>
      <c r="HL34" s="503">
        <v>40</v>
      </c>
      <c r="HM34" s="503">
        <v>32</v>
      </c>
      <c r="HN34" s="503">
        <v>15</v>
      </c>
      <c r="HO34" s="504">
        <v>23</v>
      </c>
      <c r="HP34" s="505">
        <f t="shared" si="990"/>
        <v>647</v>
      </c>
      <c r="HQ34" s="506">
        <f t="shared" si="991"/>
        <v>717</v>
      </c>
      <c r="HR34" s="506">
        <f t="shared" si="992"/>
        <v>664</v>
      </c>
      <c r="HS34" s="506">
        <f t="shared" si="993"/>
        <v>623</v>
      </c>
      <c r="HT34" s="506">
        <f t="shared" si="994"/>
        <v>412</v>
      </c>
      <c r="HU34" s="506">
        <f t="shared" si="995"/>
        <v>483</v>
      </c>
      <c r="HV34" s="506">
        <f t="shared" si="996"/>
        <v>465</v>
      </c>
      <c r="HW34" s="506">
        <f t="shared" si="997"/>
        <v>467</v>
      </c>
      <c r="HX34" s="506">
        <f t="shared" si="998"/>
        <v>456</v>
      </c>
      <c r="HY34" s="505">
        <f t="shared" si="226"/>
        <v>1117</v>
      </c>
      <c r="HZ34" s="507">
        <f t="shared" si="227"/>
        <v>1326</v>
      </c>
      <c r="IA34" s="507">
        <f t="shared" si="228"/>
        <v>1307</v>
      </c>
      <c r="IB34" s="507">
        <f t="shared" si="229"/>
        <v>1809</v>
      </c>
      <c r="IC34" s="508">
        <f t="shared" si="230"/>
        <v>2641</v>
      </c>
      <c r="ID34" s="508">
        <f t="shared" si="231"/>
        <v>3001</v>
      </c>
      <c r="IE34" s="508">
        <f t="shared" si="232"/>
        <v>3302</v>
      </c>
      <c r="IF34" s="508">
        <f t="shared" si="233"/>
        <v>3639</v>
      </c>
      <c r="IG34" s="508">
        <f t="shared" si="233"/>
        <v>4162</v>
      </c>
      <c r="IH34" s="505">
        <f t="shared" si="234"/>
        <v>313</v>
      </c>
      <c r="II34" s="506">
        <f t="shared" si="235"/>
        <v>319</v>
      </c>
      <c r="IJ34" s="506">
        <f t="shared" si="236"/>
        <v>446</v>
      </c>
      <c r="IK34" s="506">
        <f t="shared" si="237"/>
        <v>361</v>
      </c>
      <c r="IL34" s="506">
        <f t="shared" si="238"/>
        <v>564</v>
      </c>
      <c r="IM34" s="506">
        <f t="shared" si="239"/>
        <v>592</v>
      </c>
      <c r="IN34" s="506">
        <f t="shared" si="240"/>
        <v>604</v>
      </c>
      <c r="IO34" s="506">
        <f t="shared" si="241"/>
        <v>569</v>
      </c>
      <c r="IP34" s="506">
        <f t="shared" si="241"/>
        <v>623</v>
      </c>
      <c r="IQ34" s="505">
        <f t="shared" si="242"/>
        <v>1430</v>
      </c>
      <c r="IR34" s="506">
        <f t="shared" si="243"/>
        <v>1645</v>
      </c>
      <c r="IS34" s="506">
        <f t="shared" si="244"/>
        <v>1753</v>
      </c>
      <c r="IT34" s="506">
        <f t="shared" si="245"/>
        <v>2170</v>
      </c>
      <c r="IU34" s="506">
        <f t="shared" si="246"/>
        <v>3205</v>
      </c>
      <c r="IV34" s="506">
        <f t="shared" si="247"/>
        <v>3593</v>
      </c>
      <c r="IW34" s="506">
        <f t="shared" si="248"/>
        <v>3906</v>
      </c>
      <c r="IX34" s="506">
        <f t="shared" si="249"/>
        <v>4208</v>
      </c>
      <c r="IY34" s="506">
        <f t="shared" si="249"/>
        <v>4785</v>
      </c>
      <c r="IZ34" s="501">
        <v>760</v>
      </c>
      <c r="JA34" s="502">
        <v>993</v>
      </c>
      <c r="JB34" s="502">
        <v>907</v>
      </c>
      <c r="JC34" s="502">
        <v>1392</v>
      </c>
      <c r="JD34" s="503">
        <v>2121</v>
      </c>
      <c r="JE34" s="503">
        <v>2400</v>
      </c>
      <c r="JF34" s="503">
        <v>2645</v>
      </c>
      <c r="JG34" s="503">
        <v>2919</v>
      </c>
      <c r="JH34" s="504">
        <v>3353</v>
      </c>
      <c r="JI34" s="501">
        <v>161</v>
      </c>
      <c r="JJ34" s="503">
        <v>199</v>
      </c>
      <c r="JK34" s="503">
        <v>236</v>
      </c>
      <c r="JL34" s="503">
        <v>265</v>
      </c>
      <c r="JM34" s="503">
        <v>365</v>
      </c>
      <c r="JN34" s="503">
        <v>380</v>
      </c>
      <c r="JO34" s="503">
        <v>423</v>
      </c>
      <c r="JP34" s="503">
        <v>395</v>
      </c>
      <c r="JQ34" s="504">
        <v>419</v>
      </c>
      <c r="JR34" s="505">
        <f t="shared" si="999"/>
        <v>921</v>
      </c>
      <c r="JS34" s="506">
        <f t="shared" si="1000"/>
        <v>1192</v>
      </c>
      <c r="JT34" s="506">
        <f t="shared" si="1001"/>
        <v>1143</v>
      </c>
      <c r="JU34" s="506">
        <f t="shared" si="1002"/>
        <v>1657</v>
      </c>
      <c r="JV34" s="506">
        <f t="shared" si="1003"/>
        <v>2486</v>
      </c>
      <c r="JW34" s="506">
        <f t="shared" si="1004"/>
        <v>2780</v>
      </c>
      <c r="JX34" s="506">
        <f t="shared" si="1005"/>
        <v>3068</v>
      </c>
      <c r="JY34" s="506">
        <f t="shared" si="1006"/>
        <v>3314</v>
      </c>
      <c r="JZ34" s="506">
        <f t="shared" si="1006"/>
        <v>3772</v>
      </c>
      <c r="KA34" s="501">
        <v>357</v>
      </c>
      <c r="KB34" s="502">
        <v>333</v>
      </c>
      <c r="KC34" s="502">
        <v>400</v>
      </c>
      <c r="KD34" s="502">
        <v>417</v>
      </c>
      <c r="KE34" s="503">
        <v>520</v>
      </c>
      <c r="KF34" s="503">
        <v>601</v>
      </c>
      <c r="KG34" s="503">
        <v>657</v>
      </c>
      <c r="KH34" s="503">
        <v>720</v>
      </c>
      <c r="KI34" s="504">
        <v>809</v>
      </c>
      <c r="KJ34" s="501">
        <v>152</v>
      </c>
      <c r="KK34" s="503">
        <v>120</v>
      </c>
      <c r="KL34" s="503">
        <v>210</v>
      </c>
      <c r="KM34" s="503">
        <v>96</v>
      </c>
      <c r="KN34" s="503">
        <v>199</v>
      </c>
      <c r="KO34" s="503">
        <v>212</v>
      </c>
      <c r="KP34" s="503">
        <v>181</v>
      </c>
      <c r="KQ34" s="503">
        <v>174</v>
      </c>
      <c r="KR34" s="504">
        <v>204</v>
      </c>
      <c r="KS34" s="505">
        <f t="shared" si="1007"/>
        <v>509</v>
      </c>
      <c r="KT34" s="506">
        <f t="shared" si="1008"/>
        <v>453</v>
      </c>
      <c r="KU34" s="506">
        <f t="shared" si="1009"/>
        <v>610</v>
      </c>
      <c r="KV34" s="506">
        <f t="shared" si="1010"/>
        <v>513</v>
      </c>
      <c r="KW34" s="506">
        <f t="shared" si="1011"/>
        <v>719</v>
      </c>
      <c r="KX34" s="506">
        <f t="shared" si="1012"/>
        <v>813</v>
      </c>
      <c r="KY34" s="506">
        <f t="shared" si="1013"/>
        <v>838</v>
      </c>
      <c r="KZ34" s="506">
        <f t="shared" si="1014"/>
        <v>894</v>
      </c>
      <c r="LA34" s="506">
        <f t="shared" si="1014"/>
        <v>1013</v>
      </c>
      <c r="LB34" s="505">
        <f t="shared" si="258"/>
        <v>2997</v>
      </c>
      <c r="LC34" s="507">
        <f t="shared" si="259"/>
        <v>2727</v>
      </c>
      <c r="LD34" s="507">
        <f t="shared" si="260"/>
        <v>2861</v>
      </c>
      <c r="LE34" s="507">
        <f t="shared" si="261"/>
        <v>2741</v>
      </c>
      <c r="LF34" s="508">
        <f t="shared" si="262"/>
        <v>2398</v>
      </c>
      <c r="LG34" s="508">
        <f t="shared" si="263"/>
        <v>2480</v>
      </c>
      <c r="LH34" s="508">
        <f t="shared" si="264"/>
        <v>2480</v>
      </c>
      <c r="LI34" s="508">
        <f t="shared" si="265"/>
        <v>2493</v>
      </c>
      <c r="LJ34" s="508">
        <f t="shared" si="265"/>
        <v>2543</v>
      </c>
      <c r="LK34" s="505">
        <f t="shared" si="266"/>
        <v>552</v>
      </c>
      <c r="LL34" s="506">
        <f t="shared" si="267"/>
        <v>397</v>
      </c>
      <c r="LM34" s="506">
        <f t="shared" si="268"/>
        <v>631</v>
      </c>
      <c r="LN34" s="506">
        <f t="shared" si="269"/>
        <v>289</v>
      </c>
      <c r="LO34" s="506">
        <f t="shared" si="270"/>
        <v>423</v>
      </c>
      <c r="LP34" s="506">
        <f t="shared" si="271"/>
        <v>428</v>
      </c>
      <c r="LQ34" s="506">
        <f t="shared" si="272"/>
        <v>425</v>
      </c>
      <c r="LR34" s="506">
        <f t="shared" si="273"/>
        <v>421</v>
      </c>
      <c r="LS34" s="506">
        <f t="shared" si="273"/>
        <v>407</v>
      </c>
      <c r="LT34" s="505">
        <f t="shared" si="274"/>
        <v>3549</v>
      </c>
      <c r="LU34" s="506">
        <f t="shared" si="275"/>
        <v>3124</v>
      </c>
      <c r="LV34" s="506">
        <f t="shared" si="276"/>
        <v>3492</v>
      </c>
      <c r="LW34" s="506">
        <f t="shared" si="277"/>
        <v>3030</v>
      </c>
      <c r="LX34" s="506">
        <f t="shared" si="278"/>
        <v>2821</v>
      </c>
      <c r="LY34" s="506">
        <f t="shared" si="279"/>
        <v>2908</v>
      </c>
      <c r="LZ34" s="506">
        <f t="shared" si="280"/>
        <v>2905</v>
      </c>
      <c r="MA34" s="506">
        <f t="shared" si="281"/>
        <v>2914</v>
      </c>
      <c r="MB34" s="506">
        <f t="shared" si="281"/>
        <v>2950</v>
      </c>
      <c r="MC34" s="501">
        <v>1972</v>
      </c>
      <c r="MD34" s="502">
        <v>1805</v>
      </c>
      <c r="ME34" s="502">
        <v>1976</v>
      </c>
      <c r="MF34" s="502">
        <v>1866</v>
      </c>
      <c r="MG34" s="503">
        <v>1486</v>
      </c>
      <c r="MH34" s="503">
        <v>1526</v>
      </c>
      <c r="MI34" s="503">
        <v>1489</v>
      </c>
      <c r="MJ34" s="503">
        <v>1474</v>
      </c>
      <c r="MK34" s="504">
        <v>1485</v>
      </c>
      <c r="ML34" s="501">
        <v>459</v>
      </c>
      <c r="MM34" s="503">
        <v>327</v>
      </c>
      <c r="MN34" s="503">
        <v>468</v>
      </c>
      <c r="MO34" s="503">
        <v>245</v>
      </c>
      <c r="MP34" s="503">
        <v>326</v>
      </c>
      <c r="MQ34" s="503">
        <v>334</v>
      </c>
      <c r="MR34" s="503">
        <v>311</v>
      </c>
      <c r="MS34" s="503">
        <v>304</v>
      </c>
      <c r="MT34" s="504">
        <v>293</v>
      </c>
      <c r="MU34" s="505">
        <f t="shared" si="1015"/>
        <v>2431</v>
      </c>
      <c r="MV34" s="506">
        <f t="shared" si="1016"/>
        <v>2132</v>
      </c>
      <c r="MW34" s="506">
        <f t="shared" si="1017"/>
        <v>2444</v>
      </c>
      <c r="MX34" s="506">
        <f t="shared" si="1018"/>
        <v>2111</v>
      </c>
      <c r="MY34" s="506">
        <f t="shared" si="1019"/>
        <v>1812</v>
      </c>
      <c r="MZ34" s="506">
        <f t="shared" si="1020"/>
        <v>1860</v>
      </c>
      <c r="NA34" s="506">
        <f t="shared" si="1021"/>
        <v>1800</v>
      </c>
      <c r="NB34" s="506">
        <f t="shared" si="1022"/>
        <v>1778</v>
      </c>
      <c r="NC34" s="506">
        <f t="shared" si="1022"/>
        <v>1778</v>
      </c>
      <c r="ND34" s="501">
        <v>356</v>
      </c>
      <c r="NE34" s="502">
        <v>320</v>
      </c>
      <c r="NF34" s="502">
        <v>311</v>
      </c>
      <c r="NG34" s="502">
        <v>311</v>
      </c>
      <c r="NH34" s="503">
        <v>302</v>
      </c>
      <c r="NI34" s="503">
        <v>337</v>
      </c>
      <c r="NJ34" s="503">
        <v>346</v>
      </c>
      <c r="NK34" s="503">
        <v>349</v>
      </c>
      <c r="NL34" s="504">
        <v>365</v>
      </c>
      <c r="NM34" s="501">
        <v>15</v>
      </c>
      <c r="NN34" s="503">
        <v>6</v>
      </c>
      <c r="NO34" s="503">
        <v>14</v>
      </c>
      <c r="NP34" s="503">
        <v>4</v>
      </c>
      <c r="NQ34" s="503">
        <v>8</v>
      </c>
      <c r="NR34" s="503">
        <v>9</v>
      </c>
      <c r="NS34" s="503">
        <v>20</v>
      </c>
      <c r="NT34" s="503">
        <v>5</v>
      </c>
      <c r="NU34" s="504">
        <v>18</v>
      </c>
      <c r="NV34" s="505">
        <f t="shared" si="1023"/>
        <v>371</v>
      </c>
      <c r="NW34" s="506">
        <f t="shared" si="1024"/>
        <v>326</v>
      </c>
      <c r="NX34" s="506">
        <f t="shared" si="1025"/>
        <v>325</v>
      </c>
      <c r="NY34" s="506">
        <f t="shared" si="1026"/>
        <v>315</v>
      </c>
      <c r="NZ34" s="506">
        <f t="shared" si="1027"/>
        <v>310</v>
      </c>
      <c r="OA34" s="506">
        <f t="shared" si="1028"/>
        <v>346</v>
      </c>
      <c r="OB34" s="506">
        <f t="shared" si="1029"/>
        <v>366</v>
      </c>
      <c r="OC34" s="506">
        <f t="shared" si="1030"/>
        <v>354</v>
      </c>
      <c r="OD34" s="506">
        <f t="shared" si="1030"/>
        <v>383</v>
      </c>
      <c r="OE34" s="501">
        <v>669</v>
      </c>
      <c r="OF34" s="502">
        <v>602</v>
      </c>
      <c r="OG34" s="502">
        <v>574</v>
      </c>
      <c r="OH34" s="502">
        <v>564</v>
      </c>
      <c r="OI34" s="503">
        <v>610</v>
      </c>
      <c r="OJ34" s="503">
        <v>617</v>
      </c>
      <c r="OK34" s="503">
        <v>645</v>
      </c>
      <c r="OL34" s="503">
        <v>670</v>
      </c>
      <c r="OM34" s="504">
        <v>693</v>
      </c>
      <c r="ON34" s="501">
        <v>78</v>
      </c>
      <c r="OO34" s="503">
        <v>64</v>
      </c>
      <c r="OP34" s="503">
        <v>149</v>
      </c>
      <c r="OQ34" s="503">
        <v>40</v>
      </c>
      <c r="OR34" s="503">
        <v>89</v>
      </c>
      <c r="OS34" s="503">
        <v>85</v>
      </c>
      <c r="OT34" s="503">
        <v>94</v>
      </c>
      <c r="OU34" s="503">
        <v>112</v>
      </c>
      <c r="OV34" s="504">
        <v>96</v>
      </c>
      <c r="OW34" s="505">
        <f t="shared" si="1031"/>
        <v>747</v>
      </c>
      <c r="OX34" s="506">
        <f t="shared" si="1032"/>
        <v>666</v>
      </c>
      <c r="OY34" s="506">
        <f t="shared" si="1033"/>
        <v>723</v>
      </c>
      <c r="OZ34" s="506">
        <f t="shared" si="1034"/>
        <v>604</v>
      </c>
      <c r="PA34" s="506">
        <f t="shared" si="1035"/>
        <v>699</v>
      </c>
      <c r="PB34" s="506">
        <f t="shared" si="1036"/>
        <v>702</v>
      </c>
      <c r="PC34" s="506">
        <f t="shared" si="1037"/>
        <v>739</v>
      </c>
      <c r="PD34" s="506">
        <f t="shared" si="1038"/>
        <v>782</v>
      </c>
      <c r="PE34" s="506">
        <f t="shared" si="1038"/>
        <v>789</v>
      </c>
      <c r="PF34" s="277"/>
      <c r="PG34" s="277"/>
    </row>
    <row r="35" spans="1:423" s="12" customFormat="1" x14ac:dyDescent="0.2">
      <c r="A35" s="11" t="s">
        <v>67</v>
      </c>
      <c r="B35" s="34">
        <f t="shared" si="901"/>
        <v>10737</v>
      </c>
      <c r="C35" s="34">
        <f t="shared" si="902"/>
        <v>9819</v>
      </c>
      <c r="D35" s="34">
        <f t="shared" si="903"/>
        <v>12815</v>
      </c>
      <c r="E35" s="34">
        <f t="shared" si="904"/>
        <v>13310</v>
      </c>
      <c r="F35" s="34">
        <f t="shared" si="905"/>
        <v>13602</v>
      </c>
      <c r="G35" s="34">
        <f t="shared" si="906"/>
        <v>14151</v>
      </c>
      <c r="H35" s="34">
        <f t="shared" si="907"/>
        <v>12686</v>
      </c>
      <c r="I35" s="34">
        <f t="shared" si="908"/>
        <v>14342</v>
      </c>
      <c r="J35" s="34">
        <f t="shared" si="909"/>
        <v>15365</v>
      </c>
      <c r="K35" s="34">
        <f t="shared" si="910"/>
        <v>17843</v>
      </c>
      <c r="L35" s="34">
        <f t="shared" si="911"/>
        <v>18306</v>
      </c>
      <c r="M35" s="35">
        <f t="shared" si="912"/>
        <v>4086</v>
      </c>
      <c r="N35" s="29">
        <f t="shared" si="913"/>
        <v>5207</v>
      </c>
      <c r="O35" s="29">
        <f t="shared" si="914"/>
        <v>6509</v>
      </c>
      <c r="P35" s="29">
        <f t="shared" si="915"/>
        <v>6756</v>
      </c>
      <c r="Q35" s="29">
        <f t="shared" si="916"/>
        <v>4874</v>
      </c>
      <c r="R35" s="29">
        <f t="shared" si="917"/>
        <v>5636</v>
      </c>
      <c r="S35" s="29">
        <f t="shared" si="918"/>
        <v>3993</v>
      </c>
      <c r="T35" s="29">
        <f t="shared" si="919"/>
        <v>6459</v>
      </c>
      <c r="U35" s="29">
        <f t="shared" si="920"/>
        <v>6814</v>
      </c>
      <c r="V35" s="29">
        <f t="shared" si="921"/>
        <v>5839</v>
      </c>
      <c r="W35" s="29">
        <f t="shared" si="922"/>
        <v>7255</v>
      </c>
      <c r="X35" s="35">
        <f t="shared" si="923"/>
        <v>14823</v>
      </c>
      <c r="Y35" s="29">
        <f t="shared" si="924"/>
        <v>15026</v>
      </c>
      <c r="Z35" s="29">
        <f t="shared" si="925"/>
        <v>19324</v>
      </c>
      <c r="AA35" s="29">
        <f t="shared" si="926"/>
        <v>20066</v>
      </c>
      <c r="AB35" s="29">
        <f t="shared" si="927"/>
        <v>18476</v>
      </c>
      <c r="AC35" s="29">
        <f t="shared" si="928"/>
        <v>19787</v>
      </c>
      <c r="AD35" s="29">
        <f t="shared" si="929"/>
        <v>16679</v>
      </c>
      <c r="AE35" s="29">
        <f t="shared" si="930"/>
        <v>20801</v>
      </c>
      <c r="AF35" s="29">
        <f t="shared" si="931"/>
        <v>22179</v>
      </c>
      <c r="AG35" s="29">
        <f t="shared" si="932"/>
        <v>23682</v>
      </c>
      <c r="AH35" s="29">
        <f t="shared" si="933"/>
        <v>25561</v>
      </c>
      <c r="AI35" s="42">
        <v>2906</v>
      </c>
      <c r="AJ35" s="31">
        <v>3057</v>
      </c>
      <c r="AK35" s="31">
        <v>3264</v>
      </c>
      <c r="AL35" s="31">
        <v>3282</v>
      </c>
      <c r="AM35" s="32">
        <v>4718</v>
      </c>
      <c r="AN35" s="32">
        <v>4858</v>
      </c>
      <c r="AO35" s="32">
        <v>4472</v>
      </c>
      <c r="AP35" s="32">
        <v>5009</v>
      </c>
      <c r="AQ35" s="32">
        <v>5362</v>
      </c>
      <c r="AR35" s="32">
        <v>6878</v>
      </c>
      <c r="AS35" s="32">
        <v>6335</v>
      </c>
      <c r="AT35" s="42">
        <v>241</v>
      </c>
      <c r="AU35" s="32">
        <v>872</v>
      </c>
      <c r="AV35" s="32">
        <v>856</v>
      </c>
      <c r="AW35" s="32">
        <v>971</v>
      </c>
      <c r="AX35" s="32">
        <v>1985</v>
      </c>
      <c r="AY35" s="32">
        <v>1646</v>
      </c>
      <c r="AZ35" s="32">
        <v>915</v>
      </c>
      <c r="BA35" s="32">
        <v>2353</v>
      </c>
      <c r="BB35" s="32">
        <v>2507</v>
      </c>
      <c r="BC35" s="32">
        <v>1879</v>
      </c>
      <c r="BD35" s="32">
        <v>2217</v>
      </c>
      <c r="BE35" s="33">
        <f t="shared" si="934"/>
        <v>3667</v>
      </c>
      <c r="BF35" s="30">
        <f t="shared" si="935"/>
        <v>5481</v>
      </c>
      <c r="BG35" s="30">
        <f t="shared" si="936"/>
        <v>5749</v>
      </c>
      <c r="BH35" s="30">
        <f t="shared" si="937"/>
        <v>5817</v>
      </c>
      <c r="BI35" s="30">
        <f t="shared" si="938"/>
        <v>7551</v>
      </c>
      <c r="BJ35" s="30">
        <f t="shared" si="939"/>
        <v>8603</v>
      </c>
      <c r="BK35" s="30">
        <f t="shared" si="940"/>
        <v>7331</v>
      </c>
      <c r="BL35" s="30">
        <f t="shared" si="941"/>
        <v>9450</v>
      </c>
      <c r="BM35" s="30">
        <f t="shared" si="942"/>
        <v>10053</v>
      </c>
      <c r="BN35" s="30">
        <f t="shared" si="943"/>
        <v>11170</v>
      </c>
      <c r="BO35" s="30">
        <f t="shared" si="943"/>
        <v>12149</v>
      </c>
      <c r="BP35" s="117">
        <f t="shared" si="944"/>
        <v>761</v>
      </c>
      <c r="BQ35" s="118">
        <f t="shared" si="945"/>
        <v>2424</v>
      </c>
      <c r="BR35" s="118">
        <f t="shared" si="946"/>
        <v>2485</v>
      </c>
      <c r="BS35" s="118">
        <f t="shared" si="947"/>
        <v>2535</v>
      </c>
      <c r="BT35" s="118">
        <f t="shared" si="948"/>
        <v>2833</v>
      </c>
      <c r="BU35" s="118">
        <f t="shared" si="949"/>
        <v>3745</v>
      </c>
      <c r="BV35" s="118">
        <f t="shared" si="950"/>
        <v>2859</v>
      </c>
      <c r="BW35" s="118">
        <f t="shared" si="951"/>
        <v>4441</v>
      </c>
      <c r="BX35" s="118">
        <f t="shared" si="952"/>
        <v>4691</v>
      </c>
      <c r="BY35" s="118">
        <f t="shared" si="953"/>
        <v>4292</v>
      </c>
      <c r="BZ35" s="118">
        <f t="shared" si="953"/>
        <v>5814</v>
      </c>
      <c r="CA35" s="400">
        <f t="shared" si="174"/>
        <v>0.20752658849195527</v>
      </c>
      <c r="CB35" s="401">
        <f t="shared" si="175"/>
        <v>0.44225506294471811</v>
      </c>
      <c r="CC35" s="401">
        <f t="shared" si="176"/>
        <v>0.43224908679770396</v>
      </c>
      <c r="CD35" s="401">
        <f t="shared" si="177"/>
        <v>0.43579164517792679</v>
      </c>
      <c r="CE35" s="401">
        <f t="shared" si="178"/>
        <v>0.37518209508674349</v>
      </c>
      <c r="CF35" s="401">
        <f t="shared" si="179"/>
        <v>0.43531326281529698</v>
      </c>
      <c r="CG35" s="401">
        <f t="shared" si="180"/>
        <v>0.38998772336652571</v>
      </c>
      <c r="CH35" s="401">
        <f t="shared" si="954"/>
        <v>0.46994708994708995</v>
      </c>
      <c r="CI35" s="401">
        <f t="shared" si="955"/>
        <v>0.46662687754899035</v>
      </c>
      <c r="CJ35" s="401">
        <f t="shared" si="956"/>
        <v>0.38424350940017904</v>
      </c>
      <c r="CK35" s="401">
        <f t="shared" si="956"/>
        <v>0.47855790600049386</v>
      </c>
      <c r="CL35" s="119">
        <f t="shared" si="957"/>
        <v>0.26187198898830005</v>
      </c>
      <c r="CM35" s="120">
        <f t="shared" si="958"/>
        <v>0.79293424926398426</v>
      </c>
      <c r="CN35" s="120">
        <f t="shared" si="959"/>
        <v>0.76133578431372551</v>
      </c>
      <c r="CO35" s="120">
        <f t="shared" si="960"/>
        <v>0.77239488117001831</v>
      </c>
      <c r="CP35" s="120">
        <f t="shared" si="961"/>
        <v>0.60046629927935569</v>
      </c>
      <c r="CQ35" s="120">
        <f t="shared" si="962"/>
        <v>0.77089337175792505</v>
      </c>
      <c r="CR35" s="120">
        <f t="shared" si="963"/>
        <v>0.6393112701252236</v>
      </c>
      <c r="CS35" s="120">
        <f t="shared" si="964"/>
        <v>0.88660411259732486</v>
      </c>
      <c r="CT35" s="120">
        <f t="shared" si="965"/>
        <v>0.87486012681835135</v>
      </c>
      <c r="CU35" s="120">
        <f t="shared" si="966"/>
        <v>0.62401861006106429</v>
      </c>
      <c r="CV35" s="120"/>
      <c r="CW35" s="70" t="s">
        <v>36</v>
      </c>
      <c r="CX35" s="39" t="s">
        <v>36</v>
      </c>
      <c r="CY35" s="284" t="s">
        <v>36</v>
      </c>
      <c r="CZ35" s="284" t="s">
        <v>36</v>
      </c>
      <c r="DA35" s="285" t="s">
        <v>36</v>
      </c>
      <c r="DB35" s="285" t="s">
        <v>36</v>
      </c>
      <c r="DC35" s="285" t="s">
        <v>36</v>
      </c>
      <c r="DD35" s="285" t="s">
        <v>36</v>
      </c>
      <c r="DE35" s="14" t="s">
        <v>36</v>
      </c>
      <c r="DF35" s="14" t="s">
        <v>36</v>
      </c>
      <c r="DG35" s="14" t="s">
        <v>36</v>
      </c>
      <c r="DH35" s="281">
        <v>520</v>
      </c>
      <c r="DI35" s="280">
        <v>1552</v>
      </c>
      <c r="DJ35" s="280">
        <v>1629</v>
      </c>
      <c r="DK35" s="280">
        <v>1564</v>
      </c>
      <c r="DL35" s="280">
        <v>848</v>
      </c>
      <c r="DM35" s="280">
        <v>2099</v>
      </c>
      <c r="DN35" s="280">
        <v>1944</v>
      </c>
      <c r="DO35" s="280">
        <v>2088</v>
      </c>
      <c r="DP35" s="32">
        <v>2184</v>
      </c>
      <c r="DQ35" s="32">
        <v>2413</v>
      </c>
      <c r="DR35" s="32">
        <v>3597</v>
      </c>
      <c r="DS35" s="286">
        <f t="shared" si="967"/>
        <v>520</v>
      </c>
      <c r="DT35" s="287">
        <f t="shared" si="968"/>
        <v>1552</v>
      </c>
      <c r="DU35" s="287">
        <f t="shared" si="969"/>
        <v>1629</v>
      </c>
      <c r="DV35" s="287">
        <f t="shared" si="970"/>
        <v>1564</v>
      </c>
      <c r="DW35" s="287">
        <f t="shared" si="971"/>
        <v>848</v>
      </c>
      <c r="DX35" s="287">
        <f t="shared" si="972"/>
        <v>2099</v>
      </c>
      <c r="DY35" s="287">
        <f t="shared" si="973"/>
        <v>1944</v>
      </c>
      <c r="DZ35" s="287">
        <f t="shared" si="974"/>
        <v>2088</v>
      </c>
      <c r="EA35" s="287">
        <f t="shared" si="975"/>
        <v>2184</v>
      </c>
      <c r="EB35" s="287">
        <f t="shared" si="976"/>
        <v>2413</v>
      </c>
      <c r="EC35" s="287">
        <f t="shared" si="976"/>
        <v>3597</v>
      </c>
      <c r="ED35" s="461">
        <v>240</v>
      </c>
      <c r="EE35" s="444">
        <v>224</v>
      </c>
      <c r="EF35" s="462">
        <v>38</v>
      </c>
      <c r="EG35" s="462">
        <v>22</v>
      </c>
      <c r="EH35" s="468">
        <f t="shared" si="977"/>
        <v>278</v>
      </c>
      <c r="EI35" s="468">
        <f t="shared" si="978"/>
        <v>246</v>
      </c>
      <c r="EJ35" s="461">
        <v>330</v>
      </c>
      <c r="EK35" s="444">
        <v>438</v>
      </c>
      <c r="EL35" s="462">
        <v>241</v>
      </c>
      <c r="EM35" s="462">
        <v>285</v>
      </c>
      <c r="EN35" s="468">
        <f t="shared" si="979"/>
        <v>571</v>
      </c>
      <c r="EO35" s="468">
        <f t="shared" si="979"/>
        <v>723</v>
      </c>
      <c r="EP35" s="461">
        <v>1083</v>
      </c>
      <c r="EQ35" s="444">
        <v>1165</v>
      </c>
      <c r="ER35" s="462">
        <v>61</v>
      </c>
      <c r="ES35" s="462">
        <v>67</v>
      </c>
      <c r="ET35" s="468">
        <f t="shared" si="980"/>
        <v>1144</v>
      </c>
      <c r="EU35" s="468">
        <f t="shared" si="980"/>
        <v>1232</v>
      </c>
      <c r="EV35" s="461">
        <v>2011</v>
      </c>
      <c r="EW35" s="444">
        <v>2389</v>
      </c>
      <c r="EX35" s="462">
        <v>65</v>
      </c>
      <c r="EY35" s="462">
        <v>77</v>
      </c>
      <c r="EZ35" s="468">
        <f t="shared" si="981"/>
        <v>2076</v>
      </c>
      <c r="FA35" s="468">
        <f t="shared" si="981"/>
        <v>2466</v>
      </c>
      <c r="FB35" s="461">
        <v>1379</v>
      </c>
      <c r="FC35" s="444">
        <v>1498</v>
      </c>
      <c r="FD35" s="462">
        <v>135</v>
      </c>
      <c r="FE35" s="462">
        <v>147</v>
      </c>
      <c r="FF35" s="468">
        <f t="shared" si="982"/>
        <v>1514</v>
      </c>
      <c r="FG35" s="468">
        <f t="shared" si="982"/>
        <v>1645</v>
      </c>
      <c r="FH35" s="461">
        <v>987</v>
      </c>
      <c r="FI35" s="444">
        <v>1065</v>
      </c>
      <c r="FJ35" s="462">
        <v>128</v>
      </c>
      <c r="FK35" s="462">
        <v>129</v>
      </c>
      <c r="FL35" s="468">
        <f t="shared" si="983"/>
        <v>1115</v>
      </c>
      <c r="FM35" s="468">
        <f t="shared" si="983"/>
        <v>1194</v>
      </c>
      <c r="FN35" s="461">
        <v>884</v>
      </c>
      <c r="FO35" s="444">
        <v>993</v>
      </c>
      <c r="FP35" s="462">
        <v>52</v>
      </c>
      <c r="FQ35" s="462">
        <v>52</v>
      </c>
      <c r="FR35" s="468">
        <f t="shared" si="984"/>
        <v>936</v>
      </c>
      <c r="FS35" s="468">
        <f t="shared" si="984"/>
        <v>1045</v>
      </c>
      <c r="FT35" s="461">
        <v>963</v>
      </c>
      <c r="FU35" s="444">
        <v>1071</v>
      </c>
      <c r="FV35" s="462">
        <v>134</v>
      </c>
      <c r="FW35" s="462">
        <v>118</v>
      </c>
      <c r="FX35" s="468">
        <f t="shared" si="985"/>
        <v>1097</v>
      </c>
      <c r="FY35" s="468">
        <f t="shared" si="985"/>
        <v>1189</v>
      </c>
      <c r="FZ35" s="461">
        <v>69</v>
      </c>
      <c r="GA35" s="444">
        <v>61</v>
      </c>
      <c r="GB35" s="462">
        <v>34</v>
      </c>
      <c r="GC35" s="462">
        <v>21</v>
      </c>
      <c r="GD35" s="468">
        <f t="shared" si="986"/>
        <v>103</v>
      </c>
      <c r="GE35" s="468">
        <f t="shared" si="986"/>
        <v>82</v>
      </c>
      <c r="GF35" s="461">
        <v>2382</v>
      </c>
      <c r="GG35" s="444">
        <v>2411</v>
      </c>
      <c r="GH35" s="462">
        <v>600</v>
      </c>
      <c r="GI35" s="462">
        <v>466</v>
      </c>
      <c r="GJ35" s="468">
        <f t="shared" si="987"/>
        <v>2982</v>
      </c>
      <c r="GK35" s="468">
        <f t="shared" si="987"/>
        <v>2877</v>
      </c>
      <c r="GL35" s="461">
        <v>554</v>
      </c>
      <c r="GM35" s="444">
        <v>580</v>
      </c>
      <c r="GN35" s="462">
        <v>22</v>
      </c>
      <c r="GO35" s="462">
        <v>21</v>
      </c>
      <c r="GP35" s="468">
        <f t="shared" si="988"/>
        <v>576</v>
      </c>
      <c r="GQ35" s="468">
        <f t="shared" si="988"/>
        <v>601</v>
      </c>
      <c r="GR35" s="461">
        <v>83</v>
      </c>
      <c r="GS35" s="444">
        <v>76</v>
      </c>
      <c r="GT35" s="462">
        <v>37</v>
      </c>
      <c r="GU35" s="462">
        <v>36</v>
      </c>
      <c r="GV35" s="327">
        <f t="shared" si="989"/>
        <v>120</v>
      </c>
      <c r="GW35" s="327">
        <f t="shared" si="989"/>
        <v>112</v>
      </c>
      <c r="GX35" s="501">
        <v>232</v>
      </c>
      <c r="GY35" s="502">
        <v>461</v>
      </c>
      <c r="GZ35" s="502">
        <v>453</v>
      </c>
      <c r="HA35" s="502">
        <v>527</v>
      </c>
      <c r="HB35" s="503">
        <v>494</v>
      </c>
      <c r="HC35" s="503">
        <v>533</v>
      </c>
      <c r="HD35" s="503">
        <v>519</v>
      </c>
      <c r="HE35" s="503">
        <v>764</v>
      </c>
      <c r="HF35" s="504">
        <v>833</v>
      </c>
      <c r="HG35" s="501">
        <v>8</v>
      </c>
      <c r="HH35" s="503">
        <v>9</v>
      </c>
      <c r="HI35" s="503">
        <v>7</v>
      </c>
      <c r="HJ35" s="503">
        <v>10</v>
      </c>
      <c r="HK35" s="503">
        <v>7</v>
      </c>
      <c r="HL35" s="503">
        <v>7</v>
      </c>
      <c r="HM35" s="503">
        <v>29</v>
      </c>
      <c r="HN35" s="503">
        <v>22</v>
      </c>
      <c r="HO35" s="504">
        <v>30</v>
      </c>
      <c r="HP35" s="505">
        <f t="shared" si="990"/>
        <v>240</v>
      </c>
      <c r="HQ35" s="506">
        <f t="shared" si="991"/>
        <v>470</v>
      </c>
      <c r="HR35" s="506">
        <f t="shared" si="992"/>
        <v>460</v>
      </c>
      <c r="HS35" s="506">
        <f t="shared" si="993"/>
        <v>537</v>
      </c>
      <c r="HT35" s="506">
        <f t="shared" si="994"/>
        <v>501</v>
      </c>
      <c r="HU35" s="506">
        <f t="shared" si="995"/>
        <v>540</v>
      </c>
      <c r="HV35" s="506">
        <f t="shared" si="996"/>
        <v>548</v>
      </c>
      <c r="HW35" s="506">
        <f t="shared" si="997"/>
        <v>786</v>
      </c>
      <c r="HX35" s="506">
        <f t="shared" si="998"/>
        <v>863</v>
      </c>
      <c r="HY35" s="505">
        <f t="shared" si="226"/>
        <v>4341</v>
      </c>
      <c r="HZ35" s="507">
        <f t="shared" si="227"/>
        <v>3199</v>
      </c>
      <c r="IA35" s="507">
        <f t="shared" si="228"/>
        <v>5221</v>
      </c>
      <c r="IB35" s="507">
        <f t="shared" si="229"/>
        <v>5623</v>
      </c>
      <c r="IC35" s="508">
        <f t="shared" si="230"/>
        <v>4883</v>
      </c>
      <c r="ID35" s="508">
        <f t="shared" si="231"/>
        <v>5291</v>
      </c>
      <c r="IE35" s="508">
        <f t="shared" si="232"/>
        <v>4699</v>
      </c>
      <c r="IF35" s="508">
        <f t="shared" si="233"/>
        <v>5401</v>
      </c>
      <c r="IG35" s="508">
        <f t="shared" si="233"/>
        <v>5941</v>
      </c>
      <c r="IH35" s="505">
        <f t="shared" si="234"/>
        <v>1652</v>
      </c>
      <c r="II35" s="506">
        <f t="shared" si="235"/>
        <v>939</v>
      </c>
      <c r="IJ35" s="506">
        <f t="shared" si="236"/>
        <v>1552</v>
      </c>
      <c r="IK35" s="506">
        <f t="shared" si="237"/>
        <v>1853</v>
      </c>
      <c r="IL35" s="506">
        <f t="shared" si="238"/>
        <v>903</v>
      </c>
      <c r="IM35" s="506">
        <f t="shared" si="239"/>
        <v>854</v>
      </c>
      <c r="IN35" s="506">
        <f t="shared" si="240"/>
        <v>463</v>
      </c>
      <c r="IO35" s="506">
        <f t="shared" si="241"/>
        <v>862</v>
      </c>
      <c r="IP35" s="506">
        <f t="shared" si="241"/>
        <v>860</v>
      </c>
      <c r="IQ35" s="505">
        <f t="shared" si="242"/>
        <v>5993</v>
      </c>
      <c r="IR35" s="506">
        <f t="shared" si="243"/>
        <v>4138</v>
      </c>
      <c r="IS35" s="506">
        <f t="shared" si="244"/>
        <v>6773</v>
      </c>
      <c r="IT35" s="506">
        <f t="shared" si="245"/>
        <v>7476</v>
      </c>
      <c r="IU35" s="506">
        <f t="shared" si="246"/>
        <v>5786</v>
      </c>
      <c r="IV35" s="506">
        <f t="shared" si="247"/>
        <v>6145</v>
      </c>
      <c r="IW35" s="506">
        <f t="shared" si="248"/>
        <v>5162</v>
      </c>
      <c r="IX35" s="506">
        <f t="shared" si="249"/>
        <v>6263</v>
      </c>
      <c r="IY35" s="506">
        <f t="shared" si="249"/>
        <v>6801</v>
      </c>
      <c r="IZ35" s="501">
        <v>2825</v>
      </c>
      <c r="JA35" s="502">
        <v>2198</v>
      </c>
      <c r="JB35" s="502">
        <v>3719</v>
      </c>
      <c r="JC35" s="502">
        <v>4028</v>
      </c>
      <c r="JD35" s="503">
        <v>3540</v>
      </c>
      <c r="JE35" s="503">
        <v>3881</v>
      </c>
      <c r="JF35" s="503">
        <v>3564</v>
      </c>
      <c r="JG35" s="503">
        <v>4173</v>
      </c>
      <c r="JH35" s="504">
        <v>4842</v>
      </c>
      <c r="JI35" s="501">
        <v>1172</v>
      </c>
      <c r="JJ35" s="503">
        <v>480</v>
      </c>
      <c r="JK35" s="503">
        <v>943</v>
      </c>
      <c r="JL35" s="503">
        <v>1180</v>
      </c>
      <c r="JM35" s="503">
        <v>415</v>
      </c>
      <c r="JN35" s="503">
        <v>375</v>
      </c>
      <c r="JO35" s="503">
        <v>269</v>
      </c>
      <c r="JP35" s="503">
        <v>325</v>
      </c>
      <c r="JQ35" s="504">
        <v>407</v>
      </c>
      <c r="JR35" s="505">
        <f t="shared" si="999"/>
        <v>3997</v>
      </c>
      <c r="JS35" s="506">
        <f t="shared" si="1000"/>
        <v>2678</v>
      </c>
      <c r="JT35" s="506">
        <f t="shared" si="1001"/>
        <v>4662</v>
      </c>
      <c r="JU35" s="506">
        <f t="shared" si="1002"/>
        <v>5208</v>
      </c>
      <c r="JV35" s="506">
        <f t="shared" si="1003"/>
        <v>3955</v>
      </c>
      <c r="JW35" s="506">
        <f t="shared" si="1004"/>
        <v>4256</v>
      </c>
      <c r="JX35" s="506">
        <f t="shared" si="1005"/>
        <v>3833</v>
      </c>
      <c r="JY35" s="506">
        <f t="shared" si="1006"/>
        <v>4498</v>
      </c>
      <c r="JZ35" s="506">
        <f t="shared" si="1006"/>
        <v>5249</v>
      </c>
      <c r="KA35" s="501">
        <v>1516</v>
      </c>
      <c r="KB35" s="502">
        <v>1001</v>
      </c>
      <c r="KC35" s="502">
        <v>1502</v>
      </c>
      <c r="KD35" s="502">
        <v>1595</v>
      </c>
      <c r="KE35" s="503">
        <v>1343</v>
      </c>
      <c r="KF35" s="503">
        <v>1410</v>
      </c>
      <c r="KG35" s="503">
        <v>1135</v>
      </c>
      <c r="KH35" s="503">
        <v>1228</v>
      </c>
      <c r="KI35" s="504">
        <v>1099</v>
      </c>
      <c r="KJ35" s="501">
        <v>480</v>
      </c>
      <c r="KK35" s="503">
        <v>459</v>
      </c>
      <c r="KL35" s="503">
        <v>609</v>
      </c>
      <c r="KM35" s="503">
        <v>673</v>
      </c>
      <c r="KN35" s="503">
        <v>488</v>
      </c>
      <c r="KO35" s="503">
        <v>479</v>
      </c>
      <c r="KP35" s="503">
        <v>194</v>
      </c>
      <c r="KQ35" s="503">
        <v>537</v>
      </c>
      <c r="KR35" s="504">
        <v>453</v>
      </c>
      <c r="KS35" s="505">
        <f t="shared" si="1007"/>
        <v>1996</v>
      </c>
      <c r="KT35" s="506">
        <f t="shared" si="1008"/>
        <v>1460</v>
      </c>
      <c r="KU35" s="506">
        <f t="shared" si="1009"/>
        <v>2111</v>
      </c>
      <c r="KV35" s="506">
        <f t="shared" si="1010"/>
        <v>2268</v>
      </c>
      <c r="KW35" s="506">
        <f t="shared" si="1011"/>
        <v>1831</v>
      </c>
      <c r="KX35" s="506">
        <f t="shared" si="1012"/>
        <v>1889</v>
      </c>
      <c r="KY35" s="506">
        <f t="shared" si="1013"/>
        <v>1329</v>
      </c>
      <c r="KZ35" s="506">
        <f t="shared" si="1014"/>
        <v>1765</v>
      </c>
      <c r="LA35" s="506">
        <f t="shared" si="1014"/>
        <v>1552</v>
      </c>
      <c r="LB35" s="505">
        <f t="shared" si="258"/>
        <v>3258</v>
      </c>
      <c r="LC35" s="507">
        <f t="shared" si="259"/>
        <v>3102</v>
      </c>
      <c r="LD35" s="507">
        <f t="shared" si="260"/>
        <v>3877</v>
      </c>
      <c r="LE35" s="507">
        <f t="shared" si="261"/>
        <v>3878</v>
      </c>
      <c r="LF35" s="508">
        <f t="shared" si="262"/>
        <v>3507</v>
      </c>
      <c r="LG35" s="508">
        <f t="shared" si="263"/>
        <v>3469</v>
      </c>
      <c r="LH35" s="508">
        <f t="shared" si="264"/>
        <v>2996</v>
      </c>
      <c r="LI35" s="508">
        <f t="shared" si="265"/>
        <v>3168</v>
      </c>
      <c r="LJ35" s="508">
        <f t="shared" si="265"/>
        <v>3229</v>
      </c>
      <c r="LK35" s="505">
        <f t="shared" si="266"/>
        <v>1665</v>
      </c>
      <c r="LL35" s="506">
        <f t="shared" si="267"/>
        <v>1835</v>
      </c>
      <c r="LM35" s="506">
        <f t="shared" si="268"/>
        <v>2465</v>
      </c>
      <c r="LN35" s="506">
        <f t="shared" si="269"/>
        <v>2358</v>
      </c>
      <c r="LO35" s="506">
        <f t="shared" si="270"/>
        <v>1131</v>
      </c>
      <c r="LP35" s="506">
        <f t="shared" si="271"/>
        <v>1030</v>
      </c>
      <c r="LQ35" s="506">
        <f t="shared" si="272"/>
        <v>642</v>
      </c>
      <c r="LR35" s="506">
        <f t="shared" si="273"/>
        <v>1134</v>
      </c>
      <c r="LS35" s="506">
        <f t="shared" si="273"/>
        <v>1233</v>
      </c>
      <c r="LT35" s="505">
        <f t="shared" si="274"/>
        <v>4923</v>
      </c>
      <c r="LU35" s="506">
        <f t="shared" si="275"/>
        <v>4937</v>
      </c>
      <c r="LV35" s="506">
        <f t="shared" si="276"/>
        <v>6342</v>
      </c>
      <c r="LW35" s="506">
        <f t="shared" si="277"/>
        <v>6236</v>
      </c>
      <c r="LX35" s="506">
        <f t="shared" si="278"/>
        <v>4638</v>
      </c>
      <c r="LY35" s="506">
        <f t="shared" si="279"/>
        <v>4499</v>
      </c>
      <c r="LZ35" s="506">
        <f t="shared" si="280"/>
        <v>3638</v>
      </c>
      <c r="MA35" s="506">
        <f t="shared" si="281"/>
        <v>4302</v>
      </c>
      <c r="MB35" s="506">
        <f t="shared" si="281"/>
        <v>4462</v>
      </c>
      <c r="MC35" s="501">
        <v>1800</v>
      </c>
      <c r="MD35" s="502">
        <v>1998</v>
      </c>
      <c r="ME35" s="502">
        <v>2347</v>
      </c>
      <c r="MF35" s="502">
        <v>2381</v>
      </c>
      <c r="MG35" s="503">
        <v>2218</v>
      </c>
      <c r="MH35" s="503">
        <v>2158</v>
      </c>
      <c r="MI35" s="503">
        <v>1967</v>
      </c>
      <c r="MJ35" s="503">
        <v>2020</v>
      </c>
      <c r="MK35" s="504">
        <v>1974</v>
      </c>
      <c r="ML35" s="501">
        <v>673</v>
      </c>
      <c r="MM35" s="503">
        <v>688</v>
      </c>
      <c r="MN35" s="503">
        <v>1102</v>
      </c>
      <c r="MO35" s="503">
        <v>1112</v>
      </c>
      <c r="MP35" s="503">
        <v>788</v>
      </c>
      <c r="MQ35" s="503">
        <v>432</v>
      </c>
      <c r="MR35" s="503">
        <v>250</v>
      </c>
      <c r="MS35" s="503">
        <v>578</v>
      </c>
      <c r="MT35" s="504">
        <v>577</v>
      </c>
      <c r="MU35" s="505">
        <f t="shared" si="1015"/>
        <v>2473</v>
      </c>
      <c r="MV35" s="506">
        <f t="shared" si="1016"/>
        <v>2686</v>
      </c>
      <c r="MW35" s="506">
        <f t="shared" si="1017"/>
        <v>3449</v>
      </c>
      <c r="MX35" s="506">
        <f t="shared" si="1018"/>
        <v>3493</v>
      </c>
      <c r="MY35" s="506">
        <f t="shared" si="1019"/>
        <v>3006</v>
      </c>
      <c r="MZ35" s="506">
        <f t="shared" si="1020"/>
        <v>2590</v>
      </c>
      <c r="NA35" s="506">
        <f t="shared" si="1021"/>
        <v>2217</v>
      </c>
      <c r="NB35" s="506">
        <f t="shared" si="1022"/>
        <v>2598</v>
      </c>
      <c r="NC35" s="506">
        <f t="shared" si="1022"/>
        <v>2551</v>
      </c>
      <c r="ND35" s="501">
        <v>451</v>
      </c>
      <c r="NE35" s="502">
        <v>370</v>
      </c>
      <c r="NF35" s="502">
        <v>476</v>
      </c>
      <c r="NG35" s="502">
        <v>465</v>
      </c>
      <c r="NH35" s="503">
        <v>444</v>
      </c>
      <c r="NI35" s="503">
        <v>433</v>
      </c>
      <c r="NJ35" s="503">
        <v>378</v>
      </c>
      <c r="NK35" s="503">
        <v>424</v>
      </c>
      <c r="NL35" s="504">
        <v>430</v>
      </c>
      <c r="NM35" s="501">
        <v>12</v>
      </c>
      <c r="NN35" s="503">
        <v>19</v>
      </c>
      <c r="NO35" s="503">
        <v>5</v>
      </c>
      <c r="NP35" s="503">
        <v>4</v>
      </c>
      <c r="NQ35" s="503">
        <v>14</v>
      </c>
      <c r="NR35" s="503">
        <v>32</v>
      </c>
      <c r="NS35" s="503">
        <v>14</v>
      </c>
      <c r="NT35" s="503">
        <v>32</v>
      </c>
      <c r="NU35" s="504">
        <v>9</v>
      </c>
      <c r="NV35" s="505">
        <f t="shared" si="1023"/>
        <v>463</v>
      </c>
      <c r="NW35" s="506">
        <f t="shared" si="1024"/>
        <v>389</v>
      </c>
      <c r="NX35" s="506">
        <f t="shared" si="1025"/>
        <v>481</v>
      </c>
      <c r="NY35" s="506">
        <f t="shared" si="1026"/>
        <v>469</v>
      </c>
      <c r="NZ35" s="506">
        <f t="shared" si="1027"/>
        <v>458</v>
      </c>
      <c r="OA35" s="506">
        <f t="shared" si="1028"/>
        <v>465</v>
      </c>
      <c r="OB35" s="506">
        <f t="shared" si="1029"/>
        <v>392</v>
      </c>
      <c r="OC35" s="506">
        <f t="shared" si="1030"/>
        <v>456</v>
      </c>
      <c r="OD35" s="506">
        <f t="shared" si="1030"/>
        <v>439</v>
      </c>
      <c r="OE35" s="501">
        <v>1007</v>
      </c>
      <c r="OF35" s="502">
        <v>734</v>
      </c>
      <c r="OG35" s="502">
        <v>1054</v>
      </c>
      <c r="OH35" s="502">
        <v>1032</v>
      </c>
      <c r="OI35" s="503">
        <v>845</v>
      </c>
      <c r="OJ35" s="503">
        <v>878</v>
      </c>
      <c r="OK35" s="503">
        <v>651</v>
      </c>
      <c r="OL35" s="503">
        <v>724</v>
      </c>
      <c r="OM35" s="504">
        <v>825</v>
      </c>
      <c r="ON35" s="501">
        <v>980</v>
      </c>
      <c r="OO35" s="503">
        <v>1128</v>
      </c>
      <c r="OP35" s="503">
        <v>1358</v>
      </c>
      <c r="OQ35" s="503">
        <v>1242</v>
      </c>
      <c r="OR35" s="503">
        <v>329</v>
      </c>
      <c r="OS35" s="503">
        <v>566</v>
      </c>
      <c r="OT35" s="503">
        <v>378</v>
      </c>
      <c r="OU35" s="503">
        <v>524</v>
      </c>
      <c r="OV35" s="504">
        <v>647</v>
      </c>
      <c r="OW35" s="505">
        <f t="shared" si="1031"/>
        <v>1987</v>
      </c>
      <c r="OX35" s="506">
        <f t="shared" si="1032"/>
        <v>1862</v>
      </c>
      <c r="OY35" s="506">
        <f t="shared" si="1033"/>
        <v>2412</v>
      </c>
      <c r="OZ35" s="506">
        <f t="shared" si="1034"/>
        <v>2274</v>
      </c>
      <c r="PA35" s="506">
        <f t="shared" si="1035"/>
        <v>1174</v>
      </c>
      <c r="PB35" s="506">
        <f t="shared" si="1036"/>
        <v>1444</v>
      </c>
      <c r="PC35" s="506">
        <f t="shared" si="1037"/>
        <v>1029</v>
      </c>
      <c r="PD35" s="506">
        <f t="shared" si="1038"/>
        <v>1248</v>
      </c>
      <c r="PE35" s="506">
        <f t="shared" si="1038"/>
        <v>1472</v>
      </c>
      <c r="PF35" s="277"/>
      <c r="PG35" s="277"/>
    </row>
    <row r="36" spans="1:423" s="12" customFormat="1" x14ac:dyDescent="0.2">
      <c r="A36" s="11" t="s">
        <v>69</v>
      </c>
      <c r="B36" s="34">
        <f t="shared" si="901"/>
        <v>21117</v>
      </c>
      <c r="C36" s="34">
        <f t="shared" si="902"/>
        <v>21389</v>
      </c>
      <c r="D36" s="34">
        <f t="shared" si="903"/>
        <v>21880</v>
      </c>
      <c r="E36" s="34">
        <f t="shared" si="904"/>
        <v>23386</v>
      </c>
      <c r="F36" s="34">
        <f t="shared" si="905"/>
        <v>22892</v>
      </c>
      <c r="G36" s="34">
        <f t="shared" si="906"/>
        <v>24450</v>
      </c>
      <c r="H36" s="34">
        <f t="shared" si="907"/>
        <v>25473</v>
      </c>
      <c r="I36" s="34">
        <f t="shared" si="908"/>
        <v>26440</v>
      </c>
      <c r="J36" s="34">
        <f t="shared" si="909"/>
        <v>25851</v>
      </c>
      <c r="K36" s="34">
        <f t="shared" si="910"/>
        <v>26849</v>
      </c>
      <c r="L36" s="34">
        <f t="shared" si="911"/>
        <v>26261</v>
      </c>
      <c r="M36" s="35">
        <f t="shared" si="912"/>
        <v>6175</v>
      </c>
      <c r="N36" s="29">
        <f t="shared" si="913"/>
        <v>6722</v>
      </c>
      <c r="O36" s="29">
        <f t="shared" si="914"/>
        <v>7207</v>
      </c>
      <c r="P36" s="29">
        <f t="shared" si="915"/>
        <v>9188</v>
      </c>
      <c r="Q36" s="29">
        <f t="shared" si="916"/>
        <v>8409</v>
      </c>
      <c r="R36" s="29">
        <f t="shared" si="917"/>
        <v>7787</v>
      </c>
      <c r="S36" s="29">
        <f t="shared" si="918"/>
        <v>10214</v>
      </c>
      <c r="T36" s="29">
        <f t="shared" si="919"/>
        <v>11329</v>
      </c>
      <c r="U36" s="29">
        <f t="shared" si="920"/>
        <v>10363</v>
      </c>
      <c r="V36" s="29">
        <f t="shared" si="921"/>
        <v>10722</v>
      </c>
      <c r="W36" s="29">
        <f t="shared" si="922"/>
        <v>10006</v>
      </c>
      <c r="X36" s="35">
        <f t="shared" si="923"/>
        <v>27292</v>
      </c>
      <c r="Y36" s="29">
        <f t="shared" si="924"/>
        <v>28111</v>
      </c>
      <c r="Z36" s="29">
        <f t="shared" si="925"/>
        <v>29087</v>
      </c>
      <c r="AA36" s="29">
        <f t="shared" si="926"/>
        <v>32574</v>
      </c>
      <c r="AB36" s="29">
        <f t="shared" si="927"/>
        <v>31301</v>
      </c>
      <c r="AC36" s="29">
        <f t="shared" si="928"/>
        <v>32237</v>
      </c>
      <c r="AD36" s="29">
        <f t="shared" si="929"/>
        <v>35687</v>
      </c>
      <c r="AE36" s="29">
        <f t="shared" si="930"/>
        <v>37769</v>
      </c>
      <c r="AF36" s="29">
        <f t="shared" si="931"/>
        <v>36214</v>
      </c>
      <c r="AG36" s="29">
        <f t="shared" si="932"/>
        <v>37571</v>
      </c>
      <c r="AH36" s="29">
        <f t="shared" si="933"/>
        <v>36267</v>
      </c>
      <c r="AI36" s="42">
        <v>5344</v>
      </c>
      <c r="AJ36" s="31">
        <v>5729</v>
      </c>
      <c r="AK36" s="31">
        <v>5923</v>
      </c>
      <c r="AL36" s="31">
        <v>7996</v>
      </c>
      <c r="AM36" s="32">
        <v>7062</v>
      </c>
      <c r="AN36" s="32">
        <v>7726</v>
      </c>
      <c r="AO36" s="32">
        <v>7014</v>
      </c>
      <c r="AP36" s="32">
        <v>7262</v>
      </c>
      <c r="AQ36" s="32">
        <v>7105</v>
      </c>
      <c r="AR36" s="32">
        <v>9512</v>
      </c>
      <c r="AS36" s="32">
        <v>9949</v>
      </c>
      <c r="AT36" s="42">
        <v>806</v>
      </c>
      <c r="AU36" s="32">
        <v>1029</v>
      </c>
      <c r="AV36" s="32">
        <v>1147</v>
      </c>
      <c r="AW36" s="32">
        <v>1655</v>
      </c>
      <c r="AX36" s="32">
        <v>1039</v>
      </c>
      <c r="AY36" s="32">
        <v>1262</v>
      </c>
      <c r="AZ36" s="32">
        <v>2242</v>
      </c>
      <c r="BA36" s="32">
        <v>3163</v>
      </c>
      <c r="BB36" s="32">
        <v>2456</v>
      </c>
      <c r="BC36" s="32">
        <v>3472</v>
      </c>
      <c r="BD36" s="32">
        <v>3125</v>
      </c>
      <c r="BE36" s="33">
        <f t="shared" si="934"/>
        <v>8797</v>
      </c>
      <c r="BF36" s="30">
        <f t="shared" si="935"/>
        <v>9483</v>
      </c>
      <c r="BG36" s="30">
        <f t="shared" si="936"/>
        <v>9937</v>
      </c>
      <c r="BH36" s="30">
        <f t="shared" si="937"/>
        <v>14155</v>
      </c>
      <c r="BI36" s="30">
        <f t="shared" si="938"/>
        <v>13574</v>
      </c>
      <c r="BJ36" s="30">
        <f t="shared" si="939"/>
        <v>14114</v>
      </c>
      <c r="BK36" s="30">
        <f t="shared" si="940"/>
        <v>14862</v>
      </c>
      <c r="BL36" s="30">
        <f t="shared" si="941"/>
        <v>15941</v>
      </c>
      <c r="BM36" s="30">
        <f t="shared" si="942"/>
        <v>15117</v>
      </c>
      <c r="BN36" s="30">
        <f t="shared" si="943"/>
        <v>18599</v>
      </c>
      <c r="BO36" s="30">
        <f t="shared" si="943"/>
        <v>18540</v>
      </c>
      <c r="BP36" s="117">
        <f t="shared" si="944"/>
        <v>3453</v>
      </c>
      <c r="BQ36" s="118">
        <f t="shared" si="945"/>
        <v>3754</v>
      </c>
      <c r="BR36" s="118">
        <f t="shared" si="946"/>
        <v>4014</v>
      </c>
      <c r="BS36" s="118">
        <f t="shared" si="947"/>
        <v>6159</v>
      </c>
      <c r="BT36" s="118">
        <f t="shared" si="948"/>
        <v>6512</v>
      </c>
      <c r="BU36" s="118">
        <f t="shared" si="949"/>
        <v>6388</v>
      </c>
      <c r="BV36" s="118">
        <f t="shared" si="950"/>
        <v>7848</v>
      </c>
      <c r="BW36" s="118">
        <f t="shared" si="951"/>
        <v>8679</v>
      </c>
      <c r="BX36" s="118">
        <f t="shared" si="952"/>
        <v>8012</v>
      </c>
      <c r="BY36" s="118">
        <f t="shared" si="953"/>
        <v>9087</v>
      </c>
      <c r="BZ36" s="118">
        <f t="shared" si="953"/>
        <v>8591</v>
      </c>
      <c r="CA36" s="400">
        <f t="shared" si="174"/>
        <v>0.39252017733318179</v>
      </c>
      <c r="CB36" s="401">
        <f t="shared" si="175"/>
        <v>0.39586628703996624</v>
      </c>
      <c r="CC36" s="401">
        <f t="shared" si="176"/>
        <v>0.40394485257119855</v>
      </c>
      <c r="CD36" s="401">
        <f t="shared" si="177"/>
        <v>0.43511126810314377</v>
      </c>
      <c r="CE36" s="401">
        <f t="shared" si="178"/>
        <v>0.47974068071312803</v>
      </c>
      <c r="CF36" s="401">
        <f t="shared" si="179"/>
        <v>0.45260025506589202</v>
      </c>
      <c r="CG36" s="401">
        <f t="shared" si="180"/>
        <v>0.52805813484053288</v>
      </c>
      <c r="CH36" s="401">
        <f t="shared" si="954"/>
        <v>0.54444514145913059</v>
      </c>
      <c r="CI36" s="401">
        <f t="shared" si="955"/>
        <v>0.52999933849308722</v>
      </c>
      <c r="CJ36" s="401">
        <f t="shared" si="956"/>
        <v>0.48857465455131999</v>
      </c>
      <c r="CK36" s="401">
        <f t="shared" si="956"/>
        <v>0.4633764832793959</v>
      </c>
      <c r="CL36" s="119">
        <f t="shared" si="957"/>
        <v>0.64614520958083832</v>
      </c>
      <c r="CM36" s="120">
        <f t="shared" si="958"/>
        <v>0.65526269855123054</v>
      </c>
      <c r="CN36" s="120">
        <f t="shared" si="959"/>
        <v>0.67769711294951884</v>
      </c>
      <c r="CO36" s="120">
        <f t="shared" si="960"/>
        <v>0.77026013006503247</v>
      </c>
      <c r="CP36" s="120">
        <f t="shared" si="961"/>
        <v>0.92211838006230529</v>
      </c>
      <c r="CQ36" s="120">
        <f t="shared" si="962"/>
        <v>0.82681853481749934</v>
      </c>
      <c r="CR36" s="120">
        <f t="shared" si="963"/>
        <v>1.1189050470487596</v>
      </c>
      <c r="CS36" s="120">
        <f t="shared" si="964"/>
        <v>1.1951253098320023</v>
      </c>
      <c r="CT36" s="120">
        <f t="shared" si="965"/>
        <v>1.1276565798733287</v>
      </c>
      <c r="CU36" s="120">
        <f t="shared" si="966"/>
        <v>0.95531959629941132</v>
      </c>
      <c r="CV36" s="120"/>
      <c r="CW36" s="70" t="s">
        <v>36</v>
      </c>
      <c r="CX36" s="39" t="s">
        <v>36</v>
      </c>
      <c r="CY36" s="284" t="s">
        <v>36</v>
      </c>
      <c r="CZ36" s="284" t="s">
        <v>36</v>
      </c>
      <c r="DA36" s="285" t="s">
        <v>36</v>
      </c>
      <c r="DB36" s="285" t="s">
        <v>36</v>
      </c>
      <c r="DC36" s="285" t="s">
        <v>36</v>
      </c>
      <c r="DD36" s="285" t="s">
        <v>36</v>
      </c>
      <c r="DE36" s="14" t="s">
        <v>36</v>
      </c>
      <c r="DF36" s="14" t="s">
        <v>36</v>
      </c>
      <c r="DG36" s="14" t="s">
        <v>36</v>
      </c>
      <c r="DH36" s="281">
        <v>2647</v>
      </c>
      <c r="DI36" s="280">
        <v>2725</v>
      </c>
      <c r="DJ36" s="280">
        <v>2867</v>
      </c>
      <c r="DK36" s="280">
        <v>4504</v>
      </c>
      <c r="DL36" s="280">
        <v>5473</v>
      </c>
      <c r="DM36" s="280">
        <v>5126</v>
      </c>
      <c r="DN36" s="280">
        <v>5606</v>
      </c>
      <c r="DO36" s="280">
        <v>5516</v>
      </c>
      <c r="DP36" s="32">
        <v>5556</v>
      </c>
      <c r="DQ36" s="32">
        <v>5615</v>
      </c>
      <c r="DR36" s="32">
        <v>5466</v>
      </c>
      <c r="DS36" s="286">
        <f t="shared" si="967"/>
        <v>2647</v>
      </c>
      <c r="DT36" s="287">
        <f t="shared" si="968"/>
        <v>2725</v>
      </c>
      <c r="DU36" s="287">
        <f t="shared" si="969"/>
        <v>2867</v>
      </c>
      <c r="DV36" s="287">
        <f t="shared" si="970"/>
        <v>4504</v>
      </c>
      <c r="DW36" s="287">
        <f t="shared" si="971"/>
        <v>5473</v>
      </c>
      <c r="DX36" s="287">
        <f t="shared" si="972"/>
        <v>5126</v>
      </c>
      <c r="DY36" s="287">
        <f t="shared" si="973"/>
        <v>5606</v>
      </c>
      <c r="DZ36" s="287">
        <f t="shared" si="974"/>
        <v>5516</v>
      </c>
      <c r="EA36" s="287">
        <f t="shared" si="975"/>
        <v>5556</v>
      </c>
      <c r="EB36" s="287">
        <f t="shared" si="976"/>
        <v>5615</v>
      </c>
      <c r="EC36" s="287">
        <f t="shared" si="976"/>
        <v>5466</v>
      </c>
      <c r="ED36" s="461">
        <v>440</v>
      </c>
      <c r="EE36" s="444">
        <v>433</v>
      </c>
      <c r="EF36" s="462">
        <v>87</v>
      </c>
      <c r="EG36" s="462">
        <v>64</v>
      </c>
      <c r="EH36" s="468">
        <f t="shared" si="977"/>
        <v>527</v>
      </c>
      <c r="EI36" s="468">
        <f t="shared" si="978"/>
        <v>497</v>
      </c>
      <c r="EJ36" s="461">
        <v>1062</v>
      </c>
      <c r="EK36" s="444">
        <v>1237</v>
      </c>
      <c r="EL36" s="462">
        <v>196</v>
      </c>
      <c r="EM36" s="462">
        <v>201</v>
      </c>
      <c r="EN36" s="468">
        <f t="shared" si="979"/>
        <v>1258</v>
      </c>
      <c r="EO36" s="468">
        <f t="shared" si="979"/>
        <v>1438</v>
      </c>
      <c r="EP36" s="461">
        <v>1606</v>
      </c>
      <c r="EQ36" s="444">
        <v>1469</v>
      </c>
      <c r="ER36" s="462">
        <v>67</v>
      </c>
      <c r="ES36" s="462">
        <v>55</v>
      </c>
      <c r="ET36" s="468">
        <f t="shared" si="980"/>
        <v>1673</v>
      </c>
      <c r="EU36" s="468">
        <f t="shared" si="980"/>
        <v>1524</v>
      </c>
      <c r="EV36" s="461">
        <v>3265</v>
      </c>
      <c r="EW36" s="444">
        <v>3356</v>
      </c>
      <c r="EX36" s="462">
        <v>256</v>
      </c>
      <c r="EY36" s="462">
        <v>253</v>
      </c>
      <c r="EZ36" s="468">
        <f t="shared" si="981"/>
        <v>3521</v>
      </c>
      <c r="FA36" s="468">
        <f t="shared" si="981"/>
        <v>3609</v>
      </c>
      <c r="FB36" s="461">
        <v>2136</v>
      </c>
      <c r="FC36" s="444">
        <v>1994</v>
      </c>
      <c r="FD36" s="462">
        <v>204</v>
      </c>
      <c r="FE36" s="462">
        <v>178</v>
      </c>
      <c r="FF36" s="468">
        <f t="shared" si="982"/>
        <v>2340</v>
      </c>
      <c r="FG36" s="468">
        <f t="shared" si="982"/>
        <v>2172</v>
      </c>
      <c r="FH36" s="461">
        <v>1208</v>
      </c>
      <c r="FI36" s="444">
        <v>1127</v>
      </c>
      <c r="FJ36" s="462">
        <v>125</v>
      </c>
      <c r="FK36" s="462">
        <v>136</v>
      </c>
      <c r="FL36" s="468">
        <f t="shared" si="983"/>
        <v>1333</v>
      </c>
      <c r="FM36" s="468">
        <f t="shared" si="983"/>
        <v>1263</v>
      </c>
      <c r="FN36" s="461">
        <v>2344</v>
      </c>
      <c r="FO36" s="444">
        <v>1501</v>
      </c>
      <c r="FP36" s="462">
        <v>174</v>
      </c>
      <c r="FQ36" s="462">
        <v>136</v>
      </c>
      <c r="FR36" s="468">
        <f t="shared" si="984"/>
        <v>2518</v>
      </c>
      <c r="FS36" s="468">
        <f t="shared" si="984"/>
        <v>1637</v>
      </c>
      <c r="FT36" s="461">
        <v>1677</v>
      </c>
      <c r="FU36" s="444">
        <v>1795</v>
      </c>
      <c r="FV36" s="462">
        <v>45</v>
      </c>
      <c r="FW36" s="462">
        <v>51</v>
      </c>
      <c r="FX36" s="468">
        <f t="shared" si="985"/>
        <v>1722</v>
      </c>
      <c r="FY36" s="468">
        <f t="shared" si="985"/>
        <v>1846</v>
      </c>
      <c r="FZ36" s="461">
        <v>25</v>
      </c>
      <c r="GA36" s="444">
        <v>28</v>
      </c>
      <c r="GB36" s="462">
        <v>5</v>
      </c>
      <c r="GC36" s="462">
        <v>4</v>
      </c>
      <c r="GD36" s="468">
        <f t="shared" si="986"/>
        <v>30</v>
      </c>
      <c r="GE36" s="468">
        <f t="shared" si="986"/>
        <v>32</v>
      </c>
      <c r="GF36" s="461">
        <v>2532</v>
      </c>
      <c r="GG36" s="444">
        <v>2317</v>
      </c>
      <c r="GH36" s="462">
        <v>429</v>
      </c>
      <c r="GI36" s="462">
        <v>299</v>
      </c>
      <c r="GJ36" s="468">
        <f t="shared" si="987"/>
        <v>2961</v>
      </c>
      <c r="GK36" s="468">
        <f t="shared" si="987"/>
        <v>2616</v>
      </c>
      <c r="GL36" s="461">
        <v>813</v>
      </c>
      <c r="GM36" s="444">
        <v>854</v>
      </c>
      <c r="GN36" s="462">
        <v>11</v>
      </c>
      <c r="GO36" s="462">
        <v>20</v>
      </c>
      <c r="GP36" s="468">
        <f t="shared" si="988"/>
        <v>824</v>
      </c>
      <c r="GQ36" s="468">
        <f t="shared" si="988"/>
        <v>874</v>
      </c>
      <c r="GR36" s="461">
        <v>229</v>
      </c>
      <c r="GS36" s="444">
        <v>201</v>
      </c>
      <c r="GT36" s="462">
        <v>36</v>
      </c>
      <c r="GU36" s="462">
        <v>18</v>
      </c>
      <c r="GV36" s="327">
        <f t="shared" si="989"/>
        <v>265</v>
      </c>
      <c r="GW36" s="327">
        <f t="shared" si="989"/>
        <v>219</v>
      </c>
      <c r="GX36" s="501">
        <v>1158</v>
      </c>
      <c r="GY36" s="502">
        <v>1161</v>
      </c>
      <c r="GZ36" s="502">
        <v>1302</v>
      </c>
      <c r="HA36" s="502">
        <v>1191</v>
      </c>
      <c r="HB36" s="503">
        <v>1671</v>
      </c>
      <c r="HC36" s="503">
        <v>1303</v>
      </c>
      <c r="HD36" s="503">
        <v>1313</v>
      </c>
      <c r="HE36" s="503">
        <v>1282</v>
      </c>
      <c r="HF36" s="504">
        <v>1193</v>
      </c>
      <c r="HG36" s="501">
        <v>45</v>
      </c>
      <c r="HH36" s="503">
        <v>30</v>
      </c>
      <c r="HI36" s="503">
        <v>44</v>
      </c>
      <c r="HJ36" s="503">
        <v>55</v>
      </c>
      <c r="HK36" s="503">
        <v>55</v>
      </c>
      <c r="HL36" s="503">
        <v>35</v>
      </c>
      <c r="HM36" s="503">
        <v>60</v>
      </c>
      <c r="HN36" s="503">
        <v>84</v>
      </c>
      <c r="HO36" s="504">
        <v>107</v>
      </c>
      <c r="HP36" s="505">
        <f t="shared" si="990"/>
        <v>1203</v>
      </c>
      <c r="HQ36" s="506">
        <f t="shared" si="991"/>
        <v>1191</v>
      </c>
      <c r="HR36" s="506">
        <f t="shared" si="992"/>
        <v>1346</v>
      </c>
      <c r="HS36" s="506">
        <f t="shared" si="993"/>
        <v>1246</v>
      </c>
      <c r="HT36" s="506">
        <f t="shared" si="994"/>
        <v>1726</v>
      </c>
      <c r="HU36" s="506">
        <f t="shared" si="995"/>
        <v>1338</v>
      </c>
      <c r="HV36" s="506">
        <f t="shared" si="996"/>
        <v>1373</v>
      </c>
      <c r="HW36" s="506">
        <f t="shared" si="997"/>
        <v>1366</v>
      </c>
      <c r="HX36" s="506">
        <f t="shared" si="998"/>
        <v>1300</v>
      </c>
      <c r="HY36" s="505">
        <f t="shared" si="226"/>
        <v>6704</v>
      </c>
      <c r="HZ36" s="507">
        <f t="shared" si="227"/>
        <v>6803</v>
      </c>
      <c r="IA36" s="507">
        <f t="shared" si="228"/>
        <v>7199</v>
      </c>
      <c r="IB36" s="507">
        <f t="shared" si="229"/>
        <v>6999</v>
      </c>
      <c r="IC36" s="508">
        <f t="shared" si="230"/>
        <v>8113</v>
      </c>
      <c r="ID36" s="508">
        <f t="shared" si="231"/>
        <v>9436</v>
      </c>
      <c r="IE36" s="508">
        <f t="shared" si="232"/>
        <v>11290</v>
      </c>
      <c r="IF36" s="508">
        <f t="shared" si="233"/>
        <v>11823</v>
      </c>
      <c r="IG36" s="508">
        <f t="shared" si="233"/>
        <v>12262</v>
      </c>
      <c r="IH36" s="505">
        <f t="shared" si="234"/>
        <v>1743</v>
      </c>
      <c r="II36" s="506">
        <f t="shared" si="235"/>
        <v>1994</v>
      </c>
      <c r="IJ36" s="506">
        <f t="shared" si="236"/>
        <v>2330</v>
      </c>
      <c r="IK36" s="506">
        <f t="shared" si="237"/>
        <v>2006</v>
      </c>
      <c r="IL36" s="506">
        <f t="shared" si="238"/>
        <v>1130</v>
      </c>
      <c r="IM36" s="506">
        <f t="shared" si="239"/>
        <v>827</v>
      </c>
      <c r="IN36" s="506">
        <f t="shared" si="240"/>
        <v>1593</v>
      </c>
      <c r="IO36" s="506">
        <f t="shared" si="241"/>
        <v>1854</v>
      </c>
      <c r="IP36" s="506">
        <f t="shared" si="241"/>
        <v>1633</v>
      </c>
      <c r="IQ36" s="505">
        <f t="shared" si="242"/>
        <v>8447</v>
      </c>
      <c r="IR36" s="506">
        <f t="shared" si="243"/>
        <v>8797</v>
      </c>
      <c r="IS36" s="506">
        <f t="shared" si="244"/>
        <v>9529</v>
      </c>
      <c r="IT36" s="506">
        <f t="shared" si="245"/>
        <v>9005</v>
      </c>
      <c r="IU36" s="506">
        <f t="shared" si="246"/>
        <v>9243</v>
      </c>
      <c r="IV36" s="506">
        <f t="shared" si="247"/>
        <v>10263</v>
      </c>
      <c r="IW36" s="506">
        <f t="shared" si="248"/>
        <v>12883</v>
      </c>
      <c r="IX36" s="506">
        <f t="shared" si="249"/>
        <v>13677</v>
      </c>
      <c r="IY36" s="506">
        <f t="shared" si="249"/>
        <v>13895</v>
      </c>
      <c r="IZ36" s="501">
        <v>5301</v>
      </c>
      <c r="JA36" s="502">
        <v>5405</v>
      </c>
      <c r="JB36" s="502">
        <v>5858</v>
      </c>
      <c r="JC36" s="502">
        <v>5817</v>
      </c>
      <c r="JD36" s="503">
        <v>7244</v>
      </c>
      <c r="JE36" s="503">
        <v>8490</v>
      </c>
      <c r="JF36" s="503">
        <v>10448</v>
      </c>
      <c r="JG36" s="503">
        <v>10707</v>
      </c>
      <c r="JH36" s="504">
        <v>11169</v>
      </c>
      <c r="JI36" s="501">
        <v>1495</v>
      </c>
      <c r="JJ36" s="503">
        <v>1727</v>
      </c>
      <c r="JK36" s="503">
        <v>1901</v>
      </c>
      <c r="JL36" s="503">
        <v>1734</v>
      </c>
      <c r="JM36" s="503">
        <v>1005</v>
      </c>
      <c r="JN36" s="503">
        <v>704</v>
      </c>
      <c r="JO36" s="503">
        <v>1430</v>
      </c>
      <c r="JP36" s="503">
        <v>1686</v>
      </c>
      <c r="JQ36" s="504">
        <v>1481</v>
      </c>
      <c r="JR36" s="505">
        <f t="shared" si="999"/>
        <v>6796</v>
      </c>
      <c r="JS36" s="506">
        <f t="shared" si="1000"/>
        <v>7132</v>
      </c>
      <c r="JT36" s="506">
        <f t="shared" si="1001"/>
        <v>7759</v>
      </c>
      <c r="JU36" s="506">
        <f t="shared" si="1002"/>
        <v>7551</v>
      </c>
      <c r="JV36" s="506">
        <f t="shared" si="1003"/>
        <v>8249</v>
      </c>
      <c r="JW36" s="506">
        <f t="shared" si="1004"/>
        <v>9194</v>
      </c>
      <c r="JX36" s="506">
        <f t="shared" si="1005"/>
        <v>11878</v>
      </c>
      <c r="JY36" s="506">
        <f t="shared" si="1006"/>
        <v>12393</v>
      </c>
      <c r="JZ36" s="506">
        <f t="shared" si="1006"/>
        <v>12650</v>
      </c>
      <c r="KA36" s="501">
        <v>1403</v>
      </c>
      <c r="KB36" s="502">
        <v>1398</v>
      </c>
      <c r="KC36" s="502">
        <v>1341</v>
      </c>
      <c r="KD36" s="502">
        <v>1182</v>
      </c>
      <c r="KE36" s="503">
        <v>869</v>
      </c>
      <c r="KF36" s="503">
        <v>946</v>
      </c>
      <c r="KG36" s="503">
        <v>842</v>
      </c>
      <c r="KH36" s="503">
        <v>1116</v>
      </c>
      <c r="KI36" s="504">
        <v>1093</v>
      </c>
      <c r="KJ36" s="501">
        <v>248</v>
      </c>
      <c r="KK36" s="503">
        <v>267</v>
      </c>
      <c r="KL36" s="503">
        <v>429</v>
      </c>
      <c r="KM36" s="503">
        <v>272</v>
      </c>
      <c r="KN36" s="503">
        <v>125</v>
      </c>
      <c r="KO36" s="503">
        <v>123</v>
      </c>
      <c r="KP36" s="503">
        <v>163</v>
      </c>
      <c r="KQ36" s="503">
        <v>168</v>
      </c>
      <c r="KR36" s="504">
        <v>152</v>
      </c>
      <c r="KS36" s="505">
        <f t="shared" si="1007"/>
        <v>1651</v>
      </c>
      <c r="KT36" s="506">
        <f t="shared" si="1008"/>
        <v>1665</v>
      </c>
      <c r="KU36" s="506">
        <f t="shared" si="1009"/>
        <v>1770</v>
      </c>
      <c r="KV36" s="506">
        <f t="shared" si="1010"/>
        <v>1454</v>
      </c>
      <c r="KW36" s="506">
        <f t="shared" si="1011"/>
        <v>994</v>
      </c>
      <c r="KX36" s="506">
        <f t="shared" si="1012"/>
        <v>1069</v>
      </c>
      <c r="KY36" s="506">
        <f t="shared" si="1013"/>
        <v>1005</v>
      </c>
      <c r="KZ36" s="506">
        <f t="shared" si="1014"/>
        <v>1284</v>
      </c>
      <c r="LA36" s="506">
        <f t="shared" si="1014"/>
        <v>1245</v>
      </c>
      <c r="LB36" s="505">
        <f t="shared" si="258"/>
        <v>7911</v>
      </c>
      <c r="LC36" s="507">
        <f t="shared" si="259"/>
        <v>7696</v>
      </c>
      <c r="LD36" s="507">
        <f t="shared" si="260"/>
        <v>7456</v>
      </c>
      <c r="LE36" s="507">
        <f t="shared" si="261"/>
        <v>7200</v>
      </c>
      <c r="LF36" s="508">
        <f t="shared" si="262"/>
        <v>6046</v>
      </c>
      <c r="LG36" s="508">
        <f t="shared" si="263"/>
        <v>5985</v>
      </c>
      <c r="LH36" s="508">
        <f t="shared" si="264"/>
        <v>5856</v>
      </c>
      <c r="LI36" s="508">
        <f t="shared" si="265"/>
        <v>6073</v>
      </c>
      <c r="LJ36" s="508">
        <f t="shared" si="265"/>
        <v>5291</v>
      </c>
      <c r="LK36" s="505">
        <f t="shared" si="266"/>
        <v>934</v>
      </c>
      <c r="LL36" s="506">
        <f t="shared" si="267"/>
        <v>944</v>
      </c>
      <c r="LM36" s="506">
        <f t="shared" si="268"/>
        <v>819</v>
      </c>
      <c r="LN36" s="506">
        <f t="shared" si="269"/>
        <v>968</v>
      </c>
      <c r="LO36" s="506">
        <f t="shared" si="270"/>
        <v>712</v>
      </c>
      <c r="LP36" s="506">
        <f t="shared" si="271"/>
        <v>537</v>
      </c>
      <c r="LQ36" s="506">
        <f t="shared" si="272"/>
        <v>713</v>
      </c>
      <c r="LR36" s="506">
        <f t="shared" si="273"/>
        <v>712</v>
      </c>
      <c r="LS36" s="506">
        <f t="shared" si="273"/>
        <v>611</v>
      </c>
      <c r="LT36" s="505">
        <f t="shared" si="274"/>
        <v>8845</v>
      </c>
      <c r="LU36" s="506">
        <f t="shared" si="275"/>
        <v>8640</v>
      </c>
      <c r="LV36" s="506">
        <f t="shared" si="276"/>
        <v>8275</v>
      </c>
      <c r="LW36" s="506">
        <f t="shared" si="277"/>
        <v>8168</v>
      </c>
      <c r="LX36" s="506">
        <f t="shared" si="278"/>
        <v>6758</v>
      </c>
      <c r="LY36" s="506">
        <f t="shared" si="279"/>
        <v>6522</v>
      </c>
      <c r="LZ36" s="506">
        <f t="shared" si="280"/>
        <v>6569</v>
      </c>
      <c r="MA36" s="506">
        <f t="shared" si="281"/>
        <v>6785</v>
      </c>
      <c r="MB36" s="506">
        <f t="shared" si="281"/>
        <v>5902</v>
      </c>
      <c r="MC36" s="501">
        <v>4761</v>
      </c>
      <c r="MD36" s="502">
        <v>4610</v>
      </c>
      <c r="ME36" s="502">
        <v>4423</v>
      </c>
      <c r="MF36" s="502">
        <v>4560</v>
      </c>
      <c r="MG36" s="503">
        <v>3446</v>
      </c>
      <c r="MH36" s="503">
        <v>3450</v>
      </c>
      <c r="MI36" s="503">
        <v>3309</v>
      </c>
      <c r="MJ36" s="503">
        <v>3443</v>
      </c>
      <c r="MK36" s="504">
        <v>2896</v>
      </c>
      <c r="ML36" s="501">
        <v>819</v>
      </c>
      <c r="MM36" s="503">
        <v>816</v>
      </c>
      <c r="MN36" s="503">
        <v>700</v>
      </c>
      <c r="MO36" s="503">
        <v>825</v>
      </c>
      <c r="MP36" s="503">
        <v>580</v>
      </c>
      <c r="MQ36" s="503">
        <v>467</v>
      </c>
      <c r="MR36" s="503">
        <v>604</v>
      </c>
      <c r="MS36" s="503">
        <v>611</v>
      </c>
      <c r="MT36" s="504">
        <v>530</v>
      </c>
      <c r="MU36" s="505">
        <f t="shared" si="1015"/>
        <v>5580</v>
      </c>
      <c r="MV36" s="506">
        <f t="shared" si="1016"/>
        <v>5426</v>
      </c>
      <c r="MW36" s="506">
        <f t="shared" si="1017"/>
        <v>5123</v>
      </c>
      <c r="MX36" s="506">
        <f t="shared" si="1018"/>
        <v>5385</v>
      </c>
      <c r="MY36" s="506">
        <f t="shared" si="1019"/>
        <v>4026</v>
      </c>
      <c r="MZ36" s="506">
        <f t="shared" si="1020"/>
        <v>3917</v>
      </c>
      <c r="NA36" s="506">
        <f t="shared" si="1021"/>
        <v>3913</v>
      </c>
      <c r="NB36" s="506">
        <f t="shared" si="1022"/>
        <v>4054</v>
      </c>
      <c r="NC36" s="506">
        <f t="shared" si="1022"/>
        <v>3426</v>
      </c>
      <c r="ND36" s="501">
        <v>952</v>
      </c>
      <c r="NE36" s="502">
        <v>922</v>
      </c>
      <c r="NF36" s="502">
        <v>958</v>
      </c>
      <c r="NG36" s="502">
        <v>830</v>
      </c>
      <c r="NH36" s="503">
        <v>787</v>
      </c>
      <c r="NI36" s="503">
        <v>655</v>
      </c>
      <c r="NJ36" s="503">
        <v>624</v>
      </c>
      <c r="NK36" s="503">
        <v>587</v>
      </c>
      <c r="NL36" s="504">
        <v>553</v>
      </c>
      <c r="NM36" s="501">
        <v>9</v>
      </c>
      <c r="NN36" s="503">
        <v>11</v>
      </c>
      <c r="NO36" s="503">
        <v>15</v>
      </c>
      <c r="NP36" s="503">
        <v>12</v>
      </c>
      <c r="NQ36" s="503">
        <v>13</v>
      </c>
      <c r="NR36" s="503">
        <v>10</v>
      </c>
      <c r="NS36" s="503">
        <v>33</v>
      </c>
      <c r="NT36" s="503">
        <v>24</v>
      </c>
      <c r="NU36" s="504">
        <v>8</v>
      </c>
      <c r="NV36" s="505">
        <f t="shared" si="1023"/>
        <v>961</v>
      </c>
      <c r="NW36" s="506">
        <f t="shared" si="1024"/>
        <v>933</v>
      </c>
      <c r="NX36" s="506">
        <f t="shared" si="1025"/>
        <v>973</v>
      </c>
      <c r="NY36" s="506">
        <f t="shared" si="1026"/>
        <v>842</v>
      </c>
      <c r="NZ36" s="506">
        <f t="shared" si="1027"/>
        <v>800</v>
      </c>
      <c r="OA36" s="506">
        <f t="shared" si="1028"/>
        <v>665</v>
      </c>
      <c r="OB36" s="506">
        <f t="shared" si="1029"/>
        <v>657</v>
      </c>
      <c r="OC36" s="506">
        <f t="shared" si="1030"/>
        <v>611</v>
      </c>
      <c r="OD36" s="506">
        <f t="shared" si="1030"/>
        <v>561</v>
      </c>
      <c r="OE36" s="501">
        <v>2198</v>
      </c>
      <c r="OF36" s="502">
        <v>2164</v>
      </c>
      <c r="OG36" s="502">
        <v>2075</v>
      </c>
      <c r="OH36" s="502">
        <v>1810</v>
      </c>
      <c r="OI36" s="503">
        <v>1813</v>
      </c>
      <c r="OJ36" s="503">
        <v>1880</v>
      </c>
      <c r="OK36" s="503">
        <v>1923</v>
      </c>
      <c r="OL36" s="503">
        <v>2043</v>
      </c>
      <c r="OM36" s="504">
        <v>1842</v>
      </c>
      <c r="ON36" s="501">
        <v>106</v>
      </c>
      <c r="OO36" s="503">
        <v>117</v>
      </c>
      <c r="OP36" s="503">
        <v>104</v>
      </c>
      <c r="OQ36" s="503">
        <v>131</v>
      </c>
      <c r="OR36" s="503">
        <v>119</v>
      </c>
      <c r="OS36" s="503">
        <v>60</v>
      </c>
      <c r="OT36" s="503">
        <v>76</v>
      </c>
      <c r="OU36" s="503">
        <v>77</v>
      </c>
      <c r="OV36" s="504">
        <v>73</v>
      </c>
      <c r="OW36" s="505">
        <f t="shared" si="1031"/>
        <v>2304</v>
      </c>
      <c r="OX36" s="506">
        <f t="shared" si="1032"/>
        <v>2281</v>
      </c>
      <c r="OY36" s="506">
        <f t="shared" si="1033"/>
        <v>2179</v>
      </c>
      <c r="OZ36" s="506">
        <f t="shared" si="1034"/>
        <v>1941</v>
      </c>
      <c r="PA36" s="506">
        <f t="shared" si="1035"/>
        <v>1932</v>
      </c>
      <c r="PB36" s="506">
        <f t="shared" si="1036"/>
        <v>1940</v>
      </c>
      <c r="PC36" s="506">
        <f t="shared" si="1037"/>
        <v>1999</v>
      </c>
      <c r="PD36" s="506">
        <f t="shared" si="1038"/>
        <v>2120</v>
      </c>
      <c r="PE36" s="506">
        <f t="shared" si="1038"/>
        <v>1915</v>
      </c>
      <c r="PF36" s="277"/>
      <c r="PG36" s="277"/>
    </row>
    <row r="37" spans="1:423" s="12" customFormat="1" x14ac:dyDescent="0.2">
      <c r="A37" s="13" t="s">
        <v>71</v>
      </c>
      <c r="B37" s="121">
        <f t="shared" si="901"/>
        <v>2456</v>
      </c>
      <c r="C37" s="121">
        <f t="shared" si="902"/>
        <v>2464</v>
      </c>
      <c r="D37" s="121">
        <f t="shared" si="903"/>
        <v>2440</v>
      </c>
      <c r="E37" s="121">
        <f t="shared" si="904"/>
        <v>2440</v>
      </c>
      <c r="F37" s="121">
        <f t="shared" si="905"/>
        <v>2536</v>
      </c>
      <c r="G37" s="121">
        <f t="shared" si="906"/>
        <v>2610</v>
      </c>
      <c r="H37" s="121">
        <f t="shared" si="907"/>
        <v>2669</v>
      </c>
      <c r="I37" s="121">
        <f t="shared" si="908"/>
        <v>2774</v>
      </c>
      <c r="J37" s="121">
        <f t="shared" si="909"/>
        <v>2807</v>
      </c>
      <c r="K37" s="121">
        <f t="shared" si="910"/>
        <v>2817</v>
      </c>
      <c r="L37" s="121">
        <f t="shared" si="911"/>
        <v>2911</v>
      </c>
      <c r="M37" s="122">
        <f t="shared" si="912"/>
        <v>169</v>
      </c>
      <c r="N37" s="121">
        <f t="shared" si="913"/>
        <v>944</v>
      </c>
      <c r="O37" s="121">
        <f t="shared" si="914"/>
        <v>952</v>
      </c>
      <c r="P37" s="121">
        <f t="shared" si="915"/>
        <v>865</v>
      </c>
      <c r="Q37" s="121">
        <f t="shared" si="916"/>
        <v>745</v>
      </c>
      <c r="R37" s="121">
        <f t="shared" si="917"/>
        <v>919</v>
      </c>
      <c r="S37" s="121">
        <f t="shared" si="918"/>
        <v>935</v>
      </c>
      <c r="T37" s="121">
        <f t="shared" si="919"/>
        <v>1053</v>
      </c>
      <c r="U37" s="121">
        <f t="shared" si="920"/>
        <v>1183</v>
      </c>
      <c r="V37" s="121">
        <f t="shared" si="921"/>
        <v>1131</v>
      </c>
      <c r="W37" s="121">
        <f t="shared" si="922"/>
        <v>1135</v>
      </c>
      <c r="X37" s="122">
        <f t="shared" si="923"/>
        <v>2625</v>
      </c>
      <c r="Y37" s="121">
        <f t="shared" si="924"/>
        <v>3408</v>
      </c>
      <c r="Z37" s="121">
        <f t="shared" si="925"/>
        <v>3392</v>
      </c>
      <c r="AA37" s="121">
        <f t="shared" si="926"/>
        <v>3305</v>
      </c>
      <c r="AB37" s="121">
        <f t="shared" si="927"/>
        <v>3281</v>
      </c>
      <c r="AC37" s="121">
        <f t="shared" si="928"/>
        <v>3529</v>
      </c>
      <c r="AD37" s="121">
        <f t="shared" si="929"/>
        <v>3604</v>
      </c>
      <c r="AE37" s="121">
        <f t="shared" si="930"/>
        <v>3827</v>
      </c>
      <c r="AF37" s="121">
        <f t="shared" si="931"/>
        <v>3990</v>
      </c>
      <c r="AG37" s="121">
        <f t="shared" si="932"/>
        <v>3948</v>
      </c>
      <c r="AH37" s="121">
        <f t="shared" si="933"/>
        <v>4046</v>
      </c>
      <c r="AI37" s="136">
        <v>758</v>
      </c>
      <c r="AJ37" s="137">
        <v>791</v>
      </c>
      <c r="AK37" s="137">
        <v>830</v>
      </c>
      <c r="AL37" s="137">
        <v>845</v>
      </c>
      <c r="AM37" s="137">
        <v>895</v>
      </c>
      <c r="AN37" s="137">
        <v>970</v>
      </c>
      <c r="AO37" s="137">
        <v>1007</v>
      </c>
      <c r="AP37" s="137">
        <v>1070</v>
      </c>
      <c r="AQ37" s="137">
        <v>1095</v>
      </c>
      <c r="AR37" s="137">
        <v>1026</v>
      </c>
      <c r="AS37" s="137">
        <v>1009</v>
      </c>
      <c r="AT37" s="136">
        <v>41</v>
      </c>
      <c r="AU37" s="137">
        <v>42</v>
      </c>
      <c r="AV37" s="137">
        <v>54</v>
      </c>
      <c r="AW37" s="137">
        <v>51</v>
      </c>
      <c r="AX37" s="137">
        <v>60</v>
      </c>
      <c r="AY37" s="137">
        <v>73</v>
      </c>
      <c r="AZ37" s="137">
        <v>76</v>
      </c>
      <c r="BA37" s="137">
        <v>81</v>
      </c>
      <c r="BB37" s="137">
        <v>100</v>
      </c>
      <c r="BC37" s="137">
        <v>110</v>
      </c>
      <c r="BD37" s="137">
        <v>69</v>
      </c>
      <c r="BE37" s="142">
        <f t="shared" si="934"/>
        <v>799</v>
      </c>
      <c r="BF37" s="143">
        <f t="shared" si="935"/>
        <v>1577</v>
      </c>
      <c r="BG37" s="143">
        <f t="shared" si="936"/>
        <v>1615</v>
      </c>
      <c r="BH37" s="143">
        <f t="shared" si="937"/>
        <v>1562</v>
      </c>
      <c r="BI37" s="143">
        <f t="shared" si="938"/>
        <v>1490</v>
      </c>
      <c r="BJ37" s="143">
        <f t="shared" si="939"/>
        <v>1739</v>
      </c>
      <c r="BK37" s="143">
        <f t="shared" si="940"/>
        <v>1794</v>
      </c>
      <c r="BL37" s="143">
        <f t="shared" si="941"/>
        <v>1981</v>
      </c>
      <c r="BM37" s="143">
        <f t="shared" si="942"/>
        <v>2131</v>
      </c>
      <c r="BN37" s="143">
        <f t="shared" si="943"/>
        <v>2040</v>
      </c>
      <c r="BO37" s="143">
        <f t="shared" si="943"/>
        <v>2024</v>
      </c>
      <c r="BP37" s="131">
        <f t="shared" si="944"/>
        <v>41</v>
      </c>
      <c r="BQ37" s="132">
        <f t="shared" si="945"/>
        <v>786</v>
      </c>
      <c r="BR37" s="132">
        <f t="shared" si="946"/>
        <v>785</v>
      </c>
      <c r="BS37" s="132">
        <f t="shared" si="947"/>
        <v>717</v>
      </c>
      <c r="BT37" s="132">
        <f t="shared" si="948"/>
        <v>595</v>
      </c>
      <c r="BU37" s="132">
        <f t="shared" si="949"/>
        <v>769</v>
      </c>
      <c r="BV37" s="132">
        <f t="shared" si="950"/>
        <v>787</v>
      </c>
      <c r="BW37" s="132">
        <f t="shared" si="951"/>
        <v>911</v>
      </c>
      <c r="BX37" s="132">
        <f t="shared" si="952"/>
        <v>1036</v>
      </c>
      <c r="BY37" s="132">
        <f t="shared" si="953"/>
        <v>1014</v>
      </c>
      <c r="BZ37" s="132">
        <f t="shared" si="953"/>
        <v>1015</v>
      </c>
      <c r="CA37" s="402">
        <f t="shared" si="174"/>
        <v>5.1314142678347933E-2</v>
      </c>
      <c r="CB37" s="403">
        <f t="shared" si="175"/>
        <v>0.49841471147748889</v>
      </c>
      <c r="CC37" s="403">
        <f t="shared" si="176"/>
        <v>0.48606811145510836</v>
      </c>
      <c r="CD37" s="403">
        <f t="shared" si="177"/>
        <v>0.45902688860435337</v>
      </c>
      <c r="CE37" s="403">
        <f t="shared" si="178"/>
        <v>0.39932885906040266</v>
      </c>
      <c r="CF37" s="403">
        <f t="shared" si="179"/>
        <v>0.44220816561242093</v>
      </c>
      <c r="CG37" s="403">
        <f t="shared" si="180"/>
        <v>0.43868450390189523</v>
      </c>
      <c r="CH37" s="403">
        <f t="shared" si="954"/>
        <v>0.45986875315497222</v>
      </c>
      <c r="CI37" s="403">
        <f t="shared" si="955"/>
        <v>0.48615673392773345</v>
      </c>
      <c r="CJ37" s="403">
        <f t="shared" si="956"/>
        <v>0.49705882352941178</v>
      </c>
      <c r="CK37" s="403">
        <f t="shared" si="956"/>
        <v>0.50148221343873522</v>
      </c>
      <c r="CL37" s="144">
        <f t="shared" si="957"/>
        <v>5.4089709762532981E-2</v>
      </c>
      <c r="CM37" s="145">
        <f t="shared" si="958"/>
        <v>0.99367888748419719</v>
      </c>
      <c r="CN37" s="145">
        <f t="shared" si="959"/>
        <v>0.94578313253012047</v>
      </c>
      <c r="CO37" s="145">
        <f t="shared" si="960"/>
        <v>0.84852071005917162</v>
      </c>
      <c r="CP37" s="145">
        <f t="shared" si="961"/>
        <v>0.66480446927374304</v>
      </c>
      <c r="CQ37" s="145">
        <f t="shared" si="962"/>
        <v>0.79278350515463913</v>
      </c>
      <c r="CR37" s="145">
        <f t="shared" si="963"/>
        <v>0.78152929493545187</v>
      </c>
      <c r="CS37" s="145">
        <f t="shared" si="964"/>
        <v>0.8514018691588785</v>
      </c>
      <c r="CT37" s="145">
        <f t="shared" si="965"/>
        <v>0.94611872146118725</v>
      </c>
      <c r="CU37" s="145">
        <f t="shared" si="966"/>
        <v>0.98830409356725146</v>
      </c>
      <c r="CV37" s="145"/>
      <c r="CW37" s="62" t="s">
        <v>36</v>
      </c>
      <c r="CX37" s="27" t="s">
        <v>36</v>
      </c>
      <c r="CY37" s="289" t="s">
        <v>36</v>
      </c>
      <c r="CZ37" s="289" t="s">
        <v>36</v>
      </c>
      <c r="DA37" s="289" t="s">
        <v>36</v>
      </c>
      <c r="DB37" s="289" t="s">
        <v>36</v>
      </c>
      <c r="DC37" s="289" t="s">
        <v>36</v>
      </c>
      <c r="DD37" s="289" t="s">
        <v>36</v>
      </c>
      <c r="DE37" s="27" t="s">
        <v>36</v>
      </c>
      <c r="DF37" s="27" t="s">
        <v>36</v>
      </c>
      <c r="DG37" s="27" t="s">
        <v>36</v>
      </c>
      <c r="DH37" s="290"/>
      <c r="DI37" s="272">
        <v>744</v>
      </c>
      <c r="DJ37" s="272">
        <v>731</v>
      </c>
      <c r="DK37" s="272">
        <v>666</v>
      </c>
      <c r="DL37" s="272">
        <v>535</v>
      </c>
      <c r="DM37" s="272">
        <v>696</v>
      </c>
      <c r="DN37" s="272">
        <v>711</v>
      </c>
      <c r="DO37" s="272">
        <v>830</v>
      </c>
      <c r="DP37" s="137">
        <v>936</v>
      </c>
      <c r="DQ37" s="137">
        <v>904</v>
      </c>
      <c r="DR37" s="137">
        <v>946</v>
      </c>
      <c r="DS37" s="291">
        <f t="shared" si="967"/>
        <v>0</v>
      </c>
      <c r="DT37" s="292">
        <f t="shared" si="968"/>
        <v>744</v>
      </c>
      <c r="DU37" s="292">
        <f t="shared" si="969"/>
        <v>731</v>
      </c>
      <c r="DV37" s="292">
        <f t="shared" si="970"/>
        <v>666</v>
      </c>
      <c r="DW37" s="292">
        <f t="shared" si="971"/>
        <v>535</v>
      </c>
      <c r="DX37" s="292">
        <f t="shared" si="972"/>
        <v>696</v>
      </c>
      <c r="DY37" s="292">
        <f t="shared" si="973"/>
        <v>711</v>
      </c>
      <c r="DZ37" s="292">
        <f t="shared" si="974"/>
        <v>830</v>
      </c>
      <c r="EA37" s="292">
        <f t="shared" si="975"/>
        <v>936</v>
      </c>
      <c r="EB37" s="292">
        <f t="shared" si="976"/>
        <v>904</v>
      </c>
      <c r="EC37" s="292">
        <f t="shared" si="976"/>
        <v>946</v>
      </c>
      <c r="ED37" s="463">
        <v>78</v>
      </c>
      <c r="EE37" s="445">
        <v>84</v>
      </c>
      <c r="EF37" s="464">
        <v>5</v>
      </c>
      <c r="EG37" s="464">
        <v>4</v>
      </c>
      <c r="EH37" s="452">
        <f t="shared" si="977"/>
        <v>83</v>
      </c>
      <c r="EI37" s="452">
        <f t="shared" si="978"/>
        <v>88</v>
      </c>
      <c r="EJ37" s="463">
        <v>150</v>
      </c>
      <c r="EK37" s="445">
        <v>151</v>
      </c>
      <c r="EL37" s="464">
        <v>9</v>
      </c>
      <c r="EM37" s="464">
        <v>8</v>
      </c>
      <c r="EN37" s="452">
        <f t="shared" si="979"/>
        <v>159</v>
      </c>
      <c r="EO37" s="452">
        <f t="shared" si="979"/>
        <v>159</v>
      </c>
      <c r="EP37" s="463">
        <v>119</v>
      </c>
      <c r="EQ37" s="445">
        <v>118</v>
      </c>
      <c r="ER37" s="464">
        <v>2</v>
      </c>
      <c r="ES37" s="464">
        <v>5</v>
      </c>
      <c r="ET37" s="452">
        <f t="shared" si="980"/>
        <v>121</v>
      </c>
      <c r="EU37" s="452">
        <f t="shared" si="980"/>
        <v>123</v>
      </c>
      <c r="EV37" s="463">
        <v>187</v>
      </c>
      <c r="EW37" s="445">
        <v>203</v>
      </c>
      <c r="EX37" s="464">
        <v>10</v>
      </c>
      <c r="EY37" s="464">
        <v>6</v>
      </c>
      <c r="EZ37" s="452">
        <f t="shared" si="981"/>
        <v>197</v>
      </c>
      <c r="FA37" s="452">
        <f t="shared" si="981"/>
        <v>209</v>
      </c>
      <c r="FB37" s="463">
        <v>186</v>
      </c>
      <c r="FC37" s="445">
        <v>206</v>
      </c>
      <c r="FD37" s="464">
        <v>4</v>
      </c>
      <c r="FE37" s="464">
        <v>5</v>
      </c>
      <c r="FF37" s="452">
        <f t="shared" si="982"/>
        <v>190</v>
      </c>
      <c r="FG37" s="452">
        <f t="shared" si="982"/>
        <v>211</v>
      </c>
      <c r="FH37" s="463">
        <v>201</v>
      </c>
      <c r="FI37" s="445">
        <v>229</v>
      </c>
      <c r="FJ37" s="464">
        <v>12</v>
      </c>
      <c r="FK37" s="464">
        <v>8</v>
      </c>
      <c r="FL37" s="452">
        <f t="shared" si="983"/>
        <v>213</v>
      </c>
      <c r="FM37" s="452">
        <f t="shared" si="983"/>
        <v>237</v>
      </c>
      <c r="FN37" s="463">
        <v>121</v>
      </c>
      <c r="FO37" s="445">
        <v>124</v>
      </c>
      <c r="FP37" s="464">
        <v>15</v>
      </c>
      <c r="FQ37" s="464">
        <v>26</v>
      </c>
      <c r="FR37" s="452">
        <f t="shared" si="984"/>
        <v>136</v>
      </c>
      <c r="FS37" s="452">
        <f t="shared" si="984"/>
        <v>150</v>
      </c>
      <c r="FT37" s="463">
        <v>230</v>
      </c>
      <c r="FU37" s="445">
        <v>245</v>
      </c>
      <c r="FV37" s="464">
        <v>18</v>
      </c>
      <c r="FW37" s="464">
        <v>16</v>
      </c>
      <c r="FX37" s="452">
        <f t="shared" si="985"/>
        <v>248</v>
      </c>
      <c r="FY37" s="452">
        <f t="shared" si="985"/>
        <v>261</v>
      </c>
      <c r="FZ37" s="463">
        <v>16</v>
      </c>
      <c r="GA37" s="445">
        <v>17</v>
      </c>
      <c r="GB37" s="464">
        <v>1</v>
      </c>
      <c r="GC37" s="464">
        <v>2</v>
      </c>
      <c r="GD37" s="452">
        <f t="shared" si="986"/>
        <v>17</v>
      </c>
      <c r="GE37" s="452">
        <f t="shared" si="986"/>
        <v>19</v>
      </c>
      <c r="GF37" s="463">
        <v>313</v>
      </c>
      <c r="GG37" s="445">
        <v>317</v>
      </c>
      <c r="GH37" s="464">
        <v>37</v>
      </c>
      <c r="GI37" s="464">
        <v>36</v>
      </c>
      <c r="GJ37" s="452">
        <f t="shared" si="987"/>
        <v>350</v>
      </c>
      <c r="GK37" s="452">
        <f t="shared" si="987"/>
        <v>353</v>
      </c>
      <c r="GL37" s="463">
        <v>125</v>
      </c>
      <c r="GM37" s="445">
        <v>135</v>
      </c>
      <c r="GN37" s="464">
        <v>3</v>
      </c>
      <c r="GO37" s="464">
        <v>1</v>
      </c>
      <c r="GP37" s="452">
        <f t="shared" si="988"/>
        <v>128</v>
      </c>
      <c r="GQ37" s="452">
        <f t="shared" si="988"/>
        <v>136</v>
      </c>
      <c r="GR37" s="463">
        <v>65</v>
      </c>
      <c r="GS37" s="445">
        <v>73</v>
      </c>
      <c r="GT37" s="464">
        <v>1</v>
      </c>
      <c r="GU37" s="464">
        <v>3</v>
      </c>
      <c r="GV37" s="450">
        <f t="shared" si="989"/>
        <v>66</v>
      </c>
      <c r="GW37" s="450">
        <f t="shared" si="989"/>
        <v>76</v>
      </c>
      <c r="GX37" s="509">
        <v>125</v>
      </c>
      <c r="GY37" s="510">
        <v>142</v>
      </c>
      <c r="GZ37" s="510">
        <v>145</v>
      </c>
      <c r="HA37" s="510">
        <v>148</v>
      </c>
      <c r="HB37" s="510">
        <v>98</v>
      </c>
      <c r="HC37" s="510">
        <v>95</v>
      </c>
      <c r="HD37" s="510">
        <v>100</v>
      </c>
      <c r="HE37" s="510">
        <v>111</v>
      </c>
      <c r="HF37" s="480">
        <v>114</v>
      </c>
      <c r="HG37" s="509">
        <v>0</v>
      </c>
      <c r="HH37" s="510">
        <v>0</v>
      </c>
      <c r="HI37" s="510">
        <v>1</v>
      </c>
      <c r="HJ37" s="510">
        <v>1</v>
      </c>
      <c r="HK37" s="510">
        <v>1</v>
      </c>
      <c r="HL37" s="510">
        <v>0</v>
      </c>
      <c r="HM37" s="510"/>
      <c r="HN37" s="510"/>
      <c r="HO37" s="480">
        <v>10</v>
      </c>
      <c r="HP37" s="494">
        <f t="shared" si="990"/>
        <v>125</v>
      </c>
      <c r="HQ37" s="495">
        <f t="shared" si="991"/>
        <v>142</v>
      </c>
      <c r="HR37" s="495">
        <f t="shared" si="992"/>
        <v>146</v>
      </c>
      <c r="HS37" s="495">
        <f t="shared" si="993"/>
        <v>149</v>
      </c>
      <c r="HT37" s="495">
        <f t="shared" si="994"/>
        <v>99</v>
      </c>
      <c r="HU37" s="495">
        <f t="shared" si="995"/>
        <v>95</v>
      </c>
      <c r="HV37" s="495">
        <f t="shared" si="996"/>
        <v>100</v>
      </c>
      <c r="HW37" s="495">
        <f t="shared" si="997"/>
        <v>111</v>
      </c>
      <c r="HX37" s="495">
        <f t="shared" si="998"/>
        <v>124</v>
      </c>
      <c r="HY37" s="494">
        <f t="shared" si="226"/>
        <v>813</v>
      </c>
      <c r="HZ37" s="495">
        <f t="shared" si="227"/>
        <v>786</v>
      </c>
      <c r="IA37" s="495">
        <f t="shared" si="228"/>
        <v>686</v>
      </c>
      <c r="IB37" s="495">
        <f t="shared" si="229"/>
        <v>710</v>
      </c>
      <c r="IC37" s="496">
        <f t="shared" si="230"/>
        <v>841</v>
      </c>
      <c r="ID37" s="496">
        <f t="shared" si="231"/>
        <v>868</v>
      </c>
      <c r="IE37" s="496">
        <f t="shared" si="232"/>
        <v>900</v>
      </c>
      <c r="IF37" s="496">
        <f t="shared" si="233"/>
        <v>950</v>
      </c>
      <c r="IG37" s="496">
        <f t="shared" si="233"/>
        <v>929</v>
      </c>
      <c r="IH37" s="494">
        <f t="shared" si="234"/>
        <v>52</v>
      </c>
      <c r="II37" s="495">
        <f t="shared" si="235"/>
        <v>59</v>
      </c>
      <c r="IJ37" s="495">
        <f t="shared" si="236"/>
        <v>56</v>
      </c>
      <c r="IK37" s="495">
        <f t="shared" si="237"/>
        <v>51</v>
      </c>
      <c r="IL37" s="495">
        <f t="shared" si="238"/>
        <v>47</v>
      </c>
      <c r="IM37" s="495">
        <f t="shared" si="239"/>
        <v>47</v>
      </c>
      <c r="IN37" s="495">
        <f t="shared" si="240"/>
        <v>49</v>
      </c>
      <c r="IO37" s="495">
        <f t="shared" si="241"/>
        <v>55</v>
      </c>
      <c r="IP37" s="495">
        <f t="shared" si="241"/>
        <v>60</v>
      </c>
      <c r="IQ37" s="494">
        <f t="shared" si="242"/>
        <v>865</v>
      </c>
      <c r="IR37" s="495">
        <f t="shared" si="243"/>
        <v>845</v>
      </c>
      <c r="IS37" s="495">
        <f t="shared" si="244"/>
        <v>742</v>
      </c>
      <c r="IT37" s="495">
        <f t="shared" si="245"/>
        <v>761</v>
      </c>
      <c r="IU37" s="495">
        <f t="shared" si="246"/>
        <v>888</v>
      </c>
      <c r="IV37" s="495">
        <f t="shared" si="247"/>
        <v>915</v>
      </c>
      <c r="IW37" s="495">
        <f t="shared" si="248"/>
        <v>949</v>
      </c>
      <c r="IX37" s="495">
        <f t="shared" si="249"/>
        <v>1005</v>
      </c>
      <c r="IY37" s="495">
        <f t="shared" si="249"/>
        <v>989</v>
      </c>
      <c r="IZ37" s="509">
        <v>705</v>
      </c>
      <c r="JA37" s="510">
        <v>675</v>
      </c>
      <c r="JB37" s="510">
        <v>613</v>
      </c>
      <c r="JC37" s="510">
        <v>631</v>
      </c>
      <c r="JD37" s="510">
        <v>794</v>
      </c>
      <c r="JE37" s="510">
        <v>816</v>
      </c>
      <c r="JF37" s="510">
        <v>846</v>
      </c>
      <c r="JG37" s="510">
        <v>886</v>
      </c>
      <c r="JH37" s="480">
        <v>830</v>
      </c>
      <c r="JI37" s="509">
        <v>38</v>
      </c>
      <c r="JJ37" s="510">
        <v>44</v>
      </c>
      <c r="JK37" s="510">
        <v>45</v>
      </c>
      <c r="JL37" s="510">
        <v>40</v>
      </c>
      <c r="JM37" s="510">
        <v>40</v>
      </c>
      <c r="JN37" s="510">
        <v>40</v>
      </c>
      <c r="JO37" s="510">
        <v>43</v>
      </c>
      <c r="JP37" s="510">
        <v>50</v>
      </c>
      <c r="JQ37" s="480">
        <v>51</v>
      </c>
      <c r="JR37" s="494">
        <f t="shared" si="999"/>
        <v>743</v>
      </c>
      <c r="JS37" s="495">
        <f t="shared" si="1000"/>
        <v>719</v>
      </c>
      <c r="JT37" s="495">
        <f t="shared" si="1001"/>
        <v>658</v>
      </c>
      <c r="JU37" s="495">
        <f t="shared" si="1002"/>
        <v>671</v>
      </c>
      <c r="JV37" s="495">
        <f t="shared" si="1003"/>
        <v>834</v>
      </c>
      <c r="JW37" s="495">
        <f t="shared" si="1004"/>
        <v>856</v>
      </c>
      <c r="JX37" s="495">
        <f t="shared" si="1005"/>
        <v>889</v>
      </c>
      <c r="JY37" s="495">
        <f t="shared" si="1006"/>
        <v>936</v>
      </c>
      <c r="JZ37" s="495">
        <f t="shared" si="1006"/>
        <v>881</v>
      </c>
      <c r="KA37" s="509">
        <v>108</v>
      </c>
      <c r="KB37" s="510">
        <v>111</v>
      </c>
      <c r="KC37" s="510">
        <v>73</v>
      </c>
      <c r="KD37" s="510">
        <v>79</v>
      </c>
      <c r="KE37" s="510">
        <v>47</v>
      </c>
      <c r="KF37" s="510">
        <v>52</v>
      </c>
      <c r="KG37" s="510">
        <v>54</v>
      </c>
      <c r="KH37" s="510">
        <v>64</v>
      </c>
      <c r="KI37" s="480">
        <v>99</v>
      </c>
      <c r="KJ37" s="509">
        <v>14</v>
      </c>
      <c r="KK37" s="510">
        <v>15</v>
      </c>
      <c r="KL37" s="510">
        <v>11</v>
      </c>
      <c r="KM37" s="510">
        <v>11</v>
      </c>
      <c r="KN37" s="510">
        <v>7</v>
      </c>
      <c r="KO37" s="510">
        <v>7</v>
      </c>
      <c r="KP37" s="510">
        <v>6</v>
      </c>
      <c r="KQ37" s="510">
        <v>5</v>
      </c>
      <c r="KR37" s="480">
        <v>9</v>
      </c>
      <c r="KS37" s="494">
        <f t="shared" si="1007"/>
        <v>122</v>
      </c>
      <c r="KT37" s="495">
        <f t="shared" si="1008"/>
        <v>126</v>
      </c>
      <c r="KU37" s="495">
        <f t="shared" si="1009"/>
        <v>84</v>
      </c>
      <c r="KV37" s="495">
        <f t="shared" si="1010"/>
        <v>90</v>
      </c>
      <c r="KW37" s="495">
        <f t="shared" si="1011"/>
        <v>54</v>
      </c>
      <c r="KX37" s="495">
        <f t="shared" si="1012"/>
        <v>59</v>
      </c>
      <c r="KY37" s="495">
        <f t="shared" si="1013"/>
        <v>60</v>
      </c>
      <c r="KZ37" s="495">
        <f t="shared" si="1014"/>
        <v>69</v>
      </c>
      <c r="LA37" s="495">
        <f t="shared" si="1014"/>
        <v>108</v>
      </c>
      <c r="LB37" s="494">
        <f t="shared" si="258"/>
        <v>760</v>
      </c>
      <c r="LC37" s="495">
        <f t="shared" si="259"/>
        <v>745</v>
      </c>
      <c r="LD37" s="495">
        <f t="shared" si="260"/>
        <v>779</v>
      </c>
      <c r="LE37" s="495">
        <f t="shared" si="261"/>
        <v>737</v>
      </c>
      <c r="LF37" s="496">
        <f t="shared" si="262"/>
        <v>702</v>
      </c>
      <c r="LG37" s="496">
        <f t="shared" si="263"/>
        <v>677</v>
      </c>
      <c r="LH37" s="496">
        <f t="shared" si="264"/>
        <v>662</v>
      </c>
      <c r="LI37" s="496">
        <f t="shared" si="265"/>
        <v>643</v>
      </c>
      <c r="LJ37" s="496">
        <f t="shared" si="265"/>
        <v>669</v>
      </c>
      <c r="LK37" s="494">
        <f t="shared" si="266"/>
        <v>76</v>
      </c>
      <c r="LL37" s="495">
        <f t="shared" si="267"/>
        <v>99</v>
      </c>
      <c r="LM37" s="495">
        <f t="shared" si="268"/>
        <v>110</v>
      </c>
      <c r="LN37" s="495">
        <f t="shared" si="269"/>
        <v>96</v>
      </c>
      <c r="LO37" s="495">
        <f t="shared" si="270"/>
        <v>102</v>
      </c>
      <c r="LP37" s="495">
        <f t="shared" si="271"/>
        <v>103</v>
      </c>
      <c r="LQ37" s="495">
        <f t="shared" si="272"/>
        <v>99</v>
      </c>
      <c r="LR37" s="495">
        <f t="shared" si="273"/>
        <v>87</v>
      </c>
      <c r="LS37" s="495">
        <f t="shared" si="273"/>
        <v>77</v>
      </c>
      <c r="LT37" s="494">
        <f t="shared" si="274"/>
        <v>836</v>
      </c>
      <c r="LU37" s="495">
        <f t="shared" si="275"/>
        <v>844</v>
      </c>
      <c r="LV37" s="495">
        <f t="shared" si="276"/>
        <v>889</v>
      </c>
      <c r="LW37" s="495">
        <f t="shared" si="277"/>
        <v>833</v>
      </c>
      <c r="LX37" s="495">
        <f t="shared" si="278"/>
        <v>804</v>
      </c>
      <c r="LY37" s="495">
        <f t="shared" si="279"/>
        <v>780</v>
      </c>
      <c r="LZ37" s="495">
        <f t="shared" si="280"/>
        <v>761</v>
      </c>
      <c r="MA37" s="495">
        <f t="shared" si="281"/>
        <v>730</v>
      </c>
      <c r="MB37" s="495">
        <f t="shared" si="281"/>
        <v>746</v>
      </c>
      <c r="MC37" s="509">
        <v>414</v>
      </c>
      <c r="MD37" s="510">
        <v>400</v>
      </c>
      <c r="ME37" s="510">
        <v>414</v>
      </c>
      <c r="MF37" s="510">
        <v>398</v>
      </c>
      <c r="MG37" s="510">
        <v>360</v>
      </c>
      <c r="MH37" s="510">
        <v>347</v>
      </c>
      <c r="MI37" s="510">
        <v>332</v>
      </c>
      <c r="MJ37" s="510">
        <v>304</v>
      </c>
      <c r="MK37" s="480">
        <v>344</v>
      </c>
      <c r="ML37" s="509">
        <v>52</v>
      </c>
      <c r="MM37" s="510">
        <v>64</v>
      </c>
      <c r="MN37" s="510">
        <v>73</v>
      </c>
      <c r="MO37" s="510">
        <v>64</v>
      </c>
      <c r="MP37" s="510">
        <v>68</v>
      </c>
      <c r="MQ37" s="510">
        <v>62</v>
      </c>
      <c r="MR37" s="510">
        <v>65</v>
      </c>
      <c r="MS37" s="510">
        <v>61</v>
      </c>
      <c r="MT37" s="480">
        <v>52</v>
      </c>
      <c r="MU37" s="494">
        <f t="shared" si="1015"/>
        <v>466</v>
      </c>
      <c r="MV37" s="495">
        <f t="shared" si="1016"/>
        <v>464</v>
      </c>
      <c r="MW37" s="495">
        <f t="shared" si="1017"/>
        <v>487</v>
      </c>
      <c r="MX37" s="495">
        <f t="shared" si="1018"/>
        <v>462</v>
      </c>
      <c r="MY37" s="495">
        <f t="shared" si="1019"/>
        <v>428</v>
      </c>
      <c r="MZ37" s="495">
        <f t="shared" si="1020"/>
        <v>409</v>
      </c>
      <c r="NA37" s="495">
        <f t="shared" si="1021"/>
        <v>397</v>
      </c>
      <c r="NB37" s="495">
        <f t="shared" si="1022"/>
        <v>365</v>
      </c>
      <c r="NC37" s="495">
        <f t="shared" si="1022"/>
        <v>396</v>
      </c>
      <c r="ND37" s="509">
        <v>87</v>
      </c>
      <c r="NE37" s="510">
        <v>89</v>
      </c>
      <c r="NF37" s="510">
        <v>77</v>
      </c>
      <c r="NG37" s="510">
        <v>78</v>
      </c>
      <c r="NH37" s="510">
        <v>42</v>
      </c>
      <c r="NI37" s="510">
        <v>47</v>
      </c>
      <c r="NJ37" s="510">
        <v>44</v>
      </c>
      <c r="NK37" s="510">
        <v>46</v>
      </c>
      <c r="NL37" s="480">
        <v>43</v>
      </c>
      <c r="NM37" s="509">
        <v>2</v>
      </c>
      <c r="NN37" s="510">
        <v>2</v>
      </c>
      <c r="NO37" s="510">
        <v>1</v>
      </c>
      <c r="NP37" s="510"/>
      <c r="NQ37" s="510">
        <v>0</v>
      </c>
      <c r="NR37" s="510">
        <v>0</v>
      </c>
      <c r="NS37" s="510"/>
      <c r="NT37" s="510"/>
      <c r="NU37" s="480">
        <v>8</v>
      </c>
      <c r="NV37" s="494">
        <f t="shared" si="1023"/>
        <v>89</v>
      </c>
      <c r="NW37" s="495">
        <f t="shared" si="1024"/>
        <v>91</v>
      </c>
      <c r="NX37" s="495">
        <f t="shared" si="1025"/>
        <v>78</v>
      </c>
      <c r="NY37" s="495">
        <f t="shared" si="1026"/>
        <v>78</v>
      </c>
      <c r="NZ37" s="495">
        <f t="shared" si="1027"/>
        <v>42</v>
      </c>
      <c r="OA37" s="495">
        <f t="shared" si="1028"/>
        <v>47</v>
      </c>
      <c r="OB37" s="495">
        <f t="shared" si="1029"/>
        <v>44</v>
      </c>
      <c r="OC37" s="495">
        <f t="shared" si="1030"/>
        <v>46</v>
      </c>
      <c r="OD37" s="495">
        <f t="shared" si="1030"/>
        <v>51</v>
      </c>
      <c r="OE37" s="509">
        <v>259</v>
      </c>
      <c r="OF37" s="510">
        <v>256</v>
      </c>
      <c r="OG37" s="510">
        <v>288</v>
      </c>
      <c r="OH37" s="510">
        <v>261</v>
      </c>
      <c r="OI37" s="510">
        <v>300</v>
      </c>
      <c r="OJ37" s="510">
        <v>283</v>
      </c>
      <c r="OK37" s="510">
        <v>286</v>
      </c>
      <c r="OL37" s="510">
        <v>293</v>
      </c>
      <c r="OM37" s="480">
        <v>282</v>
      </c>
      <c r="ON37" s="509">
        <v>22</v>
      </c>
      <c r="OO37" s="510">
        <v>33</v>
      </c>
      <c r="OP37" s="510">
        <v>36</v>
      </c>
      <c r="OQ37" s="510">
        <v>32</v>
      </c>
      <c r="OR37" s="510">
        <v>34</v>
      </c>
      <c r="OS37" s="510">
        <v>41</v>
      </c>
      <c r="OT37" s="510">
        <v>34</v>
      </c>
      <c r="OU37" s="510">
        <v>26</v>
      </c>
      <c r="OV37" s="480">
        <v>17</v>
      </c>
      <c r="OW37" s="494">
        <f t="shared" si="1031"/>
        <v>281</v>
      </c>
      <c r="OX37" s="495">
        <f t="shared" si="1032"/>
        <v>289</v>
      </c>
      <c r="OY37" s="495">
        <f t="shared" si="1033"/>
        <v>324</v>
      </c>
      <c r="OZ37" s="495">
        <f t="shared" si="1034"/>
        <v>293</v>
      </c>
      <c r="PA37" s="495">
        <f t="shared" si="1035"/>
        <v>334</v>
      </c>
      <c r="PB37" s="495">
        <f t="shared" si="1036"/>
        <v>324</v>
      </c>
      <c r="PC37" s="495">
        <f t="shared" si="1037"/>
        <v>320</v>
      </c>
      <c r="PD37" s="495">
        <f t="shared" si="1038"/>
        <v>319</v>
      </c>
      <c r="PE37" s="495">
        <f t="shared" si="1038"/>
        <v>299</v>
      </c>
      <c r="PF37" s="277"/>
      <c r="PG37" s="277"/>
    </row>
    <row r="38" spans="1:423" s="12" customFormat="1" x14ac:dyDescent="0.2">
      <c r="A38" s="323" t="s">
        <v>109</v>
      </c>
      <c r="B38" s="324">
        <f t="shared" si="901"/>
        <v>238265</v>
      </c>
      <c r="C38" s="324">
        <f t="shared" si="902"/>
        <v>245989</v>
      </c>
      <c r="D38" s="324">
        <f t="shared" si="903"/>
        <v>248910</v>
      </c>
      <c r="E38" s="324">
        <f t="shared" si="904"/>
        <v>247968</v>
      </c>
      <c r="F38" s="324">
        <f t="shared" si="905"/>
        <v>273315</v>
      </c>
      <c r="G38" s="324">
        <f t="shared" si="906"/>
        <v>275399</v>
      </c>
      <c r="H38" s="324">
        <f t="shared" si="907"/>
        <v>282138</v>
      </c>
      <c r="I38" s="324">
        <f t="shared" si="908"/>
        <v>300793</v>
      </c>
      <c r="J38" s="324">
        <f t="shared" si="909"/>
        <v>300254</v>
      </c>
      <c r="K38" s="324">
        <f t="shared" si="910"/>
        <v>302112</v>
      </c>
      <c r="L38" s="324">
        <f t="shared" si="911"/>
        <v>305028</v>
      </c>
      <c r="M38" s="325">
        <f t="shared" si="912"/>
        <v>88793</v>
      </c>
      <c r="N38" s="326">
        <f t="shared" si="913"/>
        <v>114127</v>
      </c>
      <c r="O38" s="326">
        <f t="shared" si="914"/>
        <v>117505</v>
      </c>
      <c r="P38" s="326">
        <f t="shared" si="915"/>
        <v>114369</v>
      </c>
      <c r="Q38" s="326">
        <f t="shared" si="916"/>
        <v>137844</v>
      </c>
      <c r="R38" s="326">
        <f t="shared" si="917"/>
        <v>139579</v>
      </c>
      <c r="S38" s="326">
        <f t="shared" si="918"/>
        <v>139965</v>
      </c>
      <c r="T38" s="326">
        <f t="shared" si="919"/>
        <v>144056</v>
      </c>
      <c r="U38" s="326">
        <f t="shared" si="920"/>
        <v>147012</v>
      </c>
      <c r="V38" s="326">
        <f t="shared" si="921"/>
        <v>146479</v>
      </c>
      <c r="W38" s="326">
        <f t="shared" si="922"/>
        <v>142279</v>
      </c>
      <c r="X38" s="325">
        <f t="shared" si="923"/>
        <v>327058</v>
      </c>
      <c r="Y38" s="326">
        <f t="shared" si="924"/>
        <v>360116</v>
      </c>
      <c r="Z38" s="326">
        <f t="shared" si="925"/>
        <v>366415</v>
      </c>
      <c r="AA38" s="326">
        <f t="shared" si="926"/>
        <v>362337</v>
      </c>
      <c r="AB38" s="326">
        <f t="shared" si="927"/>
        <v>411159</v>
      </c>
      <c r="AC38" s="326">
        <f t="shared" si="928"/>
        <v>414978</v>
      </c>
      <c r="AD38" s="326">
        <f t="shared" si="929"/>
        <v>422103</v>
      </c>
      <c r="AE38" s="326">
        <f t="shared" si="930"/>
        <v>444849</v>
      </c>
      <c r="AF38" s="326">
        <f t="shared" si="931"/>
        <v>447266</v>
      </c>
      <c r="AG38" s="326">
        <f t="shared" si="932"/>
        <v>448591</v>
      </c>
      <c r="AH38" s="326">
        <f t="shared" si="933"/>
        <v>447307</v>
      </c>
      <c r="AI38" s="104">
        <f>SUM(AI40:AI51)</f>
        <v>68829</v>
      </c>
      <c r="AJ38" s="105">
        <f t="shared" ref="AJ38:BA38" si="1039">SUM(AJ40:AJ51)</f>
        <v>74580</v>
      </c>
      <c r="AK38" s="105">
        <f t="shared" si="1039"/>
        <v>74462</v>
      </c>
      <c r="AL38" s="105">
        <f t="shared" si="1039"/>
        <v>74699</v>
      </c>
      <c r="AM38" s="106">
        <f t="shared" si="1039"/>
        <v>79033</v>
      </c>
      <c r="AN38" s="106">
        <f t="shared" si="1039"/>
        <v>81942</v>
      </c>
      <c r="AO38" s="106">
        <f t="shared" si="1039"/>
        <v>85942</v>
      </c>
      <c r="AP38" s="106">
        <f t="shared" si="1039"/>
        <v>89488</v>
      </c>
      <c r="AQ38" s="106">
        <f t="shared" ref="AQ38:AR38" si="1040">SUM(AQ40:AQ51)</f>
        <v>90463</v>
      </c>
      <c r="AR38" s="106">
        <f t="shared" si="1040"/>
        <v>93594</v>
      </c>
      <c r="AS38" s="106">
        <f t="shared" ref="AS38" si="1041">SUM(AS40:AS51)</f>
        <v>95934</v>
      </c>
      <c r="AT38" s="104">
        <f t="shared" si="1039"/>
        <v>18157</v>
      </c>
      <c r="AU38" s="106">
        <f t="shared" si="1039"/>
        <v>25270</v>
      </c>
      <c r="AV38" s="106">
        <f t="shared" si="1039"/>
        <v>24566</v>
      </c>
      <c r="AW38" s="106">
        <f t="shared" si="1039"/>
        <v>25827</v>
      </c>
      <c r="AX38" s="106">
        <f t="shared" si="1039"/>
        <v>30638</v>
      </c>
      <c r="AY38" s="106">
        <f t="shared" si="1039"/>
        <v>33002</v>
      </c>
      <c r="AZ38" s="106">
        <f t="shared" si="1039"/>
        <v>34267</v>
      </c>
      <c r="BA38" s="106">
        <f t="shared" si="1039"/>
        <v>35854</v>
      </c>
      <c r="BB38" s="106">
        <f t="shared" ref="BB38:BC38" si="1042">SUM(BB40:BB51)</f>
        <v>39035</v>
      </c>
      <c r="BC38" s="106">
        <f t="shared" si="1042"/>
        <v>37353</v>
      </c>
      <c r="BD38" s="106">
        <f t="shared" ref="BD38" si="1043">SUM(BD40:BD51)</f>
        <v>36769</v>
      </c>
      <c r="BE38" s="327">
        <f t="shared" si="934"/>
        <v>128250</v>
      </c>
      <c r="BF38" s="328">
        <f t="shared" si="935"/>
        <v>158514</v>
      </c>
      <c r="BG38" s="328">
        <f t="shared" si="936"/>
        <v>158268</v>
      </c>
      <c r="BH38" s="328">
        <f t="shared" si="937"/>
        <v>157315</v>
      </c>
      <c r="BI38" s="328">
        <f t="shared" si="938"/>
        <v>187213</v>
      </c>
      <c r="BJ38" s="328">
        <f t="shared" si="939"/>
        <v>193550</v>
      </c>
      <c r="BK38" s="328">
        <f t="shared" si="940"/>
        <v>200171</v>
      </c>
      <c r="BL38" s="328">
        <f t="shared" si="941"/>
        <v>206947</v>
      </c>
      <c r="BM38" s="328">
        <f t="shared" si="942"/>
        <v>211974</v>
      </c>
      <c r="BN38" s="328">
        <f t="shared" si="943"/>
        <v>214673</v>
      </c>
      <c r="BO38" s="328">
        <f t="shared" si="943"/>
        <v>215286</v>
      </c>
      <c r="BP38" s="329">
        <f t="shared" si="944"/>
        <v>59421</v>
      </c>
      <c r="BQ38" s="330">
        <f t="shared" si="945"/>
        <v>83934</v>
      </c>
      <c r="BR38" s="330">
        <f t="shared" si="946"/>
        <v>83806</v>
      </c>
      <c r="BS38" s="330">
        <f t="shared" si="947"/>
        <v>82616</v>
      </c>
      <c r="BT38" s="330">
        <f t="shared" si="948"/>
        <v>108180</v>
      </c>
      <c r="BU38" s="330">
        <f t="shared" si="949"/>
        <v>111608</v>
      </c>
      <c r="BV38" s="330">
        <f t="shared" si="950"/>
        <v>114229</v>
      </c>
      <c r="BW38" s="330">
        <f t="shared" si="951"/>
        <v>117459</v>
      </c>
      <c r="BX38" s="330">
        <f t="shared" si="952"/>
        <v>121511</v>
      </c>
      <c r="BY38" s="330">
        <f t="shared" si="953"/>
        <v>121079</v>
      </c>
      <c r="BZ38" s="330">
        <f t="shared" si="953"/>
        <v>119352</v>
      </c>
      <c r="CA38" s="398">
        <f t="shared" si="174"/>
        <v>0.46332163742690058</v>
      </c>
      <c r="CB38" s="399">
        <f t="shared" si="175"/>
        <v>0.52950528029069988</v>
      </c>
      <c r="CC38" s="399">
        <f t="shared" si="176"/>
        <v>0.5295195491192155</v>
      </c>
      <c r="CD38" s="399">
        <f t="shared" si="177"/>
        <v>0.52516288974350822</v>
      </c>
      <c r="CE38" s="399">
        <f t="shared" si="178"/>
        <v>0.57784448729521987</v>
      </c>
      <c r="CF38" s="399">
        <f t="shared" si="179"/>
        <v>0.57663652802893306</v>
      </c>
      <c r="CG38" s="399">
        <f t="shared" si="180"/>
        <v>0.57065708818959793</v>
      </c>
      <c r="CH38" s="399">
        <f t="shared" si="954"/>
        <v>0.56758010505105172</v>
      </c>
      <c r="CI38" s="399">
        <f t="shared" si="955"/>
        <v>0.57323539679394642</v>
      </c>
      <c r="CJ38" s="399">
        <f t="shared" si="956"/>
        <v>0.56401596847297986</v>
      </c>
      <c r="CK38" s="399">
        <f t="shared" si="956"/>
        <v>0.55438811627323659</v>
      </c>
      <c r="CL38" s="331">
        <f t="shared" si="957"/>
        <v>0.86331342893257201</v>
      </c>
      <c r="CM38" s="332">
        <f t="shared" si="958"/>
        <v>1.1254223652453741</v>
      </c>
      <c r="CN38" s="332">
        <f t="shared" si="959"/>
        <v>1.1254868254948833</v>
      </c>
      <c r="CO38" s="332">
        <f t="shared" si="960"/>
        <v>1.1059853545562859</v>
      </c>
      <c r="CP38" s="332">
        <f t="shared" si="961"/>
        <v>1.3687953133501196</v>
      </c>
      <c r="CQ38" s="332">
        <f t="shared" si="962"/>
        <v>1.3620365624466086</v>
      </c>
      <c r="CR38" s="332">
        <f t="shared" si="963"/>
        <v>1.3291405831840077</v>
      </c>
      <c r="CS38" s="332">
        <f t="shared" si="964"/>
        <v>1.312567048095834</v>
      </c>
      <c r="CT38" s="332">
        <f t="shared" si="965"/>
        <v>1.3432121419806993</v>
      </c>
      <c r="CU38" s="332">
        <f t="shared" si="966"/>
        <v>1.2936619868795007</v>
      </c>
      <c r="CV38" s="332"/>
      <c r="CW38" s="333"/>
      <c r="CX38" s="334"/>
      <c r="CY38" s="335"/>
      <c r="CZ38" s="335"/>
      <c r="DA38" s="336"/>
      <c r="DB38" s="336"/>
      <c r="DC38" s="336"/>
      <c r="DD38" s="336"/>
      <c r="DE38" s="411"/>
      <c r="DF38" s="411"/>
      <c r="DG38" s="411"/>
      <c r="DH38" s="293">
        <f t="shared" ref="DH38:DO38" si="1044">SUM(DH40:DH51)</f>
        <v>41264</v>
      </c>
      <c r="DI38" s="294">
        <f t="shared" si="1044"/>
        <v>58664</v>
      </c>
      <c r="DJ38" s="294">
        <f t="shared" si="1044"/>
        <v>59240</v>
      </c>
      <c r="DK38" s="294">
        <f t="shared" si="1044"/>
        <v>56789</v>
      </c>
      <c r="DL38" s="294">
        <f t="shared" si="1044"/>
        <v>77542</v>
      </c>
      <c r="DM38" s="294">
        <f t="shared" si="1044"/>
        <v>78606</v>
      </c>
      <c r="DN38" s="294">
        <f t="shared" si="1044"/>
        <v>79962</v>
      </c>
      <c r="DO38" s="294">
        <f t="shared" si="1044"/>
        <v>81605</v>
      </c>
      <c r="DP38" s="294">
        <f t="shared" ref="DP38:DQ38" si="1045">SUM(DP40:DP51)</f>
        <v>82476</v>
      </c>
      <c r="DQ38" s="294">
        <f t="shared" si="1045"/>
        <v>83726</v>
      </c>
      <c r="DR38" s="294">
        <f t="shared" ref="DR38" si="1046">SUM(DR40:DR51)</f>
        <v>82583</v>
      </c>
      <c r="DS38" s="337">
        <f t="shared" si="967"/>
        <v>41264</v>
      </c>
      <c r="DT38" s="338">
        <f t="shared" si="968"/>
        <v>58664</v>
      </c>
      <c r="DU38" s="338">
        <f t="shared" si="969"/>
        <v>59240</v>
      </c>
      <c r="DV38" s="338">
        <f t="shared" si="970"/>
        <v>56789</v>
      </c>
      <c r="DW38" s="338">
        <f t="shared" si="971"/>
        <v>77542</v>
      </c>
      <c r="DX38" s="338">
        <f t="shared" si="972"/>
        <v>78606</v>
      </c>
      <c r="DY38" s="338">
        <f t="shared" si="973"/>
        <v>79962</v>
      </c>
      <c r="DZ38" s="338">
        <f t="shared" si="974"/>
        <v>81605</v>
      </c>
      <c r="EA38" s="338">
        <f t="shared" si="975"/>
        <v>82476</v>
      </c>
      <c r="EB38" s="338">
        <f t="shared" si="976"/>
        <v>83726</v>
      </c>
      <c r="EC38" s="338">
        <f t="shared" si="976"/>
        <v>82583</v>
      </c>
      <c r="ED38" s="460">
        <f t="shared" ref="ED38:EF38" si="1047">SUM(ED40:ED51)</f>
        <v>4283</v>
      </c>
      <c r="EE38" s="469">
        <f t="shared" ref="EE38" si="1048">SUM(EE40:EE51)</f>
        <v>4115</v>
      </c>
      <c r="EF38" s="455">
        <f t="shared" si="1047"/>
        <v>307</v>
      </c>
      <c r="EG38" s="455">
        <f t="shared" ref="EG38" si="1049">SUM(EG40:EG51)</f>
        <v>255</v>
      </c>
      <c r="EH38" s="455">
        <f t="shared" si="977"/>
        <v>4590</v>
      </c>
      <c r="EI38" s="455">
        <f t="shared" si="978"/>
        <v>4370</v>
      </c>
      <c r="EJ38" s="460">
        <f t="shared" ref="EJ38:EL38" si="1050">SUM(EJ40:EJ51)</f>
        <v>10267</v>
      </c>
      <c r="EK38" s="469">
        <f t="shared" ref="EK38" si="1051">SUM(EK40:EK51)</f>
        <v>11394</v>
      </c>
      <c r="EL38" s="455">
        <f t="shared" si="1050"/>
        <v>2934</v>
      </c>
      <c r="EM38" s="455">
        <f t="shared" ref="EM38" si="1052">SUM(EM40:EM51)</f>
        <v>2407</v>
      </c>
      <c r="EN38" s="455">
        <f>SUM(EL38,EJ38)</f>
        <v>13201</v>
      </c>
      <c r="EO38" s="455">
        <f>SUM(EM38,EK38)</f>
        <v>13801</v>
      </c>
      <c r="EP38" s="460">
        <f t="shared" ref="EP38:ER38" si="1053">SUM(EP40:EP51)</f>
        <v>25509</v>
      </c>
      <c r="EQ38" s="469">
        <f t="shared" ref="EQ38" si="1054">SUM(EQ40:EQ51)</f>
        <v>26505</v>
      </c>
      <c r="ER38" s="455">
        <f t="shared" si="1053"/>
        <v>760</v>
      </c>
      <c r="ES38" s="455">
        <f t="shared" ref="ES38" si="1055">SUM(ES40:ES51)</f>
        <v>774</v>
      </c>
      <c r="ET38" s="455">
        <f>SUM(ER38,EP38)</f>
        <v>26269</v>
      </c>
      <c r="EU38" s="455">
        <f>SUM(ES38,EQ38)</f>
        <v>27279</v>
      </c>
      <c r="EV38" s="460">
        <f t="shared" ref="EV38:EX38" si="1056">SUM(EV40:EV51)</f>
        <v>21697</v>
      </c>
      <c r="EW38" s="469">
        <f t="shared" ref="EW38" si="1057">SUM(EW40:EW51)</f>
        <v>22936</v>
      </c>
      <c r="EX38" s="455">
        <f t="shared" si="1056"/>
        <v>1712</v>
      </c>
      <c r="EY38" s="455">
        <f t="shared" ref="EY38" si="1058">SUM(EY40:EY51)</f>
        <v>1572</v>
      </c>
      <c r="EZ38" s="455">
        <f>SUM(EX38,EV38)</f>
        <v>23409</v>
      </c>
      <c r="FA38" s="455">
        <f>SUM(EY38,EW38)</f>
        <v>24508</v>
      </c>
      <c r="FB38" s="460">
        <f t="shared" ref="FB38:FD38" si="1059">SUM(FB40:FB51)</f>
        <v>32279</v>
      </c>
      <c r="FC38" s="469">
        <f t="shared" ref="FC38" si="1060">SUM(FC40:FC51)</f>
        <v>32595</v>
      </c>
      <c r="FD38" s="455">
        <f t="shared" si="1059"/>
        <v>3142</v>
      </c>
      <c r="FE38" s="455">
        <f t="shared" ref="FE38" si="1061">SUM(FE40:FE51)</f>
        <v>3090</v>
      </c>
      <c r="FF38" s="455">
        <f>SUM(FD38,FB38)</f>
        <v>35421</v>
      </c>
      <c r="FG38" s="455">
        <f>SUM(FE38,FC38)</f>
        <v>35685</v>
      </c>
      <c r="FH38" s="460">
        <f t="shared" ref="FH38:FJ38" si="1062">SUM(FH40:FH51)</f>
        <v>15923</v>
      </c>
      <c r="FI38" s="469">
        <f t="shared" ref="FI38" si="1063">SUM(FI40:FI51)</f>
        <v>16734</v>
      </c>
      <c r="FJ38" s="455">
        <f t="shared" si="1062"/>
        <v>2367</v>
      </c>
      <c r="FK38" s="455">
        <f t="shared" ref="FK38" si="1064">SUM(FK40:FK51)</f>
        <v>2329</v>
      </c>
      <c r="FL38" s="455">
        <f>SUM(FJ38,FH38)</f>
        <v>18290</v>
      </c>
      <c r="FM38" s="455">
        <f>SUM(FK38,FI38)</f>
        <v>19063</v>
      </c>
      <c r="FN38" s="460">
        <f t="shared" ref="FN38:FP38" si="1065">SUM(FN40:FN51)</f>
        <v>16944</v>
      </c>
      <c r="FO38" s="469">
        <f t="shared" ref="FO38" si="1066">SUM(FO40:FO51)</f>
        <v>15773</v>
      </c>
      <c r="FP38" s="455">
        <f t="shared" si="1065"/>
        <v>4360</v>
      </c>
      <c r="FQ38" s="455">
        <f t="shared" ref="FQ38" si="1067">SUM(FQ40:FQ51)</f>
        <v>2978</v>
      </c>
      <c r="FR38" s="455">
        <f>SUM(FP38,FN38)</f>
        <v>21304</v>
      </c>
      <c r="FS38" s="455">
        <f>SUM(FQ38,FO38)</f>
        <v>18751</v>
      </c>
      <c r="FT38" s="460">
        <f t="shared" ref="FT38:FV38" si="1068">SUM(FT40:FT51)</f>
        <v>27297</v>
      </c>
      <c r="FU38" s="469">
        <f t="shared" ref="FU38" si="1069">SUM(FU40:FU51)</f>
        <v>27715</v>
      </c>
      <c r="FV38" s="455">
        <f t="shared" si="1068"/>
        <v>4144</v>
      </c>
      <c r="FW38" s="455">
        <f t="shared" ref="FW38" si="1070">SUM(FW40:FW51)</f>
        <v>4421</v>
      </c>
      <c r="FX38" s="455">
        <f>SUM(FV38,FT38)</f>
        <v>31441</v>
      </c>
      <c r="FY38" s="455">
        <f>SUM(FW38,FU38)</f>
        <v>32136</v>
      </c>
      <c r="FZ38" s="460">
        <f t="shared" ref="FZ38:GB38" si="1071">SUM(FZ40:FZ51)</f>
        <v>494</v>
      </c>
      <c r="GA38" s="469">
        <f t="shared" ref="GA38" si="1072">SUM(GA40:GA51)</f>
        <v>490</v>
      </c>
      <c r="GB38" s="455">
        <f t="shared" si="1071"/>
        <v>247</v>
      </c>
      <c r="GC38" s="455">
        <f t="shared" ref="GC38" si="1073">SUM(GC40:GC51)</f>
        <v>134</v>
      </c>
      <c r="GD38" s="455">
        <f>SUM(GB38,FZ38)</f>
        <v>741</v>
      </c>
      <c r="GE38" s="455">
        <f>SUM(GC38,GA38)</f>
        <v>624</v>
      </c>
      <c r="GF38" s="460">
        <f t="shared" ref="GF38:GH38" si="1074">SUM(GF40:GF51)</f>
        <v>40171</v>
      </c>
      <c r="GG38" s="469">
        <f t="shared" ref="GG38" si="1075">SUM(GG40:GG51)</f>
        <v>37442</v>
      </c>
      <c r="GH38" s="455">
        <f t="shared" si="1074"/>
        <v>4824</v>
      </c>
      <c r="GI38" s="455">
        <f t="shared" ref="GI38" si="1076">SUM(GI40:GI51)</f>
        <v>4393</v>
      </c>
      <c r="GJ38" s="455">
        <f>SUM(GH38,GF38)</f>
        <v>44995</v>
      </c>
      <c r="GK38" s="455">
        <f>SUM(GI38,GG38)</f>
        <v>41835</v>
      </c>
      <c r="GL38" s="460">
        <f t="shared" ref="GL38:GN38" si="1077">SUM(GL40:GL51)</f>
        <v>10412</v>
      </c>
      <c r="GM38" s="469">
        <f t="shared" ref="GM38" si="1078">SUM(GM40:GM51)</f>
        <v>10204</v>
      </c>
      <c r="GN38" s="455">
        <f t="shared" si="1077"/>
        <v>267</v>
      </c>
      <c r="GO38" s="455">
        <f t="shared" ref="GO38" si="1079">SUM(GO40:GO51)</f>
        <v>292</v>
      </c>
      <c r="GP38" s="455">
        <f>SUM(GN38,GL38)</f>
        <v>10679</v>
      </c>
      <c r="GQ38" s="455">
        <f>SUM(GO38,GM38)</f>
        <v>10496</v>
      </c>
      <c r="GR38" s="460">
        <f t="shared" ref="GR38:GT38" si="1080">SUM(GR40:GR51)</f>
        <v>3242</v>
      </c>
      <c r="GS38" s="469">
        <f t="shared" ref="GS38" si="1081">SUM(GS40:GS51)</f>
        <v>3191</v>
      </c>
      <c r="GT38" s="455">
        <f t="shared" si="1080"/>
        <v>336</v>
      </c>
      <c r="GU38" s="455">
        <f t="shared" ref="GU38" si="1082">SUM(GU40:GU51)</f>
        <v>282</v>
      </c>
      <c r="GV38" s="365">
        <f>SUM(GT38,GR38)</f>
        <v>3578</v>
      </c>
      <c r="GW38" s="365">
        <f>SUM(GU38,GS38)</f>
        <v>3473</v>
      </c>
      <c r="GX38" s="497">
        <f t="shared" ref="GX38:HN38" si="1083">SUM(GX40:GX51)</f>
        <v>14979</v>
      </c>
      <c r="GY38" s="498">
        <f t="shared" si="1083"/>
        <v>15746</v>
      </c>
      <c r="GZ38" s="498">
        <f t="shared" si="1083"/>
        <v>15975</v>
      </c>
      <c r="HA38" s="498">
        <f t="shared" si="1083"/>
        <v>16319</v>
      </c>
      <c r="HB38" s="499">
        <f t="shared" si="1083"/>
        <v>16876</v>
      </c>
      <c r="HC38" s="499">
        <f t="shared" si="1083"/>
        <v>18021</v>
      </c>
      <c r="HD38" s="499">
        <f t="shared" si="1083"/>
        <v>19640</v>
      </c>
      <c r="HE38" s="499">
        <f t="shared" si="1083"/>
        <v>21347</v>
      </c>
      <c r="HF38" s="499">
        <f t="shared" ref="HF38" si="1084">SUM(HF40:HF51)</f>
        <v>21145</v>
      </c>
      <c r="HG38" s="497">
        <f t="shared" si="1083"/>
        <v>437</v>
      </c>
      <c r="HH38" s="499">
        <f t="shared" si="1083"/>
        <v>472</v>
      </c>
      <c r="HI38" s="499">
        <f t="shared" si="1083"/>
        <v>658</v>
      </c>
      <c r="HJ38" s="499">
        <f t="shared" si="1083"/>
        <v>624</v>
      </c>
      <c r="HK38" s="499">
        <f t="shared" si="1083"/>
        <v>1115</v>
      </c>
      <c r="HL38" s="499">
        <f t="shared" si="1083"/>
        <v>588</v>
      </c>
      <c r="HM38" s="499">
        <f t="shared" si="1083"/>
        <v>799</v>
      </c>
      <c r="HN38" s="499">
        <f t="shared" si="1083"/>
        <v>759</v>
      </c>
      <c r="HO38" s="499">
        <f t="shared" ref="HO38" si="1085">SUM(HO40:HO51)</f>
        <v>636</v>
      </c>
      <c r="HP38" s="497">
        <f t="shared" si="990"/>
        <v>15416</v>
      </c>
      <c r="HQ38" s="499">
        <f t="shared" si="991"/>
        <v>16218</v>
      </c>
      <c r="HR38" s="499">
        <f t="shared" si="992"/>
        <v>16633</v>
      </c>
      <c r="HS38" s="499">
        <f t="shared" si="993"/>
        <v>16943</v>
      </c>
      <c r="HT38" s="499">
        <f t="shared" si="994"/>
        <v>17991</v>
      </c>
      <c r="HU38" s="499">
        <f t="shared" si="995"/>
        <v>18609</v>
      </c>
      <c r="HV38" s="499">
        <f t="shared" si="996"/>
        <v>20439</v>
      </c>
      <c r="HW38" s="499">
        <f t="shared" si="997"/>
        <v>22106</v>
      </c>
      <c r="HX38" s="499">
        <f t="shared" si="998"/>
        <v>21781</v>
      </c>
      <c r="HY38" s="497">
        <f t="shared" si="226"/>
        <v>71474</v>
      </c>
      <c r="HZ38" s="498">
        <f t="shared" si="227"/>
        <v>72637</v>
      </c>
      <c r="IA38" s="498">
        <f t="shared" si="228"/>
        <v>76947</v>
      </c>
      <c r="IB38" s="498">
        <f t="shared" si="229"/>
        <v>77774</v>
      </c>
      <c r="IC38" s="500">
        <f t="shared" si="230"/>
        <v>100218</v>
      </c>
      <c r="ID38" s="500">
        <f t="shared" si="231"/>
        <v>99489</v>
      </c>
      <c r="IE38" s="500">
        <f t="shared" si="232"/>
        <v>101516</v>
      </c>
      <c r="IF38" s="500">
        <f t="shared" si="233"/>
        <v>113791</v>
      </c>
      <c r="IG38" s="500">
        <f t="shared" si="233"/>
        <v>116059</v>
      </c>
      <c r="IH38" s="497">
        <f t="shared" si="234"/>
        <v>16042</v>
      </c>
      <c r="II38" s="499">
        <f t="shared" si="235"/>
        <v>15562</v>
      </c>
      <c r="IJ38" s="499">
        <f t="shared" si="236"/>
        <v>17100</v>
      </c>
      <c r="IK38" s="499">
        <f t="shared" si="237"/>
        <v>14979</v>
      </c>
      <c r="IL38" s="499">
        <f t="shared" si="238"/>
        <v>17467</v>
      </c>
      <c r="IM38" s="499">
        <f t="shared" si="239"/>
        <v>17243</v>
      </c>
      <c r="IN38" s="499">
        <f t="shared" si="240"/>
        <v>15521</v>
      </c>
      <c r="IO38" s="499">
        <f t="shared" si="241"/>
        <v>16859</v>
      </c>
      <c r="IP38" s="499">
        <f t="shared" si="241"/>
        <v>15885</v>
      </c>
      <c r="IQ38" s="497">
        <f t="shared" si="242"/>
        <v>87516</v>
      </c>
      <c r="IR38" s="499">
        <f t="shared" si="243"/>
        <v>88199</v>
      </c>
      <c r="IS38" s="499">
        <f t="shared" si="244"/>
        <v>94047</v>
      </c>
      <c r="IT38" s="499">
        <f t="shared" si="245"/>
        <v>92753</v>
      </c>
      <c r="IU38" s="499">
        <f t="shared" si="246"/>
        <v>117685</v>
      </c>
      <c r="IV38" s="499">
        <f t="shared" si="247"/>
        <v>116732</v>
      </c>
      <c r="IW38" s="499">
        <f t="shared" si="248"/>
        <v>117037</v>
      </c>
      <c r="IX38" s="499">
        <f t="shared" si="249"/>
        <v>130650</v>
      </c>
      <c r="IY38" s="499">
        <f t="shared" si="249"/>
        <v>131944</v>
      </c>
      <c r="IZ38" s="497">
        <f t="shared" ref="IZ38:JP38" si="1086">SUM(IZ40:IZ51)</f>
        <v>55509</v>
      </c>
      <c r="JA38" s="498">
        <f t="shared" si="1086"/>
        <v>55735</v>
      </c>
      <c r="JB38" s="498">
        <f t="shared" si="1086"/>
        <v>59953</v>
      </c>
      <c r="JC38" s="498">
        <f t="shared" si="1086"/>
        <v>61520</v>
      </c>
      <c r="JD38" s="499">
        <f t="shared" si="1086"/>
        <v>82040</v>
      </c>
      <c r="JE38" s="499">
        <f t="shared" si="1086"/>
        <v>82010</v>
      </c>
      <c r="JF38" s="499">
        <f t="shared" si="1086"/>
        <v>84480</v>
      </c>
      <c r="JG38" s="499">
        <f t="shared" si="1086"/>
        <v>94339</v>
      </c>
      <c r="JH38" s="499">
        <f t="shared" ref="JH38" si="1087">SUM(JH40:JH51)</f>
        <v>96606</v>
      </c>
      <c r="JI38" s="497">
        <f t="shared" si="1086"/>
        <v>12657</v>
      </c>
      <c r="JJ38" s="499">
        <f t="shared" si="1086"/>
        <v>12077</v>
      </c>
      <c r="JK38" s="499">
        <f t="shared" si="1086"/>
        <v>13035</v>
      </c>
      <c r="JL38" s="499">
        <f t="shared" si="1086"/>
        <v>11390</v>
      </c>
      <c r="JM38" s="499">
        <f t="shared" si="1086"/>
        <v>13298</v>
      </c>
      <c r="JN38" s="499">
        <f t="shared" si="1086"/>
        <v>13319</v>
      </c>
      <c r="JO38" s="499">
        <f t="shared" si="1086"/>
        <v>12173</v>
      </c>
      <c r="JP38" s="499">
        <f t="shared" si="1086"/>
        <v>13963</v>
      </c>
      <c r="JQ38" s="499">
        <f t="shared" ref="JQ38" si="1088">SUM(JQ40:JQ51)</f>
        <v>13434</v>
      </c>
      <c r="JR38" s="497">
        <f t="shared" si="999"/>
        <v>68166</v>
      </c>
      <c r="JS38" s="499">
        <f t="shared" si="1000"/>
        <v>67812</v>
      </c>
      <c r="JT38" s="499">
        <f t="shared" si="1001"/>
        <v>72988</v>
      </c>
      <c r="JU38" s="499">
        <f t="shared" si="1002"/>
        <v>72910</v>
      </c>
      <c r="JV38" s="499">
        <f t="shared" si="1003"/>
        <v>95338</v>
      </c>
      <c r="JW38" s="499">
        <f t="shared" si="1004"/>
        <v>95329</v>
      </c>
      <c r="JX38" s="499">
        <f t="shared" si="1005"/>
        <v>96653</v>
      </c>
      <c r="JY38" s="499">
        <f t="shared" si="1006"/>
        <v>108302</v>
      </c>
      <c r="JZ38" s="499">
        <f t="shared" si="1006"/>
        <v>110040</v>
      </c>
      <c r="KA38" s="497">
        <f t="shared" ref="KA38:KQ38" si="1089">SUM(KA40:KA51)</f>
        <v>15965</v>
      </c>
      <c r="KB38" s="498">
        <f t="shared" si="1089"/>
        <v>16902</v>
      </c>
      <c r="KC38" s="498">
        <f t="shared" si="1089"/>
        <v>16994</v>
      </c>
      <c r="KD38" s="498">
        <f t="shared" si="1089"/>
        <v>16254</v>
      </c>
      <c r="KE38" s="499">
        <f t="shared" si="1089"/>
        <v>18178</v>
      </c>
      <c r="KF38" s="499">
        <f t="shared" si="1089"/>
        <v>17479</v>
      </c>
      <c r="KG38" s="499">
        <f t="shared" si="1089"/>
        <v>17036</v>
      </c>
      <c r="KH38" s="499">
        <f t="shared" si="1089"/>
        <v>19452</v>
      </c>
      <c r="KI38" s="499">
        <f t="shared" ref="KI38" si="1090">SUM(KI40:KI51)</f>
        <v>19453</v>
      </c>
      <c r="KJ38" s="497">
        <f t="shared" si="1089"/>
        <v>3385</v>
      </c>
      <c r="KK38" s="499">
        <f t="shared" si="1089"/>
        <v>3485</v>
      </c>
      <c r="KL38" s="499">
        <f t="shared" si="1089"/>
        <v>4065</v>
      </c>
      <c r="KM38" s="499">
        <f t="shared" si="1089"/>
        <v>3589</v>
      </c>
      <c r="KN38" s="499">
        <f t="shared" si="1089"/>
        <v>4169</v>
      </c>
      <c r="KO38" s="499">
        <f t="shared" si="1089"/>
        <v>3924</v>
      </c>
      <c r="KP38" s="499">
        <f t="shared" si="1089"/>
        <v>3348</v>
      </c>
      <c r="KQ38" s="499">
        <f t="shared" si="1089"/>
        <v>2896</v>
      </c>
      <c r="KR38" s="499">
        <f t="shared" ref="KR38" si="1091">SUM(KR40:KR51)</f>
        <v>2451</v>
      </c>
      <c r="KS38" s="497">
        <f t="shared" si="1007"/>
        <v>19350</v>
      </c>
      <c r="KT38" s="499">
        <f t="shared" si="1008"/>
        <v>20387</v>
      </c>
      <c r="KU38" s="499">
        <f t="shared" si="1009"/>
        <v>21059</v>
      </c>
      <c r="KV38" s="499">
        <f t="shared" si="1010"/>
        <v>19843</v>
      </c>
      <c r="KW38" s="499">
        <f t="shared" si="1011"/>
        <v>22347</v>
      </c>
      <c r="KX38" s="499">
        <f t="shared" si="1012"/>
        <v>21403</v>
      </c>
      <c r="KY38" s="499">
        <f t="shared" si="1013"/>
        <v>20384</v>
      </c>
      <c r="KZ38" s="499">
        <f t="shared" si="1014"/>
        <v>22348</v>
      </c>
      <c r="LA38" s="499">
        <f t="shared" si="1014"/>
        <v>21904</v>
      </c>
      <c r="LB38" s="497">
        <f t="shared" si="258"/>
        <v>82983</v>
      </c>
      <c r="LC38" s="498">
        <f t="shared" si="259"/>
        <v>83026</v>
      </c>
      <c r="LD38" s="498">
        <f t="shared" si="260"/>
        <v>81526</v>
      </c>
      <c r="LE38" s="498">
        <f t="shared" si="261"/>
        <v>79176</v>
      </c>
      <c r="LF38" s="500">
        <f t="shared" si="262"/>
        <v>77188</v>
      </c>
      <c r="LG38" s="500">
        <f t="shared" si="263"/>
        <v>75947</v>
      </c>
      <c r="LH38" s="500">
        <f t="shared" si="264"/>
        <v>75040</v>
      </c>
      <c r="LI38" s="500">
        <f t="shared" si="265"/>
        <v>76167</v>
      </c>
      <c r="LJ38" s="500">
        <f t="shared" si="265"/>
        <v>72587</v>
      </c>
      <c r="LK38" s="497">
        <f t="shared" si="266"/>
        <v>12893</v>
      </c>
      <c r="LL38" s="499">
        <f t="shared" si="267"/>
        <v>14159</v>
      </c>
      <c r="LM38" s="499">
        <f t="shared" si="268"/>
        <v>15941</v>
      </c>
      <c r="LN38" s="499">
        <f t="shared" si="269"/>
        <v>16150</v>
      </c>
      <c r="LO38" s="499">
        <f t="shared" si="270"/>
        <v>11082</v>
      </c>
      <c r="LP38" s="499">
        <f t="shared" si="271"/>
        <v>10140</v>
      </c>
      <c r="LQ38" s="499">
        <f t="shared" si="272"/>
        <v>9416</v>
      </c>
      <c r="LR38" s="499">
        <f t="shared" si="273"/>
        <v>8979</v>
      </c>
      <c r="LS38" s="499">
        <f t="shared" si="273"/>
        <v>8980</v>
      </c>
      <c r="LT38" s="497">
        <f t="shared" si="274"/>
        <v>95876</v>
      </c>
      <c r="LU38" s="499">
        <f t="shared" si="275"/>
        <v>97185</v>
      </c>
      <c r="LV38" s="499">
        <f t="shared" si="276"/>
        <v>97467</v>
      </c>
      <c r="LW38" s="499">
        <f t="shared" si="277"/>
        <v>95326</v>
      </c>
      <c r="LX38" s="499">
        <f t="shared" si="278"/>
        <v>88270</v>
      </c>
      <c r="LY38" s="499">
        <f t="shared" si="279"/>
        <v>86087</v>
      </c>
      <c r="LZ38" s="499">
        <f t="shared" si="280"/>
        <v>84456</v>
      </c>
      <c r="MA38" s="499">
        <f t="shared" si="281"/>
        <v>85146</v>
      </c>
      <c r="MB38" s="499">
        <f t="shared" si="281"/>
        <v>81567</v>
      </c>
      <c r="MC38" s="497">
        <f t="shared" ref="MC38:MS38" si="1092">SUM(MC40:MC51)</f>
        <v>44414</v>
      </c>
      <c r="MD38" s="498">
        <f t="shared" si="1092"/>
        <v>44695</v>
      </c>
      <c r="ME38" s="498">
        <f t="shared" si="1092"/>
        <v>44014</v>
      </c>
      <c r="MF38" s="498">
        <f t="shared" si="1092"/>
        <v>42383</v>
      </c>
      <c r="MG38" s="499">
        <f t="shared" si="1092"/>
        <v>40195</v>
      </c>
      <c r="MH38" s="499">
        <f t="shared" si="1092"/>
        <v>39981</v>
      </c>
      <c r="MI38" s="499">
        <f t="shared" si="1092"/>
        <v>39264</v>
      </c>
      <c r="MJ38" s="499">
        <f t="shared" si="1092"/>
        <v>39637</v>
      </c>
      <c r="MK38" s="499">
        <f t="shared" ref="MK38" si="1093">SUM(MK40:MK51)</f>
        <v>36681</v>
      </c>
      <c r="ML38" s="497">
        <f t="shared" si="1092"/>
        <v>7965</v>
      </c>
      <c r="MM38" s="499">
        <f t="shared" si="1092"/>
        <v>8566</v>
      </c>
      <c r="MN38" s="499">
        <f t="shared" si="1092"/>
        <v>9352</v>
      </c>
      <c r="MO38" s="499">
        <f t="shared" si="1092"/>
        <v>9287</v>
      </c>
      <c r="MP38" s="499">
        <f t="shared" si="1092"/>
        <v>6201</v>
      </c>
      <c r="MQ38" s="499">
        <f t="shared" si="1092"/>
        <v>5550</v>
      </c>
      <c r="MR38" s="499">
        <f t="shared" si="1092"/>
        <v>5146</v>
      </c>
      <c r="MS38" s="499">
        <f t="shared" si="1092"/>
        <v>4959</v>
      </c>
      <c r="MT38" s="499">
        <f t="shared" ref="MT38" si="1094">SUM(MT40:MT51)</f>
        <v>5025</v>
      </c>
      <c r="MU38" s="497">
        <f t="shared" si="1015"/>
        <v>52379</v>
      </c>
      <c r="MV38" s="499">
        <f t="shared" si="1016"/>
        <v>53261</v>
      </c>
      <c r="MW38" s="499">
        <f t="shared" si="1017"/>
        <v>53366</v>
      </c>
      <c r="MX38" s="499">
        <f t="shared" si="1018"/>
        <v>51670</v>
      </c>
      <c r="MY38" s="499">
        <f t="shared" si="1019"/>
        <v>46396</v>
      </c>
      <c r="MZ38" s="499">
        <f t="shared" si="1020"/>
        <v>45531</v>
      </c>
      <c r="NA38" s="499">
        <f t="shared" si="1021"/>
        <v>44410</v>
      </c>
      <c r="NB38" s="499">
        <f t="shared" si="1022"/>
        <v>44596</v>
      </c>
      <c r="NC38" s="499">
        <f t="shared" si="1022"/>
        <v>41706</v>
      </c>
      <c r="ND38" s="497">
        <f t="shared" ref="ND38:NT38" si="1095">SUM(ND40:ND51)</f>
        <v>9656</v>
      </c>
      <c r="NE38" s="498">
        <f t="shared" si="1095"/>
        <v>9988</v>
      </c>
      <c r="NF38" s="498">
        <f t="shared" si="1095"/>
        <v>10036</v>
      </c>
      <c r="NG38" s="498">
        <f t="shared" si="1095"/>
        <v>10040</v>
      </c>
      <c r="NH38" s="499">
        <f t="shared" si="1095"/>
        <v>9716</v>
      </c>
      <c r="NI38" s="499">
        <f t="shared" si="1095"/>
        <v>9651</v>
      </c>
      <c r="NJ38" s="499">
        <f t="shared" si="1095"/>
        <v>9652</v>
      </c>
      <c r="NK38" s="499">
        <f t="shared" si="1095"/>
        <v>9699</v>
      </c>
      <c r="NL38" s="499">
        <f t="shared" ref="NL38" si="1096">SUM(NL40:NL51)</f>
        <v>9342</v>
      </c>
      <c r="NM38" s="497">
        <f t="shared" si="1095"/>
        <v>394</v>
      </c>
      <c r="NN38" s="499">
        <f t="shared" si="1095"/>
        <v>311</v>
      </c>
      <c r="NO38" s="499">
        <f t="shared" si="1095"/>
        <v>464</v>
      </c>
      <c r="NP38" s="499">
        <f t="shared" si="1095"/>
        <v>285</v>
      </c>
      <c r="NQ38" s="499">
        <f t="shared" si="1095"/>
        <v>234</v>
      </c>
      <c r="NR38" s="499">
        <f t="shared" si="1095"/>
        <v>256</v>
      </c>
      <c r="NS38" s="499">
        <f t="shared" si="1095"/>
        <v>148</v>
      </c>
      <c r="NT38" s="499">
        <f t="shared" si="1095"/>
        <v>161</v>
      </c>
      <c r="NU38" s="499">
        <f t="shared" ref="NU38" si="1097">SUM(NU40:NU51)</f>
        <v>223</v>
      </c>
      <c r="NV38" s="497">
        <f t="shared" si="1023"/>
        <v>10050</v>
      </c>
      <c r="NW38" s="499">
        <f t="shared" si="1024"/>
        <v>10299</v>
      </c>
      <c r="NX38" s="499">
        <f t="shared" si="1025"/>
        <v>10500</v>
      </c>
      <c r="NY38" s="499">
        <f t="shared" si="1026"/>
        <v>10325</v>
      </c>
      <c r="NZ38" s="499">
        <f t="shared" si="1027"/>
        <v>9950</v>
      </c>
      <c r="OA38" s="499">
        <f t="shared" si="1028"/>
        <v>9907</v>
      </c>
      <c r="OB38" s="499">
        <f t="shared" si="1029"/>
        <v>9800</v>
      </c>
      <c r="OC38" s="499">
        <f t="shared" si="1030"/>
        <v>9860</v>
      </c>
      <c r="OD38" s="499">
        <f t="shared" si="1030"/>
        <v>9565</v>
      </c>
      <c r="OE38" s="497">
        <f t="shared" ref="OE38:OU38" si="1098">SUM(OE40:OE51)</f>
        <v>28913</v>
      </c>
      <c r="OF38" s="498">
        <f t="shared" si="1098"/>
        <v>28343</v>
      </c>
      <c r="OG38" s="498">
        <f t="shared" si="1098"/>
        <v>27476</v>
      </c>
      <c r="OH38" s="498">
        <f t="shared" si="1098"/>
        <v>26753</v>
      </c>
      <c r="OI38" s="499">
        <f t="shared" si="1098"/>
        <v>27277</v>
      </c>
      <c r="OJ38" s="499">
        <f t="shared" si="1098"/>
        <v>26315</v>
      </c>
      <c r="OK38" s="499">
        <f t="shared" si="1098"/>
        <v>26124</v>
      </c>
      <c r="OL38" s="499">
        <f t="shared" si="1098"/>
        <v>26831</v>
      </c>
      <c r="OM38" s="499">
        <f t="shared" ref="OM38" si="1099">SUM(OM40:OM51)</f>
        <v>26564</v>
      </c>
      <c r="ON38" s="497">
        <f t="shared" si="1098"/>
        <v>4534</v>
      </c>
      <c r="OO38" s="499">
        <f t="shared" si="1098"/>
        <v>5282</v>
      </c>
      <c r="OP38" s="499">
        <f t="shared" si="1098"/>
        <v>6125</v>
      </c>
      <c r="OQ38" s="499">
        <f t="shared" si="1098"/>
        <v>6578</v>
      </c>
      <c r="OR38" s="499">
        <f t="shared" si="1098"/>
        <v>4647</v>
      </c>
      <c r="OS38" s="499">
        <f t="shared" si="1098"/>
        <v>4334</v>
      </c>
      <c r="OT38" s="499">
        <f t="shared" si="1098"/>
        <v>4122</v>
      </c>
      <c r="OU38" s="499">
        <f t="shared" si="1098"/>
        <v>3859</v>
      </c>
      <c r="OV38" s="499">
        <f t="shared" ref="OV38" si="1100">SUM(OV40:OV51)</f>
        <v>3732</v>
      </c>
      <c r="OW38" s="497">
        <f t="shared" si="1031"/>
        <v>33447</v>
      </c>
      <c r="OX38" s="499">
        <f t="shared" si="1032"/>
        <v>33625</v>
      </c>
      <c r="OY38" s="499">
        <f t="shared" si="1033"/>
        <v>33601</v>
      </c>
      <c r="OZ38" s="499">
        <f t="shared" si="1034"/>
        <v>33331</v>
      </c>
      <c r="PA38" s="499">
        <f t="shared" si="1035"/>
        <v>31924</v>
      </c>
      <c r="PB38" s="499">
        <f t="shared" si="1036"/>
        <v>30649</v>
      </c>
      <c r="PC38" s="499">
        <f t="shared" si="1037"/>
        <v>30246</v>
      </c>
      <c r="PD38" s="499">
        <f t="shared" si="1038"/>
        <v>30690</v>
      </c>
      <c r="PE38" s="499">
        <f t="shared" si="1038"/>
        <v>30296</v>
      </c>
      <c r="PF38" s="277"/>
      <c r="PG38" s="277"/>
    </row>
    <row r="39" spans="1:423" s="239" customFormat="1" x14ac:dyDescent="0.2">
      <c r="A39" s="339" t="s">
        <v>113</v>
      </c>
      <c r="B39" s="340">
        <f>(B38/B$4)*100</f>
        <v>27.666643253732094</v>
      </c>
      <c r="C39" s="340">
        <f t="shared" ref="C39" si="1101">(C38/C$4)*100</f>
        <v>28.976768074183845</v>
      </c>
      <c r="D39" s="340">
        <f t="shared" ref="D39" si="1102">(D38/D$4)*100</f>
        <v>28.496326766123133</v>
      </c>
      <c r="E39" s="340">
        <f t="shared" ref="E39" si="1103">(E38/E$4)*100</f>
        <v>27.51488547670143</v>
      </c>
      <c r="F39" s="340">
        <f t="shared" ref="F39" si="1104">(F38/F$4)*100</f>
        <v>28.23367897806509</v>
      </c>
      <c r="G39" s="340">
        <f t="shared" ref="G39" si="1105">(G38/G$4)*100</f>
        <v>27.411750068430091</v>
      </c>
      <c r="H39" s="340">
        <f t="shared" ref="H39" si="1106">(H38/H$4)*100</f>
        <v>27.835762509360379</v>
      </c>
      <c r="I39" s="340">
        <f t="shared" ref="I39:K39" si="1107">(I38/I$4)*100</f>
        <v>28.414199495371722</v>
      </c>
      <c r="J39" s="340">
        <f t="shared" si="1107"/>
        <v>27.835962379073941</v>
      </c>
      <c r="K39" s="340">
        <f t="shared" si="1107"/>
        <v>27.180493439963726</v>
      </c>
      <c r="L39" s="340">
        <f t="shared" ref="L39" si="1108">(L38/L$4)*100</f>
        <v>26.699929098500562</v>
      </c>
      <c r="M39" s="341">
        <f t="shared" ref="M39" si="1109">(M38/M$4)*100</f>
        <v>29.97975416065702</v>
      </c>
      <c r="N39" s="342">
        <f t="shared" ref="N39" si="1110">(N38/N$4)*100</f>
        <v>32.840790064342364</v>
      </c>
      <c r="O39" s="342">
        <f t="shared" ref="O39" si="1111">(O38/O$4)*100</f>
        <v>31.92272584027906</v>
      </c>
      <c r="P39" s="342">
        <f t="shared" ref="P39" si="1112">(P38/P$4)*100</f>
        <v>28.727196003225153</v>
      </c>
      <c r="Q39" s="342">
        <f t="shared" ref="Q39" si="1113">(Q38/Q$4)*100</f>
        <v>29.746672910466927</v>
      </c>
      <c r="R39" s="342">
        <f t="shared" ref="R39" si="1114">(R38/R$4)*100</f>
        <v>28.56835844356798</v>
      </c>
      <c r="S39" s="342">
        <f t="shared" ref="S39" si="1115">(S38/S$4)*100</f>
        <v>28.039995031673083</v>
      </c>
      <c r="T39" s="342">
        <f t="shared" ref="T39" si="1116">(T38/T$4)*100</f>
        <v>27.907607484855351</v>
      </c>
      <c r="U39" s="342">
        <f t="shared" ref="U39:V39" si="1117">(U38/U$4)*100</f>
        <v>27.416665734203132</v>
      </c>
      <c r="V39" s="342">
        <f t="shared" si="1117"/>
        <v>26.863670708715716</v>
      </c>
      <c r="W39" s="342">
        <f t="shared" ref="W39" si="1118">(W38/W$4)*100</f>
        <v>26.009930203393672</v>
      </c>
      <c r="X39" s="341">
        <f t="shared" ref="X39" si="1119">(X38/X$4)*100</f>
        <v>28.258576346669923</v>
      </c>
      <c r="Y39" s="342">
        <f t="shared" ref="Y39" si="1120">(Y38/Y$4)*100</f>
        <v>30.099111192092504</v>
      </c>
      <c r="Z39" s="342">
        <f t="shared" ref="Z39" si="1121">(Z38/Z$4)*100</f>
        <v>29.512159172275815</v>
      </c>
      <c r="AA39" s="342">
        <f t="shared" ref="AA39" si="1122">(AA38/AA$4)*100</f>
        <v>27.886341859489661</v>
      </c>
      <c r="AB39" s="342">
        <f t="shared" ref="AB39" si="1123">(AB38/AB$4)*100</f>
        <v>28.723473371900582</v>
      </c>
      <c r="AC39" s="342">
        <f t="shared" ref="AC39" si="1124">(AC38/AC$4)*100</f>
        <v>27.790181710546229</v>
      </c>
      <c r="AD39" s="342">
        <f t="shared" ref="AD39" si="1125">(AD38/AD$4)*100</f>
        <v>27.903153410724755</v>
      </c>
      <c r="AE39" s="342">
        <f t="shared" ref="AE39" si="1126">(AE38/AE$4)*100</f>
        <v>28.248147372030559</v>
      </c>
      <c r="AF39" s="342">
        <f t="shared" ref="AF39:AG39" si="1127">(AF38/AF$4)*100</f>
        <v>27.696735772375348</v>
      </c>
      <c r="AG39" s="342">
        <f t="shared" si="1127"/>
        <v>27.076222362656033</v>
      </c>
      <c r="AH39" s="342">
        <f t="shared" ref="AH39" si="1128">(AH38/AH$4)*100</f>
        <v>26.476517773852759</v>
      </c>
      <c r="AI39" s="343">
        <f t="shared" ref="AI39" si="1129">(AI38/AI$4)*100</f>
        <v>27.059386141883536</v>
      </c>
      <c r="AJ39" s="344">
        <f t="shared" ref="AJ39" si="1130">(AJ38/AJ$4)*100</f>
        <v>28.093675721082313</v>
      </c>
      <c r="AK39" s="344">
        <f t="shared" ref="AK39" si="1131">(AK38/AK$4)*100</f>
        <v>27.628249367379805</v>
      </c>
      <c r="AL39" s="344">
        <f t="shared" ref="AL39" si="1132">(AL38/AL$4)*100</f>
        <v>26.984293269369708</v>
      </c>
      <c r="AM39" s="344">
        <f t="shared" ref="AM39" si="1133">(AM38/AM$4)*100</f>
        <v>27.107685764460541</v>
      </c>
      <c r="AN39" s="345">
        <f t="shared" ref="AN39" si="1134">(AN38/AN$4)*100</f>
        <v>26.081559380729274</v>
      </c>
      <c r="AO39" s="345">
        <f t="shared" ref="AO39" si="1135">(AO38/AO$4)*100</f>
        <v>27.121564518724934</v>
      </c>
      <c r="AP39" s="345">
        <f t="shared" ref="AP39:AR39" si="1136">(AP38/AP$4)*100</f>
        <v>27.30048903410426</v>
      </c>
      <c r="AQ39" s="345">
        <f t="shared" si="1136"/>
        <v>26.225720415144664</v>
      </c>
      <c r="AR39" s="345">
        <f t="shared" si="1136"/>
        <v>26.028265839048238</v>
      </c>
      <c r="AS39" s="345">
        <f t="shared" ref="AS39" si="1137">(AS38/AS$4)*100</f>
        <v>25.841712975807908</v>
      </c>
      <c r="AT39" s="343">
        <f t="shared" ref="AT39" si="1138">(AT38/AT$4)*100</f>
        <v>28.429745372870009</v>
      </c>
      <c r="AU39" s="345">
        <f t="shared" ref="AU39" si="1139">(AU38/AU$4)*100</f>
        <v>30.234867610284883</v>
      </c>
      <c r="AV39" s="345">
        <f t="shared" ref="AV39" si="1140">(AV38/AV$4)*100</f>
        <v>29.641516946800678</v>
      </c>
      <c r="AW39" s="345">
        <f t="shared" ref="AW39" si="1141">(AW38/AW$4)*100</f>
        <v>25.940619915228702</v>
      </c>
      <c r="AX39" s="344">
        <f t="shared" ref="AX39" si="1142">(AX38/AX$4)*100</f>
        <v>24.782010838793173</v>
      </c>
      <c r="AY39" s="345">
        <f t="shared" ref="AY39" si="1143">(AY38/AY$4)*100</f>
        <v>24.671625612080888</v>
      </c>
      <c r="AZ39" s="345">
        <f t="shared" ref="AZ39" si="1144">(AZ38/AZ$4)*100</f>
        <v>25.367178940511089</v>
      </c>
      <c r="BA39" s="345">
        <f t="shared" ref="BA39:BC39" si="1145">(BA38/BA$4)*100</f>
        <v>25.159465850800309</v>
      </c>
      <c r="BB39" s="345">
        <f t="shared" si="1145"/>
        <v>24.843593872316593</v>
      </c>
      <c r="BC39" s="345">
        <f t="shared" si="1145"/>
        <v>22.781498152010833</v>
      </c>
      <c r="BD39" s="345">
        <f t="shared" ref="BD39" si="1146">(BD38/BD$4)*100</f>
        <v>21.852749943539088</v>
      </c>
      <c r="BE39" s="343">
        <f t="shared" ref="BE39" si="1147">(BE38/BE$4)*100</f>
        <v>28.47673626797722</v>
      </c>
      <c r="BF39" s="345">
        <f t="shared" ref="BF39" si="1148">(BF38/BF$4)*100</f>
        <v>30.738591850823372</v>
      </c>
      <c r="BG39" s="345">
        <f t="shared" ref="BG39" si="1149">(BG38/BG$4)*100</f>
        <v>30.071479329515526</v>
      </c>
      <c r="BH39" s="345">
        <f t="shared" ref="BH39" si="1150">(BH38/BH$4)*100</f>
        <v>28.301190947360844</v>
      </c>
      <c r="BI39" s="345">
        <f t="shared" ref="BI39" si="1151">(BI38/BI$4)*100</f>
        <v>28.767655844714618</v>
      </c>
      <c r="BJ39" s="345">
        <f t="shared" ref="BJ39" si="1152">(BJ38/BJ$4)*100</f>
        <v>27.598391008813515</v>
      </c>
      <c r="BK39" s="345">
        <f t="shared" ref="BK39" si="1153">(BK38/BK$4)*100</f>
        <v>28.183690796170858</v>
      </c>
      <c r="BL39" s="345">
        <f t="shared" ref="BL39:BM39" si="1154">(BL38/BL$4)*100</f>
        <v>28.056767818915645</v>
      </c>
      <c r="BM39" s="345">
        <f t="shared" si="1154"/>
        <v>27.171729731184797</v>
      </c>
      <c r="BN39" s="345">
        <f t="shared" ref="BN39:BO39" si="1155">(BN38/BN$4)*100</f>
        <v>26.813646077808073</v>
      </c>
      <c r="BO39" s="345">
        <f t="shared" si="1155"/>
        <v>26.171980422620479</v>
      </c>
      <c r="BP39" s="346">
        <f t="shared" ref="BP39" si="1156">(BP38/BP$4)*100</f>
        <v>30.316083867694953</v>
      </c>
      <c r="BQ39" s="347">
        <f t="shared" ref="BQ39" si="1157">(BQ38/BQ$4)*100</f>
        <v>33.544751513698216</v>
      </c>
      <c r="BR39" s="347">
        <f t="shared" ref="BR39" si="1158">(BR38/BR$4)*100</f>
        <v>32.63575189258232</v>
      </c>
      <c r="BS39" s="348">
        <f t="shared" ref="BS39" si="1159">(BS38/BS$4)*100</f>
        <v>29.607649192218926</v>
      </c>
      <c r="BT39" s="347">
        <f t="shared" ref="BT39" si="1160">(BT38/BT$4)*100</f>
        <v>30.114914370977441</v>
      </c>
      <c r="BU39" s="347">
        <f t="shared" ref="BU39" si="1161">(BU38/BU$4)*100</f>
        <v>28.829368718244119</v>
      </c>
      <c r="BV39" s="347">
        <f t="shared" ref="BV39" si="1162">(BV38/BV$4)*100</f>
        <v>29.039302420174906</v>
      </c>
      <c r="BW39" s="347">
        <f t="shared" ref="BW39:BX39" si="1163">(BW38/BW$4)*100</f>
        <v>28.661679013791691</v>
      </c>
      <c r="BX39" s="347">
        <f t="shared" si="1163"/>
        <v>27.921560156898067</v>
      </c>
      <c r="BY39" s="347">
        <f t="shared" ref="BY39:BZ39" si="1164">(BY38/BY$4)*100</f>
        <v>27.453999206394197</v>
      </c>
      <c r="BZ39" s="347">
        <f t="shared" si="1164"/>
        <v>26.443629595985335</v>
      </c>
      <c r="CA39" s="398"/>
      <c r="CB39" s="399"/>
      <c r="CC39" s="399"/>
      <c r="CD39" s="399"/>
      <c r="CE39" s="399"/>
      <c r="CF39" s="399"/>
      <c r="CG39" s="399"/>
      <c r="CH39" s="399"/>
      <c r="CI39" s="399"/>
      <c r="CJ39" s="399"/>
      <c r="CK39" s="399"/>
      <c r="CL39" s="346">
        <f t="shared" ref="CL39" si="1165">(CL38/CL$4)*100</f>
        <v>112.03537178831479</v>
      </c>
      <c r="CM39" s="347">
        <f t="shared" ref="CM39" si="1166">(CM38/CM$4)*100</f>
        <v>119.40321318838767</v>
      </c>
      <c r="CN39" s="347">
        <f t="shared" ref="CN39" si="1167">(CN38/CN$4)*100</f>
        <v>118.12457408580796</v>
      </c>
      <c r="CO39" s="348">
        <f t="shared" ref="CO39" si="1168">(CO38/CO$4)*100</f>
        <v>109.72178851104847</v>
      </c>
      <c r="CP39" s="347">
        <f t="shared" ref="CP39" si="1169">(CP38/CP$4)*100</f>
        <v>111.09363828637677</v>
      </c>
      <c r="CQ39" s="347">
        <f t="shared" ref="CQ39" si="1170">(CQ38/CQ$4)*100</f>
        <v>110.53544881041546</v>
      </c>
      <c r="CR39" s="347">
        <f t="shared" ref="CR39" si="1171">(CR38/CR$4)*100</f>
        <v>107.07089703518375</v>
      </c>
      <c r="CS39" s="347">
        <f t="shared" ref="CS39:CT39" si="1172">(CS38/CS$4)*100</f>
        <v>104.98595456655377</v>
      </c>
      <c r="CT39" s="347">
        <f t="shared" si="1172"/>
        <v>106.46632281176194</v>
      </c>
      <c r="CU39" s="347">
        <f t="shared" ref="CU39" si="1173">(CU38/CU$4)*100</f>
        <v>105.47763487649276</v>
      </c>
      <c r="CV39" s="347"/>
      <c r="CW39" s="343" t="e">
        <f t="shared" ref="CW39" si="1174">(CW38/CW$4)*100</f>
        <v>#VALUE!</v>
      </c>
      <c r="CX39" s="344" t="e">
        <f t="shared" ref="CX39" si="1175">(CX38/CX$4)*100</f>
        <v>#VALUE!</v>
      </c>
      <c r="CY39" s="295" t="e">
        <f t="shared" ref="CY39" si="1176">(CY38/CY$4)*100</f>
        <v>#VALUE!</v>
      </c>
      <c r="CZ39" s="295" t="e">
        <f t="shared" ref="CZ39" si="1177">(CZ38/CZ$4)*100</f>
        <v>#VALUE!</v>
      </c>
      <c r="DA39" s="295" t="e">
        <f t="shared" ref="DA39" si="1178">(DA38/DA$4)*100</f>
        <v>#VALUE!</v>
      </c>
      <c r="DB39" s="294" t="e">
        <f t="shared" ref="DB39" si="1179">(DB38/DB$4)*100</f>
        <v>#VALUE!</v>
      </c>
      <c r="DC39" s="294" t="e">
        <f t="shared" ref="DC39" si="1180">(DC38/DC$4)*100</f>
        <v>#VALUE!</v>
      </c>
      <c r="DD39" s="294" t="e">
        <f t="shared" ref="DD39" si="1181">(DD38/DD$4)*100</f>
        <v>#VALUE!</v>
      </c>
      <c r="DE39" s="412" t="e">
        <v>#VALUE!</v>
      </c>
      <c r="DF39" s="412" t="e">
        <v>#VALUE!</v>
      </c>
      <c r="DG39" s="412" t="e">
        <v>#VALUE!</v>
      </c>
      <c r="DH39" s="293">
        <f t="shared" ref="DH39" si="1182">(DH38/DH$4)*100</f>
        <v>31.227802543255578</v>
      </c>
      <c r="DI39" s="294">
        <f t="shared" ref="DI39" si="1183">(DI38/DI$4)*100</f>
        <v>35.204877697496343</v>
      </c>
      <c r="DJ39" s="294">
        <f t="shared" ref="DJ39" si="1184">(DJ38/DJ$4)*100</f>
        <v>34.062616795561048</v>
      </c>
      <c r="DK39" s="294">
        <f t="shared" ref="DK39" si="1185">(DK38/DK$4)*100</f>
        <v>31.64190913447073</v>
      </c>
      <c r="DL39" s="295">
        <f t="shared" ref="DL39" si="1186">(DL38/DL$4)*100</f>
        <v>32.913401869317553</v>
      </c>
      <c r="DM39" s="294">
        <f t="shared" ref="DM39" si="1187">(DM38/DM$4)*100</f>
        <v>31.024438761011652</v>
      </c>
      <c r="DN39" s="294">
        <f t="shared" ref="DN39" si="1188">(DN38/DN$4)*100</f>
        <v>30.959903359197138</v>
      </c>
      <c r="DO39" s="294">
        <f t="shared" ref="DO39:DQ39" si="1189">(DO38/DO$4)*100</f>
        <v>30.528796692916334</v>
      </c>
      <c r="DP39" s="294">
        <f t="shared" si="1189"/>
        <v>29.660797514241327</v>
      </c>
      <c r="DQ39" s="294">
        <f t="shared" si="1189"/>
        <v>30.219119839170151</v>
      </c>
      <c r="DR39" s="294">
        <f t="shared" ref="DR39" si="1190">(DR38/DR$4)*100</f>
        <v>29.172303920702824</v>
      </c>
      <c r="DS39" s="293">
        <f t="shared" ref="DS39" si="1191">(DS38/DS$4)*100</f>
        <v>31.227802543255578</v>
      </c>
      <c r="DT39" s="294">
        <f t="shared" ref="DT39" si="1192">(DT38/DT$4)*100</f>
        <v>35.204877697496343</v>
      </c>
      <c r="DU39" s="294">
        <f t="shared" ref="DU39" si="1193">(DU38/DU$4)*100</f>
        <v>34.062616795561048</v>
      </c>
      <c r="DV39" s="294">
        <f t="shared" ref="DV39" si="1194">(DV38/DV$4)*100</f>
        <v>31.64190913447073</v>
      </c>
      <c r="DW39" s="294">
        <f t="shared" ref="DW39" si="1195">(DW38/DW$4)*100</f>
        <v>32.913401869317553</v>
      </c>
      <c r="DX39" s="294">
        <f t="shared" ref="DX39" si="1196">(DX38/DX$4)*100</f>
        <v>31.024438761011652</v>
      </c>
      <c r="DY39" s="294">
        <f t="shared" ref="DY39" si="1197">(DY38/DY$4)*100</f>
        <v>30.959903359197138</v>
      </c>
      <c r="DZ39" s="294">
        <f t="shared" ref="DZ39:GV39" si="1198">(DZ38/DZ$4)*100</f>
        <v>30.528796692916334</v>
      </c>
      <c r="EA39" s="294">
        <f t="shared" si="1198"/>
        <v>29.660797514241327</v>
      </c>
      <c r="EB39" s="294">
        <f t="shared" ref="EB39:EC39" si="1199">(EB38/EB$4)*100</f>
        <v>30.219119839170151</v>
      </c>
      <c r="EC39" s="294">
        <f t="shared" si="1199"/>
        <v>29.172303920702824</v>
      </c>
      <c r="ED39" s="459">
        <f t="shared" si="1198"/>
        <v>26.539843846821164</v>
      </c>
      <c r="EE39" s="638">
        <f t="shared" ref="EE39" si="1200">(EE38/EE$4)*100</f>
        <v>26.221882367934747</v>
      </c>
      <c r="EF39" s="454">
        <f t="shared" si="1198"/>
        <v>21.944245889921373</v>
      </c>
      <c r="EG39" s="454">
        <f t="shared" ref="EG39" si="1201">(EG38/EG$4)*100</f>
        <v>21.022258862324815</v>
      </c>
      <c r="EH39" s="345">
        <f t="shared" si="1198"/>
        <v>26.173233734390145</v>
      </c>
      <c r="EI39" s="345">
        <f t="shared" ref="EI39" si="1202">(EI38/EI$4)*100</f>
        <v>25.84881107299184</v>
      </c>
      <c r="EJ39" s="459">
        <f t="shared" si="1198"/>
        <v>27.785445590105816</v>
      </c>
      <c r="EK39" s="638">
        <f t="shared" ref="EK39" si="1203">(EK38/EK$4)*100</f>
        <v>27.390081492343565</v>
      </c>
      <c r="EL39" s="454">
        <f t="shared" si="1198"/>
        <v>23.657474600870827</v>
      </c>
      <c r="EM39" s="454">
        <f t="shared" ref="EM39" si="1204">(EM38/EM$4)*100</f>
        <v>23.17096649980747</v>
      </c>
      <c r="EN39" s="345">
        <f t="shared" si="1198"/>
        <v>26.748120681620165</v>
      </c>
      <c r="EO39" s="345">
        <f t="shared" ref="EO39" si="1205">(EO38/EO$4)*100</f>
        <v>26.547021370727297</v>
      </c>
      <c r="EP39" s="459">
        <f t="shared" si="1198"/>
        <v>29.018497030919395</v>
      </c>
      <c r="EQ39" s="638">
        <f t="shared" ref="EQ39" si="1206">(EQ38/EQ$4)*100</f>
        <v>28.68475449399898</v>
      </c>
      <c r="ER39" s="454">
        <f t="shared" si="1198"/>
        <v>25.615099427030668</v>
      </c>
      <c r="ES39" s="454">
        <f t="shared" ref="ES39" si="1207">(ES38/ES$4)*100</f>
        <v>26.625386996904027</v>
      </c>
      <c r="ET39" s="345">
        <f t="shared" si="1198"/>
        <v>28.907376228362658</v>
      </c>
      <c r="EU39" s="345">
        <f t="shared" ref="EU39" si="1208">(EU38/EU$4)*100</f>
        <v>28.62194149494271</v>
      </c>
      <c r="EV39" s="459">
        <f t="shared" si="1198"/>
        <v>24.902156572438567</v>
      </c>
      <c r="EW39" s="638">
        <f t="shared" ref="EW39" si="1209">(EW38/EW$4)*100</f>
        <v>24.092943129057335</v>
      </c>
      <c r="EX39" s="454">
        <f t="shared" si="1198"/>
        <v>23.807537199276872</v>
      </c>
      <c r="EY39" s="454">
        <f t="shared" ref="EY39" si="1210">(EY38/EY$4)*100</f>
        <v>21.709708603784009</v>
      </c>
      <c r="EZ39" s="345">
        <f t="shared" si="1198"/>
        <v>24.818702290076335</v>
      </c>
      <c r="FA39" s="345">
        <f t="shared" ref="FA39" si="1211">(FA38/FA$4)*100</f>
        <v>23.9244818867814</v>
      </c>
      <c r="FB39" s="459">
        <f t="shared" si="1198"/>
        <v>28.866412691599148</v>
      </c>
      <c r="FC39" s="638">
        <f t="shared" ref="FC39" si="1212">(FC38/FC$4)*100</f>
        <v>28.888337424998451</v>
      </c>
      <c r="FD39" s="454">
        <f t="shared" si="1198"/>
        <v>28.118847324145335</v>
      </c>
      <c r="FE39" s="454">
        <f t="shared" ref="FE39" si="1213">(FE38/FE$4)*100</f>
        <v>29.008636875704092</v>
      </c>
      <c r="FF39" s="345">
        <f t="shared" si="1198"/>
        <v>28.798497512114213</v>
      </c>
      <c r="FG39" s="345">
        <f t="shared" ref="FG39" si="1214">(FG38/FG$4)*100</f>
        <v>28.898714802847351</v>
      </c>
      <c r="FH39" s="459">
        <f t="shared" si="1198"/>
        <v>25.964517496657209</v>
      </c>
      <c r="FI39" s="638">
        <f t="shared" ref="FI39" si="1215">(FI38/FI$4)*100</f>
        <v>24.975746630647304</v>
      </c>
      <c r="FJ39" s="454">
        <f t="shared" si="1198"/>
        <v>26.399732322105734</v>
      </c>
      <c r="FK39" s="454">
        <f t="shared" ref="FK39" si="1216">(FK38/FK$4)*100</f>
        <v>26.453884597910044</v>
      </c>
      <c r="FL39" s="345">
        <f t="shared" si="1198"/>
        <v>26.020030728959199</v>
      </c>
      <c r="FM39" s="345">
        <f t="shared" ref="FM39" si="1217">(FM38/FM$4)*100</f>
        <v>25.147417716509462</v>
      </c>
      <c r="FN39" s="459">
        <f t="shared" si="1198"/>
        <v>37.157079888598929</v>
      </c>
      <c r="FO39" s="638">
        <f t="shared" ref="FO39" si="1218">(FO38/FO$4)*100</f>
        <v>34.644614303285891</v>
      </c>
      <c r="FP39" s="454">
        <f t="shared" si="1198"/>
        <v>38.31619650232885</v>
      </c>
      <c r="FQ39" s="454">
        <f t="shared" ref="FQ39" si="1219">(FQ38/FQ$4)*100</f>
        <v>30.704196308897824</v>
      </c>
      <c r="FR39" s="345">
        <f t="shared" si="1198"/>
        <v>37.388557388557388</v>
      </c>
      <c r="FS39" s="345">
        <f t="shared" ref="FS39" si="1220">(FS38/FS$4)*100</f>
        <v>33.952595650678106</v>
      </c>
      <c r="FT39" s="459">
        <f t="shared" si="1198"/>
        <v>28.786712364882678</v>
      </c>
      <c r="FU39" s="638">
        <f t="shared" ref="FU39" si="1221">(FU38/FU$4)*100</f>
        <v>28.548031560948477</v>
      </c>
      <c r="FV39" s="454">
        <f t="shared" si="1198"/>
        <v>28.825820812465221</v>
      </c>
      <c r="FW39" s="454">
        <f t="shared" ref="FW39" si="1222">(FW38/FW$4)*100</f>
        <v>29.916091487346051</v>
      </c>
      <c r="FX39" s="345">
        <f t="shared" si="1198"/>
        <v>28.791860880394871</v>
      </c>
      <c r="FY39" s="345">
        <f t="shared" ref="FY39" si="1223">(FY38/FY$4)*100</f>
        <v>28.728768102985875</v>
      </c>
      <c r="FZ39" s="459">
        <f t="shared" si="1198"/>
        <v>24.924318869828458</v>
      </c>
      <c r="GA39" s="638">
        <f t="shared" ref="GA39" si="1224">(GA38/GA$4)*100</f>
        <v>27.450980392156865</v>
      </c>
      <c r="GB39" s="454">
        <f t="shared" si="1198"/>
        <v>42.367066895368779</v>
      </c>
      <c r="GC39" s="454">
        <f t="shared" ref="GC39" si="1225">(GC38/GC$4)*100</f>
        <v>31.980906921241047</v>
      </c>
      <c r="GD39" s="345">
        <f t="shared" si="1198"/>
        <v>28.888888888888886</v>
      </c>
      <c r="GE39" s="345">
        <f t="shared" ref="GE39" si="1226">(GE38/GE$4)*100</f>
        <v>28.312159709618872</v>
      </c>
      <c r="GF39" s="459">
        <f t="shared" si="1198"/>
        <v>25.7189868879328</v>
      </c>
      <c r="GG39" s="638">
        <f t="shared" ref="GG39" si="1227">(GG38/GG$4)*100</f>
        <v>24.980985041566033</v>
      </c>
      <c r="GH39" s="454">
        <f t="shared" si="1198"/>
        <v>16.059123139918107</v>
      </c>
      <c r="GI39" s="454">
        <f t="shared" ref="GI39" si="1228">(GI38/GI$4)*100</f>
        <v>16.895504019076192</v>
      </c>
      <c r="GJ39" s="345">
        <f t="shared" si="1198"/>
        <v>24.160853993159034</v>
      </c>
      <c r="GK39" s="345">
        <f t="shared" ref="GK39" si="1229">(GK38/GK$4)*100</f>
        <v>23.785698447263236</v>
      </c>
      <c r="GL39" s="459">
        <f t="shared" si="1198"/>
        <v>24.869822767878468</v>
      </c>
      <c r="GM39" s="638">
        <f t="shared" ref="GM39" si="1230">(GM38/GM$4)*100</f>
        <v>24.229472384480218</v>
      </c>
      <c r="GN39" s="454">
        <f t="shared" si="1198"/>
        <v>11.924966502903082</v>
      </c>
      <c r="GO39" s="454">
        <f t="shared" ref="GO39" si="1231">(GO38/GO$4)*100</f>
        <v>14.299706170421157</v>
      </c>
      <c r="GP39" s="345">
        <f t="shared" si="1198"/>
        <v>24.212674299965993</v>
      </c>
      <c r="GQ39" s="345">
        <f t="shared" ref="GQ39" si="1232">(GQ38/GQ$4)*100</f>
        <v>23.770269046109249</v>
      </c>
      <c r="GR39" s="459">
        <f t="shared" si="1198"/>
        <v>31.849887022300816</v>
      </c>
      <c r="GS39" s="638">
        <f t="shared" ref="GS39" si="1233">(GS38/GS$4)*100</f>
        <v>31.659886893541028</v>
      </c>
      <c r="GT39" s="454">
        <f t="shared" si="1198"/>
        <v>21.98952879581152</v>
      </c>
      <c r="GU39" s="454">
        <f t="shared" ref="GU39" si="1234">(GU38/GU$4)*100</f>
        <v>18.443427076520603</v>
      </c>
      <c r="GV39" s="345">
        <f t="shared" si="1198"/>
        <v>30.562911078841719</v>
      </c>
      <c r="GW39" s="345">
        <f t="shared" ref="GW39" si="1235">(GW38/GW$4)*100</f>
        <v>29.919021364576153</v>
      </c>
      <c r="GX39" s="497">
        <f t="shared" ref="GX39" si="1236">(GX38/GX$4)*100</f>
        <v>28.773925896932273</v>
      </c>
      <c r="GY39" s="498">
        <f t="shared" ref="GY39" si="1237">(GY38/GY$4)*100</f>
        <v>30.46355053397307</v>
      </c>
      <c r="GZ39" s="498">
        <f t="shared" ref="GZ39" si="1238">(GZ38/GZ$4)*100</f>
        <v>30.702850223904981</v>
      </c>
      <c r="HA39" s="498">
        <f t="shared" ref="HA39" si="1239">(HA38/HA$4)*100</f>
        <v>30.084987924709178</v>
      </c>
      <c r="HB39" s="498">
        <f t="shared" ref="HB39" si="1240">(HB38/HB$4)*100</f>
        <v>28.513981583171411</v>
      </c>
      <c r="HC39" s="499">
        <f t="shared" ref="HC39" si="1241">(HC38/HC$4)*100</f>
        <v>29.211716457830157</v>
      </c>
      <c r="HD39" s="499">
        <f t="shared" ref="HD39" si="1242">(HD38/HD$4)*100</f>
        <v>30.786111764244843</v>
      </c>
      <c r="HE39" s="499">
        <f t="shared" ref="HE39:HF39" si="1243">(HE38/HE$4)*100</f>
        <v>32.617232264274911</v>
      </c>
      <c r="HF39" s="499">
        <f t="shared" si="1243"/>
        <v>31.33428173438843</v>
      </c>
      <c r="HG39" s="497">
        <f t="shared" ref="HG39" si="1244">(HG38/HG$4)*100</f>
        <v>29.434537238668838</v>
      </c>
      <c r="HH39" s="499">
        <f t="shared" ref="HH39" si="1245">(HH38/HH$4)*100</f>
        <v>29.611041405269763</v>
      </c>
      <c r="HI39" s="499">
        <f t="shared" ref="HI39" si="1246">(HI38/HI$4)*100</f>
        <v>36.353591160220994</v>
      </c>
      <c r="HJ39" s="499">
        <f t="shared" ref="HJ39" si="1247">(HJ38/HJ$4)*100</f>
        <v>33.226837060702877</v>
      </c>
      <c r="HK39" s="498">
        <f t="shared" ref="HK39" si="1248">(HK38/HK$4)*100</f>
        <v>50.498188405797109</v>
      </c>
      <c r="HL39" s="499">
        <f t="shared" ref="HL39" si="1249">(HL38/HL$4)*100</f>
        <v>35.831809872029254</v>
      </c>
      <c r="HM39" s="499">
        <f t="shared" ref="HM39" si="1250">(HM38/HM$4)*100</f>
        <v>36.71875</v>
      </c>
      <c r="HN39" s="499">
        <f t="shared" ref="HN39:HO39" si="1251">(HN38/HN$4)*100</f>
        <v>23.062898814949865</v>
      </c>
      <c r="HO39" s="499">
        <f t="shared" si="1251"/>
        <v>28.507395786642757</v>
      </c>
      <c r="HP39" s="497">
        <f t="shared" ref="HP39" si="1252">(HP38/HP$4)*100</f>
        <v>28.792243728382967</v>
      </c>
      <c r="HQ39" s="499">
        <f t="shared" ref="HQ39" si="1253">(HQ38/HQ$4)*100</f>
        <v>30.438046619871628</v>
      </c>
      <c r="HR39" s="499">
        <f t="shared" ref="HR39" si="1254">(HR38/HR$4)*100</f>
        <v>30.892814026485393</v>
      </c>
      <c r="HS39" s="499">
        <f t="shared" ref="HS39" si="1255">(HS38/HS$4)*100</f>
        <v>30.190124908679461</v>
      </c>
      <c r="HT39" s="499">
        <f t="shared" ref="HT39" si="1256">(HT38/HT$4)*100</f>
        <v>29.304643851904938</v>
      </c>
      <c r="HU39" s="499">
        <f t="shared" ref="HU39" si="1257">(HU38/HU$4)*100</f>
        <v>29.38325017368787</v>
      </c>
      <c r="HV39" s="499">
        <f t="shared" ref="HV39" si="1258">(HV38/HV$4)*100</f>
        <v>30.98179503115005</v>
      </c>
      <c r="HW39" s="499">
        <f t="shared" ref="HW39:HX39" si="1259">(HW38/HW$4)*100</f>
        <v>32.159795164246852</v>
      </c>
      <c r="HX39" s="499">
        <f t="shared" si="1259"/>
        <v>31.243813922797759</v>
      </c>
      <c r="HY39" s="497">
        <f t="shared" ref="HY39" si="1260">(HY38/HY$4)*100</f>
        <v>28.804366619808945</v>
      </c>
      <c r="HZ39" s="498">
        <f t="shared" ref="HZ39" si="1261">(HZ38/HZ$4)*100</f>
        <v>30.046453139413192</v>
      </c>
      <c r="IA39" s="498">
        <f t="shared" ref="IA39" si="1262">(IA38/IA$4)*100</f>
        <v>29.543185797217188</v>
      </c>
      <c r="IB39" s="498">
        <f t="shared" ref="IB39" si="1263">(IB38/IB$4)*100</f>
        <v>27.91049864527821</v>
      </c>
      <c r="IC39" s="500">
        <f t="shared" ref="IC39" si="1264">(IC38/IC$4)*100</f>
        <v>29.567454498785946</v>
      </c>
      <c r="ID39" s="500">
        <f t="shared" ref="ID39" si="1265">(ID38/ID$4)*100</f>
        <v>28.08416583628085</v>
      </c>
      <c r="IE39" s="500">
        <f t="shared" ref="IE39" si="1266">(IE38/IE$4)*100</f>
        <v>27.750411406765114</v>
      </c>
      <c r="IF39" s="500">
        <f t="shared" ref="IF39:IG39" si="1267">(IF38/IF$4)*100</f>
        <v>28.803618709151568</v>
      </c>
      <c r="IG39" s="500">
        <f t="shared" si="1267"/>
        <v>28.761576225276997</v>
      </c>
      <c r="IH39" s="497">
        <f t="shared" ref="IH39" si="1268">(IH38/IH$4)*100</f>
        <v>32.306958887812357</v>
      </c>
      <c r="II39" s="499">
        <f t="shared" ref="II39" si="1269">(II38/II$4)*100</f>
        <v>30.935909669211199</v>
      </c>
      <c r="IJ39" s="499">
        <f t="shared" ref="IJ39" si="1270">(IJ38/IJ$4)*100</f>
        <v>29.403167288546523</v>
      </c>
      <c r="IK39" s="499">
        <f t="shared" ref="IK39" si="1271">(IK38/IK$4)*100</f>
        <v>25.559252623496288</v>
      </c>
      <c r="IL39" s="499">
        <f t="shared" ref="IL39" si="1272">(IL38/IL$4)*100</f>
        <v>31.709752378186046</v>
      </c>
      <c r="IM39" s="499">
        <f t="shared" ref="IM39" si="1273">(IM38/IM$4)*100</f>
        <v>32.388519478567943</v>
      </c>
      <c r="IN39" s="499">
        <f t="shared" ref="IN39" si="1274">(IN38/IN$4)*100</f>
        <v>27.227913830608379</v>
      </c>
      <c r="IO39" s="499">
        <f t="shared" ref="IO39:IP39" si="1275">(IO38/IO$4)*100</f>
        <v>29.347561187898201</v>
      </c>
      <c r="IP39" s="499">
        <f t="shared" si="1275"/>
        <v>29.121674885878235</v>
      </c>
      <c r="IQ39" s="497">
        <f t="shared" ref="IQ39" si="1276">(IQ38/IQ$4)*100</f>
        <v>29.388403883706381</v>
      </c>
      <c r="IR39" s="499">
        <f t="shared" ref="IR39" si="1277">(IR38/IR$4)*100</f>
        <v>30.199655541973549</v>
      </c>
      <c r="IS39" s="499">
        <f t="shared" ref="IS39" si="1278">(IS38/IS$4)*100</f>
        <v>29.517627968726952</v>
      </c>
      <c r="IT39" s="499">
        <f t="shared" ref="IT39" si="1279">(IT38/IT$4)*100</f>
        <v>27.501927296447843</v>
      </c>
      <c r="IU39" s="499">
        <f t="shared" ref="IU39" si="1280">(IU38/IU$4)*100</f>
        <v>29.866939403244924</v>
      </c>
      <c r="IV39" s="499">
        <f t="shared" ref="IV39" si="1281">(IV38/IV$4)*100</f>
        <v>28.64652225447924</v>
      </c>
      <c r="IW39" s="499">
        <f t="shared" ref="IW39" si="1282">(IW38/IW$4)*100</f>
        <v>27.67996934880399</v>
      </c>
      <c r="IX39" s="499">
        <f t="shared" ref="IX39:IY39" si="1283">(IX38/IX$4)*100</f>
        <v>28.872672948747415</v>
      </c>
      <c r="IY39" s="499">
        <f t="shared" si="1283"/>
        <v>28.804456980186348</v>
      </c>
      <c r="IZ39" s="497">
        <f t="shared" ref="IZ39" si="1284">(IZ38/IZ$4)*100</f>
        <v>30.577795553604119</v>
      </c>
      <c r="JA39" s="498">
        <f t="shared" ref="JA39" si="1285">(JA38/JA$4)*100</f>
        <v>31.502405001045652</v>
      </c>
      <c r="JB39" s="498">
        <f t="shared" ref="JB39" si="1286">(JB38/JB$4)*100</f>
        <v>30.937416145478565</v>
      </c>
      <c r="JC39" s="498">
        <f t="shared" ref="JC39" si="1287">(JC38/JC$4)*100</f>
        <v>29.208169931537416</v>
      </c>
      <c r="JD39" s="498">
        <f t="shared" ref="JD39" si="1288">(JD38/JD$4)*100</f>
        <v>30.119243421052634</v>
      </c>
      <c r="JE39" s="499">
        <f t="shared" ref="JE39" si="1289">(JE38/JE$4)*100</f>
        <v>28.60561159711467</v>
      </c>
      <c r="JF39" s="499">
        <f t="shared" ref="JF39" si="1290">(JF38/JF$4)*100</f>
        <v>28.136365453019462</v>
      </c>
      <c r="JG39" s="499">
        <f t="shared" ref="JG39:JH39" si="1291">(JG38/JG$4)*100</f>
        <v>28.810903915807991</v>
      </c>
      <c r="JH39" s="499">
        <f t="shared" si="1291"/>
        <v>28.760602208415083</v>
      </c>
      <c r="JI39" s="497">
        <f t="shared" ref="JI39" si="1292">(JI38/JI$4)*100</f>
        <v>36.203237677189392</v>
      </c>
      <c r="JJ39" s="499">
        <f t="shared" ref="JJ39" si="1293">(JJ38/JJ$4)*100</f>
        <v>35.374926772114826</v>
      </c>
      <c r="JK39" s="499">
        <f t="shared" ref="JK39" si="1294">(JK38/JK$4)*100</f>
        <v>34.422203443540724</v>
      </c>
      <c r="JL39" s="499">
        <f t="shared" ref="JL39" si="1295">(JL38/JL$4)*100</f>
        <v>28.808457900194757</v>
      </c>
      <c r="JM39" s="498">
        <f t="shared" ref="JM39" si="1296">(JM38/JM$4)*100</f>
        <v>33.011444033463249</v>
      </c>
      <c r="JN39" s="499">
        <f t="shared" ref="JN39" si="1297">(JN38/JN$4)*100</f>
        <v>33.216948898920116</v>
      </c>
      <c r="JO39" s="499">
        <f t="shared" ref="JO39" si="1298">(JO38/JO$4)*100</f>
        <v>27.416049188081349</v>
      </c>
      <c r="JP39" s="499">
        <f t="shared" ref="JP39:JQ39" si="1299">(JP38/JP$4)*100</f>
        <v>31.68080954757907</v>
      </c>
      <c r="JQ39" s="499">
        <f t="shared" si="1299"/>
        <v>29.677248326595535</v>
      </c>
      <c r="JR39" s="497">
        <f t="shared" ref="JR39" si="1300">(JR38/JR$4)*100</f>
        <v>31.486228469023093</v>
      </c>
      <c r="JS39" s="499">
        <f t="shared" ref="JS39" si="1301">(JS38/JS$4)*100</f>
        <v>32.128795667644255</v>
      </c>
      <c r="JT39" s="499">
        <f t="shared" ref="JT39" si="1302">(JT38/JT$4)*100</f>
        <v>31.507062195669437</v>
      </c>
      <c r="JU39" s="499">
        <f t="shared" ref="JU39" si="1303">(JU38/JU$4)*100</f>
        <v>29.144997461655002</v>
      </c>
      <c r="JV39" s="499">
        <f t="shared" ref="JV39" si="1304">(JV38/JV$4)*100</f>
        <v>30.491865147265301</v>
      </c>
      <c r="JW39" s="499">
        <f t="shared" ref="JW39" si="1305">(JW38/JW$4)*100</f>
        <v>29.171422538702341</v>
      </c>
      <c r="JX39" s="499">
        <f t="shared" ref="JX39" si="1306">(JX38/JX$4)*100</f>
        <v>28.043568458710645</v>
      </c>
      <c r="JY39" s="499">
        <f t="shared" ref="JY39:JZ39" si="1307">(JY38/JY$4)*100</f>
        <v>29.151368985454194</v>
      </c>
      <c r="JZ39" s="499">
        <f t="shared" si="1307"/>
        <v>28.869463013296116</v>
      </c>
      <c r="KA39" s="497">
        <f t="shared" ref="KA39" si="1308">(KA38/KA$4)*100</f>
        <v>23.970643307025892</v>
      </c>
      <c r="KB39" s="498">
        <f t="shared" ref="KB39" si="1309">(KB38/KB$4)*100</f>
        <v>26.072871995804153</v>
      </c>
      <c r="KC39" s="498">
        <f t="shared" ref="KC39" si="1310">(KC38/KC$4)*100</f>
        <v>25.490490190196198</v>
      </c>
      <c r="KD39" s="498">
        <f t="shared" ref="KD39" si="1311">(KD38/KD$4)*100</f>
        <v>23.892751620632378</v>
      </c>
      <c r="KE39" s="498">
        <f t="shared" ref="KE39" si="1312">(KE38/KE$4)*100</f>
        <v>27.309466219972055</v>
      </c>
      <c r="KF39" s="499">
        <f t="shared" ref="KF39" si="1313">(KF38/KF$4)*100</f>
        <v>25.871434703453179</v>
      </c>
      <c r="KG39" s="499">
        <f t="shared" ref="KG39" si="1314">(KG38/KG$4)*100</f>
        <v>25.982978983009485</v>
      </c>
      <c r="KH39" s="499">
        <f t="shared" ref="KH39:KI39" si="1315">(KH38/KH$4)*100</f>
        <v>28.768338854708947</v>
      </c>
      <c r="KI39" s="499">
        <f t="shared" si="1315"/>
        <v>28.766414290784336</v>
      </c>
      <c r="KJ39" s="497">
        <f t="shared" ref="KJ39" si="1316">(KJ38/KJ$4)*100</f>
        <v>23.036652453836425</v>
      </c>
      <c r="KK39" s="499">
        <f t="shared" ref="KK39" si="1317">(KK38/KK$4)*100</f>
        <v>21.560257362039099</v>
      </c>
      <c r="KL39" s="499">
        <f t="shared" ref="KL39" si="1318">(KL38/KL$4)*100</f>
        <v>20.035487209818129</v>
      </c>
      <c r="KM39" s="499">
        <f t="shared" ref="KM39" si="1319">(KM38/KM$4)*100</f>
        <v>18.822110341934131</v>
      </c>
      <c r="KN39" s="498">
        <f t="shared" ref="KN39" si="1320">(KN38/KN$4)*100</f>
        <v>28.167015742179579</v>
      </c>
      <c r="KO39" s="499">
        <f t="shared" ref="KO39" si="1321">(KO38/KO$4)*100</f>
        <v>29.860741191690131</v>
      </c>
      <c r="KP39" s="499">
        <f t="shared" ref="KP39" si="1322">(KP38/KP$4)*100</f>
        <v>26.565103546774576</v>
      </c>
      <c r="KQ39" s="499">
        <f t="shared" ref="KQ39:KR39" si="1323">(KQ38/KQ$4)*100</f>
        <v>21.657194137002691</v>
      </c>
      <c r="KR39" s="499">
        <f t="shared" si="1323"/>
        <v>26.41163793103448</v>
      </c>
      <c r="KS39" s="497">
        <f t="shared" ref="KS39" si="1324">(KS38/KS$4)*100</f>
        <v>23.80182821382278</v>
      </c>
      <c r="KT39" s="499">
        <f t="shared" ref="KT39" si="1325">(KT38/KT$4)*100</f>
        <v>25.172243486850228</v>
      </c>
      <c r="KU39" s="499">
        <f t="shared" ref="KU39" si="1326">(KU38/KU$4)*100</f>
        <v>24.217716802557586</v>
      </c>
      <c r="KV39" s="499">
        <f t="shared" ref="KV39" si="1327">(KV38/KV$4)*100</f>
        <v>22.782644637587975</v>
      </c>
      <c r="KW39" s="499">
        <f t="shared" ref="KW39" si="1328">(KW38/KW$4)*100</f>
        <v>27.465463841502384</v>
      </c>
      <c r="KX39" s="499">
        <f t="shared" ref="KX39" si="1329">(KX38/KX$4)*100</f>
        <v>26.52102797948006</v>
      </c>
      <c r="KY39" s="499">
        <f t="shared" ref="KY39" si="1330">(KY38/KY$4)*100</f>
        <v>26.07683352735739</v>
      </c>
      <c r="KZ39" s="499">
        <f t="shared" ref="KZ39:LA39" si="1331">(KZ38/KZ$4)*100</f>
        <v>27.594211488121694</v>
      </c>
      <c r="LA39" s="499">
        <f t="shared" si="1331"/>
        <v>28.482263601373141</v>
      </c>
      <c r="LB39" s="497">
        <f t="shared" ref="LB39" si="1332">(LB38/LB$4)*100</f>
        <v>27.061741794722288</v>
      </c>
      <c r="LC39" s="498">
        <f t="shared" ref="LC39" si="1333">(LC38/LC$4)*100</f>
        <v>28.628470546046369</v>
      </c>
      <c r="LD39" s="498">
        <f t="shared" ref="LD39" si="1334">(LD38/LD$4)*100</f>
        <v>27.96967201866337</v>
      </c>
      <c r="LE39" s="498">
        <f t="shared" ref="LE39" si="1335">(LE38/LE$4)*100</f>
        <v>27.162323494298303</v>
      </c>
      <c r="LF39" s="500">
        <f t="shared" ref="LF39" si="1336">(LF38/LF$4)*100</f>
        <v>27.729359610866428</v>
      </c>
      <c r="LG39" s="500">
        <f t="shared" ref="LG39" si="1337">(LG38/LG$4)*100</f>
        <v>27.661852816375585</v>
      </c>
      <c r="LH39" s="500">
        <f t="shared" ref="LH39" si="1338">(LH38/LH$4)*100</f>
        <v>28.095293364433843</v>
      </c>
      <c r="LI39" s="500">
        <f t="shared" ref="LI39:LJ39" si="1339">(LI38/LI$4)*100</f>
        <v>28.177960615152404</v>
      </c>
      <c r="LJ39" s="500">
        <f t="shared" si="1339"/>
        <v>27.629876061999454</v>
      </c>
      <c r="LK39" s="497">
        <f t="shared" ref="LK39" si="1340">(LK38/LK$4)*100</f>
        <v>26.295024296980696</v>
      </c>
      <c r="LL39" s="499">
        <f t="shared" ref="LL39" si="1341">(LL38/LL$4)*100</f>
        <v>31.185163975948726</v>
      </c>
      <c r="LM39" s="499">
        <f t="shared" ref="LM39" si="1342">(LM38/LM$4)*100</f>
        <v>31.054097753881521</v>
      </c>
      <c r="LN39" s="499">
        <f t="shared" ref="LN39" si="1343">(LN38/LN$4)*100</f>
        <v>27.558786389543016</v>
      </c>
      <c r="LO39" s="499">
        <f t="shared" ref="LO39" si="1344">(LO38/LO$4)*100</f>
        <v>23.640591334769717</v>
      </c>
      <c r="LP39" s="499">
        <f t="shared" ref="LP39" si="1345">(LP38/LP$4)*100</f>
        <v>21.775076771104001</v>
      </c>
      <c r="LQ39" s="499">
        <f t="shared" ref="LQ39" si="1346">(LQ38/LQ$4)*100</f>
        <v>20.196473767749133</v>
      </c>
      <c r="LR39" s="499">
        <f t="shared" ref="LR39:LS39" si="1347">(LR38/LR$4)*100</f>
        <v>19.67353198948291</v>
      </c>
      <c r="LS39" s="499">
        <f t="shared" si="1347"/>
        <v>20.294243937716104</v>
      </c>
      <c r="LT39" s="497">
        <f t="shared" ref="LT39" si="1348">(LT38/LT$4)*100</f>
        <v>26.956044944379421</v>
      </c>
      <c r="LU39" s="499">
        <f t="shared" ref="LU39" si="1349">(LU38/LU$4)*100</f>
        <v>28.974553910826884</v>
      </c>
      <c r="LV39" s="499">
        <f t="shared" ref="LV39" si="1350">(LV38/LV$4)*100</f>
        <v>28.431535560203375</v>
      </c>
      <c r="LW39" s="499">
        <f t="shared" ref="LW39" si="1351">(LW38/LW$4)*100</f>
        <v>27.228687152593306</v>
      </c>
      <c r="LX39" s="499">
        <f t="shared" ref="LX39" si="1352">(LX38/LX$4)*100</f>
        <v>27.140041630923722</v>
      </c>
      <c r="LY39" s="499">
        <f t="shared" ref="LY39" si="1353">(LY38/LY$4)*100</f>
        <v>26.808191279326859</v>
      </c>
      <c r="LZ39" s="499">
        <f t="shared" ref="LZ39" si="1354">(LZ38/LZ$4)*100</f>
        <v>26.921421809105777</v>
      </c>
      <c r="MA39" s="499">
        <f t="shared" ref="MA39:MB39" si="1355">(MA38/MA$4)*100</f>
        <v>26.949456712676493</v>
      </c>
      <c r="MB39" s="499">
        <f t="shared" si="1355"/>
        <v>26.572431025439712</v>
      </c>
      <c r="MC39" s="497">
        <f t="shared" ref="MC39" si="1356">(MC38/MC$4)*100</f>
        <v>26.068448124986659</v>
      </c>
      <c r="MD39" s="498">
        <f t="shared" ref="MD39" si="1357">(MD38/MD$4)*100</f>
        <v>27.762421501823081</v>
      </c>
      <c r="ME39" s="498">
        <f t="shared" ref="ME39" si="1358">(ME38/ME$4)*100</f>
        <v>27.214998114105871</v>
      </c>
      <c r="MF39" s="498">
        <f t="shared" ref="MF39" si="1359">(MF38/MF$4)*100</f>
        <v>26.321574959632343</v>
      </c>
      <c r="MG39" s="498">
        <f t="shared" ref="MG39" si="1360">(MG38/MG$4)*100</f>
        <v>26.987921067296909</v>
      </c>
      <c r="MH39" s="499">
        <f t="shared" ref="MH39" si="1361">(MH38/MH$4)*100</f>
        <v>27.523939996833242</v>
      </c>
      <c r="MI39" s="499">
        <f t="shared" ref="MI39" si="1362">(MI38/MI$4)*100</f>
        <v>28.335955429181762</v>
      </c>
      <c r="MJ39" s="499">
        <f t="shared" ref="MJ39:MK39" si="1363">(MJ38/MJ$4)*100</f>
        <v>28.490616217304108</v>
      </c>
      <c r="MK39" s="499">
        <f t="shared" si="1363"/>
        <v>27.659558424322856</v>
      </c>
      <c r="ML39" s="497">
        <f t="shared" ref="ML39" si="1364">(ML38/ML$4)*100</f>
        <v>24.159294492152799</v>
      </c>
      <c r="MM39" s="499">
        <f t="shared" ref="MM39" si="1365">(MM38/MM$4)*100</f>
        <v>28.70835846906629</v>
      </c>
      <c r="MN39" s="499">
        <f t="shared" ref="MN39" si="1366">(MN38/MN$4)*100</f>
        <v>28.340252734931358</v>
      </c>
      <c r="MO39" s="499">
        <f t="shared" ref="MO39" si="1367">(MO38/MO$4)*100</f>
        <v>23.727644353602454</v>
      </c>
      <c r="MP39" s="498">
        <f t="shared" ref="MP39" si="1368">(MP38/MP$4)*100</f>
        <v>19.359975023415547</v>
      </c>
      <c r="MQ39" s="499">
        <f t="shared" ref="MQ39" si="1369">(MQ38/MQ$4)*100</f>
        <v>17.26551563229118</v>
      </c>
      <c r="MR39" s="499">
        <f t="shared" ref="MR39" si="1370">(MR38/MR$4)*100</f>
        <v>15.891053948059167</v>
      </c>
      <c r="MS39" s="499">
        <f t="shared" ref="MS39:MT39" si="1371">(MS38/MS$4)*100</f>
        <v>16.210650191232716</v>
      </c>
      <c r="MT39" s="499">
        <f t="shared" si="1371"/>
        <v>17.018898597845965</v>
      </c>
      <c r="MU39" s="497">
        <f t="shared" ref="MU39" si="1372">(MU38/MU$4)*100</f>
        <v>25.758911026823782</v>
      </c>
      <c r="MV39" s="499">
        <f t="shared" ref="MV39" si="1373">(MV38/MV$4)*100</f>
        <v>27.910328094786429</v>
      </c>
      <c r="MW39" s="499">
        <f t="shared" ref="MW39" si="1374">(MW38/MW$4)*100</f>
        <v>27.405687992358494</v>
      </c>
      <c r="MX39" s="499">
        <f t="shared" ref="MX39" si="1375">(MX38/MX$4)*100</f>
        <v>25.814348521183057</v>
      </c>
      <c r="MY39" s="499">
        <f t="shared" ref="MY39" si="1376">(MY38/MY$4)*100</f>
        <v>25.637823470577509</v>
      </c>
      <c r="MZ39" s="499">
        <f t="shared" ref="MZ39" si="1377">(MZ38/MZ$4)*100</f>
        <v>25.665148474667987</v>
      </c>
      <c r="NA39" s="499">
        <f t="shared" ref="NA39" si="1378">(NA38/NA$4)*100</f>
        <v>25.978508210050951</v>
      </c>
      <c r="NB39" s="499">
        <f t="shared" ref="NB39:NC39" si="1379">(NB38/NB$4)*100</f>
        <v>26.277148614728308</v>
      </c>
      <c r="NC39" s="499">
        <f t="shared" si="1379"/>
        <v>25.721898089329105</v>
      </c>
      <c r="ND39" s="497">
        <f t="shared" ref="ND39" si="1380">(ND38/ND$4)*100</f>
        <v>27.021226374920609</v>
      </c>
      <c r="NE39" s="498">
        <f t="shared" ref="NE39" si="1381">(NE38/NE$4)*100</f>
        <v>28.495620667028042</v>
      </c>
      <c r="NF39" s="498">
        <f t="shared" ref="NF39" si="1382">(NF38/NF$4)*100</f>
        <v>27.723756906077345</v>
      </c>
      <c r="NG39" s="498">
        <f t="shared" ref="NG39" si="1383">(NG38/NG$4)*100</f>
        <v>27.04085755070161</v>
      </c>
      <c r="NH39" s="498">
        <f t="shared" ref="NH39" si="1384">(NH38/NH$4)*100</f>
        <v>26.947718763000971</v>
      </c>
      <c r="NI39" s="499">
        <f t="shared" ref="NI39" si="1385">(NI38/NI$4)*100</f>
        <v>26.539254777945825</v>
      </c>
      <c r="NJ39" s="499">
        <f t="shared" ref="NJ39" si="1386">(NJ38/NJ$4)*100</f>
        <v>26.771697223532019</v>
      </c>
      <c r="NK39" s="499">
        <f t="shared" ref="NK39:NL39" si="1387">(NK38/NK$4)*100</f>
        <v>26.515938542293181</v>
      </c>
      <c r="NL39" s="499">
        <f t="shared" si="1387"/>
        <v>26.201093815734115</v>
      </c>
      <c r="NM39" s="497">
        <f t="shared" ref="NM39" si="1388">(NM38/NM$4)*100</f>
        <v>31.861331833204414</v>
      </c>
      <c r="NN39" s="499">
        <f t="shared" ref="NN39" si="1389">(NN38/NN$4)*100</f>
        <v>22.684172137126186</v>
      </c>
      <c r="NO39" s="499">
        <f t="shared" ref="NO39" si="1390">(NO38/NO$4)*100</f>
        <v>33.623188405797102</v>
      </c>
      <c r="NP39" s="499">
        <f t="shared" ref="NP39" si="1391">(NP38/NP$4)*100</f>
        <v>24.739583333333336</v>
      </c>
      <c r="NQ39" s="498">
        <f t="shared" ref="NQ39" si="1392">(NQ38/NQ$4)*100</f>
        <v>23.541247484909455</v>
      </c>
      <c r="NR39" s="499">
        <f t="shared" ref="NR39" si="1393">(NR38/NR$4)*100</f>
        <v>22.715173025732032</v>
      </c>
      <c r="NS39" s="499">
        <f t="shared" ref="NS39" si="1394">(NS38/NS$4)*100</f>
        <v>15.711252653927813</v>
      </c>
      <c r="NT39" s="499">
        <f t="shared" ref="NT39:NU39" si="1395">(NT38/NT$4)*100</f>
        <v>15.877712031558186</v>
      </c>
      <c r="NU39" s="499">
        <f t="shared" si="1395"/>
        <v>21.905697445972493</v>
      </c>
      <c r="NV39" s="497">
        <f t="shared" ref="NV39" si="1396">(NV38/NV$4)*100</f>
        <v>27.183116479918713</v>
      </c>
      <c r="NW39" s="499">
        <f t="shared" ref="NW39" si="1397">(NW38/NW$4)*100</f>
        <v>28.276865630662783</v>
      </c>
      <c r="NX39" s="499">
        <f t="shared" ref="NX39" si="1398">(NX38/NX$4)*100</f>
        <v>27.940393826503456</v>
      </c>
      <c r="NY39" s="499">
        <f t="shared" ref="NY39" si="1399">(NY38/NY$4)*100</f>
        <v>26.97160471252057</v>
      </c>
      <c r="NZ39" s="499">
        <f t="shared" ref="NZ39" si="1400">(NZ38/NZ$4)*100</f>
        <v>26.856325406893571</v>
      </c>
      <c r="OA39" s="499">
        <f t="shared" ref="OA39" si="1401">(OA38/OA$4)*100</f>
        <v>26.424303851488318</v>
      </c>
      <c r="OB39" s="499">
        <f t="shared" ref="OB39" si="1402">(OB38/OB$4)*100</f>
        <v>26.490066225165563</v>
      </c>
      <c r="OC39" s="499">
        <f t="shared" ref="OC39:OD39" si="1403">(OC38/OC$4)*100</f>
        <v>26.228984890402213</v>
      </c>
      <c r="OD39" s="499">
        <f t="shared" si="1403"/>
        <v>26.081858588062062</v>
      </c>
      <c r="OE39" s="497">
        <f t="shared" ref="OE39" si="1404">(OE38/OE$4)*100</f>
        <v>28.75947668446258</v>
      </c>
      <c r="OF39" s="498">
        <f t="shared" ref="OF39" si="1405">(OF38/OF$4)*100</f>
        <v>30.161753751197189</v>
      </c>
      <c r="OG39" s="498">
        <f t="shared" ref="OG39" si="1406">(OG38/OG$4)*100</f>
        <v>29.369448334099385</v>
      </c>
      <c r="OH39" s="498">
        <f t="shared" ref="OH39" si="1407">(OH38/OH$4)*100</f>
        <v>28.660960114845246</v>
      </c>
      <c r="OI39" s="498">
        <f t="shared" ref="OI39" si="1408">(OI38/OI$4)*100</f>
        <v>29.213880261325908</v>
      </c>
      <c r="OJ39" s="499">
        <f t="shared" ref="OJ39" si="1409">(OJ38/OJ$4)*100</f>
        <v>28.316708095253468</v>
      </c>
      <c r="OK39" s="499">
        <f t="shared" ref="OK39" si="1410">(OK38/OK$4)*100</f>
        <v>28.250713729561383</v>
      </c>
      <c r="OL39" s="499">
        <f t="shared" ref="OL39:OM39" si="1411">(OL38/OL$4)*100</f>
        <v>28.360780500179693</v>
      </c>
      <c r="OM39" s="499">
        <f t="shared" si="1411"/>
        <v>28.127614065924757</v>
      </c>
      <c r="ON39" s="497">
        <f t="shared" ref="ON39" si="1412">(ON38/ON$4)*100</f>
        <v>30.579753922210646</v>
      </c>
      <c r="OO39" s="499">
        <f t="shared" ref="OO39" si="1413">(OO38/OO$4)*100</f>
        <v>37.212906862054389</v>
      </c>
      <c r="OP39" s="499">
        <f t="shared" ref="OP39" si="1414">(OP38/OP$4)*100</f>
        <v>36.127167630057805</v>
      </c>
      <c r="OQ39" s="499">
        <f t="shared" ref="OQ39" si="1415">(OQ38/OQ$4)*100</f>
        <v>35.925723648279629</v>
      </c>
      <c r="OR39" s="498">
        <f t="shared" ref="OR39" si="1416">(OR38/OR$4)*100</f>
        <v>33.545080487980947</v>
      </c>
      <c r="OS39" s="499">
        <f t="shared" ref="OS39" si="1417">(OS38/OS$4)*100</f>
        <v>32.59872132380594</v>
      </c>
      <c r="OT39" s="499">
        <f t="shared" ref="OT39" si="1418">(OT38/OT$4)*100</f>
        <v>30.999473565465895</v>
      </c>
      <c r="OU39" s="499">
        <f t="shared" ref="OU39:OV39" si="1419">(OU38/OU$4)*100</f>
        <v>27.495546847167795</v>
      </c>
      <c r="OV39" s="499">
        <f t="shared" si="1419"/>
        <v>27.230937614009488</v>
      </c>
      <c r="OW39" s="497">
        <f t="shared" ref="OW39" si="1420">(OW38/OW$4)*100</f>
        <v>28.993429071311262</v>
      </c>
      <c r="OX39" s="499">
        <f t="shared" ref="OX39" si="1421">(OX38/OX$4)*100</f>
        <v>31.08705299360231</v>
      </c>
      <c r="OY39" s="499">
        <f t="shared" ref="OY39" si="1422">(OY38/OY$4)*100</f>
        <v>30.406218610585757</v>
      </c>
      <c r="OZ39" s="499">
        <f t="shared" ref="OZ39" si="1423">(OZ38/OZ$4)*100</f>
        <v>29.85231028275102</v>
      </c>
      <c r="PA39" s="499">
        <f t="shared" ref="PA39" si="1424">(PA38/PA$4)*100</f>
        <v>29.773462783171524</v>
      </c>
      <c r="PB39" s="499">
        <f t="shared" ref="PB39" si="1425">(PB38/PB$4)*100</f>
        <v>28.852634948129456</v>
      </c>
      <c r="PC39" s="499">
        <f t="shared" ref="PC39" si="1426">(PC38/PC$4)*100</f>
        <v>28.596280573703069</v>
      </c>
      <c r="PD39" s="499">
        <f t="shared" ref="PD39:PE39" si="1427">(PD38/PD$4)*100</f>
        <v>28.24900359900958</v>
      </c>
      <c r="PE39" s="499">
        <f t="shared" si="1427"/>
        <v>28.01398109962458</v>
      </c>
      <c r="PF39" s="283"/>
      <c r="PG39" s="283"/>
    </row>
    <row r="40" spans="1:423" s="12" customFormat="1" x14ac:dyDescent="0.2">
      <c r="A40" s="11" t="s">
        <v>45</v>
      </c>
      <c r="B40" s="34">
        <f t="shared" ref="B40:B52" si="1428">SUM(AI40,CW40,GX40,HY40,LB40)</f>
        <v>35970</v>
      </c>
      <c r="C40" s="34">
        <f t="shared" ref="C40:C52" si="1429">SUM(AJ40,CX40,GY40,HZ40,LC40)</f>
        <v>35391</v>
      </c>
      <c r="D40" s="34">
        <f t="shared" ref="D40:D52" si="1430">SUM(AK40,CY40,GZ40,IA40,LD40)</f>
        <v>36423</v>
      </c>
      <c r="E40" s="34">
        <f t="shared" ref="E40:E52" si="1431">SUM(AL40,CZ40,HA40,IB40,LE40)</f>
        <v>36710</v>
      </c>
      <c r="F40" s="34">
        <f t="shared" ref="F40:F52" si="1432">SUM(AM40,DA40,HB40,IC40,LF40)</f>
        <v>38718</v>
      </c>
      <c r="G40" s="34">
        <f t="shared" ref="G40:G52" si="1433">SUM(AN40,DB40,HC40,ID40,LG40)</f>
        <v>39352</v>
      </c>
      <c r="H40" s="34">
        <f t="shared" ref="H40:H52" si="1434">SUM(AO40,DC40,HD40,IE40,LH40)</f>
        <v>40724</v>
      </c>
      <c r="I40" s="34">
        <f t="shared" ref="I40:I52" si="1435">SUM(AP40,DD40,HE40,IF40,LI40)</f>
        <v>41568</v>
      </c>
      <c r="J40" s="34">
        <f t="shared" ref="J40:J52" si="1436">SUM(AQ40,DE40,HF40,IG40,LJ40)</f>
        <v>40299</v>
      </c>
      <c r="K40" s="34">
        <f t="shared" ref="K40:K52" si="1437">SUM(AR40,DF40,ED40,EJ40,EP40,EV40,FB40,FH40,FN40,FT40,FZ40,GF40,GL40,GR40)</f>
        <v>40781</v>
      </c>
      <c r="L40" s="34">
        <f t="shared" ref="L40:L52" si="1438">SUM(AS40,DG40,EE40,EK40,EQ40,EW40,FC40,FI40,FO40,FU40,GA40,GG40,GM40,GS40)</f>
        <v>40368</v>
      </c>
      <c r="M40" s="35">
        <f t="shared" ref="M40:M52" si="1439">SUM(AT40,DH40,HG40,IH40,LK40)</f>
        <v>16635</v>
      </c>
      <c r="N40" s="29">
        <f t="shared" ref="N40:N52" si="1440">SUM(AU40,DI40,HH40,II40,LL40)</f>
        <v>18433</v>
      </c>
      <c r="O40" s="29">
        <f t="shared" ref="O40:O52" si="1441">SUM(AV40,DJ40,HI40,IJ40,LM40)</f>
        <v>18765</v>
      </c>
      <c r="P40" s="29">
        <f t="shared" ref="P40:P52" si="1442">SUM(AW40,DK40,HJ40,IK40,LN40)</f>
        <v>17511</v>
      </c>
      <c r="Q40" s="29">
        <f t="shared" ref="Q40:Q52" si="1443">SUM(AX40,DL40,HK40,IL40,LO40)</f>
        <v>20117</v>
      </c>
      <c r="R40" s="29">
        <f t="shared" ref="R40:R52" si="1444">SUM(AY40,DM40,HL40,IM40,LP40)</f>
        <v>21031</v>
      </c>
      <c r="S40" s="29">
        <f t="shared" ref="S40:S52" si="1445">SUM(AZ40,DN40,HM40,IN40,LQ40)</f>
        <v>21139</v>
      </c>
      <c r="T40" s="29">
        <f t="shared" ref="T40:T52" si="1446">SUM(BA40,DO40,HN40,IO40,LR40)</f>
        <v>21294</v>
      </c>
      <c r="U40" s="29">
        <f t="shared" ref="U40:U52" si="1447">SUM(BB40,DP40,HO40,IP40,LS40)</f>
        <v>20738</v>
      </c>
      <c r="V40" s="29">
        <f t="shared" ref="V40:V52" si="1448">SUM(BC40,DQ40,EF40,EL40,ER40,EX40,FD40,FJ40,FP40,FV40,GB40,GH40,GN40,GT40)</f>
        <v>20635</v>
      </c>
      <c r="W40" s="29">
        <f t="shared" ref="W40:W52" si="1449">SUM(BD40,DR40,EG40,EM40,ES40,EY40,FE40,FK40,FQ40,FW40,GC40,GI40,GO40,GU40)</f>
        <v>20035</v>
      </c>
      <c r="X40" s="35">
        <f t="shared" ref="X40:X52" si="1450">SUM(BE40,HP40,IQ40,LT40)</f>
        <v>52605</v>
      </c>
      <c r="Y40" s="29">
        <f t="shared" ref="Y40:Y52" si="1451">SUM(BF40,HQ40,IR40,LU40)</f>
        <v>53824</v>
      </c>
      <c r="Z40" s="29">
        <f t="shared" ref="Z40:Z52" si="1452">SUM(BG40,HR40,IS40,LV40)</f>
        <v>55188</v>
      </c>
      <c r="AA40" s="29">
        <f t="shared" ref="AA40:AA52" si="1453">SUM(BH40,HS40,IT40,LW40)</f>
        <v>54221</v>
      </c>
      <c r="AB40" s="29">
        <f t="shared" ref="AB40:AB52" si="1454">SUM(BI40,HT40,IU40,LX40)</f>
        <v>58835</v>
      </c>
      <c r="AC40" s="29">
        <f t="shared" ref="AC40:AC52" si="1455">SUM(BJ40,HU40,IV40,LY40)</f>
        <v>60383</v>
      </c>
      <c r="AD40" s="29">
        <f t="shared" ref="AD40:AD52" si="1456">SUM(BK40,HV40,IW40,LZ40)</f>
        <v>61863</v>
      </c>
      <c r="AE40" s="29">
        <f t="shared" ref="AE40:AE52" si="1457">SUM(BL40,HW40,IX40,MA40)</f>
        <v>62862</v>
      </c>
      <c r="AF40" s="29">
        <f t="shared" ref="AF40:AF52" si="1458">SUM(BM40,HX40,IY40,MB40)</f>
        <v>61037</v>
      </c>
      <c r="AG40" s="29">
        <f t="shared" ref="AG40:AG52" si="1459">SUM(BN40,EH40,EN40,ET40,EZ40,FF40,FL40,FR40,FX40,GD40,GJ40,GP40,GV40)</f>
        <v>61416</v>
      </c>
      <c r="AH40" s="29">
        <f t="shared" ref="AH40:AH52" si="1460">SUM(BO40,EI40,EO40,EU40,FA40,FG40,FM40,FS40,FY40,GE40,GK40,GQ40,GW40)</f>
        <v>60403</v>
      </c>
      <c r="AI40" s="42">
        <v>10032</v>
      </c>
      <c r="AJ40" s="31">
        <v>9947</v>
      </c>
      <c r="AK40" s="31">
        <v>10051</v>
      </c>
      <c r="AL40" s="31">
        <v>10087</v>
      </c>
      <c r="AM40" s="32">
        <v>10110</v>
      </c>
      <c r="AN40" s="32">
        <v>10073</v>
      </c>
      <c r="AO40" s="32">
        <v>10401</v>
      </c>
      <c r="AP40" s="32">
        <v>10507</v>
      </c>
      <c r="AQ40" s="32">
        <v>10240</v>
      </c>
      <c r="AR40" s="32">
        <v>10341</v>
      </c>
      <c r="AS40" s="32">
        <v>10315</v>
      </c>
      <c r="AT40" s="42">
        <v>2823</v>
      </c>
      <c r="AU40" s="32">
        <v>3709</v>
      </c>
      <c r="AV40" s="32">
        <v>3919</v>
      </c>
      <c r="AW40" s="32">
        <v>4279</v>
      </c>
      <c r="AX40" s="32">
        <v>3283</v>
      </c>
      <c r="AY40" s="32">
        <v>3943</v>
      </c>
      <c r="AZ40" s="32">
        <v>3974</v>
      </c>
      <c r="BA40" s="32">
        <v>4102</v>
      </c>
      <c r="BB40" s="32">
        <v>4248</v>
      </c>
      <c r="BC40" s="32">
        <v>4154</v>
      </c>
      <c r="BD40" s="32">
        <v>3929</v>
      </c>
      <c r="BE40" s="33">
        <f t="shared" ref="BE40:BE48" si="1461">SUM(BP40,AI40)</f>
        <v>24209</v>
      </c>
      <c r="BF40" s="30">
        <f t="shared" ref="BF40:BF48" si="1462">SUM(BQ40,AJ40)</f>
        <v>26132</v>
      </c>
      <c r="BG40" s="30">
        <f t="shared" ref="BG40:BG48" si="1463">SUM(BR40,AK40)</f>
        <v>26482</v>
      </c>
      <c r="BH40" s="30">
        <f t="shared" ref="BH40:BH48" si="1464">SUM(BS40,AL40)</f>
        <v>25330</v>
      </c>
      <c r="BI40" s="30">
        <f t="shared" ref="BI40:BI48" si="1465">SUM(BT40,AM40)</f>
        <v>26958</v>
      </c>
      <c r="BJ40" s="30">
        <f t="shared" ref="BJ40:BJ48" si="1466">SUM(BU40,AN40)</f>
        <v>27831</v>
      </c>
      <c r="BK40" s="30">
        <f t="shared" ref="BK40:BK48" si="1467">SUM(BV40,AO40)</f>
        <v>28197</v>
      </c>
      <c r="BL40" s="30">
        <f t="shared" ref="BL40:BL52" si="1468">SUM(BW40,AP40)</f>
        <v>28513</v>
      </c>
      <c r="BM40" s="30">
        <f t="shared" ref="BM40:BM52" si="1469">SUM(BX40,AQ40)</f>
        <v>28009</v>
      </c>
      <c r="BN40" s="30">
        <f t="shared" ref="BN40:BO52" si="1470">SUM(BY40,AR40)</f>
        <v>29155</v>
      </c>
      <c r="BO40" s="30">
        <f t="shared" si="1470"/>
        <v>28563</v>
      </c>
      <c r="BP40" s="117">
        <f t="shared" ref="BP40:BP48" si="1471">+AT40+DH40</f>
        <v>14177</v>
      </c>
      <c r="BQ40" s="118">
        <f t="shared" ref="BQ40:BQ48" si="1472">+AU40+DI40</f>
        <v>16185</v>
      </c>
      <c r="BR40" s="118">
        <f t="shared" ref="BR40:BR48" si="1473">+AV40+DJ40</f>
        <v>16431</v>
      </c>
      <c r="BS40" s="118">
        <f t="shared" ref="BS40:BS48" si="1474">+AW40+DK40</f>
        <v>15243</v>
      </c>
      <c r="BT40" s="118">
        <f t="shared" ref="BT40:BT48" si="1475">+AX40+DL40</f>
        <v>16848</v>
      </c>
      <c r="BU40" s="118">
        <f t="shared" ref="BU40:BU48" si="1476">+AY40+DM40</f>
        <v>17758</v>
      </c>
      <c r="BV40" s="118">
        <f t="shared" ref="BV40:BV48" si="1477">+AZ40+DN40</f>
        <v>17796</v>
      </c>
      <c r="BW40" s="118">
        <f t="shared" ref="BW40:BW52" si="1478">+BA40+DO40</f>
        <v>18006</v>
      </c>
      <c r="BX40" s="118">
        <f t="shared" ref="BX40:BX52" si="1479">+BB40+DP40</f>
        <v>17769</v>
      </c>
      <c r="BY40" s="118">
        <f t="shared" ref="BY40:BZ52" si="1480">+BC40+DQ40</f>
        <v>18814</v>
      </c>
      <c r="BZ40" s="118">
        <f t="shared" si="1480"/>
        <v>18248</v>
      </c>
      <c r="CA40" s="400">
        <f t="shared" si="174"/>
        <v>0.58560865793713079</v>
      </c>
      <c r="CB40" s="401">
        <f t="shared" si="175"/>
        <v>0.61935557936629415</v>
      </c>
      <c r="CC40" s="401">
        <f t="shared" si="176"/>
        <v>0.62045917982025522</v>
      </c>
      <c r="CD40" s="401">
        <f t="shared" si="177"/>
        <v>0.60177654954599291</v>
      </c>
      <c r="CE40" s="401">
        <f t="shared" si="178"/>
        <v>0.62497217894502555</v>
      </c>
      <c r="CF40" s="401">
        <f t="shared" si="179"/>
        <v>0.63806546656605945</v>
      </c>
      <c r="CG40" s="401">
        <f t="shared" si="180"/>
        <v>0.63113097137993401</v>
      </c>
      <c r="CH40" s="401">
        <f t="shared" ref="CH40:CH52" si="1481">+BW40/BL40</f>
        <v>0.63150142040472768</v>
      </c>
      <c r="CI40" s="401">
        <f t="shared" ref="CI40:CI52" si="1482">+BX40/BM40</f>
        <v>0.63440322753400691</v>
      </c>
      <c r="CJ40" s="401">
        <f t="shared" ref="CJ40:CK52" si="1483">+BY40/BN40</f>
        <v>0.64530955239238552</v>
      </c>
      <c r="CK40" s="401">
        <f t="shared" si="1483"/>
        <v>0.63886846619752824</v>
      </c>
      <c r="CL40" s="119">
        <f t="shared" ref="CL40:CL48" si="1484">+BP40/AI40</f>
        <v>1.4131778309409888</v>
      </c>
      <c r="CM40" s="120">
        <f t="shared" ref="CM40:CM48" si="1485">+BQ40/AJ40</f>
        <v>1.6271237559063034</v>
      </c>
      <c r="CN40" s="120">
        <f t="shared" ref="CN40:CN48" si="1486">+BR40/AK40</f>
        <v>1.6347627101780917</v>
      </c>
      <c r="CO40" s="120">
        <f t="shared" ref="CO40:CO48" si="1487">+BS40/AL40</f>
        <v>1.5111529691682364</v>
      </c>
      <c r="CP40" s="120">
        <f t="shared" ref="CP40:CP48" si="1488">+BT40/AM40</f>
        <v>1.6664688427299703</v>
      </c>
      <c r="CQ40" s="120">
        <f t="shared" ref="CQ40:CQ48" si="1489">+BU40/AN40</f>
        <v>1.7629306065720243</v>
      </c>
      <c r="CR40" s="120">
        <f t="shared" ref="CR40:CR48" si="1490">+BV40/AO40</f>
        <v>1.7109893279492356</v>
      </c>
      <c r="CS40" s="120">
        <f t="shared" ref="CS40:CS52" si="1491">+BW40/AP40</f>
        <v>1.7137146664128675</v>
      </c>
      <c r="CT40" s="120">
        <f t="shared" ref="CT40:CT52" si="1492">+BX40/AQ40</f>
        <v>1.7352539062500001</v>
      </c>
      <c r="CU40" s="120">
        <f t="shared" ref="CU40:CU52" si="1493">+BY40/AR40</f>
        <v>1.8193598298036939</v>
      </c>
      <c r="CV40" s="120"/>
      <c r="CW40" s="70" t="s">
        <v>36</v>
      </c>
      <c r="CX40" s="39" t="s">
        <v>36</v>
      </c>
      <c r="CY40" s="284" t="s">
        <v>36</v>
      </c>
      <c r="CZ40" s="284" t="s">
        <v>36</v>
      </c>
      <c r="DA40" s="285" t="s">
        <v>36</v>
      </c>
      <c r="DB40" s="285" t="s">
        <v>36</v>
      </c>
      <c r="DC40" s="285" t="s">
        <v>36</v>
      </c>
      <c r="DD40" s="285" t="s">
        <v>36</v>
      </c>
      <c r="DE40" s="14" t="s">
        <v>36</v>
      </c>
      <c r="DF40" s="14" t="s">
        <v>36</v>
      </c>
      <c r="DG40" s="14" t="s">
        <v>36</v>
      </c>
      <c r="DH40" s="281">
        <v>11354</v>
      </c>
      <c r="DI40" s="280">
        <v>12476</v>
      </c>
      <c r="DJ40" s="280">
        <v>12512</v>
      </c>
      <c r="DK40" s="280">
        <v>10964</v>
      </c>
      <c r="DL40" s="280">
        <v>13565</v>
      </c>
      <c r="DM40" s="280">
        <v>13815</v>
      </c>
      <c r="DN40" s="280">
        <v>13822</v>
      </c>
      <c r="DO40" s="280">
        <v>13904</v>
      </c>
      <c r="DP40" s="32">
        <v>13521</v>
      </c>
      <c r="DQ40" s="32">
        <v>14660</v>
      </c>
      <c r="DR40" s="32">
        <v>14319</v>
      </c>
      <c r="DS40" s="286">
        <f t="shared" ref="DS40:DS48" si="1494">SUM(DH40,CW40)</f>
        <v>11354</v>
      </c>
      <c r="DT40" s="287">
        <f t="shared" ref="DT40:DT48" si="1495">SUM(DI40,CX40)</f>
        <v>12476</v>
      </c>
      <c r="DU40" s="287">
        <f t="shared" ref="DU40:DU48" si="1496">SUM(DJ40,CY40)</f>
        <v>12512</v>
      </c>
      <c r="DV40" s="287">
        <f t="shared" ref="DV40:DV48" si="1497">SUM(DK40,CZ40)</f>
        <v>10964</v>
      </c>
      <c r="DW40" s="287">
        <f t="shared" ref="DW40:DW48" si="1498">SUM(DL40,DA40)</f>
        <v>13565</v>
      </c>
      <c r="DX40" s="287">
        <f t="shared" ref="DX40:DX48" si="1499">SUM(DM40,DB40)</f>
        <v>13815</v>
      </c>
      <c r="DY40" s="287">
        <f t="shared" ref="DY40:DY48" si="1500">SUM(DN40,DC40)</f>
        <v>13822</v>
      </c>
      <c r="DZ40" s="287">
        <f t="shared" ref="DZ40:DZ52" si="1501">SUM(DO40,DD40)</f>
        <v>13904</v>
      </c>
      <c r="EA40" s="287">
        <f t="shared" ref="EA40:EA52" si="1502">SUM(DP40,DE40)</f>
        <v>13521</v>
      </c>
      <c r="EB40" s="287">
        <f t="shared" ref="EB40:EC52" si="1503">SUM(DQ40,DF40)</f>
        <v>14660</v>
      </c>
      <c r="EC40" s="287">
        <f t="shared" si="1503"/>
        <v>14319</v>
      </c>
      <c r="ED40" s="461">
        <v>634</v>
      </c>
      <c r="EE40" s="444">
        <v>618</v>
      </c>
      <c r="EF40" s="462">
        <v>17</v>
      </c>
      <c r="EG40" s="462">
        <v>23</v>
      </c>
      <c r="EH40" s="468">
        <f t="shared" ref="EH40:EH52" si="1504">SUM(EF40,ED40)</f>
        <v>651</v>
      </c>
      <c r="EI40" s="468">
        <f t="shared" ref="EI40:EI52" si="1505">SUM(EG40,EE40)</f>
        <v>641</v>
      </c>
      <c r="EJ40" s="461">
        <v>2065</v>
      </c>
      <c r="EK40" s="444">
        <v>2226</v>
      </c>
      <c r="EL40" s="462">
        <v>269</v>
      </c>
      <c r="EM40" s="462">
        <v>286</v>
      </c>
      <c r="EN40" s="468">
        <f t="shared" ref="EN40:EO52" si="1506">SUM(EL40,EJ40)</f>
        <v>2334</v>
      </c>
      <c r="EO40" s="468">
        <f t="shared" si="1506"/>
        <v>2512</v>
      </c>
      <c r="EP40" s="461">
        <v>3719</v>
      </c>
      <c r="EQ40" s="444">
        <v>3752</v>
      </c>
      <c r="ER40" s="462">
        <v>119</v>
      </c>
      <c r="ES40" s="462">
        <v>117</v>
      </c>
      <c r="ET40" s="468">
        <f t="shared" ref="ET40:EU52" si="1507">SUM(ER40,EP40)</f>
        <v>3838</v>
      </c>
      <c r="EU40" s="468">
        <f t="shared" si="1507"/>
        <v>3869</v>
      </c>
      <c r="EV40" s="461">
        <v>2781</v>
      </c>
      <c r="EW40" s="444">
        <v>2769</v>
      </c>
      <c r="EX40" s="462">
        <v>135</v>
      </c>
      <c r="EY40" s="462">
        <v>107</v>
      </c>
      <c r="EZ40" s="468">
        <f t="shared" ref="EZ40:FA52" si="1508">SUM(EX40,EV40)</f>
        <v>2916</v>
      </c>
      <c r="FA40" s="468">
        <f t="shared" si="1508"/>
        <v>2876</v>
      </c>
      <c r="FB40" s="461">
        <v>3702</v>
      </c>
      <c r="FC40" s="444">
        <v>3590</v>
      </c>
      <c r="FD40" s="462">
        <v>227</v>
      </c>
      <c r="FE40" s="462">
        <v>186</v>
      </c>
      <c r="FF40" s="468">
        <f t="shared" ref="FF40:FG52" si="1509">SUM(FD40,FB40)</f>
        <v>3929</v>
      </c>
      <c r="FG40" s="468">
        <f t="shared" si="1509"/>
        <v>3776</v>
      </c>
      <c r="FH40" s="461">
        <v>1888</v>
      </c>
      <c r="FI40" s="444">
        <v>1847</v>
      </c>
      <c r="FJ40" s="462">
        <v>168</v>
      </c>
      <c r="FK40" s="462">
        <v>190</v>
      </c>
      <c r="FL40" s="468">
        <f t="shared" ref="FL40:FM52" si="1510">SUM(FJ40,FH40)</f>
        <v>2056</v>
      </c>
      <c r="FM40" s="468">
        <f t="shared" si="1510"/>
        <v>2037</v>
      </c>
      <c r="FN40" s="461">
        <v>3184</v>
      </c>
      <c r="FO40" s="444">
        <v>3269</v>
      </c>
      <c r="FP40" s="462">
        <v>549</v>
      </c>
      <c r="FQ40" s="462">
        <v>558</v>
      </c>
      <c r="FR40" s="468">
        <f t="shared" ref="FR40:FS52" si="1511">SUM(FP40,FN40)</f>
        <v>3733</v>
      </c>
      <c r="FS40" s="468">
        <f t="shared" si="1511"/>
        <v>3827</v>
      </c>
      <c r="FT40" s="461">
        <v>4116</v>
      </c>
      <c r="FU40" s="444">
        <v>3974</v>
      </c>
      <c r="FV40" s="462">
        <v>87</v>
      </c>
      <c r="FW40" s="462">
        <v>78</v>
      </c>
      <c r="FX40" s="468">
        <f t="shared" ref="FX40:FY52" si="1512">SUM(FV40,FT40)</f>
        <v>4203</v>
      </c>
      <c r="FY40" s="468">
        <f t="shared" si="1512"/>
        <v>4052</v>
      </c>
      <c r="FZ40" s="461">
        <v>34</v>
      </c>
      <c r="GA40" s="444">
        <v>35</v>
      </c>
      <c r="GB40" s="462">
        <v>9</v>
      </c>
      <c r="GC40" s="462">
        <v>5</v>
      </c>
      <c r="GD40" s="468">
        <f t="shared" ref="GD40:GE52" si="1513">SUM(GB40,FZ40)</f>
        <v>43</v>
      </c>
      <c r="GE40" s="468">
        <f t="shared" si="1513"/>
        <v>40</v>
      </c>
      <c r="GF40" s="461">
        <v>6245</v>
      </c>
      <c r="GG40" s="444">
        <v>5890</v>
      </c>
      <c r="GH40" s="462">
        <v>215</v>
      </c>
      <c r="GI40" s="462">
        <v>211</v>
      </c>
      <c r="GJ40" s="468">
        <f t="shared" ref="GJ40:GK52" si="1514">SUM(GH40,GF40)</f>
        <v>6460</v>
      </c>
      <c r="GK40" s="468">
        <f t="shared" si="1514"/>
        <v>6101</v>
      </c>
      <c r="GL40" s="461">
        <v>1445</v>
      </c>
      <c r="GM40" s="444">
        <v>1409</v>
      </c>
      <c r="GN40" s="462">
        <v>10</v>
      </c>
      <c r="GO40" s="462">
        <v>8</v>
      </c>
      <c r="GP40" s="468">
        <f t="shared" ref="GP40:GQ52" si="1515">SUM(GN40,GL40)</f>
        <v>1455</v>
      </c>
      <c r="GQ40" s="468">
        <f t="shared" si="1515"/>
        <v>1417</v>
      </c>
      <c r="GR40" s="461">
        <v>627</v>
      </c>
      <c r="GS40" s="444">
        <v>674</v>
      </c>
      <c r="GT40" s="462">
        <v>16</v>
      </c>
      <c r="GU40" s="462">
        <v>18</v>
      </c>
      <c r="GV40" s="327">
        <f t="shared" ref="GV40:GW52" si="1516">SUM(GT40,GR40)</f>
        <v>643</v>
      </c>
      <c r="GW40" s="327">
        <f t="shared" si="1516"/>
        <v>692</v>
      </c>
      <c r="GX40" s="501">
        <v>2596</v>
      </c>
      <c r="GY40" s="502">
        <v>2475</v>
      </c>
      <c r="GZ40" s="502">
        <v>2544</v>
      </c>
      <c r="HA40" s="502">
        <v>2708</v>
      </c>
      <c r="HB40" s="503">
        <v>2902</v>
      </c>
      <c r="HC40" s="503">
        <v>2927</v>
      </c>
      <c r="HD40" s="503">
        <v>3199</v>
      </c>
      <c r="HE40" s="503">
        <v>3373</v>
      </c>
      <c r="HF40" s="504">
        <v>3377</v>
      </c>
      <c r="HG40" s="501">
        <v>82</v>
      </c>
      <c r="HH40" s="503">
        <v>87</v>
      </c>
      <c r="HI40" s="503">
        <v>79</v>
      </c>
      <c r="HJ40" s="503">
        <v>90</v>
      </c>
      <c r="HK40" s="503">
        <v>119</v>
      </c>
      <c r="HL40" s="503">
        <v>115</v>
      </c>
      <c r="HM40" s="503">
        <v>115</v>
      </c>
      <c r="HN40" s="503">
        <v>118</v>
      </c>
      <c r="HO40" s="504">
        <v>16</v>
      </c>
      <c r="HP40" s="505">
        <f t="shared" ref="HP40:HP52" si="1517">SUM(HG40,GX40)</f>
        <v>2678</v>
      </c>
      <c r="HQ40" s="506">
        <f t="shared" ref="HQ40:HQ52" si="1518">SUM(HH40,GY40)</f>
        <v>2562</v>
      </c>
      <c r="HR40" s="506">
        <f t="shared" ref="HR40:HR52" si="1519">SUM(HI40,GZ40)</f>
        <v>2623</v>
      </c>
      <c r="HS40" s="506">
        <f t="shared" ref="HS40:HS52" si="1520">SUM(HJ40,HA40)</f>
        <v>2798</v>
      </c>
      <c r="HT40" s="506">
        <f t="shared" ref="HT40:HT52" si="1521">SUM(HK40,HB40)</f>
        <v>3021</v>
      </c>
      <c r="HU40" s="506">
        <f t="shared" ref="HU40:HU52" si="1522">SUM(HL40,HC40)</f>
        <v>3042</v>
      </c>
      <c r="HV40" s="506">
        <f t="shared" ref="HV40:HV52" si="1523">SUM(HM40,HD40)</f>
        <v>3314</v>
      </c>
      <c r="HW40" s="506">
        <f t="shared" ref="HW40:HW52" si="1524">SUM(HN40,HE40)</f>
        <v>3491</v>
      </c>
      <c r="HX40" s="506">
        <f t="shared" ref="HX40:HX52" si="1525">SUM(HO40,HF40)</f>
        <v>3393</v>
      </c>
      <c r="HY40" s="505">
        <f t="shared" si="226"/>
        <v>9570</v>
      </c>
      <c r="HZ40" s="507">
        <f t="shared" si="227"/>
        <v>9886</v>
      </c>
      <c r="IA40" s="507">
        <f t="shared" si="228"/>
        <v>10746</v>
      </c>
      <c r="IB40" s="507">
        <f t="shared" si="229"/>
        <v>11102</v>
      </c>
      <c r="IC40" s="508">
        <f t="shared" si="230"/>
        <v>13843</v>
      </c>
      <c r="ID40" s="508">
        <f t="shared" si="231"/>
        <v>15016</v>
      </c>
      <c r="IE40" s="508">
        <f t="shared" si="232"/>
        <v>15844</v>
      </c>
      <c r="IF40" s="508">
        <f t="shared" si="233"/>
        <v>16575</v>
      </c>
      <c r="IG40" s="508">
        <f t="shared" si="233"/>
        <v>16432</v>
      </c>
      <c r="IH40" s="505">
        <f t="shared" si="234"/>
        <v>1479</v>
      </c>
      <c r="II40" s="506">
        <f t="shared" si="235"/>
        <v>1412</v>
      </c>
      <c r="IJ40" s="506">
        <f t="shared" si="236"/>
        <v>1352</v>
      </c>
      <c r="IK40" s="506">
        <f t="shared" si="237"/>
        <v>1378</v>
      </c>
      <c r="IL40" s="506">
        <f t="shared" si="238"/>
        <v>2482</v>
      </c>
      <c r="IM40" s="506">
        <f t="shared" si="239"/>
        <v>2496</v>
      </c>
      <c r="IN40" s="506">
        <f t="shared" si="240"/>
        <v>2585</v>
      </c>
      <c r="IO40" s="506">
        <f t="shared" si="241"/>
        <v>2636</v>
      </c>
      <c r="IP40" s="506">
        <f t="shared" si="241"/>
        <v>2552</v>
      </c>
      <c r="IQ40" s="505">
        <f t="shared" si="242"/>
        <v>11049</v>
      </c>
      <c r="IR40" s="506">
        <f t="shared" si="243"/>
        <v>11298</v>
      </c>
      <c r="IS40" s="506">
        <f t="shared" si="244"/>
        <v>12098</v>
      </c>
      <c r="IT40" s="506">
        <f t="shared" si="245"/>
        <v>12480</v>
      </c>
      <c r="IU40" s="506">
        <f t="shared" si="246"/>
        <v>16325</v>
      </c>
      <c r="IV40" s="506">
        <f t="shared" si="247"/>
        <v>17512</v>
      </c>
      <c r="IW40" s="506">
        <f t="shared" si="248"/>
        <v>18429</v>
      </c>
      <c r="IX40" s="506">
        <f t="shared" si="249"/>
        <v>19211</v>
      </c>
      <c r="IY40" s="506">
        <f t="shared" si="249"/>
        <v>18984</v>
      </c>
      <c r="IZ40" s="501">
        <v>6908</v>
      </c>
      <c r="JA40" s="502">
        <v>7235</v>
      </c>
      <c r="JB40" s="502">
        <v>7894</v>
      </c>
      <c r="JC40" s="502">
        <v>8218</v>
      </c>
      <c r="JD40" s="503">
        <v>10665</v>
      </c>
      <c r="JE40" s="503">
        <v>11588</v>
      </c>
      <c r="JF40" s="503">
        <v>12260</v>
      </c>
      <c r="JG40" s="503">
        <v>12879</v>
      </c>
      <c r="JH40" s="504">
        <v>12657</v>
      </c>
      <c r="JI40" s="501">
        <v>1232</v>
      </c>
      <c r="JJ40" s="503">
        <v>1181</v>
      </c>
      <c r="JK40" s="503">
        <v>1177</v>
      </c>
      <c r="JL40" s="503">
        <v>1191</v>
      </c>
      <c r="JM40" s="503">
        <v>2309</v>
      </c>
      <c r="JN40" s="503">
        <v>2326</v>
      </c>
      <c r="JO40" s="503">
        <v>2386</v>
      </c>
      <c r="JP40" s="503">
        <v>2439</v>
      </c>
      <c r="JQ40" s="504">
        <v>2339</v>
      </c>
      <c r="JR40" s="505">
        <f t="shared" ref="JR40:JR48" si="1526">SUM(JI40,IZ40)</f>
        <v>8140</v>
      </c>
      <c r="JS40" s="506">
        <f t="shared" ref="JS40:JS48" si="1527">SUM(JJ40,JA40)</f>
        <v>8416</v>
      </c>
      <c r="JT40" s="506">
        <f t="shared" ref="JT40:JT48" si="1528">SUM(JK40,JB40)</f>
        <v>9071</v>
      </c>
      <c r="JU40" s="506">
        <f t="shared" ref="JU40:JU48" si="1529">SUM(JL40,JC40)</f>
        <v>9409</v>
      </c>
      <c r="JV40" s="506">
        <f t="shared" ref="JV40:JV48" si="1530">SUM(JM40,JD40)</f>
        <v>12974</v>
      </c>
      <c r="JW40" s="506">
        <f t="shared" ref="JW40:JW48" si="1531">SUM(JN40,JE40)</f>
        <v>13914</v>
      </c>
      <c r="JX40" s="506">
        <f t="shared" ref="JX40:JX48" si="1532">SUM(JO40,JF40)</f>
        <v>14646</v>
      </c>
      <c r="JY40" s="506">
        <f t="shared" ref="JY40:JZ48" si="1533">SUM(JP40,JG40)</f>
        <v>15318</v>
      </c>
      <c r="JZ40" s="506">
        <f t="shared" si="1533"/>
        <v>14996</v>
      </c>
      <c r="KA40" s="501">
        <v>2662</v>
      </c>
      <c r="KB40" s="502">
        <v>2651</v>
      </c>
      <c r="KC40" s="502">
        <v>2852</v>
      </c>
      <c r="KD40" s="502">
        <v>2884</v>
      </c>
      <c r="KE40" s="503">
        <v>3178</v>
      </c>
      <c r="KF40" s="503">
        <v>3428</v>
      </c>
      <c r="KG40" s="503">
        <v>3584</v>
      </c>
      <c r="KH40" s="503">
        <v>3696</v>
      </c>
      <c r="KI40" s="504">
        <v>3775</v>
      </c>
      <c r="KJ40" s="501">
        <v>247</v>
      </c>
      <c r="KK40" s="503">
        <v>231</v>
      </c>
      <c r="KL40" s="503">
        <v>175</v>
      </c>
      <c r="KM40" s="503">
        <v>187</v>
      </c>
      <c r="KN40" s="503">
        <v>173</v>
      </c>
      <c r="KO40" s="503">
        <v>170</v>
      </c>
      <c r="KP40" s="503">
        <v>199</v>
      </c>
      <c r="KQ40" s="503">
        <v>197</v>
      </c>
      <c r="KR40" s="504">
        <v>213</v>
      </c>
      <c r="KS40" s="505">
        <f t="shared" ref="KS40:KS47" si="1534">SUM(KJ40,KA40)</f>
        <v>2909</v>
      </c>
      <c r="KT40" s="506">
        <f t="shared" ref="KT40:KT47" si="1535">SUM(KK40,KB40)</f>
        <v>2882</v>
      </c>
      <c r="KU40" s="506">
        <f t="shared" ref="KU40:KU47" si="1536">SUM(KL40,KC40)</f>
        <v>3027</v>
      </c>
      <c r="KV40" s="506">
        <f t="shared" ref="KV40:KV47" si="1537">SUM(KM40,KD40)</f>
        <v>3071</v>
      </c>
      <c r="KW40" s="506">
        <f t="shared" ref="KW40:KW47" si="1538">SUM(KN40,KE40)</f>
        <v>3351</v>
      </c>
      <c r="KX40" s="506">
        <f t="shared" ref="KX40:KX47" si="1539">SUM(KO40,KF40)</f>
        <v>3598</v>
      </c>
      <c r="KY40" s="506">
        <f t="shared" ref="KY40:KY47" si="1540">SUM(KP40,KG40)</f>
        <v>3783</v>
      </c>
      <c r="KZ40" s="506">
        <f t="shared" ref="KZ40:LA47" si="1541">SUM(KQ40,KH40)</f>
        <v>3893</v>
      </c>
      <c r="LA40" s="506">
        <f t="shared" si="1541"/>
        <v>3988</v>
      </c>
      <c r="LB40" s="505">
        <f t="shared" si="258"/>
        <v>13772</v>
      </c>
      <c r="LC40" s="507">
        <f t="shared" si="259"/>
        <v>13083</v>
      </c>
      <c r="LD40" s="507">
        <f t="shared" si="260"/>
        <v>13082</v>
      </c>
      <c r="LE40" s="507">
        <f t="shared" si="261"/>
        <v>12813</v>
      </c>
      <c r="LF40" s="508">
        <f t="shared" si="262"/>
        <v>11863</v>
      </c>
      <c r="LG40" s="508">
        <f t="shared" si="263"/>
        <v>11336</v>
      </c>
      <c r="LH40" s="508">
        <f t="shared" si="264"/>
        <v>11280</v>
      </c>
      <c r="LI40" s="508">
        <f t="shared" si="265"/>
        <v>11113</v>
      </c>
      <c r="LJ40" s="508">
        <f t="shared" si="265"/>
        <v>10250</v>
      </c>
      <c r="LK40" s="505">
        <f t="shared" si="266"/>
        <v>897</v>
      </c>
      <c r="LL40" s="506">
        <f t="shared" si="267"/>
        <v>749</v>
      </c>
      <c r="LM40" s="506">
        <f t="shared" si="268"/>
        <v>903</v>
      </c>
      <c r="LN40" s="506">
        <f t="shared" si="269"/>
        <v>800</v>
      </c>
      <c r="LO40" s="506">
        <f t="shared" si="270"/>
        <v>668</v>
      </c>
      <c r="LP40" s="506">
        <f t="shared" si="271"/>
        <v>662</v>
      </c>
      <c r="LQ40" s="506">
        <f t="shared" si="272"/>
        <v>643</v>
      </c>
      <c r="LR40" s="506">
        <f t="shared" si="273"/>
        <v>534</v>
      </c>
      <c r="LS40" s="506">
        <f t="shared" si="273"/>
        <v>401</v>
      </c>
      <c r="LT40" s="505">
        <f t="shared" si="274"/>
        <v>14669</v>
      </c>
      <c r="LU40" s="506">
        <f t="shared" si="275"/>
        <v>13832</v>
      </c>
      <c r="LV40" s="506">
        <f t="shared" si="276"/>
        <v>13985</v>
      </c>
      <c r="LW40" s="506">
        <f t="shared" si="277"/>
        <v>13613</v>
      </c>
      <c r="LX40" s="506">
        <f t="shared" si="278"/>
        <v>12531</v>
      </c>
      <c r="LY40" s="506">
        <f t="shared" si="279"/>
        <v>11998</v>
      </c>
      <c r="LZ40" s="506">
        <f t="shared" si="280"/>
        <v>11923</v>
      </c>
      <c r="MA40" s="506">
        <f t="shared" si="281"/>
        <v>11647</v>
      </c>
      <c r="MB40" s="506">
        <f t="shared" si="281"/>
        <v>10651</v>
      </c>
      <c r="MC40" s="501">
        <v>7356</v>
      </c>
      <c r="MD40" s="502">
        <v>6904</v>
      </c>
      <c r="ME40" s="502">
        <v>6839</v>
      </c>
      <c r="MF40" s="502">
        <v>6573</v>
      </c>
      <c r="MG40" s="503">
        <v>5690</v>
      </c>
      <c r="MH40" s="503">
        <v>5376</v>
      </c>
      <c r="MI40" s="503">
        <v>5329</v>
      </c>
      <c r="MJ40" s="503">
        <v>5251</v>
      </c>
      <c r="MK40" s="504">
        <v>4685</v>
      </c>
      <c r="ML40" s="501">
        <v>585</v>
      </c>
      <c r="MM40" s="503">
        <v>529</v>
      </c>
      <c r="MN40" s="503">
        <v>580</v>
      </c>
      <c r="MO40" s="503">
        <v>505</v>
      </c>
      <c r="MP40" s="503">
        <v>406</v>
      </c>
      <c r="MQ40" s="503">
        <v>383</v>
      </c>
      <c r="MR40" s="503">
        <v>373</v>
      </c>
      <c r="MS40" s="503">
        <v>311</v>
      </c>
      <c r="MT40" s="504">
        <v>198</v>
      </c>
      <c r="MU40" s="505">
        <f t="shared" ref="MU40:MU47" si="1542">SUM(ML40,MC40)</f>
        <v>7941</v>
      </c>
      <c r="MV40" s="506">
        <f t="shared" ref="MV40:MV47" si="1543">SUM(MM40,MD40)</f>
        <v>7433</v>
      </c>
      <c r="MW40" s="506">
        <f t="shared" ref="MW40:MW47" si="1544">SUM(MN40,ME40)</f>
        <v>7419</v>
      </c>
      <c r="MX40" s="506">
        <f t="shared" ref="MX40:MX47" si="1545">SUM(MO40,MF40)</f>
        <v>7078</v>
      </c>
      <c r="MY40" s="506">
        <f t="shared" ref="MY40:MY47" si="1546">SUM(MP40,MG40)</f>
        <v>6096</v>
      </c>
      <c r="MZ40" s="506">
        <f t="shared" ref="MZ40:MZ47" si="1547">SUM(MQ40,MH40)</f>
        <v>5759</v>
      </c>
      <c r="NA40" s="506">
        <f t="shared" ref="NA40:NA47" si="1548">SUM(MR40,MI40)</f>
        <v>5702</v>
      </c>
      <c r="NB40" s="506">
        <f t="shared" ref="NB40:NC47" si="1549">SUM(MS40,MJ40)</f>
        <v>5562</v>
      </c>
      <c r="NC40" s="506">
        <f t="shared" si="1549"/>
        <v>4883</v>
      </c>
      <c r="ND40" s="501">
        <v>1786</v>
      </c>
      <c r="NE40" s="502">
        <v>1763</v>
      </c>
      <c r="NF40" s="502">
        <v>1772</v>
      </c>
      <c r="NG40" s="502">
        <v>1734</v>
      </c>
      <c r="NH40" s="503">
        <v>1650</v>
      </c>
      <c r="NI40" s="503">
        <v>1642</v>
      </c>
      <c r="NJ40" s="503">
        <v>1646</v>
      </c>
      <c r="NK40" s="503">
        <v>1565</v>
      </c>
      <c r="NL40" s="504">
        <v>1488</v>
      </c>
      <c r="NM40" s="501">
        <v>9</v>
      </c>
      <c r="NN40" s="503">
        <v>11</v>
      </c>
      <c r="NO40" s="503">
        <v>16</v>
      </c>
      <c r="NP40" s="503">
        <v>13</v>
      </c>
      <c r="NQ40" s="503">
        <v>18</v>
      </c>
      <c r="NR40" s="503">
        <v>13</v>
      </c>
      <c r="NS40" s="503">
        <v>12</v>
      </c>
      <c r="NT40" s="503">
        <v>8</v>
      </c>
      <c r="NU40" s="504">
        <v>15</v>
      </c>
      <c r="NV40" s="505">
        <f t="shared" ref="NV40:NV48" si="1550">SUM(NM40,ND40)</f>
        <v>1795</v>
      </c>
      <c r="NW40" s="506">
        <f t="shared" ref="NW40:NW48" si="1551">SUM(NN40,NE40)</f>
        <v>1774</v>
      </c>
      <c r="NX40" s="506">
        <f t="shared" ref="NX40:NX48" si="1552">SUM(NO40,NF40)</f>
        <v>1788</v>
      </c>
      <c r="NY40" s="506">
        <f t="shared" ref="NY40:NY48" si="1553">SUM(NP40,NG40)</f>
        <v>1747</v>
      </c>
      <c r="NZ40" s="506">
        <f t="shared" ref="NZ40:NZ48" si="1554">SUM(NQ40,NH40)</f>
        <v>1668</v>
      </c>
      <c r="OA40" s="506">
        <f t="shared" ref="OA40:OA48" si="1555">SUM(NR40,NI40)</f>
        <v>1655</v>
      </c>
      <c r="OB40" s="506">
        <f t="shared" ref="OB40:OB48" si="1556">SUM(NS40,NJ40)</f>
        <v>1658</v>
      </c>
      <c r="OC40" s="506">
        <f t="shared" ref="OC40:OD48" si="1557">SUM(NT40,NK40)</f>
        <v>1573</v>
      </c>
      <c r="OD40" s="506">
        <f t="shared" si="1557"/>
        <v>1503</v>
      </c>
      <c r="OE40" s="501">
        <v>4630</v>
      </c>
      <c r="OF40" s="502">
        <v>4416</v>
      </c>
      <c r="OG40" s="502">
        <v>4471</v>
      </c>
      <c r="OH40" s="502">
        <v>4506</v>
      </c>
      <c r="OI40" s="503">
        <v>4523</v>
      </c>
      <c r="OJ40" s="503">
        <v>4318</v>
      </c>
      <c r="OK40" s="503">
        <v>4305</v>
      </c>
      <c r="OL40" s="503">
        <v>4297</v>
      </c>
      <c r="OM40" s="504">
        <v>4077</v>
      </c>
      <c r="ON40" s="501">
        <v>303</v>
      </c>
      <c r="OO40" s="503">
        <v>209</v>
      </c>
      <c r="OP40" s="503">
        <v>307</v>
      </c>
      <c r="OQ40" s="503">
        <v>282</v>
      </c>
      <c r="OR40" s="503">
        <v>244</v>
      </c>
      <c r="OS40" s="503">
        <v>266</v>
      </c>
      <c r="OT40" s="503">
        <v>258</v>
      </c>
      <c r="OU40" s="503">
        <v>215</v>
      </c>
      <c r="OV40" s="504">
        <v>188</v>
      </c>
      <c r="OW40" s="505">
        <f t="shared" ref="OW40:OW47" si="1558">SUM(ON40,OE40)</f>
        <v>4933</v>
      </c>
      <c r="OX40" s="506">
        <f t="shared" ref="OX40:OX47" si="1559">SUM(OO40,OF40)</f>
        <v>4625</v>
      </c>
      <c r="OY40" s="506">
        <f t="shared" ref="OY40:OY47" si="1560">SUM(OP40,OG40)</f>
        <v>4778</v>
      </c>
      <c r="OZ40" s="506">
        <f t="shared" ref="OZ40:OZ47" si="1561">SUM(OQ40,OH40)</f>
        <v>4788</v>
      </c>
      <c r="PA40" s="506">
        <f t="shared" ref="PA40:PA47" si="1562">SUM(OR40,OI40)</f>
        <v>4767</v>
      </c>
      <c r="PB40" s="506">
        <f t="shared" ref="PB40:PB47" si="1563">SUM(OS40,OJ40)</f>
        <v>4584</v>
      </c>
      <c r="PC40" s="506">
        <f t="shared" ref="PC40:PC47" si="1564">SUM(OT40,OK40)</f>
        <v>4563</v>
      </c>
      <c r="PD40" s="506">
        <f t="shared" ref="PD40:PE47" si="1565">SUM(OU40,OL40)</f>
        <v>4512</v>
      </c>
      <c r="PE40" s="506">
        <f t="shared" si="1565"/>
        <v>4265</v>
      </c>
      <c r="PF40" s="277"/>
      <c r="PG40" s="277"/>
    </row>
    <row r="41" spans="1:423" s="12" customFormat="1" x14ac:dyDescent="0.2">
      <c r="A41" s="11" t="s">
        <v>46</v>
      </c>
      <c r="B41" s="34">
        <f t="shared" si="1428"/>
        <v>14341</v>
      </c>
      <c r="C41" s="34">
        <f t="shared" si="1429"/>
        <v>28084</v>
      </c>
      <c r="D41" s="34">
        <f t="shared" si="1430"/>
        <v>27694</v>
      </c>
      <c r="E41" s="34">
        <f t="shared" si="1431"/>
        <v>28549</v>
      </c>
      <c r="F41" s="34">
        <f t="shared" si="1432"/>
        <v>32265</v>
      </c>
      <c r="G41" s="34">
        <f t="shared" si="1433"/>
        <v>34226</v>
      </c>
      <c r="H41" s="34">
        <f t="shared" si="1434"/>
        <v>34288</v>
      </c>
      <c r="I41" s="34">
        <f t="shared" si="1435"/>
        <v>35425</v>
      </c>
      <c r="J41" s="34">
        <f t="shared" si="1436"/>
        <v>35260</v>
      </c>
      <c r="K41" s="34">
        <f t="shared" si="1437"/>
        <v>33931</v>
      </c>
      <c r="L41" s="34">
        <f t="shared" si="1438"/>
        <v>34392</v>
      </c>
      <c r="M41" s="35">
        <f t="shared" si="1439"/>
        <v>6665</v>
      </c>
      <c r="N41" s="29">
        <f t="shared" si="1440"/>
        <v>13974</v>
      </c>
      <c r="O41" s="29">
        <f t="shared" si="1441"/>
        <v>12583</v>
      </c>
      <c r="P41" s="29">
        <f t="shared" si="1442"/>
        <v>12913</v>
      </c>
      <c r="Q41" s="29">
        <f t="shared" si="1443"/>
        <v>15110</v>
      </c>
      <c r="R41" s="29">
        <f t="shared" si="1444"/>
        <v>15934</v>
      </c>
      <c r="S41" s="29">
        <f t="shared" si="1445"/>
        <v>15721</v>
      </c>
      <c r="T41" s="29">
        <f t="shared" si="1446"/>
        <v>16204</v>
      </c>
      <c r="U41" s="29">
        <f t="shared" si="1447"/>
        <v>17683</v>
      </c>
      <c r="V41" s="29">
        <f t="shared" si="1448"/>
        <v>15893</v>
      </c>
      <c r="W41" s="29">
        <f t="shared" si="1449"/>
        <v>16712</v>
      </c>
      <c r="X41" s="35">
        <f t="shared" si="1450"/>
        <v>21006</v>
      </c>
      <c r="Y41" s="29">
        <f t="shared" si="1451"/>
        <v>42058</v>
      </c>
      <c r="Z41" s="29">
        <f t="shared" si="1452"/>
        <v>40277</v>
      </c>
      <c r="AA41" s="29">
        <f t="shared" si="1453"/>
        <v>41462</v>
      </c>
      <c r="AB41" s="29">
        <f t="shared" si="1454"/>
        <v>47375</v>
      </c>
      <c r="AC41" s="29">
        <f t="shared" si="1455"/>
        <v>50160</v>
      </c>
      <c r="AD41" s="29">
        <f t="shared" si="1456"/>
        <v>50009</v>
      </c>
      <c r="AE41" s="29">
        <f t="shared" si="1457"/>
        <v>51629</v>
      </c>
      <c r="AF41" s="29">
        <f t="shared" si="1458"/>
        <v>52943</v>
      </c>
      <c r="AG41" s="29">
        <f t="shared" si="1459"/>
        <v>49824</v>
      </c>
      <c r="AH41" s="29">
        <f t="shared" si="1460"/>
        <v>51104</v>
      </c>
      <c r="AI41" s="42">
        <v>4353</v>
      </c>
      <c r="AJ41" s="31">
        <v>8567</v>
      </c>
      <c r="AK41" s="31">
        <v>8095</v>
      </c>
      <c r="AL41" s="31">
        <v>8213</v>
      </c>
      <c r="AM41" s="32">
        <v>8720</v>
      </c>
      <c r="AN41" s="32">
        <v>9342</v>
      </c>
      <c r="AO41" s="32">
        <v>9418</v>
      </c>
      <c r="AP41" s="32">
        <v>10691</v>
      </c>
      <c r="AQ41" s="32">
        <v>11007</v>
      </c>
      <c r="AR41" s="32">
        <v>10718</v>
      </c>
      <c r="AS41" s="32">
        <v>11161</v>
      </c>
      <c r="AT41" s="42">
        <v>1556</v>
      </c>
      <c r="AU41" s="32">
        <v>4186</v>
      </c>
      <c r="AV41" s="32">
        <v>2622</v>
      </c>
      <c r="AW41" s="32">
        <v>2648</v>
      </c>
      <c r="AX41" s="32">
        <v>3999</v>
      </c>
      <c r="AY41" s="32">
        <v>4112</v>
      </c>
      <c r="AZ41" s="32">
        <v>3984</v>
      </c>
      <c r="BA41" s="32">
        <v>4181</v>
      </c>
      <c r="BB41" s="32">
        <v>5361</v>
      </c>
      <c r="BC41" s="32">
        <v>4458</v>
      </c>
      <c r="BD41" s="32">
        <v>4401</v>
      </c>
      <c r="BE41" s="33">
        <f t="shared" si="1461"/>
        <v>9588</v>
      </c>
      <c r="BF41" s="30">
        <f t="shared" si="1462"/>
        <v>20656</v>
      </c>
      <c r="BG41" s="30">
        <f t="shared" si="1463"/>
        <v>18479</v>
      </c>
      <c r="BH41" s="30">
        <f t="shared" si="1464"/>
        <v>18977</v>
      </c>
      <c r="BI41" s="30">
        <f t="shared" si="1465"/>
        <v>21874</v>
      </c>
      <c r="BJ41" s="30">
        <f t="shared" si="1466"/>
        <v>23040</v>
      </c>
      <c r="BK41" s="30">
        <f t="shared" si="1467"/>
        <v>23049</v>
      </c>
      <c r="BL41" s="30">
        <f t="shared" si="1468"/>
        <v>24773</v>
      </c>
      <c r="BM41" s="30">
        <f t="shared" si="1469"/>
        <v>26289</v>
      </c>
      <c r="BN41" s="30">
        <f t="shared" si="1470"/>
        <v>24607</v>
      </c>
      <c r="BO41" s="30">
        <f t="shared" si="1470"/>
        <v>25286</v>
      </c>
      <c r="BP41" s="117">
        <f t="shared" si="1471"/>
        <v>5235</v>
      </c>
      <c r="BQ41" s="118">
        <f t="shared" si="1472"/>
        <v>12089</v>
      </c>
      <c r="BR41" s="118">
        <f t="shared" si="1473"/>
        <v>10384</v>
      </c>
      <c r="BS41" s="118">
        <f t="shared" si="1474"/>
        <v>10764</v>
      </c>
      <c r="BT41" s="118">
        <f t="shared" si="1475"/>
        <v>13154</v>
      </c>
      <c r="BU41" s="118">
        <f t="shared" si="1476"/>
        <v>13698</v>
      </c>
      <c r="BV41" s="118">
        <f t="shared" si="1477"/>
        <v>13631</v>
      </c>
      <c r="BW41" s="118">
        <f t="shared" si="1478"/>
        <v>14082</v>
      </c>
      <c r="BX41" s="118">
        <f t="shared" si="1479"/>
        <v>15282</v>
      </c>
      <c r="BY41" s="118">
        <f t="shared" si="1480"/>
        <v>13889</v>
      </c>
      <c r="BZ41" s="118">
        <f t="shared" si="1480"/>
        <v>14125</v>
      </c>
      <c r="CA41" s="400">
        <f t="shared" si="174"/>
        <v>0.54599499374217775</v>
      </c>
      <c r="CB41" s="401">
        <f t="shared" si="175"/>
        <v>0.58525367931835781</v>
      </c>
      <c r="CC41" s="401">
        <f t="shared" si="176"/>
        <v>0.56193516965203749</v>
      </c>
      <c r="CD41" s="401">
        <f t="shared" si="177"/>
        <v>0.5672129419823998</v>
      </c>
      <c r="CE41" s="401">
        <f t="shared" si="178"/>
        <v>0.60135320471792997</v>
      </c>
      <c r="CF41" s="401">
        <f t="shared" si="179"/>
        <v>0.59453124999999996</v>
      </c>
      <c r="CG41" s="401">
        <f t="shared" si="180"/>
        <v>0.59139225129072848</v>
      </c>
      <c r="CH41" s="401">
        <f t="shared" si="1481"/>
        <v>0.56844144835102728</v>
      </c>
      <c r="CI41" s="401">
        <f t="shared" si="1482"/>
        <v>0.58130777131119482</v>
      </c>
      <c r="CJ41" s="401">
        <f t="shared" si="1483"/>
        <v>0.56443288495143662</v>
      </c>
      <c r="CK41" s="401">
        <f t="shared" si="1483"/>
        <v>0.55860950723720637</v>
      </c>
      <c r="CL41" s="119">
        <f t="shared" si="1484"/>
        <v>1.2026188835286009</v>
      </c>
      <c r="CM41" s="120">
        <f t="shared" si="1485"/>
        <v>1.4111124080775068</v>
      </c>
      <c r="CN41" s="120">
        <f t="shared" si="1486"/>
        <v>1.2827671402100063</v>
      </c>
      <c r="CO41" s="120">
        <f t="shared" si="1487"/>
        <v>1.3106051381955437</v>
      </c>
      <c r="CP41" s="120">
        <f t="shared" si="1488"/>
        <v>1.5084862385321101</v>
      </c>
      <c r="CQ41" s="120">
        <f t="shared" si="1489"/>
        <v>1.4662813102119461</v>
      </c>
      <c r="CR41" s="120">
        <f t="shared" si="1490"/>
        <v>1.4473348906349544</v>
      </c>
      <c r="CS41" s="120">
        <f t="shared" si="1491"/>
        <v>1.3171826770180526</v>
      </c>
      <c r="CT41" s="120">
        <f t="shared" si="1492"/>
        <v>1.3883892068683565</v>
      </c>
      <c r="CU41" s="120">
        <f t="shared" si="1493"/>
        <v>1.2958574360888226</v>
      </c>
      <c r="CV41" s="120"/>
      <c r="CW41" s="70" t="s">
        <v>36</v>
      </c>
      <c r="CX41" s="39" t="s">
        <v>36</v>
      </c>
      <c r="CY41" s="284" t="s">
        <v>36</v>
      </c>
      <c r="CZ41" s="284" t="s">
        <v>36</v>
      </c>
      <c r="DA41" s="285" t="s">
        <v>36</v>
      </c>
      <c r="DB41" s="285" t="s">
        <v>36</v>
      </c>
      <c r="DC41" s="285" t="s">
        <v>36</v>
      </c>
      <c r="DD41" s="285" t="s">
        <v>36</v>
      </c>
      <c r="DE41" s="14" t="s">
        <v>36</v>
      </c>
      <c r="DF41" s="14" t="s">
        <v>36</v>
      </c>
      <c r="DG41" s="14" t="s">
        <v>36</v>
      </c>
      <c r="DH41" s="281">
        <v>3679</v>
      </c>
      <c r="DI41" s="280">
        <v>7903</v>
      </c>
      <c r="DJ41" s="280">
        <v>7762</v>
      </c>
      <c r="DK41" s="280">
        <v>8116</v>
      </c>
      <c r="DL41" s="280">
        <v>9155</v>
      </c>
      <c r="DM41" s="280">
        <v>9586</v>
      </c>
      <c r="DN41" s="280">
        <v>9647</v>
      </c>
      <c r="DO41" s="280">
        <v>9901</v>
      </c>
      <c r="DP41" s="32">
        <v>9921</v>
      </c>
      <c r="DQ41" s="32">
        <v>9431</v>
      </c>
      <c r="DR41" s="32">
        <v>9724</v>
      </c>
      <c r="DS41" s="286">
        <f t="shared" si="1494"/>
        <v>3679</v>
      </c>
      <c r="DT41" s="287">
        <f t="shared" si="1495"/>
        <v>7903</v>
      </c>
      <c r="DU41" s="287">
        <f t="shared" si="1496"/>
        <v>7762</v>
      </c>
      <c r="DV41" s="287">
        <f t="shared" si="1497"/>
        <v>8116</v>
      </c>
      <c r="DW41" s="287">
        <f t="shared" si="1498"/>
        <v>9155</v>
      </c>
      <c r="DX41" s="287">
        <f t="shared" si="1499"/>
        <v>9586</v>
      </c>
      <c r="DY41" s="287">
        <f t="shared" si="1500"/>
        <v>9647</v>
      </c>
      <c r="DZ41" s="287">
        <f t="shared" si="1501"/>
        <v>9901</v>
      </c>
      <c r="EA41" s="287">
        <f t="shared" si="1502"/>
        <v>9921</v>
      </c>
      <c r="EB41" s="287">
        <f t="shared" si="1503"/>
        <v>9431</v>
      </c>
      <c r="EC41" s="287">
        <f t="shared" si="1503"/>
        <v>9724</v>
      </c>
      <c r="ED41" s="461">
        <v>377</v>
      </c>
      <c r="EE41" s="444">
        <v>380</v>
      </c>
      <c r="EF41" s="462">
        <v>19</v>
      </c>
      <c r="EG41" s="462">
        <v>7</v>
      </c>
      <c r="EH41" s="468">
        <f t="shared" si="1504"/>
        <v>396</v>
      </c>
      <c r="EI41" s="468">
        <f t="shared" si="1505"/>
        <v>387</v>
      </c>
      <c r="EJ41" s="461">
        <v>548</v>
      </c>
      <c r="EK41" s="444">
        <v>593</v>
      </c>
      <c r="EL41" s="462">
        <v>202</v>
      </c>
      <c r="EM41" s="462">
        <v>214</v>
      </c>
      <c r="EN41" s="468">
        <f t="shared" si="1506"/>
        <v>750</v>
      </c>
      <c r="EO41" s="468">
        <f t="shared" si="1506"/>
        <v>807</v>
      </c>
      <c r="EP41" s="461">
        <v>2423</v>
      </c>
      <c r="EQ41" s="444">
        <v>2458</v>
      </c>
      <c r="ER41" s="462">
        <v>27</v>
      </c>
      <c r="ES41" s="462">
        <v>24</v>
      </c>
      <c r="ET41" s="468">
        <f t="shared" si="1507"/>
        <v>2450</v>
      </c>
      <c r="EU41" s="468">
        <f t="shared" si="1507"/>
        <v>2482</v>
      </c>
      <c r="EV41" s="461">
        <v>2548</v>
      </c>
      <c r="EW41" s="444">
        <v>2595</v>
      </c>
      <c r="EX41" s="462">
        <v>101</v>
      </c>
      <c r="EY41" s="462">
        <v>103</v>
      </c>
      <c r="EZ41" s="468">
        <f t="shared" si="1508"/>
        <v>2649</v>
      </c>
      <c r="FA41" s="468">
        <f t="shared" si="1508"/>
        <v>2698</v>
      </c>
      <c r="FB41" s="461">
        <v>3632</v>
      </c>
      <c r="FC41" s="444">
        <v>3644</v>
      </c>
      <c r="FD41" s="462">
        <v>109</v>
      </c>
      <c r="FE41" s="462">
        <v>110</v>
      </c>
      <c r="FF41" s="468">
        <f t="shared" si="1509"/>
        <v>3741</v>
      </c>
      <c r="FG41" s="468">
        <f t="shared" si="1509"/>
        <v>3754</v>
      </c>
      <c r="FH41" s="461">
        <v>1851</v>
      </c>
      <c r="FI41" s="444">
        <v>2036</v>
      </c>
      <c r="FJ41" s="462">
        <v>89</v>
      </c>
      <c r="FK41" s="462">
        <v>85</v>
      </c>
      <c r="FL41" s="468">
        <f t="shared" si="1510"/>
        <v>1940</v>
      </c>
      <c r="FM41" s="468">
        <f t="shared" si="1510"/>
        <v>2121</v>
      </c>
      <c r="FN41" s="461">
        <v>1064</v>
      </c>
      <c r="FO41" s="444">
        <v>921</v>
      </c>
      <c r="FP41" s="462">
        <v>64</v>
      </c>
      <c r="FQ41" s="462">
        <v>59</v>
      </c>
      <c r="FR41" s="468">
        <f t="shared" si="1511"/>
        <v>1128</v>
      </c>
      <c r="FS41" s="468">
        <f t="shared" si="1511"/>
        <v>980</v>
      </c>
      <c r="FT41" s="461">
        <v>3582</v>
      </c>
      <c r="FU41" s="444">
        <v>3807</v>
      </c>
      <c r="FV41" s="462">
        <v>990</v>
      </c>
      <c r="FW41" s="462">
        <v>1558</v>
      </c>
      <c r="FX41" s="468">
        <f t="shared" si="1512"/>
        <v>4572</v>
      </c>
      <c r="FY41" s="468">
        <f t="shared" si="1512"/>
        <v>5365</v>
      </c>
      <c r="FZ41" s="461">
        <v>47</v>
      </c>
      <c r="GA41" s="444">
        <v>73</v>
      </c>
      <c r="GB41" s="462">
        <v>7</v>
      </c>
      <c r="GC41" s="462"/>
      <c r="GD41" s="468">
        <f t="shared" si="1513"/>
        <v>54</v>
      </c>
      <c r="GE41" s="468">
        <f t="shared" si="1513"/>
        <v>73</v>
      </c>
      <c r="GF41" s="461">
        <v>5586</v>
      </c>
      <c r="GG41" s="444">
        <v>5199</v>
      </c>
      <c r="GH41" s="462">
        <v>352</v>
      </c>
      <c r="GI41" s="462">
        <v>385</v>
      </c>
      <c r="GJ41" s="468">
        <f t="shared" si="1514"/>
        <v>5938</v>
      </c>
      <c r="GK41" s="468">
        <f t="shared" si="1514"/>
        <v>5584</v>
      </c>
      <c r="GL41" s="461">
        <v>1248</v>
      </c>
      <c r="GM41" s="444">
        <v>1254</v>
      </c>
      <c r="GN41" s="462">
        <v>26</v>
      </c>
      <c r="GO41" s="462">
        <v>22</v>
      </c>
      <c r="GP41" s="468">
        <f t="shared" si="1515"/>
        <v>1274</v>
      </c>
      <c r="GQ41" s="468">
        <f t="shared" si="1515"/>
        <v>1276</v>
      </c>
      <c r="GR41" s="461">
        <v>307</v>
      </c>
      <c r="GS41" s="444">
        <v>271</v>
      </c>
      <c r="GT41" s="462">
        <v>18</v>
      </c>
      <c r="GU41" s="462">
        <v>20</v>
      </c>
      <c r="GV41" s="327">
        <f t="shared" si="1516"/>
        <v>325</v>
      </c>
      <c r="GW41" s="327">
        <f t="shared" si="1516"/>
        <v>291</v>
      </c>
      <c r="GX41" s="501">
        <v>768</v>
      </c>
      <c r="GY41" s="502">
        <v>1466</v>
      </c>
      <c r="GZ41" s="502">
        <v>1390</v>
      </c>
      <c r="HA41" s="502">
        <v>1481</v>
      </c>
      <c r="HB41" s="503">
        <v>1397</v>
      </c>
      <c r="HC41" s="503">
        <v>1735</v>
      </c>
      <c r="HD41" s="503">
        <v>1758</v>
      </c>
      <c r="HE41" s="503">
        <v>1934</v>
      </c>
      <c r="HF41" s="504">
        <v>1718</v>
      </c>
      <c r="HG41" s="501">
        <v>9</v>
      </c>
      <c r="HH41" s="503">
        <v>30</v>
      </c>
      <c r="HI41" s="503">
        <v>21</v>
      </c>
      <c r="HJ41" s="503">
        <v>9</v>
      </c>
      <c r="HK41" s="503">
        <v>14</v>
      </c>
      <c r="HL41" s="503">
        <v>19</v>
      </c>
      <c r="HM41" s="503">
        <v>15</v>
      </c>
      <c r="HN41" s="503">
        <v>23</v>
      </c>
      <c r="HO41" s="504">
        <v>43</v>
      </c>
      <c r="HP41" s="505">
        <f t="shared" si="1517"/>
        <v>777</v>
      </c>
      <c r="HQ41" s="506">
        <f t="shared" si="1518"/>
        <v>1496</v>
      </c>
      <c r="HR41" s="506">
        <f t="shared" si="1519"/>
        <v>1411</v>
      </c>
      <c r="HS41" s="506">
        <f t="shared" si="1520"/>
        <v>1490</v>
      </c>
      <c r="HT41" s="506">
        <f t="shared" si="1521"/>
        <v>1411</v>
      </c>
      <c r="HU41" s="506">
        <f t="shared" si="1522"/>
        <v>1754</v>
      </c>
      <c r="HV41" s="506">
        <f t="shared" si="1523"/>
        <v>1773</v>
      </c>
      <c r="HW41" s="506">
        <f t="shared" si="1524"/>
        <v>1957</v>
      </c>
      <c r="HX41" s="506">
        <f t="shared" si="1525"/>
        <v>1761</v>
      </c>
      <c r="HY41" s="505">
        <f t="shared" si="226"/>
        <v>3481</v>
      </c>
      <c r="HZ41" s="507">
        <f t="shared" si="227"/>
        <v>7457</v>
      </c>
      <c r="IA41" s="507">
        <f t="shared" si="228"/>
        <v>8156</v>
      </c>
      <c r="IB41" s="507">
        <f t="shared" si="229"/>
        <v>8743</v>
      </c>
      <c r="IC41" s="508">
        <f t="shared" si="230"/>
        <v>11775</v>
      </c>
      <c r="ID41" s="508">
        <f t="shared" si="231"/>
        <v>12602</v>
      </c>
      <c r="IE41" s="508">
        <f t="shared" si="232"/>
        <v>12885</v>
      </c>
      <c r="IF41" s="508">
        <f t="shared" si="233"/>
        <v>12487</v>
      </c>
      <c r="IG41" s="508">
        <f t="shared" si="233"/>
        <v>12787</v>
      </c>
      <c r="IH41" s="505">
        <f t="shared" si="234"/>
        <v>540</v>
      </c>
      <c r="II41" s="506">
        <f t="shared" si="235"/>
        <v>741</v>
      </c>
      <c r="IJ41" s="506">
        <f t="shared" si="236"/>
        <v>1029</v>
      </c>
      <c r="IK41" s="506">
        <f t="shared" si="237"/>
        <v>914</v>
      </c>
      <c r="IL41" s="506">
        <f t="shared" si="238"/>
        <v>746</v>
      </c>
      <c r="IM41" s="506">
        <f t="shared" si="239"/>
        <v>721</v>
      </c>
      <c r="IN41" s="506">
        <f t="shared" si="240"/>
        <v>603</v>
      </c>
      <c r="IO41" s="506">
        <f t="shared" si="241"/>
        <v>583</v>
      </c>
      <c r="IP41" s="506">
        <f t="shared" si="241"/>
        <v>637</v>
      </c>
      <c r="IQ41" s="505">
        <f t="shared" si="242"/>
        <v>4021</v>
      </c>
      <c r="IR41" s="506">
        <f t="shared" si="243"/>
        <v>8198</v>
      </c>
      <c r="IS41" s="506">
        <f t="shared" si="244"/>
        <v>9185</v>
      </c>
      <c r="IT41" s="506">
        <f t="shared" si="245"/>
        <v>9657</v>
      </c>
      <c r="IU41" s="506">
        <f t="shared" si="246"/>
        <v>12521</v>
      </c>
      <c r="IV41" s="506">
        <f t="shared" si="247"/>
        <v>13323</v>
      </c>
      <c r="IW41" s="506">
        <f t="shared" si="248"/>
        <v>13488</v>
      </c>
      <c r="IX41" s="506">
        <f t="shared" si="249"/>
        <v>13070</v>
      </c>
      <c r="IY41" s="506">
        <f t="shared" si="249"/>
        <v>13424</v>
      </c>
      <c r="IZ41" s="501">
        <v>2384</v>
      </c>
      <c r="JA41" s="502">
        <v>5523</v>
      </c>
      <c r="JB41" s="502">
        <v>6232</v>
      </c>
      <c r="JC41" s="502">
        <v>6705</v>
      </c>
      <c r="JD41" s="503">
        <v>9221</v>
      </c>
      <c r="JE41" s="503">
        <v>9861</v>
      </c>
      <c r="JF41" s="503">
        <v>10142</v>
      </c>
      <c r="JG41" s="503">
        <v>9752</v>
      </c>
      <c r="JH41" s="504">
        <v>10179</v>
      </c>
      <c r="JI41" s="501">
        <v>418</v>
      </c>
      <c r="JJ41" s="503">
        <v>567</v>
      </c>
      <c r="JK41" s="503">
        <v>802</v>
      </c>
      <c r="JL41" s="503">
        <v>592</v>
      </c>
      <c r="JM41" s="503">
        <v>470</v>
      </c>
      <c r="JN41" s="503">
        <v>474</v>
      </c>
      <c r="JO41" s="503">
        <v>454</v>
      </c>
      <c r="JP41" s="503">
        <v>417</v>
      </c>
      <c r="JQ41" s="504">
        <v>410</v>
      </c>
      <c r="JR41" s="505">
        <f t="shared" si="1526"/>
        <v>2802</v>
      </c>
      <c r="JS41" s="506">
        <f t="shared" si="1527"/>
        <v>6090</v>
      </c>
      <c r="JT41" s="506">
        <f t="shared" si="1528"/>
        <v>7034</v>
      </c>
      <c r="JU41" s="506">
        <f t="shared" si="1529"/>
        <v>7297</v>
      </c>
      <c r="JV41" s="506">
        <f t="shared" si="1530"/>
        <v>9691</v>
      </c>
      <c r="JW41" s="506">
        <f t="shared" si="1531"/>
        <v>10335</v>
      </c>
      <c r="JX41" s="506">
        <f t="shared" si="1532"/>
        <v>10596</v>
      </c>
      <c r="JY41" s="506">
        <f t="shared" si="1533"/>
        <v>10169</v>
      </c>
      <c r="JZ41" s="506">
        <f t="shared" si="1533"/>
        <v>10589</v>
      </c>
      <c r="KA41" s="501">
        <v>1097</v>
      </c>
      <c r="KB41" s="502">
        <v>1934</v>
      </c>
      <c r="KC41" s="502">
        <v>1924</v>
      </c>
      <c r="KD41" s="502">
        <v>2038</v>
      </c>
      <c r="KE41" s="503">
        <v>2554</v>
      </c>
      <c r="KF41" s="503">
        <v>2741</v>
      </c>
      <c r="KG41" s="503">
        <v>2743</v>
      </c>
      <c r="KH41" s="503">
        <v>2735</v>
      </c>
      <c r="KI41" s="504">
        <v>2608</v>
      </c>
      <c r="KJ41" s="501">
        <v>122</v>
      </c>
      <c r="KK41" s="503">
        <v>174</v>
      </c>
      <c r="KL41" s="503">
        <v>227</v>
      </c>
      <c r="KM41" s="503">
        <v>322</v>
      </c>
      <c r="KN41" s="503">
        <v>276</v>
      </c>
      <c r="KO41" s="503">
        <v>247</v>
      </c>
      <c r="KP41" s="503">
        <v>149</v>
      </c>
      <c r="KQ41" s="503">
        <v>166</v>
      </c>
      <c r="KR41" s="504">
        <v>227</v>
      </c>
      <c r="KS41" s="505">
        <f t="shared" si="1534"/>
        <v>1219</v>
      </c>
      <c r="KT41" s="506">
        <f t="shared" si="1535"/>
        <v>2108</v>
      </c>
      <c r="KU41" s="506">
        <f t="shared" si="1536"/>
        <v>2151</v>
      </c>
      <c r="KV41" s="506">
        <f t="shared" si="1537"/>
        <v>2360</v>
      </c>
      <c r="KW41" s="506">
        <f t="shared" si="1538"/>
        <v>2830</v>
      </c>
      <c r="KX41" s="506">
        <f t="shared" si="1539"/>
        <v>2988</v>
      </c>
      <c r="KY41" s="506">
        <f t="shared" si="1540"/>
        <v>2892</v>
      </c>
      <c r="KZ41" s="506">
        <f t="shared" si="1541"/>
        <v>2901</v>
      </c>
      <c r="LA41" s="506">
        <f t="shared" si="1541"/>
        <v>2835</v>
      </c>
      <c r="LB41" s="505">
        <f t="shared" si="258"/>
        <v>5739</v>
      </c>
      <c r="LC41" s="507">
        <f t="shared" si="259"/>
        <v>10594</v>
      </c>
      <c r="LD41" s="507">
        <f t="shared" si="260"/>
        <v>10053</v>
      </c>
      <c r="LE41" s="507">
        <f t="shared" si="261"/>
        <v>10112</v>
      </c>
      <c r="LF41" s="508">
        <f t="shared" si="262"/>
        <v>10373</v>
      </c>
      <c r="LG41" s="508">
        <f t="shared" si="263"/>
        <v>10547</v>
      </c>
      <c r="LH41" s="508">
        <f t="shared" si="264"/>
        <v>10227</v>
      </c>
      <c r="LI41" s="508">
        <f t="shared" si="265"/>
        <v>10313</v>
      </c>
      <c r="LJ41" s="508">
        <f t="shared" si="265"/>
        <v>9748</v>
      </c>
      <c r="LK41" s="505">
        <f t="shared" si="266"/>
        <v>881</v>
      </c>
      <c r="LL41" s="506">
        <f t="shared" si="267"/>
        <v>1114</v>
      </c>
      <c r="LM41" s="506">
        <f t="shared" si="268"/>
        <v>1149</v>
      </c>
      <c r="LN41" s="506">
        <f t="shared" si="269"/>
        <v>1226</v>
      </c>
      <c r="LO41" s="506">
        <f t="shared" si="270"/>
        <v>1196</v>
      </c>
      <c r="LP41" s="506">
        <f t="shared" si="271"/>
        <v>1496</v>
      </c>
      <c r="LQ41" s="506">
        <f t="shared" si="272"/>
        <v>1472</v>
      </c>
      <c r="LR41" s="506">
        <f t="shared" si="273"/>
        <v>1516</v>
      </c>
      <c r="LS41" s="506">
        <f t="shared" si="273"/>
        <v>1721</v>
      </c>
      <c r="LT41" s="505">
        <f t="shared" si="274"/>
        <v>6620</v>
      </c>
      <c r="LU41" s="506">
        <f t="shared" si="275"/>
        <v>11708</v>
      </c>
      <c r="LV41" s="506">
        <f t="shared" si="276"/>
        <v>11202</v>
      </c>
      <c r="LW41" s="506">
        <f t="shared" si="277"/>
        <v>11338</v>
      </c>
      <c r="LX41" s="506">
        <f t="shared" si="278"/>
        <v>11569</v>
      </c>
      <c r="LY41" s="506">
        <f t="shared" si="279"/>
        <v>12043</v>
      </c>
      <c r="LZ41" s="506">
        <f t="shared" si="280"/>
        <v>11699</v>
      </c>
      <c r="MA41" s="506">
        <f t="shared" si="281"/>
        <v>11829</v>
      </c>
      <c r="MB41" s="506">
        <f t="shared" si="281"/>
        <v>11469</v>
      </c>
      <c r="MC41" s="501">
        <v>2675</v>
      </c>
      <c r="MD41" s="502">
        <v>5564</v>
      </c>
      <c r="ME41" s="502">
        <v>5228</v>
      </c>
      <c r="MF41" s="502">
        <v>5309</v>
      </c>
      <c r="MG41" s="503">
        <v>5656</v>
      </c>
      <c r="MH41" s="503">
        <v>5951</v>
      </c>
      <c r="MI41" s="503">
        <v>5695</v>
      </c>
      <c r="MJ41" s="503">
        <v>5624</v>
      </c>
      <c r="MK41" s="504">
        <v>5191</v>
      </c>
      <c r="ML41" s="501">
        <v>415</v>
      </c>
      <c r="MM41" s="503">
        <v>619</v>
      </c>
      <c r="MN41" s="503">
        <v>609</v>
      </c>
      <c r="MO41" s="503">
        <v>598</v>
      </c>
      <c r="MP41" s="503">
        <v>568</v>
      </c>
      <c r="MQ41" s="503">
        <v>602</v>
      </c>
      <c r="MR41" s="503">
        <v>511</v>
      </c>
      <c r="MS41" s="503">
        <v>500</v>
      </c>
      <c r="MT41" s="504">
        <v>610</v>
      </c>
      <c r="MU41" s="505">
        <f t="shared" si="1542"/>
        <v>3090</v>
      </c>
      <c r="MV41" s="506">
        <f t="shared" si="1543"/>
        <v>6183</v>
      </c>
      <c r="MW41" s="506">
        <f t="shared" si="1544"/>
        <v>5837</v>
      </c>
      <c r="MX41" s="506">
        <f t="shared" si="1545"/>
        <v>5907</v>
      </c>
      <c r="MY41" s="506">
        <f t="shared" si="1546"/>
        <v>6224</v>
      </c>
      <c r="MZ41" s="506">
        <f t="shared" si="1547"/>
        <v>6553</v>
      </c>
      <c r="NA41" s="506">
        <f t="shared" si="1548"/>
        <v>6206</v>
      </c>
      <c r="NB41" s="506">
        <f t="shared" si="1549"/>
        <v>6124</v>
      </c>
      <c r="NC41" s="506">
        <f t="shared" si="1549"/>
        <v>5801</v>
      </c>
      <c r="ND41" s="501">
        <v>800</v>
      </c>
      <c r="NE41" s="502">
        <v>1443</v>
      </c>
      <c r="NF41" s="502">
        <v>1394</v>
      </c>
      <c r="NG41" s="502">
        <v>1411</v>
      </c>
      <c r="NH41" s="503">
        <v>1358</v>
      </c>
      <c r="NI41" s="503">
        <v>1316</v>
      </c>
      <c r="NJ41" s="503">
        <v>1231</v>
      </c>
      <c r="NK41" s="503">
        <v>1257</v>
      </c>
      <c r="NL41" s="504">
        <v>1054</v>
      </c>
      <c r="NM41" s="501">
        <v>27</v>
      </c>
      <c r="NN41" s="503">
        <v>13</v>
      </c>
      <c r="NO41" s="503">
        <v>29</v>
      </c>
      <c r="NP41" s="503">
        <v>37</v>
      </c>
      <c r="NQ41" s="503">
        <v>25</v>
      </c>
      <c r="NR41" s="503">
        <v>138</v>
      </c>
      <c r="NS41" s="503">
        <v>9</v>
      </c>
      <c r="NT41" s="503">
        <v>11</v>
      </c>
      <c r="NU41" s="504">
        <v>27</v>
      </c>
      <c r="NV41" s="505">
        <f t="shared" si="1550"/>
        <v>827</v>
      </c>
      <c r="NW41" s="506">
        <f t="shared" si="1551"/>
        <v>1456</v>
      </c>
      <c r="NX41" s="506">
        <f t="shared" si="1552"/>
        <v>1423</v>
      </c>
      <c r="NY41" s="506">
        <f t="shared" si="1553"/>
        <v>1448</v>
      </c>
      <c r="NZ41" s="506">
        <f t="shared" si="1554"/>
        <v>1383</v>
      </c>
      <c r="OA41" s="506">
        <f t="shared" si="1555"/>
        <v>1454</v>
      </c>
      <c r="OB41" s="506">
        <f t="shared" si="1556"/>
        <v>1240</v>
      </c>
      <c r="OC41" s="506">
        <f t="shared" si="1557"/>
        <v>1268</v>
      </c>
      <c r="OD41" s="506">
        <f t="shared" si="1557"/>
        <v>1081</v>
      </c>
      <c r="OE41" s="501">
        <v>2264</v>
      </c>
      <c r="OF41" s="502">
        <v>3587</v>
      </c>
      <c r="OG41" s="502">
        <v>3431</v>
      </c>
      <c r="OH41" s="502">
        <v>3392</v>
      </c>
      <c r="OI41" s="503">
        <v>3359</v>
      </c>
      <c r="OJ41" s="503">
        <v>3280</v>
      </c>
      <c r="OK41" s="503">
        <v>3301</v>
      </c>
      <c r="OL41" s="503">
        <v>3432</v>
      </c>
      <c r="OM41" s="504">
        <v>3503</v>
      </c>
      <c r="ON41" s="501">
        <v>439</v>
      </c>
      <c r="OO41" s="503">
        <v>482</v>
      </c>
      <c r="OP41" s="503">
        <v>511</v>
      </c>
      <c r="OQ41" s="503">
        <v>591</v>
      </c>
      <c r="OR41" s="503">
        <v>603</v>
      </c>
      <c r="OS41" s="503">
        <v>756</v>
      </c>
      <c r="OT41" s="503">
        <v>952</v>
      </c>
      <c r="OU41" s="503">
        <v>1005</v>
      </c>
      <c r="OV41" s="504">
        <v>1084</v>
      </c>
      <c r="OW41" s="505">
        <f t="shared" si="1558"/>
        <v>2703</v>
      </c>
      <c r="OX41" s="506">
        <f t="shared" si="1559"/>
        <v>4069</v>
      </c>
      <c r="OY41" s="506">
        <f t="shared" si="1560"/>
        <v>3942</v>
      </c>
      <c r="OZ41" s="506">
        <f t="shared" si="1561"/>
        <v>3983</v>
      </c>
      <c r="PA41" s="506">
        <f t="shared" si="1562"/>
        <v>3962</v>
      </c>
      <c r="PB41" s="506">
        <f t="shared" si="1563"/>
        <v>4036</v>
      </c>
      <c r="PC41" s="506">
        <f t="shared" si="1564"/>
        <v>4253</v>
      </c>
      <c r="PD41" s="506">
        <f t="shared" si="1565"/>
        <v>4437</v>
      </c>
      <c r="PE41" s="506">
        <f t="shared" si="1565"/>
        <v>4587</v>
      </c>
      <c r="PF41" s="277"/>
      <c r="PG41" s="277"/>
    </row>
    <row r="42" spans="1:423" s="12" customFormat="1" x14ac:dyDescent="0.2">
      <c r="A42" s="11" t="s">
        <v>47</v>
      </c>
      <c r="B42" s="34">
        <f t="shared" si="1428"/>
        <v>17791</v>
      </c>
      <c r="C42" s="34">
        <f t="shared" si="1429"/>
        <v>14084</v>
      </c>
      <c r="D42" s="34">
        <f t="shared" si="1430"/>
        <v>14605</v>
      </c>
      <c r="E42" s="34">
        <f t="shared" si="1431"/>
        <v>14337</v>
      </c>
      <c r="F42" s="34">
        <f t="shared" si="1432"/>
        <v>15601</v>
      </c>
      <c r="G42" s="34">
        <f t="shared" si="1433"/>
        <v>15294</v>
      </c>
      <c r="H42" s="34">
        <f t="shared" si="1434"/>
        <v>15441</v>
      </c>
      <c r="I42" s="34">
        <f t="shared" si="1435"/>
        <v>15922</v>
      </c>
      <c r="J42" s="34">
        <f t="shared" si="1436"/>
        <v>15482</v>
      </c>
      <c r="K42" s="34">
        <f t="shared" si="1437"/>
        <v>15397</v>
      </c>
      <c r="L42" s="34">
        <f t="shared" si="1438"/>
        <v>16760</v>
      </c>
      <c r="M42" s="35">
        <f t="shared" si="1439"/>
        <v>5324</v>
      </c>
      <c r="N42" s="29">
        <f t="shared" si="1440"/>
        <v>7105</v>
      </c>
      <c r="O42" s="29">
        <f t="shared" si="1441"/>
        <v>7122</v>
      </c>
      <c r="P42" s="29">
        <f t="shared" si="1442"/>
        <v>7001</v>
      </c>
      <c r="Q42" s="29">
        <f t="shared" si="1443"/>
        <v>8025</v>
      </c>
      <c r="R42" s="29">
        <f t="shared" si="1444"/>
        <v>8547</v>
      </c>
      <c r="S42" s="29">
        <f t="shared" si="1445"/>
        <v>8039</v>
      </c>
      <c r="T42" s="29">
        <f t="shared" si="1446"/>
        <v>8433</v>
      </c>
      <c r="U42" s="29">
        <f t="shared" si="1447"/>
        <v>8690</v>
      </c>
      <c r="V42" s="29">
        <f t="shared" si="1448"/>
        <v>8363</v>
      </c>
      <c r="W42" s="29">
        <f t="shared" si="1449"/>
        <v>8178</v>
      </c>
      <c r="X42" s="35">
        <f t="shared" si="1450"/>
        <v>23115</v>
      </c>
      <c r="Y42" s="29">
        <f t="shared" si="1451"/>
        <v>21189</v>
      </c>
      <c r="Z42" s="29">
        <f t="shared" si="1452"/>
        <v>21727</v>
      </c>
      <c r="AA42" s="29">
        <f t="shared" si="1453"/>
        <v>21338</v>
      </c>
      <c r="AB42" s="29">
        <f t="shared" si="1454"/>
        <v>23626</v>
      </c>
      <c r="AC42" s="29">
        <f t="shared" si="1455"/>
        <v>23841</v>
      </c>
      <c r="AD42" s="29">
        <f t="shared" si="1456"/>
        <v>23480</v>
      </c>
      <c r="AE42" s="29">
        <f t="shared" si="1457"/>
        <v>24355</v>
      </c>
      <c r="AF42" s="29">
        <f t="shared" si="1458"/>
        <v>24172</v>
      </c>
      <c r="AG42" s="29">
        <f t="shared" si="1459"/>
        <v>23760</v>
      </c>
      <c r="AH42" s="29">
        <f t="shared" si="1460"/>
        <v>24938</v>
      </c>
      <c r="AI42" s="42">
        <v>3748</v>
      </c>
      <c r="AJ42" s="31">
        <v>3769</v>
      </c>
      <c r="AK42" s="31">
        <v>3810</v>
      </c>
      <c r="AL42" s="31">
        <v>3754</v>
      </c>
      <c r="AM42" s="32">
        <v>4079</v>
      </c>
      <c r="AN42" s="32">
        <v>4834</v>
      </c>
      <c r="AO42" s="32">
        <v>4912</v>
      </c>
      <c r="AP42" s="32">
        <v>5085</v>
      </c>
      <c r="AQ42" s="32">
        <v>5179</v>
      </c>
      <c r="AR42" s="32">
        <v>5174</v>
      </c>
      <c r="AS42" s="32">
        <v>5438</v>
      </c>
      <c r="AT42" s="42">
        <v>311</v>
      </c>
      <c r="AU42" s="32">
        <v>479</v>
      </c>
      <c r="AV42" s="32">
        <v>581</v>
      </c>
      <c r="AW42" s="32">
        <v>626</v>
      </c>
      <c r="AX42" s="32">
        <v>700</v>
      </c>
      <c r="AY42" s="32">
        <v>858</v>
      </c>
      <c r="AZ42" s="32">
        <v>824</v>
      </c>
      <c r="BA42" s="32">
        <v>779</v>
      </c>
      <c r="BB42" s="32">
        <v>979</v>
      </c>
      <c r="BC42" s="32">
        <v>925</v>
      </c>
      <c r="BD42" s="32">
        <v>894</v>
      </c>
      <c r="BE42" s="33">
        <f t="shared" si="1461"/>
        <v>7287</v>
      </c>
      <c r="BF42" s="30">
        <f t="shared" si="1462"/>
        <v>9611</v>
      </c>
      <c r="BG42" s="30">
        <f t="shared" si="1463"/>
        <v>9687</v>
      </c>
      <c r="BH42" s="30">
        <f t="shared" si="1464"/>
        <v>9403</v>
      </c>
      <c r="BI42" s="30">
        <f t="shared" si="1465"/>
        <v>10579</v>
      </c>
      <c r="BJ42" s="30">
        <f t="shared" si="1466"/>
        <v>11693</v>
      </c>
      <c r="BK42" s="30">
        <f t="shared" si="1467"/>
        <v>11264</v>
      </c>
      <c r="BL42" s="30">
        <f t="shared" si="1468"/>
        <v>11699</v>
      </c>
      <c r="BM42" s="30">
        <f t="shared" si="1469"/>
        <v>11982</v>
      </c>
      <c r="BN42" s="30">
        <f t="shared" si="1470"/>
        <v>11862</v>
      </c>
      <c r="BO42" s="30">
        <f t="shared" si="1470"/>
        <v>12099</v>
      </c>
      <c r="BP42" s="117">
        <f t="shared" si="1471"/>
        <v>3539</v>
      </c>
      <c r="BQ42" s="118">
        <f t="shared" si="1472"/>
        <v>5842</v>
      </c>
      <c r="BR42" s="118">
        <f t="shared" si="1473"/>
        <v>5877</v>
      </c>
      <c r="BS42" s="118">
        <f t="shared" si="1474"/>
        <v>5649</v>
      </c>
      <c r="BT42" s="118">
        <f t="shared" si="1475"/>
        <v>6500</v>
      </c>
      <c r="BU42" s="118">
        <f t="shared" si="1476"/>
        <v>6859</v>
      </c>
      <c r="BV42" s="118">
        <f t="shared" si="1477"/>
        <v>6352</v>
      </c>
      <c r="BW42" s="118">
        <f t="shared" si="1478"/>
        <v>6614</v>
      </c>
      <c r="BX42" s="118">
        <f t="shared" si="1479"/>
        <v>6803</v>
      </c>
      <c r="BY42" s="118">
        <f t="shared" si="1480"/>
        <v>6688</v>
      </c>
      <c r="BZ42" s="118">
        <f t="shared" si="1480"/>
        <v>6661</v>
      </c>
      <c r="CA42" s="400">
        <f t="shared" si="174"/>
        <v>0.48565939344037329</v>
      </c>
      <c r="CB42" s="401">
        <f t="shared" si="175"/>
        <v>0.60784517740089483</v>
      </c>
      <c r="CC42" s="401">
        <f t="shared" si="176"/>
        <v>0.60668937751625895</v>
      </c>
      <c r="CD42" s="401">
        <f t="shared" si="177"/>
        <v>0.60076571307029669</v>
      </c>
      <c r="CE42" s="401">
        <f t="shared" si="178"/>
        <v>0.61442480385669718</v>
      </c>
      <c r="CF42" s="401">
        <f t="shared" si="179"/>
        <v>0.5865902676815189</v>
      </c>
      <c r="CG42" s="401">
        <f t="shared" si="180"/>
        <v>0.56392045454545459</v>
      </c>
      <c r="CH42" s="401">
        <f t="shared" si="1481"/>
        <v>0.56534746559534999</v>
      </c>
      <c r="CI42" s="401">
        <f t="shared" si="1482"/>
        <v>0.56776831914538473</v>
      </c>
      <c r="CJ42" s="401">
        <f t="shared" si="1483"/>
        <v>0.56381723149553198</v>
      </c>
      <c r="CK42" s="401">
        <f t="shared" si="1483"/>
        <v>0.55054136705512857</v>
      </c>
      <c r="CL42" s="119">
        <f t="shared" si="1484"/>
        <v>0.94423692636072576</v>
      </c>
      <c r="CM42" s="120">
        <f t="shared" si="1485"/>
        <v>1.5500132661183337</v>
      </c>
      <c r="CN42" s="120">
        <f t="shared" si="1486"/>
        <v>1.5425196850393701</v>
      </c>
      <c r="CO42" s="120">
        <f t="shared" si="1487"/>
        <v>1.5047948854555142</v>
      </c>
      <c r="CP42" s="120">
        <f t="shared" si="1488"/>
        <v>1.5935278254474137</v>
      </c>
      <c r="CQ42" s="120">
        <f t="shared" si="1489"/>
        <v>1.4189077368638809</v>
      </c>
      <c r="CR42" s="120">
        <f t="shared" si="1490"/>
        <v>1.2931596091205211</v>
      </c>
      <c r="CS42" s="120">
        <f t="shared" si="1491"/>
        <v>1.3006882989183874</v>
      </c>
      <c r="CT42" s="120">
        <f t="shared" si="1492"/>
        <v>1.3135740490442169</v>
      </c>
      <c r="CU42" s="120">
        <f t="shared" si="1493"/>
        <v>1.2926169308078856</v>
      </c>
      <c r="CV42" s="120"/>
      <c r="CW42" s="70" t="s">
        <v>36</v>
      </c>
      <c r="CX42" s="39" t="s">
        <v>36</v>
      </c>
      <c r="CY42" s="284" t="s">
        <v>36</v>
      </c>
      <c r="CZ42" s="284" t="s">
        <v>36</v>
      </c>
      <c r="DA42" s="285" t="s">
        <v>36</v>
      </c>
      <c r="DB42" s="285" t="s">
        <v>36</v>
      </c>
      <c r="DC42" s="285" t="s">
        <v>36</v>
      </c>
      <c r="DD42" s="285" t="s">
        <v>36</v>
      </c>
      <c r="DE42" s="14" t="s">
        <v>36</v>
      </c>
      <c r="DF42" s="14" t="s">
        <v>36</v>
      </c>
      <c r="DG42" s="14" t="s">
        <v>36</v>
      </c>
      <c r="DH42" s="281">
        <v>3228</v>
      </c>
      <c r="DI42" s="280">
        <v>5363</v>
      </c>
      <c r="DJ42" s="280">
        <v>5296</v>
      </c>
      <c r="DK42" s="280">
        <v>5023</v>
      </c>
      <c r="DL42" s="280">
        <v>5800</v>
      </c>
      <c r="DM42" s="280">
        <v>6001</v>
      </c>
      <c r="DN42" s="280">
        <v>5528</v>
      </c>
      <c r="DO42" s="280">
        <v>5835</v>
      </c>
      <c r="DP42" s="32">
        <v>5824</v>
      </c>
      <c r="DQ42" s="32">
        <v>5763</v>
      </c>
      <c r="DR42" s="32">
        <v>5767</v>
      </c>
      <c r="DS42" s="286">
        <f t="shared" si="1494"/>
        <v>3228</v>
      </c>
      <c r="DT42" s="287">
        <f t="shared" si="1495"/>
        <v>5363</v>
      </c>
      <c r="DU42" s="287">
        <f t="shared" si="1496"/>
        <v>5296</v>
      </c>
      <c r="DV42" s="287">
        <f t="shared" si="1497"/>
        <v>5023</v>
      </c>
      <c r="DW42" s="287">
        <f t="shared" si="1498"/>
        <v>5800</v>
      </c>
      <c r="DX42" s="287">
        <f t="shared" si="1499"/>
        <v>6001</v>
      </c>
      <c r="DY42" s="287">
        <f t="shared" si="1500"/>
        <v>5528</v>
      </c>
      <c r="DZ42" s="287">
        <f t="shared" si="1501"/>
        <v>5835</v>
      </c>
      <c r="EA42" s="287">
        <f t="shared" si="1502"/>
        <v>5824</v>
      </c>
      <c r="EB42" s="287">
        <f t="shared" si="1503"/>
        <v>5763</v>
      </c>
      <c r="EC42" s="287">
        <f t="shared" si="1503"/>
        <v>5767</v>
      </c>
      <c r="ED42" s="461">
        <v>182</v>
      </c>
      <c r="EE42" s="444">
        <v>198</v>
      </c>
      <c r="EF42" s="462">
        <v>24</v>
      </c>
      <c r="EG42" s="462">
        <v>18</v>
      </c>
      <c r="EH42" s="468">
        <f t="shared" si="1504"/>
        <v>206</v>
      </c>
      <c r="EI42" s="468">
        <f t="shared" si="1505"/>
        <v>216</v>
      </c>
      <c r="EJ42" s="461">
        <v>1444</v>
      </c>
      <c r="EK42" s="444">
        <v>1608</v>
      </c>
      <c r="EL42" s="462">
        <v>208</v>
      </c>
      <c r="EM42" s="462">
        <v>148</v>
      </c>
      <c r="EN42" s="468">
        <f t="shared" si="1506"/>
        <v>1652</v>
      </c>
      <c r="EO42" s="468">
        <f t="shared" si="1506"/>
        <v>1756</v>
      </c>
      <c r="EP42" s="461">
        <v>604</v>
      </c>
      <c r="EQ42" s="444">
        <v>641</v>
      </c>
      <c r="ER42" s="462">
        <v>27</v>
      </c>
      <c r="ES42" s="462">
        <v>23</v>
      </c>
      <c r="ET42" s="468">
        <f t="shared" si="1507"/>
        <v>631</v>
      </c>
      <c r="EU42" s="468">
        <f t="shared" si="1507"/>
        <v>664</v>
      </c>
      <c r="EV42" s="461">
        <v>1306</v>
      </c>
      <c r="EW42" s="444">
        <v>1388</v>
      </c>
      <c r="EX42" s="462">
        <v>175</v>
      </c>
      <c r="EY42" s="462">
        <v>166</v>
      </c>
      <c r="EZ42" s="468">
        <f t="shared" si="1508"/>
        <v>1481</v>
      </c>
      <c r="FA42" s="468">
        <f t="shared" si="1508"/>
        <v>1554</v>
      </c>
      <c r="FB42" s="461">
        <v>2029</v>
      </c>
      <c r="FC42" s="444">
        <v>2089</v>
      </c>
      <c r="FD42" s="462">
        <v>364</v>
      </c>
      <c r="FE42" s="462">
        <v>315</v>
      </c>
      <c r="FF42" s="468">
        <f t="shared" si="1509"/>
        <v>2393</v>
      </c>
      <c r="FG42" s="468">
        <f t="shared" si="1509"/>
        <v>2404</v>
      </c>
      <c r="FH42" s="461">
        <v>562</v>
      </c>
      <c r="FI42" s="444">
        <v>610</v>
      </c>
      <c r="FJ42" s="462">
        <v>112</v>
      </c>
      <c r="FK42" s="462">
        <v>119</v>
      </c>
      <c r="FL42" s="468">
        <f t="shared" si="1510"/>
        <v>674</v>
      </c>
      <c r="FM42" s="468">
        <f t="shared" si="1510"/>
        <v>729</v>
      </c>
      <c r="FN42" s="461">
        <v>818</v>
      </c>
      <c r="FO42" s="444">
        <v>894</v>
      </c>
      <c r="FP42" s="462">
        <v>157</v>
      </c>
      <c r="FQ42" s="462">
        <v>186</v>
      </c>
      <c r="FR42" s="468">
        <f t="shared" si="1511"/>
        <v>975</v>
      </c>
      <c r="FS42" s="468">
        <f t="shared" si="1511"/>
        <v>1080</v>
      </c>
      <c r="FT42" s="461">
        <v>1008</v>
      </c>
      <c r="FU42" s="444">
        <v>1539</v>
      </c>
      <c r="FV42" s="462">
        <v>279</v>
      </c>
      <c r="FW42" s="462">
        <v>281</v>
      </c>
      <c r="FX42" s="468">
        <f t="shared" si="1512"/>
        <v>1287</v>
      </c>
      <c r="FY42" s="468">
        <f t="shared" si="1512"/>
        <v>1820</v>
      </c>
      <c r="FZ42" s="461">
        <v>33</v>
      </c>
      <c r="GA42" s="444">
        <v>38</v>
      </c>
      <c r="GB42" s="462">
        <v>55</v>
      </c>
      <c r="GC42" s="462">
        <v>6</v>
      </c>
      <c r="GD42" s="468">
        <f t="shared" si="1513"/>
        <v>88</v>
      </c>
      <c r="GE42" s="468">
        <f t="shared" si="1513"/>
        <v>44</v>
      </c>
      <c r="GF42" s="461">
        <v>1556</v>
      </c>
      <c r="GG42" s="444">
        <v>1429</v>
      </c>
      <c r="GH42" s="462">
        <v>169</v>
      </c>
      <c r="GI42" s="462">
        <v>212</v>
      </c>
      <c r="GJ42" s="468">
        <f t="shared" si="1514"/>
        <v>1725</v>
      </c>
      <c r="GK42" s="468">
        <f t="shared" si="1514"/>
        <v>1641</v>
      </c>
      <c r="GL42" s="461">
        <v>490</v>
      </c>
      <c r="GM42" s="444">
        <v>630</v>
      </c>
      <c r="GN42" s="462">
        <v>15</v>
      </c>
      <c r="GO42" s="462">
        <v>9</v>
      </c>
      <c r="GP42" s="468">
        <f t="shared" si="1515"/>
        <v>505</v>
      </c>
      <c r="GQ42" s="468">
        <f t="shared" si="1515"/>
        <v>639</v>
      </c>
      <c r="GR42" s="461">
        <v>191</v>
      </c>
      <c r="GS42" s="444">
        <v>258</v>
      </c>
      <c r="GT42" s="462">
        <v>90</v>
      </c>
      <c r="GU42" s="462">
        <v>34</v>
      </c>
      <c r="GV42" s="327">
        <f t="shared" si="1516"/>
        <v>281</v>
      </c>
      <c r="GW42" s="327">
        <f t="shared" si="1516"/>
        <v>292</v>
      </c>
      <c r="GX42" s="501">
        <v>849</v>
      </c>
      <c r="GY42" s="502">
        <v>768</v>
      </c>
      <c r="GZ42" s="502">
        <v>777</v>
      </c>
      <c r="HA42" s="502">
        <v>643</v>
      </c>
      <c r="HB42" s="503">
        <v>536</v>
      </c>
      <c r="HC42" s="503">
        <v>580</v>
      </c>
      <c r="HD42" s="503">
        <v>512</v>
      </c>
      <c r="HE42" s="503">
        <v>503</v>
      </c>
      <c r="HF42" s="504">
        <v>408</v>
      </c>
      <c r="HG42" s="501">
        <v>10</v>
      </c>
      <c r="HH42" s="503">
        <v>10</v>
      </c>
      <c r="HI42" s="503">
        <v>14</v>
      </c>
      <c r="HJ42" s="503">
        <v>18</v>
      </c>
      <c r="HK42" s="503">
        <v>32</v>
      </c>
      <c r="HL42" s="503">
        <v>35</v>
      </c>
      <c r="HM42" s="503">
        <v>35</v>
      </c>
      <c r="HN42" s="503">
        <v>17</v>
      </c>
      <c r="HO42" s="504">
        <v>70</v>
      </c>
      <c r="HP42" s="505">
        <f t="shared" si="1517"/>
        <v>859</v>
      </c>
      <c r="HQ42" s="506">
        <f t="shared" si="1518"/>
        <v>778</v>
      </c>
      <c r="HR42" s="506">
        <f t="shared" si="1519"/>
        <v>791</v>
      </c>
      <c r="HS42" s="506">
        <f t="shared" si="1520"/>
        <v>661</v>
      </c>
      <c r="HT42" s="506">
        <f t="shared" si="1521"/>
        <v>568</v>
      </c>
      <c r="HU42" s="506">
        <f t="shared" si="1522"/>
        <v>615</v>
      </c>
      <c r="HV42" s="506">
        <f t="shared" si="1523"/>
        <v>547</v>
      </c>
      <c r="HW42" s="506">
        <f t="shared" si="1524"/>
        <v>520</v>
      </c>
      <c r="HX42" s="506">
        <f t="shared" si="1525"/>
        <v>478</v>
      </c>
      <c r="HY42" s="505">
        <f t="shared" si="226"/>
        <v>6594</v>
      </c>
      <c r="HZ42" s="507">
        <f t="shared" si="227"/>
        <v>4772</v>
      </c>
      <c r="IA42" s="507">
        <f t="shared" si="228"/>
        <v>5155</v>
      </c>
      <c r="IB42" s="507">
        <f t="shared" si="229"/>
        <v>5114</v>
      </c>
      <c r="IC42" s="508">
        <f t="shared" si="230"/>
        <v>6213</v>
      </c>
      <c r="ID42" s="508">
        <f t="shared" si="231"/>
        <v>5748</v>
      </c>
      <c r="IE42" s="508">
        <f t="shared" si="232"/>
        <v>6066</v>
      </c>
      <c r="IF42" s="508">
        <f t="shared" si="233"/>
        <v>6566</v>
      </c>
      <c r="IG42" s="508">
        <f t="shared" si="233"/>
        <v>6485</v>
      </c>
      <c r="IH42" s="505">
        <f t="shared" si="234"/>
        <v>978</v>
      </c>
      <c r="II42" s="506">
        <f t="shared" si="235"/>
        <v>739</v>
      </c>
      <c r="IJ42" s="506">
        <f t="shared" si="236"/>
        <v>735</v>
      </c>
      <c r="IK42" s="506">
        <f t="shared" si="237"/>
        <v>821</v>
      </c>
      <c r="IL42" s="506">
        <f t="shared" si="238"/>
        <v>823</v>
      </c>
      <c r="IM42" s="506">
        <f t="shared" si="239"/>
        <v>1094</v>
      </c>
      <c r="IN42" s="506">
        <f t="shared" si="240"/>
        <v>1092</v>
      </c>
      <c r="IO42" s="506">
        <f t="shared" si="241"/>
        <v>1250</v>
      </c>
      <c r="IP42" s="506">
        <f t="shared" si="241"/>
        <v>1300</v>
      </c>
      <c r="IQ42" s="505">
        <f t="shared" si="242"/>
        <v>7572</v>
      </c>
      <c r="IR42" s="506">
        <f t="shared" si="243"/>
        <v>5511</v>
      </c>
      <c r="IS42" s="506">
        <f t="shared" si="244"/>
        <v>5890</v>
      </c>
      <c r="IT42" s="506">
        <f t="shared" si="245"/>
        <v>5935</v>
      </c>
      <c r="IU42" s="506">
        <f t="shared" si="246"/>
        <v>7036</v>
      </c>
      <c r="IV42" s="506">
        <f t="shared" si="247"/>
        <v>6842</v>
      </c>
      <c r="IW42" s="506">
        <f t="shared" si="248"/>
        <v>7158</v>
      </c>
      <c r="IX42" s="506">
        <f t="shared" si="249"/>
        <v>7816</v>
      </c>
      <c r="IY42" s="506">
        <f t="shared" si="249"/>
        <v>7785</v>
      </c>
      <c r="IZ42" s="501">
        <v>5881</v>
      </c>
      <c r="JA42" s="502">
        <v>4350</v>
      </c>
      <c r="JB42" s="502">
        <v>4718</v>
      </c>
      <c r="JC42" s="502">
        <v>4687</v>
      </c>
      <c r="JD42" s="503">
        <v>5842</v>
      </c>
      <c r="JE42" s="503">
        <v>5309</v>
      </c>
      <c r="JF42" s="503">
        <v>5639</v>
      </c>
      <c r="JG42" s="503">
        <v>6151</v>
      </c>
      <c r="JH42" s="504">
        <v>6146</v>
      </c>
      <c r="JI42" s="501">
        <v>879</v>
      </c>
      <c r="JJ42" s="503">
        <v>686</v>
      </c>
      <c r="JK42" s="503">
        <v>694</v>
      </c>
      <c r="JL42" s="503">
        <v>760</v>
      </c>
      <c r="JM42" s="503">
        <v>780</v>
      </c>
      <c r="JN42" s="503">
        <v>1011</v>
      </c>
      <c r="JO42" s="503">
        <v>1057</v>
      </c>
      <c r="JP42" s="503">
        <v>1222</v>
      </c>
      <c r="JQ42" s="504">
        <v>1270</v>
      </c>
      <c r="JR42" s="505">
        <f t="shared" si="1526"/>
        <v>6760</v>
      </c>
      <c r="JS42" s="506">
        <f t="shared" si="1527"/>
        <v>5036</v>
      </c>
      <c r="JT42" s="506">
        <f t="shared" si="1528"/>
        <v>5412</v>
      </c>
      <c r="JU42" s="506">
        <f t="shared" si="1529"/>
        <v>5447</v>
      </c>
      <c r="JV42" s="506">
        <f t="shared" si="1530"/>
        <v>6622</v>
      </c>
      <c r="JW42" s="506">
        <f t="shared" si="1531"/>
        <v>6320</v>
      </c>
      <c r="JX42" s="506">
        <f t="shared" si="1532"/>
        <v>6696</v>
      </c>
      <c r="JY42" s="506">
        <f t="shared" si="1533"/>
        <v>7373</v>
      </c>
      <c r="JZ42" s="506">
        <f t="shared" si="1533"/>
        <v>7416</v>
      </c>
      <c r="KA42" s="501">
        <v>713</v>
      </c>
      <c r="KB42" s="502">
        <v>422</v>
      </c>
      <c r="KC42" s="502">
        <v>437</v>
      </c>
      <c r="KD42" s="502">
        <v>427</v>
      </c>
      <c r="KE42" s="503">
        <v>371</v>
      </c>
      <c r="KF42" s="503">
        <v>439</v>
      </c>
      <c r="KG42" s="503">
        <v>427</v>
      </c>
      <c r="KH42" s="503">
        <v>415</v>
      </c>
      <c r="KI42" s="504">
        <v>339</v>
      </c>
      <c r="KJ42" s="501">
        <v>99</v>
      </c>
      <c r="KK42" s="503">
        <v>53</v>
      </c>
      <c r="KL42" s="503">
        <v>41</v>
      </c>
      <c r="KM42" s="503">
        <v>61</v>
      </c>
      <c r="KN42" s="503">
        <v>43</v>
      </c>
      <c r="KO42" s="503">
        <v>83</v>
      </c>
      <c r="KP42" s="503">
        <v>35</v>
      </c>
      <c r="KQ42" s="503">
        <v>28</v>
      </c>
      <c r="KR42" s="504">
        <v>30</v>
      </c>
      <c r="KS42" s="505">
        <f t="shared" si="1534"/>
        <v>812</v>
      </c>
      <c r="KT42" s="506">
        <f t="shared" si="1535"/>
        <v>475</v>
      </c>
      <c r="KU42" s="506">
        <f t="shared" si="1536"/>
        <v>478</v>
      </c>
      <c r="KV42" s="506">
        <f t="shared" si="1537"/>
        <v>488</v>
      </c>
      <c r="KW42" s="506">
        <f t="shared" si="1538"/>
        <v>414</v>
      </c>
      <c r="KX42" s="506">
        <f t="shared" si="1539"/>
        <v>522</v>
      </c>
      <c r="KY42" s="506">
        <f t="shared" si="1540"/>
        <v>462</v>
      </c>
      <c r="KZ42" s="506">
        <f t="shared" si="1541"/>
        <v>443</v>
      </c>
      <c r="LA42" s="506">
        <f t="shared" si="1541"/>
        <v>369</v>
      </c>
      <c r="LB42" s="505">
        <f t="shared" si="258"/>
        <v>6600</v>
      </c>
      <c r="LC42" s="507">
        <f t="shared" si="259"/>
        <v>4775</v>
      </c>
      <c r="LD42" s="507">
        <f t="shared" si="260"/>
        <v>4863</v>
      </c>
      <c r="LE42" s="507">
        <f t="shared" si="261"/>
        <v>4826</v>
      </c>
      <c r="LF42" s="508">
        <f t="shared" si="262"/>
        <v>4773</v>
      </c>
      <c r="LG42" s="508">
        <f t="shared" si="263"/>
        <v>4132</v>
      </c>
      <c r="LH42" s="508">
        <f t="shared" si="264"/>
        <v>3951</v>
      </c>
      <c r="LI42" s="508">
        <f t="shared" si="265"/>
        <v>3768</v>
      </c>
      <c r="LJ42" s="508">
        <f t="shared" si="265"/>
        <v>3410</v>
      </c>
      <c r="LK42" s="505">
        <f t="shared" si="266"/>
        <v>797</v>
      </c>
      <c r="LL42" s="506">
        <f t="shared" si="267"/>
        <v>514</v>
      </c>
      <c r="LM42" s="506">
        <f t="shared" si="268"/>
        <v>496</v>
      </c>
      <c r="LN42" s="506">
        <f t="shared" si="269"/>
        <v>513</v>
      </c>
      <c r="LO42" s="506">
        <f t="shared" si="270"/>
        <v>670</v>
      </c>
      <c r="LP42" s="506">
        <f t="shared" si="271"/>
        <v>559</v>
      </c>
      <c r="LQ42" s="506">
        <f t="shared" si="272"/>
        <v>560</v>
      </c>
      <c r="LR42" s="506">
        <f t="shared" si="273"/>
        <v>552</v>
      </c>
      <c r="LS42" s="506">
        <f t="shared" si="273"/>
        <v>517</v>
      </c>
      <c r="LT42" s="505">
        <f t="shared" si="274"/>
        <v>7397</v>
      </c>
      <c r="LU42" s="506">
        <f t="shared" si="275"/>
        <v>5289</v>
      </c>
      <c r="LV42" s="506">
        <f t="shared" si="276"/>
        <v>5359</v>
      </c>
      <c r="LW42" s="506">
        <f t="shared" si="277"/>
        <v>5339</v>
      </c>
      <c r="LX42" s="506">
        <f t="shared" si="278"/>
        <v>5443</v>
      </c>
      <c r="LY42" s="506">
        <f t="shared" si="279"/>
        <v>4691</v>
      </c>
      <c r="LZ42" s="506">
        <f t="shared" si="280"/>
        <v>4511</v>
      </c>
      <c r="MA42" s="506">
        <f t="shared" si="281"/>
        <v>4320</v>
      </c>
      <c r="MB42" s="506">
        <f t="shared" si="281"/>
        <v>3927</v>
      </c>
      <c r="MC42" s="501">
        <v>3515</v>
      </c>
      <c r="MD42" s="502">
        <v>2775</v>
      </c>
      <c r="ME42" s="502">
        <v>2800</v>
      </c>
      <c r="MF42" s="502">
        <v>2740</v>
      </c>
      <c r="MG42" s="503">
        <v>2706</v>
      </c>
      <c r="MH42" s="503">
        <v>2279</v>
      </c>
      <c r="MI42" s="503">
        <v>2168</v>
      </c>
      <c r="MJ42" s="503">
        <v>1984</v>
      </c>
      <c r="MK42" s="504">
        <v>1679</v>
      </c>
      <c r="ML42" s="501">
        <v>499</v>
      </c>
      <c r="MM42" s="503">
        <v>399</v>
      </c>
      <c r="MN42" s="503">
        <v>391</v>
      </c>
      <c r="MO42" s="503">
        <v>386</v>
      </c>
      <c r="MP42" s="503">
        <v>448</v>
      </c>
      <c r="MQ42" s="503">
        <v>393</v>
      </c>
      <c r="MR42" s="503">
        <v>413</v>
      </c>
      <c r="MS42" s="503">
        <v>369</v>
      </c>
      <c r="MT42" s="504">
        <v>323</v>
      </c>
      <c r="MU42" s="505">
        <f t="shared" si="1542"/>
        <v>4014</v>
      </c>
      <c r="MV42" s="506">
        <f t="shared" si="1543"/>
        <v>3174</v>
      </c>
      <c r="MW42" s="506">
        <f t="shared" si="1544"/>
        <v>3191</v>
      </c>
      <c r="MX42" s="506">
        <f t="shared" si="1545"/>
        <v>3126</v>
      </c>
      <c r="MY42" s="506">
        <f t="shared" si="1546"/>
        <v>3154</v>
      </c>
      <c r="MZ42" s="506">
        <f t="shared" si="1547"/>
        <v>2672</v>
      </c>
      <c r="NA42" s="506">
        <f t="shared" si="1548"/>
        <v>2581</v>
      </c>
      <c r="NB42" s="506">
        <f t="shared" si="1549"/>
        <v>2353</v>
      </c>
      <c r="NC42" s="506">
        <f t="shared" si="1549"/>
        <v>2002</v>
      </c>
      <c r="ND42" s="501">
        <v>771</v>
      </c>
      <c r="NE42" s="502">
        <v>660</v>
      </c>
      <c r="NF42" s="502">
        <v>684</v>
      </c>
      <c r="NG42" s="502">
        <v>707</v>
      </c>
      <c r="NH42" s="503">
        <v>683</v>
      </c>
      <c r="NI42" s="503">
        <v>591</v>
      </c>
      <c r="NJ42" s="503">
        <v>502</v>
      </c>
      <c r="NK42" s="503">
        <v>483</v>
      </c>
      <c r="NL42" s="504">
        <v>458</v>
      </c>
      <c r="NM42" s="501">
        <v>7</v>
      </c>
      <c r="NN42" s="503">
        <v>5</v>
      </c>
      <c r="NO42" s="503">
        <v>2</v>
      </c>
      <c r="NP42" s="503">
        <v>3</v>
      </c>
      <c r="NQ42" s="503">
        <v>7</v>
      </c>
      <c r="NR42" s="503">
        <v>2</v>
      </c>
      <c r="NS42" s="503">
        <v>3</v>
      </c>
      <c r="NT42" s="503">
        <v>7</v>
      </c>
      <c r="NU42" s="504">
        <v>24</v>
      </c>
      <c r="NV42" s="505">
        <f t="shared" si="1550"/>
        <v>778</v>
      </c>
      <c r="NW42" s="506">
        <f t="shared" si="1551"/>
        <v>665</v>
      </c>
      <c r="NX42" s="506">
        <f t="shared" si="1552"/>
        <v>686</v>
      </c>
      <c r="NY42" s="506">
        <f t="shared" si="1553"/>
        <v>710</v>
      </c>
      <c r="NZ42" s="506">
        <f t="shared" si="1554"/>
        <v>690</v>
      </c>
      <c r="OA42" s="506">
        <f t="shared" si="1555"/>
        <v>593</v>
      </c>
      <c r="OB42" s="506">
        <f t="shared" si="1556"/>
        <v>505</v>
      </c>
      <c r="OC42" s="506">
        <f t="shared" si="1557"/>
        <v>490</v>
      </c>
      <c r="OD42" s="506">
        <f t="shared" si="1557"/>
        <v>482</v>
      </c>
      <c r="OE42" s="501">
        <v>2314</v>
      </c>
      <c r="OF42" s="502">
        <v>1340</v>
      </c>
      <c r="OG42" s="502">
        <v>1379</v>
      </c>
      <c r="OH42" s="502">
        <v>1379</v>
      </c>
      <c r="OI42" s="503">
        <v>1384</v>
      </c>
      <c r="OJ42" s="503">
        <v>1262</v>
      </c>
      <c r="OK42" s="503">
        <v>1281</v>
      </c>
      <c r="OL42" s="503">
        <v>1301</v>
      </c>
      <c r="OM42" s="504">
        <v>1273</v>
      </c>
      <c r="ON42" s="501">
        <v>291</v>
      </c>
      <c r="OO42" s="503">
        <v>110</v>
      </c>
      <c r="OP42" s="503">
        <v>103</v>
      </c>
      <c r="OQ42" s="503">
        <v>124</v>
      </c>
      <c r="OR42" s="503">
        <v>215</v>
      </c>
      <c r="OS42" s="503">
        <v>164</v>
      </c>
      <c r="OT42" s="503">
        <v>144</v>
      </c>
      <c r="OU42" s="503">
        <v>176</v>
      </c>
      <c r="OV42" s="504">
        <v>170</v>
      </c>
      <c r="OW42" s="505">
        <f t="shared" si="1558"/>
        <v>2605</v>
      </c>
      <c r="OX42" s="506">
        <f t="shared" si="1559"/>
        <v>1450</v>
      </c>
      <c r="OY42" s="506">
        <f t="shared" si="1560"/>
        <v>1482</v>
      </c>
      <c r="OZ42" s="506">
        <f t="shared" si="1561"/>
        <v>1503</v>
      </c>
      <c r="PA42" s="506">
        <f t="shared" si="1562"/>
        <v>1599</v>
      </c>
      <c r="PB42" s="506">
        <f t="shared" si="1563"/>
        <v>1426</v>
      </c>
      <c r="PC42" s="506">
        <f t="shared" si="1564"/>
        <v>1425</v>
      </c>
      <c r="PD42" s="506">
        <f t="shared" si="1565"/>
        <v>1477</v>
      </c>
      <c r="PE42" s="506">
        <f t="shared" si="1565"/>
        <v>1443</v>
      </c>
      <c r="PF42" s="277"/>
      <c r="PG42" s="277"/>
    </row>
    <row r="43" spans="1:423" s="12" customFormat="1" x14ac:dyDescent="0.2">
      <c r="A43" s="11" t="s">
        <v>48</v>
      </c>
      <c r="B43" s="34">
        <f t="shared" si="1428"/>
        <v>10496</v>
      </c>
      <c r="C43" s="34">
        <f t="shared" si="1429"/>
        <v>11085</v>
      </c>
      <c r="D43" s="34">
        <f t="shared" si="1430"/>
        <v>11356</v>
      </c>
      <c r="E43" s="34">
        <f t="shared" si="1431"/>
        <v>12235</v>
      </c>
      <c r="F43" s="34">
        <f t="shared" si="1432"/>
        <v>12042</v>
      </c>
      <c r="G43" s="34">
        <f t="shared" si="1433"/>
        <v>12706</v>
      </c>
      <c r="H43" s="34">
        <f t="shared" si="1434"/>
        <v>15582</v>
      </c>
      <c r="I43" s="34">
        <f t="shared" si="1435"/>
        <v>15798</v>
      </c>
      <c r="J43" s="34">
        <f t="shared" si="1436"/>
        <v>16263</v>
      </c>
      <c r="K43" s="34">
        <f t="shared" si="1437"/>
        <v>16612</v>
      </c>
      <c r="L43" s="34">
        <f t="shared" si="1438"/>
        <v>17291</v>
      </c>
      <c r="M43" s="35">
        <f t="shared" si="1439"/>
        <v>4385</v>
      </c>
      <c r="N43" s="29">
        <f t="shared" si="1440"/>
        <v>4828</v>
      </c>
      <c r="O43" s="29">
        <f t="shared" si="1441"/>
        <v>4913</v>
      </c>
      <c r="P43" s="29">
        <f t="shared" si="1442"/>
        <v>6018</v>
      </c>
      <c r="Q43" s="29">
        <f t="shared" si="1443"/>
        <v>6469</v>
      </c>
      <c r="R43" s="29">
        <f t="shared" si="1444"/>
        <v>6393</v>
      </c>
      <c r="S43" s="29">
        <f t="shared" si="1445"/>
        <v>6986</v>
      </c>
      <c r="T43" s="29">
        <f t="shared" si="1446"/>
        <v>7211</v>
      </c>
      <c r="U43" s="29">
        <f t="shared" si="1447"/>
        <v>7767</v>
      </c>
      <c r="V43" s="29">
        <f t="shared" si="1448"/>
        <v>7277</v>
      </c>
      <c r="W43" s="29">
        <f t="shared" si="1449"/>
        <v>7294</v>
      </c>
      <c r="X43" s="35">
        <f t="shared" si="1450"/>
        <v>14881</v>
      </c>
      <c r="Y43" s="29">
        <f t="shared" si="1451"/>
        <v>15913</v>
      </c>
      <c r="Z43" s="29">
        <f t="shared" si="1452"/>
        <v>16269</v>
      </c>
      <c r="AA43" s="29">
        <f t="shared" si="1453"/>
        <v>18253</v>
      </c>
      <c r="AB43" s="29">
        <f t="shared" si="1454"/>
        <v>18511</v>
      </c>
      <c r="AC43" s="29">
        <f t="shared" si="1455"/>
        <v>19099</v>
      </c>
      <c r="AD43" s="29">
        <f t="shared" si="1456"/>
        <v>22568</v>
      </c>
      <c r="AE43" s="29">
        <f t="shared" si="1457"/>
        <v>23009</v>
      </c>
      <c r="AF43" s="29">
        <f t="shared" si="1458"/>
        <v>24030</v>
      </c>
      <c r="AG43" s="29">
        <f t="shared" si="1459"/>
        <v>23889</v>
      </c>
      <c r="AH43" s="29">
        <f t="shared" si="1460"/>
        <v>24585</v>
      </c>
      <c r="AI43" s="42">
        <v>3602</v>
      </c>
      <c r="AJ43" s="31">
        <v>3839</v>
      </c>
      <c r="AK43" s="31">
        <v>3810</v>
      </c>
      <c r="AL43" s="31">
        <v>3894</v>
      </c>
      <c r="AM43" s="32">
        <v>3828</v>
      </c>
      <c r="AN43" s="32">
        <v>4496</v>
      </c>
      <c r="AO43" s="32">
        <v>5296</v>
      </c>
      <c r="AP43" s="32">
        <v>5454</v>
      </c>
      <c r="AQ43" s="32">
        <v>5727</v>
      </c>
      <c r="AR43" s="32">
        <v>5999</v>
      </c>
      <c r="AS43" s="32">
        <v>6393</v>
      </c>
      <c r="AT43" s="42">
        <v>592</v>
      </c>
      <c r="AU43" s="32">
        <v>876</v>
      </c>
      <c r="AV43" s="32">
        <v>997</v>
      </c>
      <c r="AW43" s="32">
        <v>1262</v>
      </c>
      <c r="AX43" s="32">
        <v>1394</v>
      </c>
      <c r="AY43" s="32">
        <v>1437</v>
      </c>
      <c r="AZ43" s="32">
        <v>1667</v>
      </c>
      <c r="BA43" s="32">
        <v>1657</v>
      </c>
      <c r="BB43" s="32">
        <v>1727</v>
      </c>
      <c r="BC43" s="32">
        <v>1352</v>
      </c>
      <c r="BD43" s="32">
        <v>1371</v>
      </c>
      <c r="BE43" s="33">
        <f t="shared" si="1461"/>
        <v>6920</v>
      </c>
      <c r="BF43" s="30">
        <f t="shared" si="1462"/>
        <v>7366</v>
      </c>
      <c r="BG43" s="30">
        <f t="shared" si="1463"/>
        <v>7402</v>
      </c>
      <c r="BH43" s="30">
        <f t="shared" si="1464"/>
        <v>8480</v>
      </c>
      <c r="BI43" s="30">
        <f t="shared" si="1465"/>
        <v>9261</v>
      </c>
      <c r="BJ43" s="30">
        <f t="shared" si="1466"/>
        <v>9893</v>
      </c>
      <c r="BK43" s="30">
        <f t="shared" si="1467"/>
        <v>11153</v>
      </c>
      <c r="BL43" s="30">
        <f t="shared" si="1468"/>
        <v>11341</v>
      </c>
      <c r="BM43" s="30">
        <f t="shared" si="1469"/>
        <v>11841</v>
      </c>
      <c r="BN43" s="30">
        <f t="shared" si="1470"/>
        <v>11813</v>
      </c>
      <c r="BO43" s="30">
        <f t="shared" si="1470"/>
        <v>12326</v>
      </c>
      <c r="BP43" s="117">
        <f t="shared" si="1471"/>
        <v>3318</v>
      </c>
      <c r="BQ43" s="118">
        <f t="shared" si="1472"/>
        <v>3527</v>
      </c>
      <c r="BR43" s="118">
        <f t="shared" si="1473"/>
        <v>3592</v>
      </c>
      <c r="BS43" s="118">
        <f t="shared" si="1474"/>
        <v>4586</v>
      </c>
      <c r="BT43" s="118">
        <f t="shared" si="1475"/>
        <v>5433</v>
      </c>
      <c r="BU43" s="118">
        <f t="shared" si="1476"/>
        <v>5397</v>
      </c>
      <c r="BV43" s="118">
        <f t="shared" si="1477"/>
        <v>5857</v>
      </c>
      <c r="BW43" s="118">
        <f t="shared" si="1478"/>
        <v>5887</v>
      </c>
      <c r="BX43" s="118">
        <f t="shared" si="1479"/>
        <v>6114</v>
      </c>
      <c r="BY43" s="118">
        <f t="shared" si="1480"/>
        <v>5814</v>
      </c>
      <c r="BZ43" s="118">
        <f t="shared" si="1480"/>
        <v>5933</v>
      </c>
      <c r="CA43" s="400">
        <f t="shared" si="174"/>
        <v>0.47947976878612719</v>
      </c>
      <c r="CB43" s="401">
        <f t="shared" si="175"/>
        <v>0.4788216128156394</v>
      </c>
      <c r="CC43" s="401">
        <f t="shared" si="176"/>
        <v>0.48527425020264792</v>
      </c>
      <c r="CD43" s="401">
        <f t="shared" si="177"/>
        <v>0.54080188679245278</v>
      </c>
      <c r="CE43" s="401">
        <f t="shared" si="178"/>
        <v>0.58665370910268866</v>
      </c>
      <c r="CF43" s="401">
        <f t="shared" si="179"/>
        <v>0.54553724855958763</v>
      </c>
      <c r="CG43" s="401">
        <f t="shared" si="180"/>
        <v>0.52515018380704748</v>
      </c>
      <c r="CH43" s="401">
        <f t="shared" si="1481"/>
        <v>0.5190900273344502</v>
      </c>
      <c r="CI43" s="401">
        <f t="shared" si="1482"/>
        <v>0.51634152520901955</v>
      </c>
      <c r="CJ43" s="401">
        <f t="shared" si="1483"/>
        <v>0.49216964361296878</v>
      </c>
      <c r="CK43" s="401">
        <f t="shared" si="1483"/>
        <v>0.48134025636865163</v>
      </c>
      <c r="CL43" s="119">
        <f t="shared" si="1484"/>
        <v>0.92115491393670179</v>
      </c>
      <c r="CM43" s="120">
        <f t="shared" si="1485"/>
        <v>0.91872883563427976</v>
      </c>
      <c r="CN43" s="120">
        <f t="shared" si="1486"/>
        <v>0.94278215223097117</v>
      </c>
      <c r="CO43" s="120">
        <f t="shared" si="1487"/>
        <v>1.1777092963533642</v>
      </c>
      <c r="CP43" s="120">
        <f t="shared" si="1488"/>
        <v>1.4192789968652038</v>
      </c>
      <c r="CQ43" s="120">
        <f t="shared" si="1489"/>
        <v>1.2004003558718861</v>
      </c>
      <c r="CR43" s="120">
        <f t="shared" si="1490"/>
        <v>1.1059290030211479</v>
      </c>
      <c r="CS43" s="120">
        <f t="shared" si="1491"/>
        <v>1.0793912724605794</v>
      </c>
      <c r="CT43" s="120">
        <f t="shared" si="1492"/>
        <v>1.0675746464117339</v>
      </c>
      <c r="CU43" s="120">
        <f t="shared" si="1493"/>
        <v>0.96916152692115354</v>
      </c>
      <c r="CV43" s="120"/>
      <c r="CW43" s="70" t="s">
        <v>36</v>
      </c>
      <c r="CX43" s="39" t="s">
        <v>36</v>
      </c>
      <c r="CY43" s="284" t="s">
        <v>36</v>
      </c>
      <c r="CZ43" s="284" t="s">
        <v>36</v>
      </c>
      <c r="DA43" s="285" t="s">
        <v>36</v>
      </c>
      <c r="DB43" s="285" t="s">
        <v>36</v>
      </c>
      <c r="DC43" s="285" t="s">
        <v>36</v>
      </c>
      <c r="DD43" s="285" t="s">
        <v>36</v>
      </c>
      <c r="DE43" s="14" t="s">
        <v>36</v>
      </c>
      <c r="DF43" s="14" t="s">
        <v>36</v>
      </c>
      <c r="DG43" s="14" t="s">
        <v>36</v>
      </c>
      <c r="DH43" s="281">
        <v>2726</v>
      </c>
      <c r="DI43" s="280">
        <v>2651</v>
      </c>
      <c r="DJ43" s="280">
        <v>2595</v>
      </c>
      <c r="DK43" s="280">
        <v>3324</v>
      </c>
      <c r="DL43" s="280">
        <v>4039</v>
      </c>
      <c r="DM43" s="280">
        <v>3960</v>
      </c>
      <c r="DN43" s="280">
        <v>4190</v>
      </c>
      <c r="DO43" s="280">
        <v>4230</v>
      </c>
      <c r="DP43" s="32">
        <v>4387</v>
      </c>
      <c r="DQ43" s="32">
        <v>4462</v>
      </c>
      <c r="DR43" s="32">
        <v>4562</v>
      </c>
      <c r="DS43" s="286">
        <f t="shared" si="1494"/>
        <v>2726</v>
      </c>
      <c r="DT43" s="287">
        <f t="shared" si="1495"/>
        <v>2651</v>
      </c>
      <c r="DU43" s="287">
        <f t="shared" si="1496"/>
        <v>2595</v>
      </c>
      <c r="DV43" s="287">
        <f t="shared" si="1497"/>
        <v>3324</v>
      </c>
      <c r="DW43" s="287">
        <f t="shared" si="1498"/>
        <v>4039</v>
      </c>
      <c r="DX43" s="287">
        <f t="shared" si="1499"/>
        <v>3960</v>
      </c>
      <c r="DY43" s="287">
        <f t="shared" si="1500"/>
        <v>4190</v>
      </c>
      <c r="DZ43" s="287">
        <f t="shared" si="1501"/>
        <v>4230</v>
      </c>
      <c r="EA43" s="287">
        <f t="shared" si="1502"/>
        <v>4387</v>
      </c>
      <c r="EB43" s="287">
        <f t="shared" si="1503"/>
        <v>4462</v>
      </c>
      <c r="EC43" s="287">
        <f t="shared" si="1503"/>
        <v>4562</v>
      </c>
      <c r="ED43" s="461">
        <v>245</v>
      </c>
      <c r="EE43" s="444">
        <v>248</v>
      </c>
      <c r="EF43" s="462">
        <v>10</v>
      </c>
      <c r="EG43" s="462">
        <v>9</v>
      </c>
      <c r="EH43" s="468">
        <f t="shared" si="1504"/>
        <v>255</v>
      </c>
      <c r="EI43" s="468">
        <f t="shared" si="1505"/>
        <v>257</v>
      </c>
      <c r="EJ43" s="461">
        <v>504</v>
      </c>
      <c r="EK43" s="444">
        <v>512</v>
      </c>
      <c r="EL43" s="462">
        <v>360</v>
      </c>
      <c r="EM43" s="462">
        <v>311</v>
      </c>
      <c r="EN43" s="468">
        <f t="shared" si="1506"/>
        <v>864</v>
      </c>
      <c r="EO43" s="468">
        <f t="shared" si="1506"/>
        <v>823</v>
      </c>
      <c r="EP43" s="461">
        <v>1303</v>
      </c>
      <c r="EQ43" s="444">
        <v>1384</v>
      </c>
      <c r="ER43" s="462">
        <v>36</v>
      </c>
      <c r="ES43" s="462">
        <v>26</v>
      </c>
      <c r="ET43" s="468">
        <f t="shared" si="1507"/>
        <v>1339</v>
      </c>
      <c r="EU43" s="468">
        <f t="shared" si="1507"/>
        <v>1410</v>
      </c>
      <c r="EV43" s="461">
        <v>969</v>
      </c>
      <c r="EW43" s="444">
        <v>1132</v>
      </c>
      <c r="EX43" s="462">
        <v>109</v>
      </c>
      <c r="EY43" s="462">
        <v>99</v>
      </c>
      <c r="EZ43" s="468">
        <f t="shared" si="1508"/>
        <v>1078</v>
      </c>
      <c r="FA43" s="468">
        <f t="shared" si="1508"/>
        <v>1231</v>
      </c>
      <c r="FB43" s="461">
        <v>1608</v>
      </c>
      <c r="FC43" s="444">
        <v>1652</v>
      </c>
      <c r="FD43" s="462">
        <v>187</v>
      </c>
      <c r="FE43" s="462">
        <v>184</v>
      </c>
      <c r="FF43" s="468">
        <f t="shared" si="1509"/>
        <v>1795</v>
      </c>
      <c r="FG43" s="468">
        <f t="shared" si="1509"/>
        <v>1836</v>
      </c>
      <c r="FH43" s="461">
        <v>420</v>
      </c>
      <c r="FI43" s="444">
        <v>728</v>
      </c>
      <c r="FJ43" s="462">
        <v>119</v>
      </c>
      <c r="FK43" s="462">
        <v>127</v>
      </c>
      <c r="FL43" s="468">
        <f t="shared" si="1510"/>
        <v>539</v>
      </c>
      <c r="FM43" s="468">
        <f t="shared" si="1510"/>
        <v>855</v>
      </c>
      <c r="FN43" s="461">
        <v>855</v>
      </c>
      <c r="FO43" s="444">
        <v>789</v>
      </c>
      <c r="FP43" s="462">
        <v>81</v>
      </c>
      <c r="FQ43" s="462">
        <v>66</v>
      </c>
      <c r="FR43" s="468">
        <f t="shared" si="1511"/>
        <v>936</v>
      </c>
      <c r="FS43" s="468">
        <f t="shared" si="1511"/>
        <v>855</v>
      </c>
      <c r="FT43" s="461">
        <v>1190</v>
      </c>
      <c r="FU43" s="444">
        <v>1258</v>
      </c>
      <c r="FV43" s="462">
        <v>140</v>
      </c>
      <c r="FW43" s="462">
        <v>150</v>
      </c>
      <c r="FX43" s="468">
        <f t="shared" si="1512"/>
        <v>1330</v>
      </c>
      <c r="FY43" s="468">
        <f t="shared" si="1512"/>
        <v>1408</v>
      </c>
      <c r="FZ43" s="461">
        <v>6</v>
      </c>
      <c r="GA43" s="444">
        <v>5</v>
      </c>
      <c r="GB43" s="462">
        <v>4</v>
      </c>
      <c r="GC43" s="462">
        <v>5</v>
      </c>
      <c r="GD43" s="468">
        <f t="shared" si="1513"/>
        <v>10</v>
      </c>
      <c r="GE43" s="468">
        <f t="shared" si="1513"/>
        <v>10</v>
      </c>
      <c r="GF43" s="461">
        <v>2609</v>
      </c>
      <c r="GG43" s="444">
        <v>2356</v>
      </c>
      <c r="GH43" s="462">
        <v>367</v>
      </c>
      <c r="GI43" s="462">
        <v>340</v>
      </c>
      <c r="GJ43" s="468">
        <f t="shared" si="1514"/>
        <v>2976</v>
      </c>
      <c r="GK43" s="468">
        <f t="shared" si="1514"/>
        <v>2696</v>
      </c>
      <c r="GL43" s="461">
        <v>802</v>
      </c>
      <c r="GM43" s="444">
        <v>729</v>
      </c>
      <c r="GN43" s="462">
        <v>20</v>
      </c>
      <c r="GO43" s="462">
        <v>13</v>
      </c>
      <c r="GP43" s="468">
        <f t="shared" si="1515"/>
        <v>822</v>
      </c>
      <c r="GQ43" s="468">
        <f t="shared" si="1515"/>
        <v>742</v>
      </c>
      <c r="GR43" s="461">
        <v>102</v>
      </c>
      <c r="GS43" s="444">
        <v>105</v>
      </c>
      <c r="GT43" s="462">
        <v>30</v>
      </c>
      <c r="GU43" s="462">
        <v>31</v>
      </c>
      <c r="GV43" s="327">
        <f t="shared" si="1516"/>
        <v>132</v>
      </c>
      <c r="GW43" s="327">
        <f t="shared" si="1516"/>
        <v>136</v>
      </c>
      <c r="GX43" s="501">
        <v>1064</v>
      </c>
      <c r="GY43" s="502">
        <v>680</v>
      </c>
      <c r="GZ43" s="502">
        <v>712</v>
      </c>
      <c r="HA43" s="502">
        <v>849</v>
      </c>
      <c r="HB43" s="503">
        <v>651</v>
      </c>
      <c r="HC43" s="503">
        <v>820</v>
      </c>
      <c r="HD43" s="503">
        <v>866</v>
      </c>
      <c r="HE43" s="503">
        <v>877</v>
      </c>
      <c r="HF43" s="504">
        <v>951</v>
      </c>
      <c r="HG43" s="501">
        <v>63</v>
      </c>
      <c r="HH43" s="503">
        <v>17</v>
      </c>
      <c r="HI43" s="503">
        <v>41</v>
      </c>
      <c r="HJ43" s="503">
        <v>134</v>
      </c>
      <c r="HK43" s="503">
        <v>18</v>
      </c>
      <c r="HL43" s="503">
        <v>22</v>
      </c>
      <c r="HM43" s="503">
        <v>47</v>
      </c>
      <c r="HN43" s="503">
        <v>49</v>
      </c>
      <c r="HO43" s="504">
        <v>299</v>
      </c>
      <c r="HP43" s="505">
        <f t="shared" si="1517"/>
        <v>1127</v>
      </c>
      <c r="HQ43" s="506">
        <f t="shared" si="1518"/>
        <v>697</v>
      </c>
      <c r="HR43" s="506">
        <f t="shared" si="1519"/>
        <v>753</v>
      </c>
      <c r="HS43" s="506">
        <f t="shared" si="1520"/>
        <v>983</v>
      </c>
      <c r="HT43" s="506">
        <f t="shared" si="1521"/>
        <v>669</v>
      </c>
      <c r="HU43" s="506">
        <f t="shared" si="1522"/>
        <v>842</v>
      </c>
      <c r="HV43" s="506">
        <f t="shared" si="1523"/>
        <v>913</v>
      </c>
      <c r="HW43" s="506">
        <f t="shared" si="1524"/>
        <v>926</v>
      </c>
      <c r="HX43" s="506">
        <f t="shared" si="1525"/>
        <v>1250</v>
      </c>
      <c r="HY43" s="505">
        <f t="shared" si="226"/>
        <v>1787</v>
      </c>
      <c r="HZ43" s="507">
        <f t="shared" si="227"/>
        <v>2470</v>
      </c>
      <c r="IA43" s="507">
        <f t="shared" si="228"/>
        <v>2767</v>
      </c>
      <c r="IB43" s="507">
        <f t="shared" si="229"/>
        <v>3324</v>
      </c>
      <c r="IC43" s="508">
        <f t="shared" si="230"/>
        <v>3971</v>
      </c>
      <c r="ID43" s="508">
        <f t="shared" si="231"/>
        <v>3748</v>
      </c>
      <c r="IE43" s="508">
        <f t="shared" si="232"/>
        <v>5361</v>
      </c>
      <c r="IF43" s="508">
        <f t="shared" si="233"/>
        <v>5602</v>
      </c>
      <c r="IG43" s="508">
        <f t="shared" si="233"/>
        <v>5766</v>
      </c>
      <c r="IH43" s="505">
        <f t="shared" si="234"/>
        <v>422</v>
      </c>
      <c r="II43" s="506">
        <f t="shared" si="235"/>
        <v>583</v>
      </c>
      <c r="IJ43" s="506">
        <f t="shared" si="236"/>
        <v>570</v>
      </c>
      <c r="IK43" s="506">
        <f t="shared" si="237"/>
        <v>851</v>
      </c>
      <c r="IL43" s="506">
        <f t="shared" si="238"/>
        <v>673</v>
      </c>
      <c r="IM43" s="506">
        <f t="shared" si="239"/>
        <v>654</v>
      </c>
      <c r="IN43" s="506">
        <f t="shared" si="240"/>
        <v>755</v>
      </c>
      <c r="IO43" s="506">
        <f t="shared" si="241"/>
        <v>952</v>
      </c>
      <c r="IP43" s="506">
        <f t="shared" si="241"/>
        <v>964</v>
      </c>
      <c r="IQ43" s="505">
        <f t="shared" si="242"/>
        <v>2209</v>
      </c>
      <c r="IR43" s="506">
        <f t="shared" si="243"/>
        <v>3053</v>
      </c>
      <c r="IS43" s="506">
        <f t="shared" si="244"/>
        <v>3337</v>
      </c>
      <c r="IT43" s="506">
        <f t="shared" si="245"/>
        <v>4175</v>
      </c>
      <c r="IU43" s="506">
        <f t="shared" si="246"/>
        <v>4644</v>
      </c>
      <c r="IV43" s="506">
        <f t="shared" si="247"/>
        <v>4402</v>
      </c>
      <c r="IW43" s="506">
        <f t="shared" si="248"/>
        <v>6116</v>
      </c>
      <c r="IX43" s="506">
        <f t="shared" si="249"/>
        <v>6554</v>
      </c>
      <c r="IY43" s="506">
        <f t="shared" si="249"/>
        <v>6730</v>
      </c>
      <c r="IZ43" s="501">
        <v>1243</v>
      </c>
      <c r="JA43" s="502">
        <v>1869</v>
      </c>
      <c r="JB43" s="502">
        <v>1939</v>
      </c>
      <c r="JC43" s="502">
        <v>2596</v>
      </c>
      <c r="JD43" s="503">
        <v>3253</v>
      </c>
      <c r="JE43" s="503">
        <v>3042</v>
      </c>
      <c r="JF43" s="503">
        <v>4676</v>
      </c>
      <c r="JG43" s="503">
        <v>4885</v>
      </c>
      <c r="JH43" s="504">
        <v>5067</v>
      </c>
      <c r="JI43" s="501">
        <v>335</v>
      </c>
      <c r="JJ43" s="503">
        <v>484</v>
      </c>
      <c r="JK43" s="503">
        <v>504</v>
      </c>
      <c r="JL43" s="503">
        <v>786</v>
      </c>
      <c r="JM43" s="503">
        <v>563</v>
      </c>
      <c r="JN43" s="503">
        <v>553</v>
      </c>
      <c r="JO43" s="503">
        <v>644</v>
      </c>
      <c r="JP43" s="503">
        <v>829</v>
      </c>
      <c r="JQ43" s="504">
        <v>856</v>
      </c>
      <c r="JR43" s="505">
        <f t="shared" si="1526"/>
        <v>1578</v>
      </c>
      <c r="JS43" s="506">
        <f t="shared" si="1527"/>
        <v>2353</v>
      </c>
      <c r="JT43" s="506">
        <f t="shared" si="1528"/>
        <v>2443</v>
      </c>
      <c r="JU43" s="506">
        <f t="shared" si="1529"/>
        <v>3382</v>
      </c>
      <c r="JV43" s="506">
        <f t="shared" si="1530"/>
        <v>3816</v>
      </c>
      <c r="JW43" s="506">
        <f t="shared" si="1531"/>
        <v>3595</v>
      </c>
      <c r="JX43" s="506">
        <f t="shared" si="1532"/>
        <v>5320</v>
      </c>
      <c r="JY43" s="506">
        <f t="shared" si="1533"/>
        <v>5714</v>
      </c>
      <c r="JZ43" s="506">
        <f t="shared" si="1533"/>
        <v>5923</v>
      </c>
      <c r="KA43" s="501">
        <v>544</v>
      </c>
      <c r="KB43" s="502">
        <v>601</v>
      </c>
      <c r="KC43" s="502">
        <v>828</v>
      </c>
      <c r="KD43" s="502">
        <v>728</v>
      </c>
      <c r="KE43" s="503">
        <v>718</v>
      </c>
      <c r="KF43" s="503">
        <v>706</v>
      </c>
      <c r="KG43" s="503">
        <v>685</v>
      </c>
      <c r="KH43" s="503">
        <v>717</v>
      </c>
      <c r="KI43" s="504">
        <v>699</v>
      </c>
      <c r="KJ43" s="501">
        <v>87</v>
      </c>
      <c r="KK43" s="503">
        <v>99</v>
      </c>
      <c r="KL43" s="503">
        <v>66</v>
      </c>
      <c r="KM43" s="503">
        <v>65</v>
      </c>
      <c r="KN43" s="503">
        <v>110</v>
      </c>
      <c r="KO43" s="503">
        <v>101</v>
      </c>
      <c r="KP43" s="503">
        <v>111</v>
      </c>
      <c r="KQ43" s="503">
        <v>123</v>
      </c>
      <c r="KR43" s="504">
        <v>108</v>
      </c>
      <c r="KS43" s="505">
        <f t="shared" si="1534"/>
        <v>631</v>
      </c>
      <c r="KT43" s="506">
        <f t="shared" si="1535"/>
        <v>700</v>
      </c>
      <c r="KU43" s="506">
        <f t="shared" si="1536"/>
        <v>894</v>
      </c>
      <c r="KV43" s="506">
        <f t="shared" si="1537"/>
        <v>793</v>
      </c>
      <c r="KW43" s="506">
        <f t="shared" si="1538"/>
        <v>828</v>
      </c>
      <c r="KX43" s="506">
        <f t="shared" si="1539"/>
        <v>807</v>
      </c>
      <c r="KY43" s="506">
        <f t="shared" si="1540"/>
        <v>796</v>
      </c>
      <c r="KZ43" s="506">
        <f t="shared" si="1541"/>
        <v>840</v>
      </c>
      <c r="LA43" s="506">
        <f t="shared" si="1541"/>
        <v>807</v>
      </c>
      <c r="LB43" s="505">
        <f t="shared" si="258"/>
        <v>4043</v>
      </c>
      <c r="LC43" s="507">
        <f t="shared" si="259"/>
        <v>4096</v>
      </c>
      <c r="LD43" s="507">
        <f t="shared" si="260"/>
        <v>4067</v>
      </c>
      <c r="LE43" s="507">
        <f t="shared" si="261"/>
        <v>4168</v>
      </c>
      <c r="LF43" s="508">
        <f t="shared" si="262"/>
        <v>3592</v>
      </c>
      <c r="LG43" s="508">
        <f t="shared" si="263"/>
        <v>3642</v>
      </c>
      <c r="LH43" s="508">
        <f t="shared" si="264"/>
        <v>4059</v>
      </c>
      <c r="LI43" s="508">
        <f t="shared" si="265"/>
        <v>3865</v>
      </c>
      <c r="LJ43" s="508">
        <f t="shared" si="265"/>
        <v>3819</v>
      </c>
      <c r="LK43" s="505">
        <f t="shared" si="266"/>
        <v>582</v>
      </c>
      <c r="LL43" s="506">
        <f t="shared" si="267"/>
        <v>701</v>
      </c>
      <c r="LM43" s="506">
        <f t="shared" si="268"/>
        <v>710</v>
      </c>
      <c r="LN43" s="506">
        <f t="shared" si="269"/>
        <v>447</v>
      </c>
      <c r="LO43" s="506">
        <f t="shared" si="270"/>
        <v>345</v>
      </c>
      <c r="LP43" s="506">
        <f t="shared" si="271"/>
        <v>320</v>
      </c>
      <c r="LQ43" s="506">
        <f t="shared" si="272"/>
        <v>327</v>
      </c>
      <c r="LR43" s="506">
        <f t="shared" si="273"/>
        <v>323</v>
      </c>
      <c r="LS43" s="506">
        <f t="shared" si="273"/>
        <v>390</v>
      </c>
      <c r="LT43" s="505">
        <f t="shared" si="274"/>
        <v>4625</v>
      </c>
      <c r="LU43" s="506">
        <f t="shared" si="275"/>
        <v>4797</v>
      </c>
      <c r="LV43" s="506">
        <f t="shared" si="276"/>
        <v>4777</v>
      </c>
      <c r="LW43" s="506">
        <f t="shared" si="277"/>
        <v>4615</v>
      </c>
      <c r="LX43" s="506">
        <f t="shared" si="278"/>
        <v>3937</v>
      </c>
      <c r="LY43" s="506">
        <f t="shared" si="279"/>
        <v>3962</v>
      </c>
      <c r="LZ43" s="506">
        <f t="shared" si="280"/>
        <v>4386</v>
      </c>
      <c r="MA43" s="506">
        <f t="shared" si="281"/>
        <v>4188</v>
      </c>
      <c r="MB43" s="506">
        <f t="shared" si="281"/>
        <v>4209</v>
      </c>
      <c r="MC43" s="501">
        <v>1960</v>
      </c>
      <c r="MD43" s="502">
        <v>1983</v>
      </c>
      <c r="ME43" s="502">
        <v>1912</v>
      </c>
      <c r="MF43" s="502">
        <v>2079</v>
      </c>
      <c r="MG43" s="503">
        <v>1818</v>
      </c>
      <c r="MH43" s="503">
        <v>1751</v>
      </c>
      <c r="MI43" s="503">
        <v>1941</v>
      </c>
      <c r="MJ43" s="503">
        <v>1819</v>
      </c>
      <c r="MK43" s="504">
        <v>1755</v>
      </c>
      <c r="ML43" s="501">
        <v>411</v>
      </c>
      <c r="MM43" s="503">
        <v>457</v>
      </c>
      <c r="MN43" s="503">
        <v>410</v>
      </c>
      <c r="MO43" s="503">
        <v>294</v>
      </c>
      <c r="MP43" s="503">
        <v>247</v>
      </c>
      <c r="MQ43" s="503">
        <v>231</v>
      </c>
      <c r="MR43" s="503">
        <v>234</v>
      </c>
      <c r="MS43" s="503">
        <v>224</v>
      </c>
      <c r="MT43" s="504">
        <v>202</v>
      </c>
      <c r="MU43" s="505">
        <f t="shared" si="1542"/>
        <v>2371</v>
      </c>
      <c r="MV43" s="506">
        <f t="shared" si="1543"/>
        <v>2440</v>
      </c>
      <c r="MW43" s="506">
        <f t="shared" si="1544"/>
        <v>2322</v>
      </c>
      <c r="MX43" s="506">
        <f t="shared" si="1545"/>
        <v>2373</v>
      </c>
      <c r="MY43" s="506">
        <f t="shared" si="1546"/>
        <v>2065</v>
      </c>
      <c r="MZ43" s="506">
        <f t="shared" si="1547"/>
        <v>1982</v>
      </c>
      <c r="NA43" s="506">
        <f t="shared" si="1548"/>
        <v>2175</v>
      </c>
      <c r="NB43" s="506">
        <f t="shared" si="1549"/>
        <v>2043</v>
      </c>
      <c r="NC43" s="506">
        <f t="shared" si="1549"/>
        <v>1957</v>
      </c>
      <c r="ND43" s="501">
        <v>777</v>
      </c>
      <c r="NE43" s="502">
        <v>804</v>
      </c>
      <c r="NF43" s="502">
        <v>830</v>
      </c>
      <c r="NG43" s="502">
        <v>838</v>
      </c>
      <c r="NH43" s="503">
        <v>603</v>
      </c>
      <c r="NI43" s="503">
        <v>651</v>
      </c>
      <c r="NJ43" s="503">
        <v>781</v>
      </c>
      <c r="NK43" s="503">
        <v>770</v>
      </c>
      <c r="NL43" s="504">
        <v>740</v>
      </c>
      <c r="NM43" s="501">
        <v>24</v>
      </c>
      <c r="NN43" s="503">
        <v>45</v>
      </c>
      <c r="NO43" s="503">
        <v>41</v>
      </c>
      <c r="NP43" s="503">
        <v>16</v>
      </c>
      <c r="NQ43" s="503">
        <v>0</v>
      </c>
      <c r="NR43" s="503">
        <v>1</v>
      </c>
      <c r="NS43" s="503">
        <v>8</v>
      </c>
      <c r="NT43" s="503">
        <v>7</v>
      </c>
      <c r="NU43" s="504">
        <v>71</v>
      </c>
      <c r="NV43" s="505">
        <f t="shared" si="1550"/>
        <v>801</v>
      </c>
      <c r="NW43" s="506">
        <f t="shared" si="1551"/>
        <v>849</v>
      </c>
      <c r="NX43" s="506">
        <f t="shared" si="1552"/>
        <v>871</v>
      </c>
      <c r="NY43" s="506">
        <f t="shared" si="1553"/>
        <v>854</v>
      </c>
      <c r="NZ43" s="506">
        <f t="shared" si="1554"/>
        <v>603</v>
      </c>
      <c r="OA43" s="506">
        <f t="shared" si="1555"/>
        <v>652</v>
      </c>
      <c r="OB43" s="506">
        <f t="shared" si="1556"/>
        <v>789</v>
      </c>
      <c r="OC43" s="506">
        <f t="shared" si="1557"/>
        <v>777</v>
      </c>
      <c r="OD43" s="506">
        <f t="shared" si="1557"/>
        <v>811</v>
      </c>
      <c r="OE43" s="501">
        <v>1306</v>
      </c>
      <c r="OF43" s="502">
        <v>1309</v>
      </c>
      <c r="OG43" s="502">
        <v>1325</v>
      </c>
      <c r="OH43" s="502">
        <v>1251</v>
      </c>
      <c r="OI43" s="503">
        <v>1171</v>
      </c>
      <c r="OJ43" s="503">
        <v>1240</v>
      </c>
      <c r="OK43" s="503">
        <v>1337</v>
      </c>
      <c r="OL43" s="503">
        <v>1276</v>
      </c>
      <c r="OM43" s="504">
        <v>1324</v>
      </c>
      <c r="ON43" s="501">
        <v>147</v>
      </c>
      <c r="OO43" s="503">
        <v>199</v>
      </c>
      <c r="OP43" s="503">
        <v>259</v>
      </c>
      <c r="OQ43" s="503">
        <v>137</v>
      </c>
      <c r="OR43" s="503">
        <v>98</v>
      </c>
      <c r="OS43" s="503">
        <v>88</v>
      </c>
      <c r="OT43" s="503">
        <v>85</v>
      </c>
      <c r="OU43" s="503">
        <v>92</v>
      </c>
      <c r="OV43" s="504">
        <v>117</v>
      </c>
      <c r="OW43" s="505">
        <f t="shared" si="1558"/>
        <v>1453</v>
      </c>
      <c r="OX43" s="506">
        <f t="shared" si="1559"/>
        <v>1508</v>
      </c>
      <c r="OY43" s="506">
        <f t="shared" si="1560"/>
        <v>1584</v>
      </c>
      <c r="OZ43" s="506">
        <f t="shared" si="1561"/>
        <v>1388</v>
      </c>
      <c r="PA43" s="506">
        <f t="shared" si="1562"/>
        <v>1269</v>
      </c>
      <c r="PB43" s="506">
        <f t="shared" si="1563"/>
        <v>1328</v>
      </c>
      <c r="PC43" s="506">
        <f t="shared" si="1564"/>
        <v>1422</v>
      </c>
      <c r="PD43" s="506">
        <f t="shared" si="1565"/>
        <v>1368</v>
      </c>
      <c r="PE43" s="506">
        <f t="shared" si="1565"/>
        <v>1441</v>
      </c>
      <c r="PF43" s="277"/>
      <c r="PG43" s="277"/>
    </row>
    <row r="44" spans="1:423" s="12" customFormat="1" x14ac:dyDescent="0.2">
      <c r="A44" s="11" t="s">
        <v>51</v>
      </c>
      <c r="B44" s="34">
        <f t="shared" si="1428"/>
        <v>43527</v>
      </c>
      <c r="C44" s="34">
        <f t="shared" si="1429"/>
        <v>43391</v>
      </c>
      <c r="D44" s="34">
        <f t="shared" si="1430"/>
        <v>39168</v>
      </c>
      <c r="E44" s="34">
        <f t="shared" si="1431"/>
        <v>40080</v>
      </c>
      <c r="F44" s="34">
        <f t="shared" si="1432"/>
        <v>45400</v>
      </c>
      <c r="G44" s="34">
        <f t="shared" si="1433"/>
        <v>45732</v>
      </c>
      <c r="H44" s="34">
        <f t="shared" si="1434"/>
        <v>47880</v>
      </c>
      <c r="I44" s="34">
        <f t="shared" si="1435"/>
        <v>50344</v>
      </c>
      <c r="J44" s="34">
        <f t="shared" si="1436"/>
        <v>50343</v>
      </c>
      <c r="K44" s="34">
        <f t="shared" si="1437"/>
        <v>51672</v>
      </c>
      <c r="L44" s="34">
        <f t="shared" si="1438"/>
        <v>53600</v>
      </c>
      <c r="M44" s="35">
        <f t="shared" si="1439"/>
        <v>17327</v>
      </c>
      <c r="N44" s="29">
        <f t="shared" si="1440"/>
        <v>18757</v>
      </c>
      <c r="O44" s="29">
        <f t="shared" si="1441"/>
        <v>16757</v>
      </c>
      <c r="P44" s="29">
        <f t="shared" si="1442"/>
        <v>17760</v>
      </c>
      <c r="Q44" s="29">
        <f t="shared" si="1443"/>
        <v>20467</v>
      </c>
      <c r="R44" s="29">
        <f t="shared" si="1444"/>
        <v>21173</v>
      </c>
      <c r="S44" s="29">
        <f t="shared" si="1445"/>
        <v>21156</v>
      </c>
      <c r="T44" s="29">
        <f t="shared" si="1446"/>
        <v>21654</v>
      </c>
      <c r="U44" s="29">
        <f t="shared" si="1447"/>
        <v>21396</v>
      </c>
      <c r="V44" s="29">
        <f t="shared" si="1448"/>
        <v>21542</v>
      </c>
      <c r="W44" s="29">
        <f t="shared" si="1449"/>
        <v>21923</v>
      </c>
      <c r="X44" s="35">
        <f t="shared" si="1450"/>
        <v>60854</v>
      </c>
      <c r="Y44" s="29">
        <f t="shared" si="1451"/>
        <v>62148</v>
      </c>
      <c r="Z44" s="29">
        <f t="shared" si="1452"/>
        <v>55925</v>
      </c>
      <c r="AA44" s="29">
        <f t="shared" si="1453"/>
        <v>57840</v>
      </c>
      <c r="AB44" s="29">
        <f t="shared" si="1454"/>
        <v>65867</v>
      </c>
      <c r="AC44" s="29">
        <f t="shared" si="1455"/>
        <v>66905</v>
      </c>
      <c r="AD44" s="29">
        <f t="shared" si="1456"/>
        <v>69036</v>
      </c>
      <c r="AE44" s="29">
        <f t="shared" si="1457"/>
        <v>71998</v>
      </c>
      <c r="AF44" s="29">
        <f t="shared" si="1458"/>
        <v>71739</v>
      </c>
      <c r="AG44" s="29">
        <f t="shared" si="1459"/>
        <v>73214</v>
      </c>
      <c r="AH44" s="29">
        <f t="shared" si="1460"/>
        <v>75523</v>
      </c>
      <c r="AI44" s="42">
        <v>12192</v>
      </c>
      <c r="AJ44" s="31">
        <v>12519</v>
      </c>
      <c r="AK44" s="31">
        <v>12692</v>
      </c>
      <c r="AL44" s="31">
        <v>12920</v>
      </c>
      <c r="AM44" s="32">
        <v>13798</v>
      </c>
      <c r="AN44" s="32">
        <v>14134</v>
      </c>
      <c r="AO44" s="32">
        <v>15545</v>
      </c>
      <c r="AP44" s="32">
        <v>16354</v>
      </c>
      <c r="AQ44" s="32">
        <v>16676</v>
      </c>
      <c r="AR44" s="32">
        <v>18615</v>
      </c>
      <c r="AS44" s="32">
        <v>19114</v>
      </c>
      <c r="AT44" s="42">
        <v>3635</v>
      </c>
      <c r="AU44" s="32">
        <v>3921</v>
      </c>
      <c r="AV44" s="32">
        <v>4305</v>
      </c>
      <c r="AW44" s="32">
        <v>4391</v>
      </c>
      <c r="AX44" s="32">
        <v>5780</v>
      </c>
      <c r="AY44" s="32">
        <v>6256</v>
      </c>
      <c r="AZ44" s="32">
        <v>6592</v>
      </c>
      <c r="BA44" s="32">
        <v>6825</v>
      </c>
      <c r="BB44" s="32">
        <v>7070</v>
      </c>
      <c r="BC44" s="32">
        <v>7404</v>
      </c>
      <c r="BD44" s="32">
        <v>7677</v>
      </c>
      <c r="BE44" s="33">
        <f t="shared" si="1461"/>
        <v>24222</v>
      </c>
      <c r="BF44" s="30">
        <f t="shared" si="1462"/>
        <v>24554</v>
      </c>
      <c r="BG44" s="30">
        <f t="shared" si="1463"/>
        <v>24799</v>
      </c>
      <c r="BH44" s="30">
        <f t="shared" si="1464"/>
        <v>25230</v>
      </c>
      <c r="BI44" s="30">
        <f t="shared" si="1465"/>
        <v>29954</v>
      </c>
      <c r="BJ44" s="30">
        <f t="shared" si="1466"/>
        <v>30799</v>
      </c>
      <c r="BK44" s="30">
        <f t="shared" si="1467"/>
        <v>32574</v>
      </c>
      <c r="BL44" s="30">
        <f t="shared" si="1468"/>
        <v>33992</v>
      </c>
      <c r="BM44" s="30">
        <f t="shared" si="1469"/>
        <v>34667</v>
      </c>
      <c r="BN44" s="30">
        <f t="shared" si="1470"/>
        <v>37068</v>
      </c>
      <c r="BO44" s="30">
        <f t="shared" si="1470"/>
        <v>37739</v>
      </c>
      <c r="BP44" s="117">
        <f t="shared" si="1471"/>
        <v>12030</v>
      </c>
      <c r="BQ44" s="118">
        <f t="shared" si="1472"/>
        <v>12035</v>
      </c>
      <c r="BR44" s="118">
        <f t="shared" si="1473"/>
        <v>12107</v>
      </c>
      <c r="BS44" s="118">
        <f t="shared" si="1474"/>
        <v>12310</v>
      </c>
      <c r="BT44" s="118">
        <f t="shared" si="1475"/>
        <v>16156</v>
      </c>
      <c r="BU44" s="118">
        <f t="shared" si="1476"/>
        <v>16665</v>
      </c>
      <c r="BV44" s="118">
        <f t="shared" si="1477"/>
        <v>17029</v>
      </c>
      <c r="BW44" s="118">
        <f t="shared" si="1478"/>
        <v>17638</v>
      </c>
      <c r="BX44" s="118">
        <f t="shared" si="1479"/>
        <v>17991</v>
      </c>
      <c r="BY44" s="118">
        <f t="shared" si="1480"/>
        <v>18453</v>
      </c>
      <c r="BZ44" s="118">
        <f t="shared" si="1480"/>
        <v>18625</v>
      </c>
      <c r="CA44" s="400">
        <f t="shared" si="174"/>
        <v>0.4966559326232351</v>
      </c>
      <c r="CB44" s="401">
        <f t="shared" si="175"/>
        <v>0.49014417202899729</v>
      </c>
      <c r="CC44" s="401">
        <f t="shared" si="176"/>
        <v>0.48820516956328885</v>
      </c>
      <c r="CD44" s="401">
        <f t="shared" si="177"/>
        <v>0.4879112168053904</v>
      </c>
      <c r="CE44" s="401">
        <f t="shared" si="178"/>
        <v>0.53936035254056225</v>
      </c>
      <c r="CF44" s="401">
        <f t="shared" si="179"/>
        <v>0.54108899639598684</v>
      </c>
      <c r="CG44" s="401">
        <f t="shared" si="180"/>
        <v>0.52277890341990541</v>
      </c>
      <c r="CH44" s="401">
        <f t="shared" si="1481"/>
        <v>0.51888679689338668</v>
      </c>
      <c r="CI44" s="401">
        <f t="shared" si="1482"/>
        <v>0.51896616378688665</v>
      </c>
      <c r="CJ44" s="401">
        <f t="shared" si="1483"/>
        <v>0.49781482680479122</v>
      </c>
      <c r="CK44" s="401">
        <f t="shared" si="1483"/>
        <v>0.49352129097220382</v>
      </c>
      <c r="CL44" s="119">
        <f t="shared" si="1484"/>
        <v>0.98671259842519687</v>
      </c>
      <c r="CM44" s="120">
        <f t="shared" si="1485"/>
        <v>0.96133876507708282</v>
      </c>
      <c r="CN44" s="120">
        <f t="shared" si="1486"/>
        <v>0.95390797352663093</v>
      </c>
      <c r="CO44" s="120">
        <f t="shared" si="1487"/>
        <v>0.95278637770897834</v>
      </c>
      <c r="CP44" s="120">
        <f t="shared" si="1488"/>
        <v>1.1708943325119583</v>
      </c>
      <c r="CQ44" s="120">
        <f t="shared" si="1489"/>
        <v>1.1790717418989671</v>
      </c>
      <c r="CR44" s="120">
        <f t="shared" si="1490"/>
        <v>1.0954647796719201</v>
      </c>
      <c r="CS44" s="120">
        <f t="shared" si="1491"/>
        <v>1.0785129020423139</v>
      </c>
      <c r="CT44" s="120">
        <f t="shared" si="1492"/>
        <v>1.0788558407291917</v>
      </c>
      <c r="CU44" s="120">
        <f t="shared" si="1493"/>
        <v>0.99129734085414989</v>
      </c>
      <c r="CV44" s="120"/>
      <c r="CW44" s="70" t="s">
        <v>36</v>
      </c>
      <c r="CX44" s="39" t="s">
        <v>36</v>
      </c>
      <c r="CY44" s="284" t="s">
        <v>36</v>
      </c>
      <c r="CZ44" s="284" t="s">
        <v>36</v>
      </c>
      <c r="DA44" s="285" t="s">
        <v>36</v>
      </c>
      <c r="DB44" s="285" t="s">
        <v>36</v>
      </c>
      <c r="DC44" s="285" t="s">
        <v>36</v>
      </c>
      <c r="DD44" s="285" t="s">
        <v>36</v>
      </c>
      <c r="DE44" s="14" t="s">
        <v>36</v>
      </c>
      <c r="DF44" s="14" t="s">
        <v>36</v>
      </c>
      <c r="DG44" s="14" t="s">
        <v>36</v>
      </c>
      <c r="DH44" s="281">
        <v>8395</v>
      </c>
      <c r="DI44" s="280">
        <v>8114</v>
      </c>
      <c r="DJ44" s="280">
        <v>7802</v>
      </c>
      <c r="DK44" s="280">
        <v>7919</v>
      </c>
      <c r="DL44" s="280">
        <v>10376</v>
      </c>
      <c r="DM44" s="280">
        <v>10409</v>
      </c>
      <c r="DN44" s="280">
        <v>10437</v>
      </c>
      <c r="DO44" s="280">
        <v>10813</v>
      </c>
      <c r="DP44" s="32">
        <v>10921</v>
      </c>
      <c r="DQ44" s="32">
        <v>11049</v>
      </c>
      <c r="DR44" s="32">
        <v>10948</v>
      </c>
      <c r="DS44" s="286">
        <f t="shared" si="1494"/>
        <v>8395</v>
      </c>
      <c r="DT44" s="287">
        <f t="shared" si="1495"/>
        <v>8114</v>
      </c>
      <c r="DU44" s="287">
        <f t="shared" si="1496"/>
        <v>7802</v>
      </c>
      <c r="DV44" s="287">
        <f t="shared" si="1497"/>
        <v>7919</v>
      </c>
      <c r="DW44" s="287">
        <f t="shared" si="1498"/>
        <v>10376</v>
      </c>
      <c r="DX44" s="287">
        <f t="shared" si="1499"/>
        <v>10409</v>
      </c>
      <c r="DY44" s="287">
        <f t="shared" si="1500"/>
        <v>10437</v>
      </c>
      <c r="DZ44" s="287">
        <f t="shared" si="1501"/>
        <v>10813</v>
      </c>
      <c r="EA44" s="287">
        <f t="shared" si="1502"/>
        <v>10921</v>
      </c>
      <c r="EB44" s="287">
        <f t="shared" si="1503"/>
        <v>11049</v>
      </c>
      <c r="EC44" s="287">
        <f t="shared" si="1503"/>
        <v>10948</v>
      </c>
      <c r="ED44" s="461">
        <v>809</v>
      </c>
      <c r="EE44" s="444">
        <v>828</v>
      </c>
      <c r="EF44" s="462">
        <v>66</v>
      </c>
      <c r="EG44" s="462">
        <v>49</v>
      </c>
      <c r="EH44" s="468">
        <f t="shared" si="1504"/>
        <v>875</v>
      </c>
      <c r="EI44" s="468">
        <f t="shared" si="1505"/>
        <v>877</v>
      </c>
      <c r="EJ44" s="461">
        <v>1929</v>
      </c>
      <c r="EK44" s="444">
        <v>2323</v>
      </c>
      <c r="EL44" s="462">
        <v>266</v>
      </c>
      <c r="EM44" s="462">
        <v>262</v>
      </c>
      <c r="EN44" s="468">
        <f t="shared" si="1506"/>
        <v>2195</v>
      </c>
      <c r="EO44" s="468">
        <f t="shared" si="1506"/>
        <v>2585</v>
      </c>
      <c r="EP44" s="461">
        <v>4351</v>
      </c>
      <c r="EQ44" s="444">
        <v>4444</v>
      </c>
      <c r="ER44" s="462">
        <v>123</v>
      </c>
      <c r="ES44" s="462">
        <v>135</v>
      </c>
      <c r="ET44" s="468">
        <f t="shared" si="1507"/>
        <v>4474</v>
      </c>
      <c r="EU44" s="468">
        <f t="shared" si="1507"/>
        <v>4579</v>
      </c>
      <c r="EV44" s="461">
        <v>4625</v>
      </c>
      <c r="EW44" s="444">
        <v>5228</v>
      </c>
      <c r="EX44" s="462">
        <v>310</v>
      </c>
      <c r="EY44" s="462">
        <v>328</v>
      </c>
      <c r="EZ44" s="468">
        <f t="shared" si="1508"/>
        <v>4935</v>
      </c>
      <c r="FA44" s="468">
        <f t="shared" si="1508"/>
        <v>5556</v>
      </c>
      <c r="FB44" s="461">
        <v>5924</v>
      </c>
      <c r="FC44" s="444">
        <v>6118</v>
      </c>
      <c r="FD44" s="462">
        <v>619</v>
      </c>
      <c r="FE44" s="462">
        <v>682</v>
      </c>
      <c r="FF44" s="468">
        <f t="shared" si="1509"/>
        <v>6543</v>
      </c>
      <c r="FG44" s="468">
        <f t="shared" si="1509"/>
        <v>6800</v>
      </c>
      <c r="FH44" s="461">
        <v>1975</v>
      </c>
      <c r="FI44" s="444">
        <v>2021</v>
      </c>
      <c r="FJ44" s="462">
        <v>210</v>
      </c>
      <c r="FK44" s="462">
        <v>208</v>
      </c>
      <c r="FL44" s="468">
        <f t="shared" si="1510"/>
        <v>2185</v>
      </c>
      <c r="FM44" s="468">
        <f t="shared" si="1510"/>
        <v>2229</v>
      </c>
      <c r="FN44" s="461">
        <v>1012</v>
      </c>
      <c r="FO44" s="444">
        <v>1052</v>
      </c>
      <c r="FP44" s="462">
        <v>174</v>
      </c>
      <c r="FQ44" s="462">
        <v>181</v>
      </c>
      <c r="FR44" s="468">
        <f t="shared" si="1511"/>
        <v>1186</v>
      </c>
      <c r="FS44" s="468">
        <f t="shared" si="1511"/>
        <v>1233</v>
      </c>
      <c r="FT44" s="461">
        <v>4160</v>
      </c>
      <c r="FU44" s="444">
        <v>4350</v>
      </c>
      <c r="FV44" s="462">
        <v>404</v>
      </c>
      <c r="FW44" s="462">
        <v>426</v>
      </c>
      <c r="FX44" s="468">
        <f t="shared" si="1512"/>
        <v>4564</v>
      </c>
      <c r="FY44" s="468">
        <f t="shared" si="1512"/>
        <v>4776</v>
      </c>
      <c r="FZ44" s="461">
        <v>24</v>
      </c>
      <c r="GA44" s="444">
        <v>24</v>
      </c>
      <c r="GB44" s="462">
        <v>5</v>
      </c>
      <c r="GC44" s="462">
        <v>5</v>
      </c>
      <c r="GD44" s="468">
        <f t="shared" si="1513"/>
        <v>29</v>
      </c>
      <c r="GE44" s="468">
        <f t="shared" si="1513"/>
        <v>29</v>
      </c>
      <c r="GF44" s="461">
        <v>6039</v>
      </c>
      <c r="GG44" s="444">
        <v>5902</v>
      </c>
      <c r="GH44" s="462">
        <v>883</v>
      </c>
      <c r="GI44" s="462">
        <v>966</v>
      </c>
      <c r="GJ44" s="468">
        <f t="shared" si="1514"/>
        <v>6922</v>
      </c>
      <c r="GK44" s="468">
        <f t="shared" si="1514"/>
        <v>6868</v>
      </c>
      <c r="GL44" s="461">
        <v>1649</v>
      </c>
      <c r="GM44" s="444">
        <v>1643</v>
      </c>
      <c r="GN44" s="462">
        <v>10</v>
      </c>
      <c r="GO44" s="462">
        <v>30</v>
      </c>
      <c r="GP44" s="468">
        <f t="shared" si="1515"/>
        <v>1659</v>
      </c>
      <c r="GQ44" s="468">
        <f t="shared" si="1515"/>
        <v>1673</v>
      </c>
      <c r="GR44" s="461">
        <v>560</v>
      </c>
      <c r="GS44" s="444">
        <v>553</v>
      </c>
      <c r="GT44" s="462">
        <v>19</v>
      </c>
      <c r="GU44" s="462">
        <v>26</v>
      </c>
      <c r="GV44" s="327">
        <f t="shared" si="1516"/>
        <v>579</v>
      </c>
      <c r="GW44" s="327">
        <f t="shared" si="1516"/>
        <v>579</v>
      </c>
      <c r="GX44" s="501">
        <v>3210</v>
      </c>
      <c r="GY44" s="502">
        <v>3252</v>
      </c>
      <c r="GZ44" s="502">
        <v>3110</v>
      </c>
      <c r="HA44" s="502">
        <v>3164</v>
      </c>
      <c r="HB44" s="503">
        <v>2651</v>
      </c>
      <c r="HC44" s="503">
        <v>3462</v>
      </c>
      <c r="HD44" s="503">
        <v>3584</v>
      </c>
      <c r="HE44" s="503">
        <v>3525</v>
      </c>
      <c r="HF44" s="504">
        <v>3503</v>
      </c>
      <c r="HG44" s="501">
        <v>53</v>
      </c>
      <c r="HH44" s="503">
        <v>66</v>
      </c>
      <c r="HI44" s="503">
        <v>58</v>
      </c>
      <c r="HJ44" s="503">
        <v>66</v>
      </c>
      <c r="HK44" s="503">
        <v>66</v>
      </c>
      <c r="HL44" s="503">
        <v>95</v>
      </c>
      <c r="HM44" s="503">
        <v>102</v>
      </c>
      <c r="HN44" s="503">
        <v>83</v>
      </c>
      <c r="HO44" s="504">
        <v>57</v>
      </c>
      <c r="HP44" s="505">
        <f t="shared" si="1517"/>
        <v>3263</v>
      </c>
      <c r="HQ44" s="506">
        <f t="shared" si="1518"/>
        <v>3318</v>
      </c>
      <c r="HR44" s="506">
        <f t="shared" si="1519"/>
        <v>3168</v>
      </c>
      <c r="HS44" s="506">
        <f t="shared" si="1520"/>
        <v>3230</v>
      </c>
      <c r="HT44" s="506">
        <f t="shared" si="1521"/>
        <v>2717</v>
      </c>
      <c r="HU44" s="506">
        <f t="shared" si="1522"/>
        <v>3557</v>
      </c>
      <c r="HV44" s="506">
        <f t="shared" si="1523"/>
        <v>3686</v>
      </c>
      <c r="HW44" s="506">
        <f t="shared" si="1524"/>
        <v>3608</v>
      </c>
      <c r="HX44" s="506">
        <f t="shared" si="1525"/>
        <v>3560</v>
      </c>
      <c r="HY44" s="505">
        <f t="shared" si="226"/>
        <v>12980</v>
      </c>
      <c r="HZ44" s="507">
        <f t="shared" si="227"/>
        <v>13825</v>
      </c>
      <c r="IA44" s="507">
        <f t="shared" si="228"/>
        <v>11343</v>
      </c>
      <c r="IB44" s="507">
        <f t="shared" si="229"/>
        <v>12102</v>
      </c>
      <c r="IC44" s="508">
        <f t="shared" si="230"/>
        <v>17193</v>
      </c>
      <c r="ID44" s="508">
        <f t="shared" si="231"/>
        <v>16267</v>
      </c>
      <c r="IE44" s="508">
        <f t="shared" si="232"/>
        <v>17082</v>
      </c>
      <c r="IF44" s="508">
        <f t="shared" si="233"/>
        <v>18643</v>
      </c>
      <c r="IG44" s="508">
        <f t="shared" si="233"/>
        <v>18999</v>
      </c>
      <c r="IH44" s="505">
        <f t="shared" si="234"/>
        <v>2944</v>
      </c>
      <c r="II44" s="506">
        <f t="shared" si="235"/>
        <v>3296</v>
      </c>
      <c r="IJ44" s="506">
        <f t="shared" si="236"/>
        <v>1821</v>
      </c>
      <c r="IK44" s="506">
        <f t="shared" si="237"/>
        <v>2198</v>
      </c>
      <c r="IL44" s="506">
        <f t="shared" si="238"/>
        <v>3094</v>
      </c>
      <c r="IM44" s="506">
        <f t="shared" si="239"/>
        <v>3157</v>
      </c>
      <c r="IN44" s="506">
        <f t="shared" si="240"/>
        <v>2831</v>
      </c>
      <c r="IO44" s="506">
        <f t="shared" si="241"/>
        <v>2634</v>
      </c>
      <c r="IP44" s="506">
        <f t="shared" si="241"/>
        <v>2316</v>
      </c>
      <c r="IQ44" s="505">
        <f t="shared" si="242"/>
        <v>15924</v>
      </c>
      <c r="IR44" s="506">
        <f t="shared" si="243"/>
        <v>17121</v>
      </c>
      <c r="IS44" s="506">
        <f t="shared" si="244"/>
        <v>13164</v>
      </c>
      <c r="IT44" s="506">
        <f t="shared" si="245"/>
        <v>14300</v>
      </c>
      <c r="IU44" s="506">
        <f t="shared" si="246"/>
        <v>20287</v>
      </c>
      <c r="IV44" s="506">
        <f t="shared" si="247"/>
        <v>19424</v>
      </c>
      <c r="IW44" s="506">
        <f t="shared" si="248"/>
        <v>19913</v>
      </c>
      <c r="IX44" s="506">
        <f t="shared" si="249"/>
        <v>21277</v>
      </c>
      <c r="IY44" s="506">
        <f t="shared" si="249"/>
        <v>21315</v>
      </c>
      <c r="IZ44" s="501">
        <v>10725</v>
      </c>
      <c r="JA44" s="502">
        <v>10970</v>
      </c>
      <c r="JB44" s="502">
        <v>9757</v>
      </c>
      <c r="JC44" s="502">
        <v>10491</v>
      </c>
      <c r="JD44" s="503">
        <v>15556</v>
      </c>
      <c r="JE44" s="503">
        <v>14866</v>
      </c>
      <c r="JF44" s="503">
        <v>15661</v>
      </c>
      <c r="JG44" s="503">
        <v>17301</v>
      </c>
      <c r="JH44" s="504">
        <v>17702</v>
      </c>
      <c r="JI44" s="501">
        <v>2280</v>
      </c>
      <c r="JJ44" s="503">
        <v>2605</v>
      </c>
      <c r="JK44" s="503">
        <v>1508</v>
      </c>
      <c r="JL44" s="503">
        <v>1787</v>
      </c>
      <c r="JM44" s="503">
        <v>1707</v>
      </c>
      <c r="JN44" s="503">
        <v>1738</v>
      </c>
      <c r="JO44" s="503">
        <v>1696</v>
      </c>
      <c r="JP44" s="503">
        <v>2270</v>
      </c>
      <c r="JQ44" s="504">
        <v>2185</v>
      </c>
      <c r="JR44" s="505">
        <f t="shared" si="1526"/>
        <v>13005</v>
      </c>
      <c r="JS44" s="506">
        <f t="shared" si="1527"/>
        <v>13575</v>
      </c>
      <c r="JT44" s="506">
        <f t="shared" si="1528"/>
        <v>11265</v>
      </c>
      <c r="JU44" s="506">
        <f t="shared" si="1529"/>
        <v>12278</v>
      </c>
      <c r="JV44" s="506">
        <f t="shared" si="1530"/>
        <v>17263</v>
      </c>
      <c r="JW44" s="506">
        <f t="shared" si="1531"/>
        <v>16604</v>
      </c>
      <c r="JX44" s="506">
        <f t="shared" si="1532"/>
        <v>17357</v>
      </c>
      <c r="JY44" s="506">
        <f t="shared" si="1533"/>
        <v>19571</v>
      </c>
      <c r="JZ44" s="506">
        <f t="shared" si="1533"/>
        <v>19887</v>
      </c>
      <c r="KA44" s="501">
        <v>2255</v>
      </c>
      <c r="KB44" s="502">
        <v>2855</v>
      </c>
      <c r="KC44" s="502">
        <v>1586</v>
      </c>
      <c r="KD44" s="502">
        <v>1611</v>
      </c>
      <c r="KE44" s="503">
        <v>1637</v>
      </c>
      <c r="KF44" s="503">
        <v>1401</v>
      </c>
      <c r="KG44" s="503">
        <v>1421</v>
      </c>
      <c r="KH44" s="503">
        <v>1342</v>
      </c>
      <c r="KI44" s="504">
        <v>1297</v>
      </c>
      <c r="KJ44" s="501">
        <v>664</v>
      </c>
      <c r="KK44" s="503">
        <v>691</v>
      </c>
      <c r="KL44" s="503">
        <v>313</v>
      </c>
      <c r="KM44" s="503">
        <v>411</v>
      </c>
      <c r="KN44" s="503">
        <v>1387</v>
      </c>
      <c r="KO44" s="503">
        <v>1419</v>
      </c>
      <c r="KP44" s="503">
        <v>1135</v>
      </c>
      <c r="KQ44" s="503">
        <v>364</v>
      </c>
      <c r="KR44" s="504">
        <v>131</v>
      </c>
      <c r="KS44" s="505">
        <f t="shared" si="1534"/>
        <v>2919</v>
      </c>
      <c r="KT44" s="506">
        <f t="shared" si="1535"/>
        <v>3546</v>
      </c>
      <c r="KU44" s="506">
        <f t="shared" si="1536"/>
        <v>1899</v>
      </c>
      <c r="KV44" s="506">
        <f t="shared" si="1537"/>
        <v>2022</v>
      </c>
      <c r="KW44" s="506">
        <f t="shared" si="1538"/>
        <v>3024</v>
      </c>
      <c r="KX44" s="506">
        <f t="shared" si="1539"/>
        <v>2820</v>
      </c>
      <c r="KY44" s="506">
        <f t="shared" si="1540"/>
        <v>2556</v>
      </c>
      <c r="KZ44" s="506">
        <f t="shared" si="1541"/>
        <v>1706</v>
      </c>
      <c r="LA44" s="506">
        <f t="shared" si="1541"/>
        <v>1428</v>
      </c>
      <c r="LB44" s="505">
        <f t="shared" si="258"/>
        <v>15145</v>
      </c>
      <c r="LC44" s="507">
        <f t="shared" si="259"/>
        <v>13795</v>
      </c>
      <c r="LD44" s="507">
        <f t="shared" si="260"/>
        <v>12023</v>
      </c>
      <c r="LE44" s="507">
        <f t="shared" si="261"/>
        <v>11894</v>
      </c>
      <c r="LF44" s="508">
        <f t="shared" si="262"/>
        <v>11758</v>
      </c>
      <c r="LG44" s="508">
        <f t="shared" si="263"/>
        <v>11869</v>
      </c>
      <c r="LH44" s="508">
        <f t="shared" si="264"/>
        <v>11669</v>
      </c>
      <c r="LI44" s="508">
        <f t="shared" si="265"/>
        <v>11822</v>
      </c>
      <c r="LJ44" s="508">
        <f t="shared" si="265"/>
        <v>11165</v>
      </c>
      <c r="LK44" s="505">
        <f t="shared" si="266"/>
        <v>2300</v>
      </c>
      <c r="LL44" s="506">
        <f t="shared" si="267"/>
        <v>3360</v>
      </c>
      <c r="LM44" s="506">
        <f t="shared" si="268"/>
        <v>2771</v>
      </c>
      <c r="LN44" s="506">
        <f t="shared" si="269"/>
        <v>3186</v>
      </c>
      <c r="LO44" s="506">
        <f t="shared" si="270"/>
        <v>1151</v>
      </c>
      <c r="LP44" s="506">
        <f t="shared" si="271"/>
        <v>1256</v>
      </c>
      <c r="LQ44" s="506">
        <f t="shared" si="272"/>
        <v>1194</v>
      </c>
      <c r="LR44" s="506">
        <f t="shared" si="273"/>
        <v>1299</v>
      </c>
      <c r="LS44" s="506">
        <f t="shared" si="273"/>
        <v>1032</v>
      </c>
      <c r="LT44" s="505">
        <f t="shared" si="274"/>
        <v>17445</v>
      </c>
      <c r="LU44" s="506">
        <f t="shared" si="275"/>
        <v>17155</v>
      </c>
      <c r="LV44" s="506">
        <f t="shared" si="276"/>
        <v>14794</v>
      </c>
      <c r="LW44" s="506">
        <f t="shared" si="277"/>
        <v>15080</v>
      </c>
      <c r="LX44" s="506">
        <f t="shared" si="278"/>
        <v>12909</v>
      </c>
      <c r="LY44" s="506">
        <f t="shared" si="279"/>
        <v>13125</v>
      </c>
      <c r="LZ44" s="506">
        <f t="shared" si="280"/>
        <v>12863</v>
      </c>
      <c r="MA44" s="506">
        <f t="shared" si="281"/>
        <v>13121</v>
      </c>
      <c r="MB44" s="506">
        <f t="shared" si="281"/>
        <v>12197</v>
      </c>
      <c r="MC44" s="501">
        <v>8278</v>
      </c>
      <c r="MD44" s="502">
        <v>7444</v>
      </c>
      <c r="ME44" s="502">
        <v>6712</v>
      </c>
      <c r="MF44" s="502">
        <v>6562</v>
      </c>
      <c r="MG44" s="503">
        <v>6100</v>
      </c>
      <c r="MH44" s="503">
        <v>6503</v>
      </c>
      <c r="MI44" s="503">
        <v>6383</v>
      </c>
      <c r="MJ44" s="503">
        <v>6398</v>
      </c>
      <c r="MK44" s="504">
        <v>5764</v>
      </c>
      <c r="ML44" s="501">
        <v>1310</v>
      </c>
      <c r="MM44" s="503">
        <v>1816</v>
      </c>
      <c r="MN44" s="503">
        <v>1703</v>
      </c>
      <c r="MO44" s="503">
        <v>1877</v>
      </c>
      <c r="MP44" s="503">
        <v>778</v>
      </c>
      <c r="MQ44" s="503">
        <v>806</v>
      </c>
      <c r="MR44" s="503">
        <v>730</v>
      </c>
      <c r="MS44" s="503">
        <v>859</v>
      </c>
      <c r="MT44" s="504">
        <v>720</v>
      </c>
      <c r="MU44" s="505">
        <f t="shared" si="1542"/>
        <v>9588</v>
      </c>
      <c r="MV44" s="506">
        <f t="shared" si="1543"/>
        <v>9260</v>
      </c>
      <c r="MW44" s="506">
        <f t="shared" si="1544"/>
        <v>8415</v>
      </c>
      <c r="MX44" s="506">
        <f t="shared" si="1545"/>
        <v>8439</v>
      </c>
      <c r="MY44" s="506">
        <f t="shared" si="1546"/>
        <v>6878</v>
      </c>
      <c r="MZ44" s="506">
        <f t="shared" si="1547"/>
        <v>7309</v>
      </c>
      <c r="NA44" s="506">
        <f t="shared" si="1548"/>
        <v>7113</v>
      </c>
      <c r="NB44" s="506">
        <f t="shared" si="1549"/>
        <v>7257</v>
      </c>
      <c r="NC44" s="506">
        <f t="shared" si="1549"/>
        <v>6484</v>
      </c>
      <c r="ND44" s="501">
        <v>1675</v>
      </c>
      <c r="NE44" s="502">
        <v>1336</v>
      </c>
      <c r="NF44" s="502">
        <v>1234</v>
      </c>
      <c r="NG44" s="502">
        <v>1277</v>
      </c>
      <c r="NH44" s="503">
        <v>1393</v>
      </c>
      <c r="NI44" s="503">
        <v>1346</v>
      </c>
      <c r="NJ44" s="503">
        <v>1390</v>
      </c>
      <c r="NK44" s="503">
        <v>1423</v>
      </c>
      <c r="NL44" s="504">
        <v>1435</v>
      </c>
      <c r="NM44" s="501">
        <v>135</v>
      </c>
      <c r="NN44" s="503">
        <v>18</v>
      </c>
      <c r="NO44" s="503">
        <v>11</v>
      </c>
      <c r="NP44" s="503">
        <v>7</v>
      </c>
      <c r="NQ44" s="503">
        <v>2</v>
      </c>
      <c r="NR44" s="503">
        <v>4</v>
      </c>
      <c r="NS44" s="503">
        <v>2</v>
      </c>
      <c r="NT44" s="503">
        <v>19</v>
      </c>
      <c r="NU44" s="504">
        <v>4</v>
      </c>
      <c r="NV44" s="505">
        <f t="shared" si="1550"/>
        <v>1810</v>
      </c>
      <c r="NW44" s="506">
        <f t="shared" si="1551"/>
        <v>1354</v>
      </c>
      <c r="NX44" s="506">
        <f t="shared" si="1552"/>
        <v>1245</v>
      </c>
      <c r="NY44" s="506">
        <f t="shared" si="1553"/>
        <v>1284</v>
      </c>
      <c r="NZ44" s="506">
        <f t="shared" si="1554"/>
        <v>1395</v>
      </c>
      <c r="OA44" s="506">
        <f t="shared" si="1555"/>
        <v>1350</v>
      </c>
      <c r="OB44" s="506">
        <f t="shared" si="1556"/>
        <v>1392</v>
      </c>
      <c r="OC44" s="506">
        <f t="shared" si="1557"/>
        <v>1442</v>
      </c>
      <c r="OD44" s="506">
        <f t="shared" si="1557"/>
        <v>1439</v>
      </c>
      <c r="OE44" s="501">
        <v>5192</v>
      </c>
      <c r="OF44" s="502">
        <v>5015</v>
      </c>
      <c r="OG44" s="502">
        <v>4077</v>
      </c>
      <c r="OH44" s="502">
        <v>4055</v>
      </c>
      <c r="OI44" s="503">
        <v>4265</v>
      </c>
      <c r="OJ44" s="503">
        <v>4020</v>
      </c>
      <c r="OK44" s="503">
        <v>3896</v>
      </c>
      <c r="OL44" s="503">
        <v>4001</v>
      </c>
      <c r="OM44" s="504">
        <v>3966</v>
      </c>
      <c r="ON44" s="501">
        <v>855</v>
      </c>
      <c r="OO44" s="503">
        <v>1526</v>
      </c>
      <c r="OP44" s="503">
        <v>1057</v>
      </c>
      <c r="OQ44" s="503">
        <v>1302</v>
      </c>
      <c r="OR44" s="503">
        <v>371</v>
      </c>
      <c r="OS44" s="503">
        <v>446</v>
      </c>
      <c r="OT44" s="503">
        <v>462</v>
      </c>
      <c r="OU44" s="503">
        <v>421</v>
      </c>
      <c r="OV44" s="504">
        <v>308</v>
      </c>
      <c r="OW44" s="505">
        <f t="shared" si="1558"/>
        <v>6047</v>
      </c>
      <c r="OX44" s="506">
        <f t="shared" si="1559"/>
        <v>6541</v>
      </c>
      <c r="OY44" s="506">
        <f t="shared" si="1560"/>
        <v>5134</v>
      </c>
      <c r="OZ44" s="506">
        <f t="shared" si="1561"/>
        <v>5357</v>
      </c>
      <c r="PA44" s="506">
        <f t="shared" si="1562"/>
        <v>4636</v>
      </c>
      <c r="PB44" s="506">
        <f t="shared" si="1563"/>
        <v>4466</v>
      </c>
      <c r="PC44" s="506">
        <f t="shared" si="1564"/>
        <v>4358</v>
      </c>
      <c r="PD44" s="506">
        <f t="shared" si="1565"/>
        <v>4422</v>
      </c>
      <c r="PE44" s="506">
        <f t="shared" si="1565"/>
        <v>4274</v>
      </c>
      <c r="PF44" s="277"/>
      <c r="PG44" s="277"/>
    </row>
    <row r="45" spans="1:423" s="12" customFormat="1" x14ac:dyDescent="0.2">
      <c r="A45" s="11" t="s">
        <v>52</v>
      </c>
      <c r="B45" s="34">
        <f t="shared" si="1428"/>
        <v>18845</v>
      </c>
      <c r="C45" s="34">
        <f t="shared" si="1429"/>
        <v>18167</v>
      </c>
      <c r="D45" s="34">
        <f t="shared" si="1430"/>
        <v>18097</v>
      </c>
      <c r="E45" s="34">
        <f t="shared" si="1431"/>
        <v>16701</v>
      </c>
      <c r="F45" s="34">
        <f t="shared" si="1432"/>
        <v>19523</v>
      </c>
      <c r="G45" s="34">
        <f t="shared" si="1433"/>
        <v>20204</v>
      </c>
      <c r="H45" s="34">
        <f t="shared" si="1434"/>
        <v>21712</v>
      </c>
      <c r="I45" s="34">
        <f t="shared" si="1435"/>
        <v>21688</v>
      </c>
      <c r="J45" s="34">
        <f t="shared" si="1436"/>
        <v>21330</v>
      </c>
      <c r="K45" s="34">
        <f t="shared" si="1437"/>
        <v>21494</v>
      </c>
      <c r="L45" s="34">
        <f t="shared" si="1438"/>
        <v>21846</v>
      </c>
      <c r="M45" s="35">
        <f t="shared" si="1439"/>
        <v>10310</v>
      </c>
      <c r="N45" s="29">
        <f t="shared" si="1440"/>
        <v>10073</v>
      </c>
      <c r="O45" s="29">
        <f t="shared" si="1441"/>
        <v>10548</v>
      </c>
      <c r="P45" s="29">
        <f t="shared" si="1442"/>
        <v>10632</v>
      </c>
      <c r="Q45" s="29">
        <f t="shared" si="1443"/>
        <v>11550</v>
      </c>
      <c r="R45" s="29">
        <f t="shared" si="1444"/>
        <v>10879</v>
      </c>
      <c r="S45" s="29">
        <f t="shared" si="1445"/>
        <v>10798</v>
      </c>
      <c r="T45" s="29">
        <f t="shared" si="1446"/>
        <v>10639</v>
      </c>
      <c r="U45" s="29">
        <f t="shared" si="1447"/>
        <v>11312</v>
      </c>
      <c r="V45" s="29">
        <f t="shared" si="1448"/>
        <v>12027</v>
      </c>
      <c r="W45" s="29">
        <f t="shared" si="1449"/>
        <v>11695</v>
      </c>
      <c r="X45" s="35">
        <f t="shared" si="1450"/>
        <v>29155</v>
      </c>
      <c r="Y45" s="29">
        <f t="shared" si="1451"/>
        <v>28240</v>
      </c>
      <c r="Z45" s="29">
        <f t="shared" si="1452"/>
        <v>28645</v>
      </c>
      <c r="AA45" s="29">
        <f t="shared" si="1453"/>
        <v>27333</v>
      </c>
      <c r="AB45" s="29">
        <f t="shared" si="1454"/>
        <v>31073</v>
      </c>
      <c r="AC45" s="29">
        <f t="shared" si="1455"/>
        <v>31083</v>
      </c>
      <c r="AD45" s="29">
        <f t="shared" si="1456"/>
        <v>32510</v>
      </c>
      <c r="AE45" s="29">
        <f t="shared" si="1457"/>
        <v>32327</v>
      </c>
      <c r="AF45" s="29">
        <f t="shared" si="1458"/>
        <v>32642</v>
      </c>
      <c r="AG45" s="29">
        <f t="shared" si="1459"/>
        <v>33521</v>
      </c>
      <c r="AH45" s="29">
        <f t="shared" si="1460"/>
        <v>33541</v>
      </c>
      <c r="AI45" s="42">
        <v>5277</v>
      </c>
      <c r="AJ45" s="31">
        <v>5277</v>
      </c>
      <c r="AK45" s="31">
        <v>5005</v>
      </c>
      <c r="AL45" s="31">
        <v>4991</v>
      </c>
      <c r="AM45" s="32">
        <v>5233</v>
      </c>
      <c r="AN45" s="32">
        <v>5375</v>
      </c>
      <c r="AO45" s="32">
        <v>7113</v>
      </c>
      <c r="AP45" s="32">
        <v>6797</v>
      </c>
      <c r="AQ45" s="32">
        <v>6699</v>
      </c>
      <c r="AR45" s="32">
        <v>7429</v>
      </c>
      <c r="AS45" s="32">
        <v>7842</v>
      </c>
      <c r="AT45" s="42">
        <v>409</v>
      </c>
      <c r="AU45" s="32">
        <v>761</v>
      </c>
      <c r="AV45" s="32">
        <v>952</v>
      </c>
      <c r="AW45" s="32">
        <v>1002</v>
      </c>
      <c r="AX45" s="32">
        <v>1697</v>
      </c>
      <c r="AY45" s="32">
        <v>1775</v>
      </c>
      <c r="AZ45" s="32">
        <v>2942</v>
      </c>
      <c r="BA45" s="32">
        <v>2808</v>
      </c>
      <c r="BB45" s="32">
        <v>2981</v>
      </c>
      <c r="BC45" s="32">
        <v>3275</v>
      </c>
      <c r="BD45" s="32">
        <v>3335</v>
      </c>
      <c r="BE45" s="33">
        <f t="shared" si="1461"/>
        <v>11057</v>
      </c>
      <c r="BF45" s="30">
        <f t="shared" si="1462"/>
        <v>11485</v>
      </c>
      <c r="BG45" s="30">
        <f t="shared" si="1463"/>
        <v>10707</v>
      </c>
      <c r="BH45" s="30">
        <f t="shared" si="1464"/>
        <v>12827</v>
      </c>
      <c r="BI45" s="30">
        <f t="shared" si="1465"/>
        <v>13854</v>
      </c>
      <c r="BJ45" s="30">
        <f t="shared" si="1466"/>
        <v>13178</v>
      </c>
      <c r="BK45" s="30">
        <f t="shared" si="1467"/>
        <v>15784</v>
      </c>
      <c r="BL45" s="30">
        <f t="shared" si="1468"/>
        <v>15316</v>
      </c>
      <c r="BM45" s="30">
        <f t="shared" si="1469"/>
        <v>16196</v>
      </c>
      <c r="BN45" s="30">
        <f t="shared" si="1470"/>
        <v>17063</v>
      </c>
      <c r="BO45" s="30">
        <f t="shared" si="1470"/>
        <v>17602</v>
      </c>
      <c r="BP45" s="117">
        <f t="shared" si="1471"/>
        <v>5780</v>
      </c>
      <c r="BQ45" s="118">
        <f t="shared" si="1472"/>
        <v>6208</v>
      </c>
      <c r="BR45" s="118">
        <f t="shared" si="1473"/>
        <v>5702</v>
      </c>
      <c r="BS45" s="118">
        <f t="shared" si="1474"/>
        <v>7836</v>
      </c>
      <c r="BT45" s="118">
        <f t="shared" si="1475"/>
        <v>8621</v>
      </c>
      <c r="BU45" s="118">
        <f t="shared" si="1476"/>
        <v>7803</v>
      </c>
      <c r="BV45" s="118">
        <f t="shared" si="1477"/>
        <v>8671</v>
      </c>
      <c r="BW45" s="118">
        <f t="shared" si="1478"/>
        <v>8519</v>
      </c>
      <c r="BX45" s="118">
        <f t="shared" si="1479"/>
        <v>9497</v>
      </c>
      <c r="BY45" s="118">
        <f t="shared" si="1480"/>
        <v>9634</v>
      </c>
      <c r="BZ45" s="118">
        <f t="shared" si="1480"/>
        <v>9760</v>
      </c>
      <c r="CA45" s="400">
        <f t="shared" si="174"/>
        <v>0.5227457719091978</v>
      </c>
      <c r="CB45" s="401">
        <f t="shared" si="175"/>
        <v>0.54053112755768395</v>
      </c>
      <c r="CC45" s="401">
        <f t="shared" si="176"/>
        <v>0.53254879985056502</v>
      </c>
      <c r="CD45" s="401">
        <f t="shared" si="177"/>
        <v>0.61089888516410695</v>
      </c>
      <c r="CE45" s="401">
        <f t="shared" si="178"/>
        <v>0.62227515518983689</v>
      </c>
      <c r="CF45" s="401">
        <f t="shared" si="179"/>
        <v>0.59212323569585668</v>
      </c>
      <c r="CG45" s="401">
        <f t="shared" si="180"/>
        <v>0.54935377597567159</v>
      </c>
      <c r="CH45" s="401">
        <f t="shared" si="1481"/>
        <v>0.55621572212065817</v>
      </c>
      <c r="CI45" s="401">
        <f t="shared" si="1482"/>
        <v>0.58637935292664856</v>
      </c>
      <c r="CJ45" s="401">
        <f t="shared" si="1483"/>
        <v>0.56461349117974569</v>
      </c>
      <c r="CK45" s="401">
        <f t="shared" si="1483"/>
        <v>0.55448244517668444</v>
      </c>
      <c r="CL45" s="119">
        <f t="shared" si="1484"/>
        <v>1.0953193102141368</v>
      </c>
      <c r="CM45" s="120">
        <f t="shared" si="1485"/>
        <v>1.1764259996209967</v>
      </c>
      <c r="CN45" s="120">
        <f t="shared" si="1486"/>
        <v>1.1392607392607392</v>
      </c>
      <c r="CO45" s="120">
        <f t="shared" si="1487"/>
        <v>1.5700260468843918</v>
      </c>
      <c r="CP45" s="120">
        <f t="shared" si="1488"/>
        <v>1.6474297725969806</v>
      </c>
      <c r="CQ45" s="120">
        <f t="shared" si="1489"/>
        <v>1.4517209302325582</v>
      </c>
      <c r="CR45" s="120">
        <f t="shared" si="1490"/>
        <v>1.2190355686770702</v>
      </c>
      <c r="CS45" s="120">
        <f t="shared" si="1491"/>
        <v>1.2533470648815654</v>
      </c>
      <c r="CT45" s="120">
        <f t="shared" si="1492"/>
        <v>1.4176742797432453</v>
      </c>
      <c r="CU45" s="120">
        <f t="shared" si="1493"/>
        <v>1.2968097994346479</v>
      </c>
      <c r="CV45" s="120"/>
      <c r="CW45" s="70" t="s">
        <v>36</v>
      </c>
      <c r="CX45" s="39" t="s">
        <v>36</v>
      </c>
      <c r="CY45" s="284" t="s">
        <v>36</v>
      </c>
      <c r="CZ45" s="284" t="s">
        <v>36</v>
      </c>
      <c r="DA45" s="285" t="s">
        <v>36</v>
      </c>
      <c r="DB45" s="285" t="s">
        <v>36</v>
      </c>
      <c r="DC45" s="285" t="s">
        <v>36</v>
      </c>
      <c r="DD45" s="285" t="s">
        <v>36</v>
      </c>
      <c r="DE45" s="14" t="s">
        <v>36</v>
      </c>
      <c r="DF45" s="14" t="s">
        <v>36</v>
      </c>
      <c r="DG45" s="14" t="s">
        <v>36</v>
      </c>
      <c r="DH45" s="281">
        <v>5371</v>
      </c>
      <c r="DI45" s="280">
        <v>5447</v>
      </c>
      <c r="DJ45" s="280">
        <v>4750</v>
      </c>
      <c r="DK45" s="280">
        <v>6834</v>
      </c>
      <c r="DL45" s="280">
        <v>6924</v>
      </c>
      <c r="DM45" s="280">
        <v>6028</v>
      </c>
      <c r="DN45" s="280">
        <v>5729</v>
      </c>
      <c r="DO45" s="280">
        <v>5711</v>
      </c>
      <c r="DP45" s="32">
        <v>6516</v>
      </c>
      <c r="DQ45" s="32">
        <v>6359</v>
      </c>
      <c r="DR45" s="32">
        <v>6425</v>
      </c>
      <c r="DS45" s="286">
        <f t="shared" si="1494"/>
        <v>5371</v>
      </c>
      <c r="DT45" s="287">
        <f t="shared" si="1495"/>
        <v>5447</v>
      </c>
      <c r="DU45" s="287">
        <f t="shared" si="1496"/>
        <v>4750</v>
      </c>
      <c r="DV45" s="287">
        <f t="shared" si="1497"/>
        <v>6834</v>
      </c>
      <c r="DW45" s="287">
        <f t="shared" si="1498"/>
        <v>6924</v>
      </c>
      <c r="DX45" s="287">
        <f t="shared" si="1499"/>
        <v>6028</v>
      </c>
      <c r="DY45" s="287">
        <f t="shared" si="1500"/>
        <v>5729</v>
      </c>
      <c r="DZ45" s="287">
        <f t="shared" si="1501"/>
        <v>5711</v>
      </c>
      <c r="EA45" s="287">
        <f t="shared" si="1502"/>
        <v>6516</v>
      </c>
      <c r="EB45" s="287">
        <f t="shared" si="1503"/>
        <v>6359</v>
      </c>
      <c r="EC45" s="287">
        <f t="shared" si="1503"/>
        <v>6425</v>
      </c>
      <c r="ED45" s="461">
        <v>400</v>
      </c>
      <c r="EE45" s="444">
        <v>404</v>
      </c>
      <c r="EF45" s="462">
        <v>53</v>
      </c>
      <c r="EG45" s="462">
        <v>55</v>
      </c>
      <c r="EH45" s="468">
        <f t="shared" si="1504"/>
        <v>453</v>
      </c>
      <c r="EI45" s="468">
        <f t="shared" si="1505"/>
        <v>459</v>
      </c>
      <c r="EJ45" s="461">
        <v>778</v>
      </c>
      <c r="EK45" s="444">
        <v>884</v>
      </c>
      <c r="EL45" s="462">
        <v>335</v>
      </c>
      <c r="EM45" s="462">
        <v>238</v>
      </c>
      <c r="EN45" s="468">
        <f t="shared" si="1506"/>
        <v>1113</v>
      </c>
      <c r="EO45" s="468">
        <f t="shared" si="1506"/>
        <v>1122</v>
      </c>
      <c r="EP45" s="461">
        <v>1030</v>
      </c>
      <c r="EQ45" s="444">
        <v>1062</v>
      </c>
      <c r="ER45" s="462">
        <v>52</v>
      </c>
      <c r="ES45" s="462">
        <v>51</v>
      </c>
      <c r="ET45" s="468">
        <f t="shared" si="1507"/>
        <v>1082</v>
      </c>
      <c r="EU45" s="468">
        <f t="shared" si="1507"/>
        <v>1113</v>
      </c>
      <c r="EV45" s="461">
        <v>2579</v>
      </c>
      <c r="EW45" s="444">
        <v>2572</v>
      </c>
      <c r="EX45" s="462">
        <v>288</v>
      </c>
      <c r="EY45" s="462">
        <v>197</v>
      </c>
      <c r="EZ45" s="468">
        <f t="shared" si="1508"/>
        <v>2867</v>
      </c>
      <c r="FA45" s="468">
        <f t="shared" si="1508"/>
        <v>2769</v>
      </c>
      <c r="FB45" s="461">
        <v>2281</v>
      </c>
      <c r="FC45" s="444">
        <v>2509</v>
      </c>
      <c r="FD45" s="462">
        <v>251</v>
      </c>
      <c r="FE45" s="462">
        <v>286</v>
      </c>
      <c r="FF45" s="468">
        <f t="shared" si="1509"/>
        <v>2532</v>
      </c>
      <c r="FG45" s="468">
        <f t="shared" si="1509"/>
        <v>2795</v>
      </c>
      <c r="FH45" s="461">
        <v>1479</v>
      </c>
      <c r="FI45" s="444">
        <v>1262</v>
      </c>
      <c r="FJ45" s="462">
        <v>422</v>
      </c>
      <c r="FK45" s="462">
        <v>272</v>
      </c>
      <c r="FL45" s="468">
        <f t="shared" si="1510"/>
        <v>1901</v>
      </c>
      <c r="FM45" s="468">
        <f t="shared" si="1510"/>
        <v>1534</v>
      </c>
      <c r="FN45" s="461">
        <v>366</v>
      </c>
      <c r="FO45" s="444">
        <v>348</v>
      </c>
      <c r="FP45" s="462">
        <v>229</v>
      </c>
      <c r="FQ45" s="462">
        <v>176</v>
      </c>
      <c r="FR45" s="468">
        <f t="shared" si="1511"/>
        <v>595</v>
      </c>
      <c r="FS45" s="468">
        <f t="shared" si="1511"/>
        <v>524</v>
      </c>
      <c r="FT45" s="461">
        <v>1547</v>
      </c>
      <c r="FU45" s="444">
        <v>1627</v>
      </c>
      <c r="FV45" s="462">
        <v>165</v>
      </c>
      <c r="FW45" s="462">
        <v>145</v>
      </c>
      <c r="FX45" s="468">
        <f t="shared" si="1512"/>
        <v>1712</v>
      </c>
      <c r="FY45" s="468">
        <f t="shared" si="1512"/>
        <v>1772</v>
      </c>
      <c r="FZ45" s="461">
        <v>39</v>
      </c>
      <c r="GA45" s="444">
        <v>45</v>
      </c>
      <c r="GB45" s="462">
        <v>24</v>
      </c>
      <c r="GC45" s="462">
        <v>27</v>
      </c>
      <c r="GD45" s="468">
        <f t="shared" si="1513"/>
        <v>63</v>
      </c>
      <c r="GE45" s="468">
        <f t="shared" si="1513"/>
        <v>72</v>
      </c>
      <c r="GF45" s="461">
        <v>2644</v>
      </c>
      <c r="GG45" s="444">
        <v>2461</v>
      </c>
      <c r="GH45" s="462">
        <v>523</v>
      </c>
      <c r="GI45" s="462">
        <v>447</v>
      </c>
      <c r="GJ45" s="468">
        <f t="shared" si="1514"/>
        <v>3167</v>
      </c>
      <c r="GK45" s="468">
        <f t="shared" si="1514"/>
        <v>2908</v>
      </c>
      <c r="GL45" s="461">
        <v>798</v>
      </c>
      <c r="GM45" s="444">
        <v>757</v>
      </c>
      <c r="GN45" s="462">
        <v>20</v>
      </c>
      <c r="GO45" s="462">
        <v>17</v>
      </c>
      <c r="GP45" s="468">
        <f t="shared" si="1515"/>
        <v>818</v>
      </c>
      <c r="GQ45" s="468">
        <f t="shared" si="1515"/>
        <v>774</v>
      </c>
      <c r="GR45" s="461">
        <v>124</v>
      </c>
      <c r="GS45" s="444">
        <v>73</v>
      </c>
      <c r="GT45" s="462">
        <v>31</v>
      </c>
      <c r="GU45" s="462">
        <v>24</v>
      </c>
      <c r="GV45" s="327">
        <f t="shared" si="1516"/>
        <v>155</v>
      </c>
      <c r="GW45" s="327">
        <f t="shared" si="1516"/>
        <v>97</v>
      </c>
      <c r="GX45" s="501">
        <v>1166</v>
      </c>
      <c r="GY45" s="502">
        <v>1180</v>
      </c>
      <c r="GZ45" s="502">
        <v>1297</v>
      </c>
      <c r="HA45" s="502">
        <v>1329</v>
      </c>
      <c r="HB45" s="503">
        <v>898</v>
      </c>
      <c r="HC45" s="503">
        <v>1025</v>
      </c>
      <c r="HD45" s="503">
        <v>2401</v>
      </c>
      <c r="HE45" s="503">
        <v>2780</v>
      </c>
      <c r="HF45" s="504">
        <v>2870</v>
      </c>
      <c r="HG45" s="501">
        <v>48</v>
      </c>
      <c r="HH45" s="503">
        <v>51</v>
      </c>
      <c r="HI45" s="503">
        <v>128</v>
      </c>
      <c r="HJ45" s="503">
        <v>81</v>
      </c>
      <c r="HK45" s="503">
        <v>26</v>
      </c>
      <c r="HL45" s="503">
        <v>44</v>
      </c>
      <c r="HM45" s="503">
        <v>253</v>
      </c>
      <c r="HN45" s="503">
        <v>275</v>
      </c>
      <c r="HO45" s="504">
        <v>22</v>
      </c>
      <c r="HP45" s="505">
        <f t="shared" si="1517"/>
        <v>1214</v>
      </c>
      <c r="HQ45" s="506">
        <f t="shared" si="1518"/>
        <v>1231</v>
      </c>
      <c r="HR45" s="506">
        <f t="shared" si="1519"/>
        <v>1425</v>
      </c>
      <c r="HS45" s="506">
        <f t="shared" si="1520"/>
        <v>1410</v>
      </c>
      <c r="HT45" s="506">
        <f t="shared" si="1521"/>
        <v>924</v>
      </c>
      <c r="HU45" s="506">
        <f t="shared" si="1522"/>
        <v>1069</v>
      </c>
      <c r="HV45" s="506">
        <f t="shared" si="1523"/>
        <v>2654</v>
      </c>
      <c r="HW45" s="506">
        <f t="shared" si="1524"/>
        <v>3055</v>
      </c>
      <c r="HX45" s="506">
        <f t="shared" si="1525"/>
        <v>2892</v>
      </c>
      <c r="HY45" s="505">
        <f t="shared" si="226"/>
        <v>6151</v>
      </c>
      <c r="HZ45" s="507">
        <f t="shared" si="227"/>
        <v>5994</v>
      </c>
      <c r="IA45" s="507">
        <f t="shared" si="228"/>
        <v>6266</v>
      </c>
      <c r="IB45" s="507">
        <f t="shared" si="229"/>
        <v>5831</v>
      </c>
      <c r="IC45" s="508">
        <f t="shared" si="230"/>
        <v>8562</v>
      </c>
      <c r="ID45" s="508">
        <f t="shared" si="231"/>
        <v>8989</v>
      </c>
      <c r="IE45" s="508">
        <f t="shared" si="232"/>
        <v>7117</v>
      </c>
      <c r="IF45" s="508">
        <f t="shared" si="233"/>
        <v>7257</v>
      </c>
      <c r="IG45" s="508">
        <f t="shared" si="233"/>
        <v>7165</v>
      </c>
      <c r="IH45" s="505">
        <f t="shared" si="234"/>
        <v>3312</v>
      </c>
      <c r="II45" s="506">
        <f t="shared" si="235"/>
        <v>2740</v>
      </c>
      <c r="IJ45" s="506">
        <f t="shared" si="236"/>
        <v>3357</v>
      </c>
      <c r="IK45" s="506">
        <f t="shared" si="237"/>
        <v>1827</v>
      </c>
      <c r="IL45" s="506">
        <f t="shared" si="238"/>
        <v>2319</v>
      </c>
      <c r="IM45" s="506">
        <f t="shared" si="239"/>
        <v>2378</v>
      </c>
      <c r="IN45" s="506">
        <f t="shared" si="240"/>
        <v>1290</v>
      </c>
      <c r="IO45" s="506">
        <f t="shared" si="241"/>
        <v>1296</v>
      </c>
      <c r="IP45" s="506">
        <f t="shared" si="241"/>
        <v>1283</v>
      </c>
      <c r="IQ45" s="505">
        <f t="shared" si="242"/>
        <v>9463</v>
      </c>
      <c r="IR45" s="506">
        <f t="shared" si="243"/>
        <v>8734</v>
      </c>
      <c r="IS45" s="506">
        <f t="shared" si="244"/>
        <v>9623</v>
      </c>
      <c r="IT45" s="506">
        <f t="shared" si="245"/>
        <v>7658</v>
      </c>
      <c r="IU45" s="506">
        <f t="shared" si="246"/>
        <v>10881</v>
      </c>
      <c r="IV45" s="506">
        <f t="shared" si="247"/>
        <v>11367</v>
      </c>
      <c r="IW45" s="506">
        <f t="shared" si="248"/>
        <v>8407</v>
      </c>
      <c r="IX45" s="506">
        <f t="shared" si="249"/>
        <v>8553</v>
      </c>
      <c r="IY45" s="506">
        <f t="shared" si="249"/>
        <v>8448</v>
      </c>
      <c r="IZ45" s="501">
        <v>4726</v>
      </c>
      <c r="JA45" s="502">
        <v>4652</v>
      </c>
      <c r="JB45" s="502">
        <v>4851</v>
      </c>
      <c r="JC45" s="502">
        <v>4775</v>
      </c>
      <c r="JD45" s="503">
        <v>6880</v>
      </c>
      <c r="JE45" s="503">
        <v>7420</v>
      </c>
      <c r="JF45" s="503">
        <v>5440</v>
      </c>
      <c r="JG45" s="503">
        <v>5634</v>
      </c>
      <c r="JH45" s="504">
        <v>5549</v>
      </c>
      <c r="JI45" s="501">
        <v>2871</v>
      </c>
      <c r="JJ45" s="503">
        <v>2199</v>
      </c>
      <c r="JK45" s="503">
        <v>2640</v>
      </c>
      <c r="JL45" s="503">
        <v>1305</v>
      </c>
      <c r="JM45" s="503">
        <v>1867</v>
      </c>
      <c r="JN45" s="503">
        <v>1933</v>
      </c>
      <c r="JO45" s="503">
        <v>905</v>
      </c>
      <c r="JP45" s="503">
        <v>900</v>
      </c>
      <c r="JQ45" s="504">
        <v>899</v>
      </c>
      <c r="JR45" s="505">
        <f t="shared" si="1526"/>
        <v>7597</v>
      </c>
      <c r="JS45" s="506">
        <f t="shared" si="1527"/>
        <v>6851</v>
      </c>
      <c r="JT45" s="506">
        <f t="shared" si="1528"/>
        <v>7491</v>
      </c>
      <c r="JU45" s="506">
        <f t="shared" si="1529"/>
        <v>6080</v>
      </c>
      <c r="JV45" s="506">
        <f t="shared" si="1530"/>
        <v>8747</v>
      </c>
      <c r="JW45" s="506">
        <f t="shared" si="1531"/>
        <v>9353</v>
      </c>
      <c r="JX45" s="506">
        <f t="shared" si="1532"/>
        <v>6345</v>
      </c>
      <c r="JY45" s="506">
        <f t="shared" si="1533"/>
        <v>6534</v>
      </c>
      <c r="JZ45" s="506">
        <f t="shared" si="1533"/>
        <v>6448</v>
      </c>
      <c r="KA45" s="501">
        <v>1425</v>
      </c>
      <c r="KB45" s="502">
        <v>1342</v>
      </c>
      <c r="KC45" s="502">
        <v>1415</v>
      </c>
      <c r="KD45" s="502">
        <v>1056</v>
      </c>
      <c r="KE45" s="503">
        <v>1682</v>
      </c>
      <c r="KF45" s="503">
        <v>1569</v>
      </c>
      <c r="KG45" s="503">
        <v>1677</v>
      </c>
      <c r="KH45" s="503">
        <v>1623</v>
      </c>
      <c r="KI45" s="504">
        <v>1616</v>
      </c>
      <c r="KJ45" s="501">
        <v>441</v>
      </c>
      <c r="KK45" s="503">
        <v>541</v>
      </c>
      <c r="KL45" s="503">
        <v>717</v>
      </c>
      <c r="KM45" s="503">
        <v>522</v>
      </c>
      <c r="KN45" s="503">
        <v>452</v>
      </c>
      <c r="KO45" s="503">
        <v>445</v>
      </c>
      <c r="KP45" s="503">
        <v>385</v>
      </c>
      <c r="KQ45" s="503">
        <v>396</v>
      </c>
      <c r="KR45" s="504">
        <v>384</v>
      </c>
      <c r="KS45" s="505">
        <f t="shared" si="1534"/>
        <v>1866</v>
      </c>
      <c r="KT45" s="506">
        <f t="shared" si="1535"/>
        <v>1883</v>
      </c>
      <c r="KU45" s="506">
        <f t="shared" si="1536"/>
        <v>2132</v>
      </c>
      <c r="KV45" s="506">
        <f t="shared" si="1537"/>
        <v>1578</v>
      </c>
      <c r="KW45" s="506">
        <f t="shared" si="1538"/>
        <v>2134</v>
      </c>
      <c r="KX45" s="506">
        <f t="shared" si="1539"/>
        <v>2014</v>
      </c>
      <c r="KY45" s="506">
        <f t="shared" si="1540"/>
        <v>2062</v>
      </c>
      <c r="KZ45" s="506">
        <f t="shared" si="1541"/>
        <v>2019</v>
      </c>
      <c r="LA45" s="506">
        <f t="shared" si="1541"/>
        <v>2000</v>
      </c>
      <c r="LB45" s="505">
        <f t="shared" si="258"/>
        <v>6251</v>
      </c>
      <c r="LC45" s="507">
        <f t="shared" si="259"/>
        <v>5716</v>
      </c>
      <c r="LD45" s="507">
        <f t="shared" si="260"/>
        <v>5529</v>
      </c>
      <c r="LE45" s="507">
        <f t="shared" si="261"/>
        <v>4550</v>
      </c>
      <c r="LF45" s="508">
        <f t="shared" si="262"/>
        <v>4830</v>
      </c>
      <c r="LG45" s="508">
        <f t="shared" si="263"/>
        <v>4815</v>
      </c>
      <c r="LH45" s="508">
        <f t="shared" si="264"/>
        <v>5081</v>
      </c>
      <c r="LI45" s="508">
        <f t="shared" si="265"/>
        <v>4854</v>
      </c>
      <c r="LJ45" s="508">
        <f t="shared" si="265"/>
        <v>4596</v>
      </c>
      <c r="LK45" s="505">
        <f t="shared" si="266"/>
        <v>1170</v>
      </c>
      <c r="LL45" s="506">
        <f t="shared" si="267"/>
        <v>1074</v>
      </c>
      <c r="LM45" s="506">
        <f t="shared" si="268"/>
        <v>1361</v>
      </c>
      <c r="LN45" s="506">
        <f t="shared" si="269"/>
        <v>888</v>
      </c>
      <c r="LO45" s="506">
        <f t="shared" si="270"/>
        <v>584</v>
      </c>
      <c r="LP45" s="506">
        <f t="shared" si="271"/>
        <v>654</v>
      </c>
      <c r="LQ45" s="506">
        <f t="shared" si="272"/>
        <v>584</v>
      </c>
      <c r="LR45" s="506">
        <f t="shared" si="273"/>
        <v>549</v>
      </c>
      <c r="LS45" s="506">
        <f t="shared" si="273"/>
        <v>510</v>
      </c>
      <c r="LT45" s="505">
        <f t="shared" si="274"/>
        <v>7421</v>
      </c>
      <c r="LU45" s="506">
        <f t="shared" si="275"/>
        <v>6790</v>
      </c>
      <c r="LV45" s="506">
        <f t="shared" si="276"/>
        <v>6890</v>
      </c>
      <c r="LW45" s="506">
        <f t="shared" si="277"/>
        <v>5438</v>
      </c>
      <c r="LX45" s="506">
        <f t="shared" si="278"/>
        <v>5414</v>
      </c>
      <c r="LY45" s="506">
        <f t="shared" si="279"/>
        <v>5469</v>
      </c>
      <c r="LZ45" s="506">
        <f t="shared" si="280"/>
        <v>5665</v>
      </c>
      <c r="MA45" s="506">
        <f t="shared" si="281"/>
        <v>5403</v>
      </c>
      <c r="MB45" s="506">
        <f t="shared" si="281"/>
        <v>5106</v>
      </c>
      <c r="MC45" s="501">
        <v>3674</v>
      </c>
      <c r="MD45" s="502">
        <v>3401</v>
      </c>
      <c r="ME45" s="502">
        <v>3232</v>
      </c>
      <c r="MF45" s="502">
        <v>2643</v>
      </c>
      <c r="MG45" s="503">
        <v>2714</v>
      </c>
      <c r="MH45" s="503">
        <v>2596</v>
      </c>
      <c r="MI45" s="503">
        <v>2596</v>
      </c>
      <c r="MJ45" s="503">
        <v>2537</v>
      </c>
      <c r="MK45" s="504">
        <v>2381</v>
      </c>
      <c r="ML45" s="501">
        <v>865</v>
      </c>
      <c r="MM45" s="503">
        <v>794</v>
      </c>
      <c r="MN45" s="503">
        <v>975</v>
      </c>
      <c r="MO45" s="503">
        <v>660</v>
      </c>
      <c r="MP45" s="503">
        <v>407</v>
      </c>
      <c r="MQ45" s="503">
        <v>505</v>
      </c>
      <c r="MR45" s="503">
        <v>447</v>
      </c>
      <c r="MS45" s="503">
        <v>390</v>
      </c>
      <c r="MT45" s="504">
        <v>387</v>
      </c>
      <c r="MU45" s="505">
        <f t="shared" si="1542"/>
        <v>4539</v>
      </c>
      <c r="MV45" s="506">
        <f t="shared" si="1543"/>
        <v>4195</v>
      </c>
      <c r="MW45" s="506">
        <f t="shared" si="1544"/>
        <v>4207</v>
      </c>
      <c r="MX45" s="506">
        <f t="shared" si="1545"/>
        <v>3303</v>
      </c>
      <c r="MY45" s="506">
        <f t="shared" si="1546"/>
        <v>3121</v>
      </c>
      <c r="MZ45" s="506">
        <f t="shared" si="1547"/>
        <v>3101</v>
      </c>
      <c r="NA45" s="506">
        <f t="shared" si="1548"/>
        <v>3043</v>
      </c>
      <c r="NB45" s="506">
        <f t="shared" si="1549"/>
        <v>2927</v>
      </c>
      <c r="NC45" s="506">
        <f t="shared" si="1549"/>
        <v>2768</v>
      </c>
      <c r="ND45" s="501">
        <v>764</v>
      </c>
      <c r="NE45" s="502">
        <v>618</v>
      </c>
      <c r="NF45" s="502">
        <v>656</v>
      </c>
      <c r="NG45" s="502">
        <v>597</v>
      </c>
      <c r="NH45" s="503">
        <v>638</v>
      </c>
      <c r="NI45" s="503">
        <v>668</v>
      </c>
      <c r="NJ45" s="503">
        <v>677</v>
      </c>
      <c r="NK45" s="503">
        <v>565</v>
      </c>
      <c r="NL45" s="504">
        <v>557</v>
      </c>
      <c r="NM45" s="501">
        <v>51</v>
      </c>
      <c r="NN45" s="503">
        <v>49</v>
      </c>
      <c r="NO45" s="503">
        <v>57</v>
      </c>
      <c r="NP45" s="503">
        <v>62</v>
      </c>
      <c r="NQ45" s="503">
        <v>39</v>
      </c>
      <c r="NR45" s="503">
        <v>24</v>
      </c>
      <c r="NS45" s="503">
        <v>28</v>
      </c>
      <c r="NT45" s="503">
        <v>27</v>
      </c>
      <c r="NU45" s="504">
        <v>9</v>
      </c>
      <c r="NV45" s="505">
        <f t="shared" si="1550"/>
        <v>815</v>
      </c>
      <c r="NW45" s="506">
        <f t="shared" si="1551"/>
        <v>667</v>
      </c>
      <c r="NX45" s="506">
        <f t="shared" si="1552"/>
        <v>713</v>
      </c>
      <c r="NY45" s="506">
        <f t="shared" si="1553"/>
        <v>659</v>
      </c>
      <c r="NZ45" s="506">
        <f t="shared" si="1554"/>
        <v>677</v>
      </c>
      <c r="OA45" s="506">
        <f t="shared" si="1555"/>
        <v>692</v>
      </c>
      <c r="OB45" s="506">
        <f t="shared" si="1556"/>
        <v>705</v>
      </c>
      <c r="OC45" s="506">
        <f t="shared" si="1557"/>
        <v>592</v>
      </c>
      <c r="OD45" s="506">
        <f t="shared" si="1557"/>
        <v>566</v>
      </c>
      <c r="OE45" s="501">
        <v>1813</v>
      </c>
      <c r="OF45" s="502">
        <v>1697</v>
      </c>
      <c r="OG45" s="502">
        <v>1641</v>
      </c>
      <c r="OH45" s="502">
        <v>1310</v>
      </c>
      <c r="OI45" s="503">
        <v>1478</v>
      </c>
      <c r="OJ45" s="503">
        <v>1551</v>
      </c>
      <c r="OK45" s="503">
        <v>1808</v>
      </c>
      <c r="OL45" s="503">
        <v>1752</v>
      </c>
      <c r="OM45" s="504">
        <v>1658</v>
      </c>
      <c r="ON45" s="501">
        <v>254</v>
      </c>
      <c r="OO45" s="503">
        <v>231</v>
      </c>
      <c r="OP45" s="503">
        <v>329</v>
      </c>
      <c r="OQ45" s="503">
        <v>166</v>
      </c>
      <c r="OR45" s="503">
        <v>138</v>
      </c>
      <c r="OS45" s="503">
        <v>125</v>
      </c>
      <c r="OT45" s="503">
        <v>109</v>
      </c>
      <c r="OU45" s="503">
        <v>132</v>
      </c>
      <c r="OV45" s="504">
        <v>114</v>
      </c>
      <c r="OW45" s="505">
        <f t="shared" si="1558"/>
        <v>2067</v>
      </c>
      <c r="OX45" s="506">
        <f t="shared" si="1559"/>
        <v>1928</v>
      </c>
      <c r="OY45" s="506">
        <f t="shared" si="1560"/>
        <v>1970</v>
      </c>
      <c r="OZ45" s="506">
        <f t="shared" si="1561"/>
        <v>1476</v>
      </c>
      <c r="PA45" s="506">
        <f t="shared" si="1562"/>
        <v>1616</v>
      </c>
      <c r="PB45" s="506">
        <f t="shared" si="1563"/>
        <v>1676</v>
      </c>
      <c r="PC45" s="506">
        <f t="shared" si="1564"/>
        <v>1917</v>
      </c>
      <c r="PD45" s="506">
        <f t="shared" si="1565"/>
        <v>1884</v>
      </c>
      <c r="PE45" s="506">
        <f t="shared" si="1565"/>
        <v>1772</v>
      </c>
      <c r="PF45" s="277"/>
      <c r="PG45" s="277"/>
    </row>
    <row r="46" spans="1:423" s="12" customFormat="1" x14ac:dyDescent="0.2">
      <c r="A46" s="11" t="s">
        <v>53</v>
      </c>
      <c r="B46" s="34">
        <f t="shared" si="1428"/>
        <v>15171</v>
      </c>
      <c r="C46" s="34">
        <f t="shared" si="1429"/>
        <v>18341</v>
      </c>
      <c r="D46" s="34">
        <f t="shared" si="1430"/>
        <v>19000</v>
      </c>
      <c r="E46" s="34">
        <f t="shared" si="1431"/>
        <v>20497</v>
      </c>
      <c r="F46" s="34">
        <f t="shared" si="1432"/>
        <v>22279</v>
      </c>
      <c r="G46" s="34">
        <f t="shared" si="1433"/>
        <v>23613</v>
      </c>
      <c r="H46" s="34">
        <f t="shared" si="1434"/>
        <v>24414</v>
      </c>
      <c r="I46" s="34">
        <f t="shared" si="1435"/>
        <v>25005</v>
      </c>
      <c r="J46" s="34">
        <f t="shared" si="1436"/>
        <v>25053</v>
      </c>
      <c r="K46" s="34">
        <f t="shared" si="1437"/>
        <v>24802</v>
      </c>
      <c r="L46" s="34">
        <f t="shared" si="1438"/>
        <v>21682</v>
      </c>
      <c r="M46" s="35">
        <f t="shared" si="1439"/>
        <v>5916</v>
      </c>
      <c r="N46" s="29">
        <f t="shared" si="1440"/>
        <v>8424</v>
      </c>
      <c r="O46" s="29">
        <f t="shared" si="1441"/>
        <v>8787</v>
      </c>
      <c r="P46" s="29">
        <f t="shared" si="1442"/>
        <v>9514</v>
      </c>
      <c r="Q46" s="29">
        <f t="shared" si="1443"/>
        <v>12077</v>
      </c>
      <c r="R46" s="29">
        <f t="shared" si="1444"/>
        <v>12526</v>
      </c>
      <c r="S46" s="29">
        <f t="shared" si="1445"/>
        <v>12358</v>
      </c>
      <c r="T46" s="29">
        <f t="shared" si="1446"/>
        <v>13007</v>
      </c>
      <c r="U46" s="29">
        <f t="shared" si="1447"/>
        <v>13384</v>
      </c>
      <c r="V46" s="29">
        <f t="shared" si="1448"/>
        <v>13131</v>
      </c>
      <c r="W46" s="29">
        <f t="shared" si="1449"/>
        <v>11248</v>
      </c>
      <c r="X46" s="35">
        <f t="shared" si="1450"/>
        <v>21087</v>
      </c>
      <c r="Y46" s="29">
        <f t="shared" si="1451"/>
        <v>26765</v>
      </c>
      <c r="Z46" s="29">
        <f t="shared" si="1452"/>
        <v>27787</v>
      </c>
      <c r="AA46" s="29">
        <f t="shared" si="1453"/>
        <v>30011</v>
      </c>
      <c r="AB46" s="29">
        <f t="shared" si="1454"/>
        <v>34356</v>
      </c>
      <c r="AC46" s="29">
        <f t="shared" si="1455"/>
        <v>36139</v>
      </c>
      <c r="AD46" s="29">
        <f t="shared" si="1456"/>
        <v>36772</v>
      </c>
      <c r="AE46" s="29">
        <f t="shared" si="1457"/>
        <v>38012</v>
      </c>
      <c r="AF46" s="29">
        <f t="shared" si="1458"/>
        <v>38437</v>
      </c>
      <c r="AG46" s="29">
        <f t="shared" si="1459"/>
        <v>37933</v>
      </c>
      <c r="AH46" s="29">
        <f t="shared" si="1460"/>
        <v>32930</v>
      </c>
      <c r="AI46" s="42">
        <v>5101</v>
      </c>
      <c r="AJ46" s="31">
        <v>6302</v>
      </c>
      <c r="AK46" s="31">
        <v>6526</v>
      </c>
      <c r="AL46" s="31">
        <v>6699</v>
      </c>
      <c r="AM46" s="32">
        <v>7151</v>
      </c>
      <c r="AN46" s="32">
        <v>7542</v>
      </c>
      <c r="AO46" s="32">
        <v>7848</v>
      </c>
      <c r="AP46" s="32">
        <v>7995</v>
      </c>
      <c r="AQ46" s="32">
        <v>8073</v>
      </c>
      <c r="AR46" s="32">
        <v>6673</v>
      </c>
      <c r="AS46" s="32">
        <v>6722</v>
      </c>
      <c r="AT46" s="42">
        <v>1032</v>
      </c>
      <c r="AU46" s="32">
        <v>2225</v>
      </c>
      <c r="AV46" s="32">
        <v>2164</v>
      </c>
      <c r="AW46" s="32">
        <v>2527</v>
      </c>
      <c r="AX46" s="32">
        <v>3485</v>
      </c>
      <c r="AY46" s="32">
        <v>3293</v>
      </c>
      <c r="AZ46" s="32">
        <v>3413</v>
      </c>
      <c r="BA46" s="32">
        <v>3401</v>
      </c>
      <c r="BB46" s="32">
        <v>3763</v>
      </c>
      <c r="BC46" s="32">
        <v>3051</v>
      </c>
      <c r="BD46" s="32">
        <v>3361</v>
      </c>
      <c r="BE46" s="33">
        <f t="shared" si="1461"/>
        <v>8482</v>
      </c>
      <c r="BF46" s="30">
        <f t="shared" si="1462"/>
        <v>11383</v>
      </c>
      <c r="BG46" s="30">
        <f t="shared" si="1463"/>
        <v>11836</v>
      </c>
      <c r="BH46" s="30">
        <f t="shared" si="1464"/>
        <v>12297</v>
      </c>
      <c r="BI46" s="30">
        <f t="shared" si="1465"/>
        <v>14875</v>
      </c>
      <c r="BJ46" s="30">
        <f t="shared" si="1466"/>
        <v>15242</v>
      </c>
      <c r="BK46" s="30">
        <f t="shared" si="1467"/>
        <v>15759</v>
      </c>
      <c r="BL46" s="30">
        <f t="shared" si="1468"/>
        <v>16196</v>
      </c>
      <c r="BM46" s="30">
        <f t="shared" si="1469"/>
        <v>16922</v>
      </c>
      <c r="BN46" s="30">
        <f t="shared" si="1470"/>
        <v>14895</v>
      </c>
      <c r="BO46" s="30">
        <f t="shared" si="1470"/>
        <v>15310</v>
      </c>
      <c r="BP46" s="117">
        <f t="shared" si="1471"/>
        <v>3381</v>
      </c>
      <c r="BQ46" s="118">
        <f t="shared" si="1472"/>
        <v>5081</v>
      </c>
      <c r="BR46" s="118">
        <f t="shared" si="1473"/>
        <v>5310</v>
      </c>
      <c r="BS46" s="118">
        <f t="shared" si="1474"/>
        <v>5598</v>
      </c>
      <c r="BT46" s="118">
        <f t="shared" si="1475"/>
        <v>7724</v>
      </c>
      <c r="BU46" s="118">
        <f t="shared" si="1476"/>
        <v>7700</v>
      </c>
      <c r="BV46" s="118">
        <f t="shared" si="1477"/>
        <v>7911</v>
      </c>
      <c r="BW46" s="118">
        <f t="shared" si="1478"/>
        <v>8201</v>
      </c>
      <c r="BX46" s="118">
        <f t="shared" si="1479"/>
        <v>8849</v>
      </c>
      <c r="BY46" s="118">
        <f t="shared" si="1480"/>
        <v>8222</v>
      </c>
      <c r="BZ46" s="118">
        <f t="shared" si="1480"/>
        <v>8588</v>
      </c>
      <c r="CA46" s="400">
        <f t="shared" si="174"/>
        <v>0.39860881867484083</v>
      </c>
      <c r="CB46" s="401">
        <f t="shared" si="175"/>
        <v>0.44636738996749536</v>
      </c>
      <c r="CC46" s="401">
        <f t="shared" si="176"/>
        <v>0.44863129435620142</v>
      </c>
      <c r="CD46" s="401">
        <f t="shared" si="177"/>
        <v>0.45523298365454989</v>
      </c>
      <c r="CE46" s="401">
        <f t="shared" si="178"/>
        <v>0.51926050420168068</v>
      </c>
      <c r="CF46" s="401">
        <f t="shared" si="179"/>
        <v>0.5051830468442462</v>
      </c>
      <c r="CG46" s="401">
        <f t="shared" si="180"/>
        <v>0.50199885779554543</v>
      </c>
      <c r="CH46" s="401">
        <f t="shared" si="1481"/>
        <v>0.5063595949617189</v>
      </c>
      <c r="CI46" s="401">
        <f t="shared" si="1482"/>
        <v>0.52292873182838906</v>
      </c>
      <c r="CJ46" s="401">
        <f t="shared" si="1483"/>
        <v>0.55199731453507883</v>
      </c>
      <c r="CK46" s="401">
        <f t="shared" si="1483"/>
        <v>0.56094056172436313</v>
      </c>
      <c r="CL46" s="119">
        <f t="shared" si="1484"/>
        <v>0.66281121348755145</v>
      </c>
      <c r="CM46" s="120">
        <f t="shared" si="1485"/>
        <v>0.80625198349730243</v>
      </c>
      <c r="CN46" s="120">
        <f t="shared" si="1486"/>
        <v>0.81366840330983758</v>
      </c>
      <c r="CO46" s="120">
        <f t="shared" si="1487"/>
        <v>0.83564711150918047</v>
      </c>
      <c r="CP46" s="120">
        <f t="shared" si="1488"/>
        <v>1.0801286533351979</v>
      </c>
      <c r="CQ46" s="120">
        <f t="shared" si="1489"/>
        <v>1.0209493503049589</v>
      </c>
      <c r="CR46" s="120">
        <f t="shared" si="1490"/>
        <v>1.0080275229357798</v>
      </c>
      <c r="CS46" s="120">
        <f t="shared" si="1491"/>
        <v>1.0257661038148842</v>
      </c>
      <c r="CT46" s="120">
        <f t="shared" si="1492"/>
        <v>1.0961228787315744</v>
      </c>
      <c r="CU46" s="120">
        <f t="shared" si="1493"/>
        <v>1.2321294769968529</v>
      </c>
      <c r="CV46" s="120"/>
      <c r="CW46" s="70" t="s">
        <v>36</v>
      </c>
      <c r="CX46" s="39" t="s">
        <v>36</v>
      </c>
      <c r="CY46" s="284" t="s">
        <v>36</v>
      </c>
      <c r="CZ46" s="284" t="s">
        <v>36</v>
      </c>
      <c r="DA46" s="285" t="s">
        <v>36</v>
      </c>
      <c r="DB46" s="285" t="s">
        <v>36</v>
      </c>
      <c r="DC46" s="285" t="s">
        <v>36</v>
      </c>
      <c r="DD46" s="285" t="s">
        <v>36</v>
      </c>
      <c r="DE46" s="14" t="s">
        <v>36</v>
      </c>
      <c r="DF46" s="14" t="s">
        <v>36</v>
      </c>
      <c r="DG46" s="14" t="s">
        <v>36</v>
      </c>
      <c r="DH46" s="281">
        <v>2349</v>
      </c>
      <c r="DI46" s="280">
        <v>2856</v>
      </c>
      <c r="DJ46" s="280">
        <v>3146</v>
      </c>
      <c r="DK46" s="280">
        <v>3071</v>
      </c>
      <c r="DL46" s="280">
        <v>4239</v>
      </c>
      <c r="DM46" s="280">
        <v>4407</v>
      </c>
      <c r="DN46" s="280">
        <v>4498</v>
      </c>
      <c r="DO46" s="280">
        <v>4800</v>
      </c>
      <c r="DP46" s="32">
        <v>5086</v>
      </c>
      <c r="DQ46" s="32">
        <v>5171</v>
      </c>
      <c r="DR46" s="32">
        <v>5227</v>
      </c>
      <c r="DS46" s="286">
        <f t="shared" si="1494"/>
        <v>2349</v>
      </c>
      <c r="DT46" s="287">
        <f t="shared" si="1495"/>
        <v>2856</v>
      </c>
      <c r="DU46" s="287">
        <f t="shared" si="1496"/>
        <v>3146</v>
      </c>
      <c r="DV46" s="287">
        <f t="shared" si="1497"/>
        <v>3071</v>
      </c>
      <c r="DW46" s="287">
        <f t="shared" si="1498"/>
        <v>4239</v>
      </c>
      <c r="DX46" s="287">
        <f t="shared" si="1499"/>
        <v>4407</v>
      </c>
      <c r="DY46" s="287">
        <f t="shared" si="1500"/>
        <v>4498</v>
      </c>
      <c r="DZ46" s="287">
        <f t="shared" si="1501"/>
        <v>4800</v>
      </c>
      <c r="EA46" s="287">
        <f t="shared" si="1502"/>
        <v>5086</v>
      </c>
      <c r="EB46" s="287">
        <f t="shared" si="1503"/>
        <v>5171</v>
      </c>
      <c r="EC46" s="287">
        <f t="shared" si="1503"/>
        <v>5227</v>
      </c>
      <c r="ED46" s="461">
        <v>369</v>
      </c>
      <c r="EE46" s="444">
        <v>250</v>
      </c>
      <c r="EF46" s="462">
        <v>23</v>
      </c>
      <c r="EG46" s="462">
        <v>14</v>
      </c>
      <c r="EH46" s="468">
        <f t="shared" si="1504"/>
        <v>392</v>
      </c>
      <c r="EI46" s="468">
        <f t="shared" si="1505"/>
        <v>264</v>
      </c>
      <c r="EJ46" s="461">
        <v>857</v>
      </c>
      <c r="EK46" s="444">
        <v>737</v>
      </c>
      <c r="EL46" s="462">
        <v>761</v>
      </c>
      <c r="EM46" s="462">
        <v>383</v>
      </c>
      <c r="EN46" s="468">
        <f t="shared" si="1506"/>
        <v>1618</v>
      </c>
      <c r="EO46" s="468">
        <f t="shared" si="1506"/>
        <v>1120</v>
      </c>
      <c r="EP46" s="461">
        <v>2061</v>
      </c>
      <c r="EQ46" s="444">
        <v>1990</v>
      </c>
      <c r="ER46" s="462">
        <v>93</v>
      </c>
      <c r="ES46" s="462">
        <v>97</v>
      </c>
      <c r="ET46" s="468">
        <f t="shared" si="1507"/>
        <v>2154</v>
      </c>
      <c r="EU46" s="468">
        <f t="shared" si="1507"/>
        <v>2087</v>
      </c>
      <c r="EV46" s="461">
        <v>1079</v>
      </c>
      <c r="EW46" s="444">
        <v>1093</v>
      </c>
      <c r="EX46" s="462">
        <v>84</v>
      </c>
      <c r="EY46" s="462">
        <v>80</v>
      </c>
      <c r="EZ46" s="468">
        <f t="shared" si="1508"/>
        <v>1163</v>
      </c>
      <c r="FA46" s="468">
        <f t="shared" si="1508"/>
        <v>1173</v>
      </c>
      <c r="FB46" s="461">
        <v>1761</v>
      </c>
      <c r="FC46" s="444">
        <v>1712</v>
      </c>
      <c r="FD46" s="462">
        <v>271</v>
      </c>
      <c r="FE46" s="462">
        <v>262</v>
      </c>
      <c r="FF46" s="468">
        <f t="shared" si="1509"/>
        <v>2032</v>
      </c>
      <c r="FG46" s="468">
        <f t="shared" si="1509"/>
        <v>1974</v>
      </c>
      <c r="FH46" s="461">
        <v>1806</v>
      </c>
      <c r="FI46" s="444">
        <v>1916</v>
      </c>
      <c r="FJ46" s="462">
        <v>286</v>
      </c>
      <c r="FK46" s="462">
        <v>224</v>
      </c>
      <c r="FL46" s="468">
        <f t="shared" si="1510"/>
        <v>2092</v>
      </c>
      <c r="FM46" s="468">
        <f t="shared" si="1510"/>
        <v>2140</v>
      </c>
      <c r="FN46" s="461">
        <v>2612</v>
      </c>
      <c r="FO46" s="444">
        <v>977</v>
      </c>
      <c r="FP46" s="462">
        <v>1542</v>
      </c>
      <c r="FQ46" s="462">
        <v>162</v>
      </c>
      <c r="FR46" s="468">
        <f t="shared" si="1511"/>
        <v>4154</v>
      </c>
      <c r="FS46" s="468">
        <f t="shared" si="1511"/>
        <v>1139</v>
      </c>
      <c r="FT46" s="461">
        <v>2240</v>
      </c>
      <c r="FU46" s="444">
        <v>1669</v>
      </c>
      <c r="FV46" s="462">
        <v>883</v>
      </c>
      <c r="FW46" s="462">
        <v>589</v>
      </c>
      <c r="FX46" s="468">
        <f t="shared" si="1512"/>
        <v>3123</v>
      </c>
      <c r="FY46" s="468">
        <f t="shared" si="1512"/>
        <v>2258</v>
      </c>
      <c r="FZ46" s="461">
        <v>56</v>
      </c>
      <c r="GA46" s="444">
        <v>45</v>
      </c>
      <c r="GB46" s="462">
        <v>45</v>
      </c>
      <c r="GC46" s="462">
        <v>26</v>
      </c>
      <c r="GD46" s="468">
        <f t="shared" si="1513"/>
        <v>101</v>
      </c>
      <c r="GE46" s="468">
        <f t="shared" si="1513"/>
        <v>71</v>
      </c>
      <c r="GF46" s="461">
        <v>4044</v>
      </c>
      <c r="GG46" s="444">
        <v>3435</v>
      </c>
      <c r="GH46" s="462">
        <v>805</v>
      </c>
      <c r="GI46" s="462">
        <v>679</v>
      </c>
      <c r="GJ46" s="468">
        <f t="shared" si="1514"/>
        <v>4849</v>
      </c>
      <c r="GK46" s="468">
        <f t="shared" si="1514"/>
        <v>4114</v>
      </c>
      <c r="GL46" s="461">
        <v>1003</v>
      </c>
      <c r="GM46" s="444">
        <v>924</v>
      </c>
      <c r="GN46" s="462">
        <v>100</v>
      </c>
      <c r="GO46" s="462">
        <v>134</v>
      </c>
      <c r="GP46" s="468">
        <f t="shared" si="1515"/>
        <v>1103</v>
      </c>
      <c r="GQ46" s="468">
        <f t="shared" si="1515"/>
        <v>1058</v>
      </c>
      <c r="GR46" s="461">
        <v>241</v>
      </c>
      <c r="GS46" s="444">
        <v>212</v>
      </c>
      <c r="GT46" s="462">
        <v>16</v>
      </c>
      <c r="GU46" s="462">
        <v>10</v>
      </c>
      <c r="GV46" s="327">
        <f t="shared" si="1516"/>
        <v>257</v>
      </c>
      <c r="GW46" s="327">
        <f t="shared" si="1516"/>
        <v>222</v>
      </c>
      <c r="GX46" s="501">
        <v>899</v>
      </c>
      <c r="GY46" s="502">
        <v>1025</v>
      </c>
      <c r="GZ46" s="502">
        <v>1065</v>
      </c>
      <c r="HA46" s="502">
        <v>1159</v>
      </c>
      <c r="HB46" s="503">
        <v>1551</v>
      </c>
      <c r="HC46" s="503">
        <v>1676</v>
      </c>
      <c r="HD46" s="503">
        <v>1691</v>
      </c>
      <c r="HE46" s="503">
        <v>1763</v>
      </c>
      <c r="HF46" s="504">
        <v>1790</v>
      </c>
      <c r="HG46" s="501">
        <v>22</v>
      </c>
      <c r="HH46" s="503">
        <v>38</v>
      </c>
      <c r="HI46" s="503">
        <v>42</v>
      </c>
      <c r="HJ46" s="503">
        <v>46</v>
      </c>
      <c r="HK46" s="503">
        <v>69</v>
      </c>
      <c r="HL46" s="503">
        <v>68</v>
      </c>
      <c r="HM46" s="503">
        <v>59</v>
      </c>
      <c r="HN46" s="503">
        <v>59</v>
      </c>
      <c r="HO46" s="504">
        <v>8</v>
      </c>
      <c r="HP46" s="505">
        <f t="shared" si="1517"/>
        <v>921</v>
      </c>
      <c r="HQ46" s="506">
        <f t="shared" si="1518"/>
        <v>1063</v>
      </c>
      <c r="HR46" s="506">
        <f t="shared" si="1519"/>
        <v>1107</v>
      </c>
      <c r="HS46" s="506">
        <f t="shared" si="1520"/>
        <v>1205</v>
      </c>
      <c r="HT46" s="506">
        <f t="shared" si="1521"/>
        <v>1620</v>
      </c>
      <c r="HU46" s="506">
        <f t="shared" si="1522"/>
        <v>1744</v>
      </c>
      <c r="HV46" s="506">
        <f t="shared" si="1523"/>
        <v>1750</v>
      </c>
      <c r="HW46" s="506">
        <f t="shared" si="1524"/>
        <v>1822</v>
      </c>
      <c r="HX46" s="506">
        <f t="shared" si="1525"/>
        <v>1798</v>
      </c>
      <c r="HY46" s="505">
        <f t="shared" si="226"/>
        <v>3790</v>
      </c>
      <c r="HZ46" s="507">
        <f t="shared" si="227"/>
        <v>4638</v>
      </c>
      <c r="IA46" s="507">
        <f t="shared" si="228"/>
        <v>4973</v>
      </c>
      <c r="IB46" s="507">
        <f t="shared" si="229"/>
        <v>5724</v>
      </c>
      <c r="IC46" s="508">
        <f t="shared" si="230"/>
        <v>6654</v>
      </c>
      <c r="ID46" s="508">
        <f t="shared" si="231"/>
        <v>6616</v>
      </c>
      <c r="IE46" s="508">
        <f t="shared" si="232"/>
        <v>6937</v>
      </c>
      <c r="IF46" s="508">
        <f t="shared" si="233"/>
        <v>7311</v>
      </c>
      <c r="IG46" s="508">
        <f t="shared" si="233"/>
        <v>7431</v>
      </c>
      <c r="IH46" s="505">
        <f t="shared" si="234"/>
        <v>1225</v>
      </c>
      <c r="II46" s="506">
        <f t="shared" si="235"/>
        <v>1574</v>
      </c>
      <c r="IJ46" s="506">
        <f t="shared" si="236"/>
        <v>1580</v>
      </c>
      <c r="IK46" s="506">
        <f t="shared" si="237"/>
        <v>1862</v>
      </c>
      <c r="IL46" s="506">
        <f t="shared" si="238"/>
        <v>2031</v>
      </c>
      <c r="IM46" s="506">
        <f t="shared" si="239"/>
        <v>2283</v>
      </c>
      <c r="IN46" s="506">
        <f t="shared" si="240"/>
        <v>2332</v>
      </c>
      <c r="IO46" s="506">
        <f t="shared" si="241"/>
        <v>2891</v>
      </c>
      <c r="IP46" s="506">
        <f t="shared" si="241"/>
        <v>2386</v>
      </c>
      <c r="IQ46" s="505">
        <f t="shared" si="242"/>
        <v>5015</v>
      </c>
      <c r="IR46" s="506">
        <f t="shared" si="243"/>
        <v>6212</v>
      </c>
      <c r="IS46" s="506">
        <f t="shared" si="244"/>
        <v>6553</v>
      </c>
      <c r="IT46" s="506">
        <f t="shared" si="245"/>
        <v>7586</v>
      </c>
      <c r="IU46" s="506">
        <f t="shared" si="246"/>
        <v>8685</v>
      </c>
      <c r="IV46" s="506">
        <f t="shared" si="247"/>
        <v>8899</v>
      </c>
      <c r="IW46" s="506">
        <f t="shared" si="248"/>
        <v>9269</v>
      </c>
      <c r="IX46" s="506">
        <f t="shared" si="249"/>
        <v>10202</v>
      </c>
      <c r="IY46" s="506">
        <f t="shared" si="249"/>
        <v>9817</v>
      </c>
      <c r="IZ46" s="501">
        <v>2518</v>
      </c>
      <c r="JA46" s="502">
        <v>3219</v>
      </c>
      <c r="JB46" s="502">
        <v>3502</v>
      </c>
      <c r="JC46" s="502">
        <v>4034</v>
      </c>
      <c r="JD46" s="503">
        <v>5039</v>
      </c>
      <c r="JE46" s="503">
        <v>4781</v>
      </c>
      <c r="JF46" s="503">
        <v>5118</v>
      </c>
      <c r="JG46" s="503">
        <v>5446</v>
      </c>
      <c r="JH46" s="504">
        <v>5593</v>
      </c>
      <c r="JI46" s="501">
        <v>795</v>
      </c>
      <c r="JJ46" s="503">
        <v>1056</v>
      </c>
      <c r="JK46" s="503">
        <v>1033</v>
      </c>
      <c r="JL46" s="503">
        <v>1198</v>
      </c>
      <c r="JM46" s="503">
        <v>1298</v>
      </c>
      <c r="JN46" s="503">
        <v>1456</v>
      </c>
      <c r="JO46" s="503">
        <v>1501</v>
      </c>
      <c r="JP46" s="503">
        <v>2142</v>
      </c>
      <c r="JQ46" s="504">
        <v>1649</v>
      </c>
      <c r="JR46" s="505">
        <f t="shared" si="1526"/>
        <v>3313</v>
      </c>
      <c r="JS46" s="506">
        <f t="shared" si="1527"/>
        <v>4275</v>
      </c>
      <c r="JT46" s="506">
        <f t="shared" si="1528"/>
        <v>4535</v>
      </c>
      <c r="JU46" s="506">
        <f t="shared" si="1529"/>
        <v>5232</v>
      </c>
      <c r="JV46" s="506">
        <f t="shared" si="1530"/>
        <v>6337</v>
      </c>
      <c r="JW46" s="506">
        <f t="shared" si="1531"/>
        <v>6237</v>
      </c>
      <c r="JX46" s="506">
        <f t="shared" si="1532"/>
        <v>6619</v>
      </c>
      <c r="JY46" s="506">
        <f t="shared" si="1533"/>
        <v>7588</v>
      </c>
      <c r="JZ46" s="506">
        <f t="shared" si="1533"/>
        <v>7242</v>
      </c>
      <c r="KA46" s="501">
        <v>1272</v>
      </c>
      <c r="KB46" s="502">
        <v>1419</v>
      </c>
      <c r="KC46" s="502">
        <v>1471</v>
      </c>
      <c r="KD46" s="502">
        <v>1690</v>
      </c>
      <c r="KE46" s="503">
        <v>1615</v>
      </c>
      <c r="KF46" s="503">
        <v>1835</v>
      </c>
      <c r="KG46" s="503">
        <v>1819</v>
      </c>
      <c r="KH46" s="503">
        <v>1865</v>
      </c>
      <c r="KI46" s="504">
        <v>1838</v>
      </c>
      <c r="KJ46" s="501">
        <v>430</v>
      </c>
      <c r="KK46" s="503">
        <v>518</v>
      </c>
      <c r="KL46" s="503">
        <v>547</v>
      </c>
      <c r="KM46" s="503">
        <v>664</v>
      </c>
      <c r="KN46" s="503">
        <v>733</v>
      </c>
      <c r="KO46" s="503">
        <v>827</v>
      </c>
      <c r="KP46" s="503">
        <v>831</v>
      </c>
      <c r="KQ46" s="503">
        <v>749</v>
      </c>
      <c r="KR46" s="504">
        <v>737</v>
      </c>
      <c r="KS46" s="505">
        <f t="shared" si="1534"/>
        <v>1702</v>
      </c>
      <c r="KT46" s="506">
        <f t="shared" si="1535"/>
        <v>1937</v>
      </c>
      <c r="KU46" s="506">
        <f t="shared" si="1536"/>
        <v>2018</v>
      </c>
      <c r="KV46" s="506">
        <f t="shared" si="1537"/>
        <v>2354</v>
      </c>
      <c r="KW46" s="506">
        <f t="shared" si="1538"/>
        <v>2348</v>
      </c>
      <c r="KX46" s="506">
        <f t="shared" si="1539"/>
        <v>2662</v>
      </c>
      <c r="KY46" s="506">
        <f t="shared" si="1540"/>
        <v>2650</v>
      </c>
      <c r="KZ46" s="506">
        <f t="shared" si="1541"/>
        <v>2614</v>
      </c>
      <c r="LA46" s="506">
        <f t="shared" si="1541"/>
        <v>2575</v>
      </c>
      <c r="LB46" s="505">
        <f t="shared" si="258"/>
        <v>5381</v>
      </c>
      <c r="LC46" s="507">
        <f t="shared" si="259"/>
        <v>6376</v>
      </c>
      <c r="LD46" s="507">
        <f t="shared" si="260"/>
        <v>6436</v>
      </c>
      <c r="LE46" s="507">
        <f t="shared" si="261"/>
        <v>6915</v>
      </c>
      <c r="LF46" s="508">
        <f t="shared" si="262"/>
        <v>6923</v>
      </c>
      <c r="LG46" s="508">
        <f t="shared" si="263"/>
        <v>7779</v>
      </c>
      <c r="LH46" s="508">
        <f t="shared" si="264"/>
        <v>7938</v>
      </c>
      <c r="LI46" s="508">
        <f t="shared" si="265"/>
        <v>7936</v>
      </c>
      <c r="LJ46" s="508">
        <f t="shared" si="265"/>
        <v>7759</v>
      </c>
      <c r="LK46" s="505">
        <f t="shared" si="266"/>
        <v>1288</v>
      </c>
      <c r="LL46" s="506">
        <f t="shared" si="267"/>
        <v>1731</v>
      </c>
      <c r="LM46" s="506">
        <f t="shared" si="268"/>
        <v>1855</v>
      </c>
      <c r="LN46" s="506">
        <f t="shared" si="269"/>
        <v>2008</v>
      </c>
      <c r="LO46" s="506">
        <f t="shared" si="270"/>
        <v>2253</v>
      </c>
      <c r="LP46" s="506">
        <f t="shared" si="271"/>
        <v>2475</v>
      </c>
      <c r="LQ46" s="506">
        <f t="shared" si="272"/>
        <v>2056</v>
      </c>
      <c r="LR46" s="506">
        <f t="shared" si="273"/>
        <v>1856</v>
      </c>
      <c r="LS46" s="506">
        <f t="shared" si="273"/>
        <v>2141</v>
      </c>
      <c r="LT46" s="505">
        <f t="shared" si="274"/>
        <v>6669</v>
      </c>
      <c r="LU46" s="506">
        <f t="shared" si="275"/>
        <v>8107</v>
      </c>
      <c r="LV46" s="506">
        <f t="shared" si="276"/>
        <v>8291</v>
      </c>
      <c r="LW46" s="506">
        <f t="shared" si="277"/>
        <v>8923</v>
      </c>
      <c r="LX46" s="506">
        <f t="shared" si="278"/>
        <v>9176</v>
      </c>
      <c r="LY46" s="506">
        <f t="shared" si="279"/>
        <v>10254</v>
      </c>
      <c r="LZ46" s="506">
        <f t="shared" si="280"/>
        <v>9994</v>
      </c>
      <c r="MA46" s="506">
        <f t="shared" si="281"/>
        <v>9792</v>
      </c>
      <c r="MB46" s="506">
        <f t="shared" si="281"/>
        <v>9900</v>
      </c>
      <c r="MC46" s="501">
        <v>2962</v>
      </c>
      <c r="MD46" s="502">
        <v>3497</v>
      </c>
      <c r="ME46" s="502">
        <v>3548</v>
      </c>
      <c r="MF46" s="502">
        <v>3794</v>
      </c>
      <c r="MG46" s="503">
        <v>3707</v>
      </c>
      <c r="MH46" s="503">
        <v>4449</v>
      </c>
      <c r="MI46" s="503">
        <v>4577</v>
      </c>
      <c r="MJ46" s="503">
        <v>4489</v>
      </c>
      <c r="MK46" s="504">
        <v>4352</v>
      </c>
      <c r="ML46" s="501">
        <v>676</v>
      </c>
      <c r="MM46" s="503">
        <v>879</v>
      </c>
      <c r="MN46" s="503">
        <v>901</v>
      </c>
      <c r="MO46" s="503">
        <v>998</v>
      </c>
      <c r="MP46" s="503">
        <v>911</v>
      </c>
      <c r="MQ46" s="503">
        <v>929</v>
      </c>
      <c r="MR46" s="503">
        <v>784</v>
      </c>
      <c r="MS46" s="503">
        <v>725</v>
      </c>
      <c r="MT46" s="504">
        <v>1080</v>
      </c>
      <c r="MU46" s="505">
        <f t="shared" si="1542"/>
        <v>3638</v>
      </c>
      <c r="MV46" s="506">
        <f t="shared" si="1543"/>
        <v>4376</v>
      </c>
      <c r="MW46" s="506">
        <f t="shared" si="1544"/>
        <v>4449</v>
      </c>
      <c r="MX46" s="506">
        <f t="shared" si="1545"/>
        <v>4792</v>
      </c>
      <c r="MY46" s="506">
        <f t="shared" si="1546"/>
        <v>4618</v>
      </c>
      <c r="MZ46" s="506">
        <f t="shared" si="1547"/>
        <v>5378</v>
      </c>
      <c r="NA46" s="506">
        <f t="shared" si="1548"/>
        <v>5361</v>
      </c>
      <c r="NB46" s="506">
        <f t="shared" si="1549"/>
        <v>5214</v>
      </c>
      <c r="NC46" s="506">
        <f t="shared" si="1549"/>
        <v>5432</v>
      </c>
      <c r="ND46" s="501">
        <v>807</v>
      </c>
      <c r="NE46" s="502">
        <v>900</v>
      </c>
      <c r="NF46" s="502">
        <v>942</v>
      </c>
      <c r="NG46" s="502">
        <v>1052</v>
      </c>
      <c r="NH46" s="503">
        <v>997</v>
      </c>
      <c r="NI46" s="503">
        <v>1055</v>
      </c>
      <c r="NJ46" s="503">
        <v>1071</v>
      </c>
      <c r="NK46" s="503">
        <v>1069</v>
      </c>
      <c r="NL46" s="504">
        <v>1032</v>
      </c>
      <c r="NM46" s="501">
        <v>43</v>
      </c>
      <c r="NN46" s="503">
        <v>79</v>
      </c>
      <c r="NO46" s="503">
        <v>62</v>
      </c>
      <c r="NP46" s="503">
        <v>46</v>
      </c>
      <c r="NQ46" s="503">
        <v>35</v>
      </c>
      <c r="NR46" s="503">
        <v>29</v>
      </c>
      <c r="NS46" s="503">
        <v>30</v>
      </c>
      <c r="NT46" s="503">
        <v>42</v>
      </c>
      <c r="NU46" s="504">
        <v>5</v>
      </c>
      <c r="NV46" s="505">
        <f t="shared" si="1550"/>
        <v>850</v>
      </c>
      <c r="NW46" s="506">
        <f t="shared" si="1551"/>
        <v>979</v>
      </c>
      <c r="NX46" s="506">
        <f t="shared" si="1552"/>
        <v>1004</v>
      </c>
      <c r="NY46" s="506">
        <f t="shared" si="1553"/>
        <v>1098</v>
      </c>
      <c r="NZ46" s="506">
        <f t="shared" si="1554"/>
        <v>1032</v>
      </c>
      <c r="OA46" s="506">
        <f t="shared" si="1555"/>
        <v>1084</v>
      </c>
      <c r="OB46" s="506">
        <f t="shared" si="1556"/>
        <v>1101</v>
      </c>
      <c r="OC46" s="506">
        <f t="shared" si="1557"/>
        <v>1111</v>
      </c>
      <c r="OD46" s="506">
        <f t="shared" si="1557"/>
        <v>1037</v>
      </c>
      <c r="OE46" s="501">
        <v>1612</v>
      </c>
      <c r="OF46" s="502">
        <v>1979</v>
      </c>
      <c r="OG46" s="502">
        <v>1946</v>
      </c>
      <c r="OH46" s="502">
        <v>2069</v>
      </c>
      <c r="OI46" s="503">
        <v>2219</v>
      </c>
      <c r="OJ46" s="503">
        <v>2275</v>
      </c>
      <c r="OK46" s="503">
        <v>2290</v>
      </c>
      <c r="OL46" s="503">
        <v>2378</v>
      </c>
      <c r="OM46" s="504">
        <v>2375</v>
      </c>
      <c r="ON46" s="501">
        <v>569</v>
      </c>
      <c r="OO46" s="503">
        <v>773</v>
      </c>
      <c r="OP46" s="503">
        <v>892</v>
      </c>
      <c r="OQ46" s="503">
        <v>964</v>
      </c>
      <c r="OR46" s="503">
        <v>1307</v>
      </c>
      <c r="OS46" s="503">
        <v>1517</v>
      </c>
      <c r="OT46" s="503">
        <v>1242</v>
      </c>
      <c r="OU46" s="503">
        <v>1089</v>
      </c>
      <c r="OV46" s="504">
        <v>1056</v>
      </c>
      <c r="OW46" s="505">
        <f t="shared" si="1558"/>
        <v>2181</v>
      </c>
      <c r="OX46" s="506">
        <f t="shared" si="1559"/>
        <v>2752</v>
      </c>
      <c r="OY46" s="506">
        <f t="shared" si="1560"/>
        <v>2838</v>
      </c>
      <c r="OZ46" s="506">
        <f t="shared" si="1561"/>
        <v>3033</v>
      </c>
      <c r="PA46" s="506">
        <f t="shared" si="1562"/>
        <v>3526</v>
      </c>
      <c r="PB46" s="506">
        <f t="shared" si="1563"/>
        <v>3792</v>
      </c>
      <c r="PC46" s="506">
        <f t="shared" si="1564"/>
        <v>3532</v>
      </c>
      <c r="PD46" s="506">
        <f t="shared" si="1565"/>
        <v>3467</v>
      </c>
      <c r="PE46" s="506">
        <f t="shared" si="1565"/>
        <v>3431</v>
      </c>
      <c r="PF46" s="277"/>
      <c r="PG46" s="277"/>
    </row>
    <row r="47" spans="1:423" s="12" customFormat="1" x14ac:dyDescent="0.2">
      <c r="A47" s="11" t="s">
        <v>55</v>
      </c>
      <c r="B47" s="34">
        <f t="shared" si="1428"/>
        <v>7036</v>
      </c>
      <c r="C47" s="34">
        <f t="shared" si="1429"/>
        <v>7217</v>
      </c>
      <c r="D47" s="34">
        <f t="shared" si="1430"/>
        <v>7466</v>
      </c>
      <c r="E47" s="34">
        <f t="shared" si="1431"/>
        <v>7641</v>
      </c>
      <c r="F47" s="34">
        <f t="shared" si="1432"/>
        <v>7745</v>
      </c>
      <c r="G47" s="34">
        <f t="shared" si="1433"/>
        <v>7960</v>
      </c>
      <c r="H47" s="34">
        <f t="shared" si="1434"/>
        <v>8103</v>
      </c>
      <c r="I47" s="34">
        <f t="shared" si="1435"/>
        <v>8318</v>
      </c>
      <c r="J47" s="34">
        <f t="shared" si="1436"/>
        <v>8342</v>
      </c>
      <c r="K47" s="34">
        <f t="shared" si="1437"/>
        <v>8479</v>
      </c>
      <c r="L47" s="34">
        <f t="shared" si="1438"/>
        <v>8885</v>
      </c>
      <c r="M47" s="35">
        <f t="shared" si="1439"/>
        <v>751</v>
      </c>
      <c r="N47" s="29">
        <f t="shared" si="1440"/>
        <v>1411</v>
      </c>
      <c r="O47" s="29">
        <f t="shared" si="1441"/>
        <v>3934</v>
      </c>
      <c r="P47" s="29">
        <f t="shared" si="1442"/>
        <v>3906</v>
      </c>
      <c r="Q47" s="29">
        <f t="shared" si="1443"/>
        <v>3587</v>
      </c>
      <c r="R47" s="29">
        <f t="shared" si="1444"/>
        <v>3701</v>
      </c>
      <c r="S47" s="29">
        <f t="shared" si="1445"/>
        <v>3777</v>
      </c>
      <c r="T47" s="29">
        <f t="shared" si="1446"/>
        <v>4008</v>
      </c>
      <c r="U47" s="29">
        <f t="shared" si="1447"/>
        <v>4305</v>
      </c>
      <c r="V47" s="29">
        <f t="shared" si="1448"/>
        <v>3768</v>
      </c>
      <c r="W47" s="29">
        <f t="shared" si="1449"/>
        <v>3922</v>
      </c>
      <c r="X47" s="35">
        <f t="shared" si="1450"/>
        <v>7787</v>
      </c>
      <c r="Y47" s="29">
        <f t="shared" si="1451"/>
        <v>8628</v>
      </c>
      <c r="Z47" s="29">
        <f t="shared" si="1452"/>
        <v>11400</v>
      </c>
      <c r="AA47" s="29">
        <f t="shared" si="1453"/>
        <v>11547</v>
      </c>
      <c r="AB47" s="29">
        <f t="shared" si="1454"/>
        <v>11332</v>
      </c>
      <c r="AC47" s="29">
        <f t="shared" si="1455"/>
        <v>11661</v>
      </c>
      <c r="AD47" s="29">
        <f t="shared" si="1456"/>
        <v>11880</v>
      </c>
      <c r="AE47" s="29">
        <f t="shared" si="1457"/>
        <v>12326</v>
      </c>
      <c r="AF47" s="29">
        <f t="shared" si="1458"/>
        <v>12647</v>
      </c>
      <c r="AG47" s="29">
        <f t="shared" si="1459"/>
        <v>12247</v>
      </c>
      <c r="AH47" s="29">
        <f t="shared" si="1460"/>
        <v>12807</v>
      </c>
      <c r="AI47" s="42">
        <v>2406</v>
      </c>
      <c r="AJ47" s="31">
        <v>2448</v>
      </c>
      <c r="AK47" s="31">
        <v>2528</v>
      </c>
      <c r="AL47" s="31">
        <v>2523</v>
      </c>
      <c r="AM47" s="32">
        <v>2497</v>
      </c>
      <c r="AN47" s="32">
        <v>2607</v>
      </c>
      <c r="AO47" s="32">
        <v>2606</v>
      </c>
      <c r="AP47" s="32">
        <v>2684</v>
      </c>
      <c r="AQ47" s="32">
        <v>2638</v>
      </c>
      <c r="AR47" s="32">
        <v>2809</v>
      </c>
      <c r="AS47" s="32">
        <v>2861</v>
      </c>
      <c r="AT47" s="42">
        <v>289</v>
      </c>
      <c r="AU47" s="32">
        <v>695</v>
      </c>
      <c r="AV47" s="32">
        <v>600</v>
      </c>
      <c r="AW47" s="32">
        <v>653</v>
      </c>
      <c r="AX47" s="32">
        <v>928</v>
      </c>
      <c r="AY47" s="32">
        <v>979</v>
      </c>
      <c r="AZ47" s="32">
        <v>1028</v>
      </c>
      <c r="BA47" s="32">
        <v>1093</v>
      </c>
      <c r="BB47" s="32">
        <v>1180</v>
      </c>
      <c r="BC47" s="32">
        <v>972</v>
      </c>
      <c r="BD47" s="32">
        <v>1012</v>
      </c>
      <c r="BE47" s="33">
        <f t="shared" si="1461"/>
        <v>2787</v>
      </c>
      <c r="BF47" s="30">
        <f t="shared" si="1462"/>
        <v>3468</v>
      </c>
      <c r="BG47" s="30">
        <f t="shared" si="1463"/>
        <v>4804</v>
      </c>
      <c r="BH47" s="30">
        <f t="shared" si="1464"/>
        <v>4759</v>
      </c>
      <c r="BI47" s="30">
        <f t="shared" si="1465"/>
        <v>5502</v>
      </c>
      <c r="BJ47" s="30">
        <f t="shared" si="1466"/>
        <v>5778</v>
      </c>
      <c r="BK47" s="30">
        <f t="shared" si="1467"/>
        <v>5863</v>
      </c>
      <c r="BL47" s="30">
        <f t="shared" si="1468"/>
        <v>6149</v>
      </c>
      <c r="BM47" s="30">
        <f t="shared" si="1469"/>
        <v>6323</v>
      </c>
      <c r="BN47" s="30">
        <f t="shared" si="1470"/>
        <v>6139</v>
      </c>
      <c r="BO47" s="30">
        <f t="shared" si="1470"/>
        <v>6388</v>
      </c>
      <c r="BP47" s="117">
        <f t="shared" si="1471"/>
        <v>381</v>
      </c>
      <c r="BQ47" s="118">
        <f t="shared" si="1472"/>
        <v>1020</v>
      </c>
      <c r="BR47" s="118">
        <f t="shared" si="1473"/>
        <v>2276</v>
      </c>
      <c r="BS47" s="118">
        <f t="shared" si="1474"/>
        <v>2236</v>
      </c>
      <c r="BT47" s="118">
        <f t="shared" si="1475"/>
        <v>3005</v>
      </c>
      <c r="BU47" s="118">
        <f t="shared" si="1476"/>
        <v>3171</v>
      </c>
      <c r="BV47" s="118">
        <f t="shared" si="1477"/>
        <v>3257</v>
      </c>
      <c r="BW47" s="118">
        <f t="shared" si="1478"/>
        <v>3465</v>
      </c>
      <c r="BX47" s="118">
        <f t="shared" si="1479"/>
        <v>3685</v>
      </c>
      <c r="BY47" s="118">
        <f t="shared" si="1480"/>
        <v>3330</v>
      </c>
      <c r="BZ47" s="118">
        <f t="shared" si="1480"/>
        <v>3527</v>
      </c>
      <c r="CA47" s="400">
        <f t="shared" si="174"/>
        <v>0.13670613562970937</v>
      </c>
      <c r="CB47" s="401">
        <f t="shared" si="175"/>
        <v>0.29411764705882354</v>
      </c>
      <c r="CC47" s="401">
        <f t="shared" si="176"/>
        <v>0.47377185678601164</v>
      </c>
      <c r="CD47" s="401">
        <f t="shared" si="177"/>
        <v>0.46984660642992226</v>
      </c>
      <c r="CE47" s="401">
        <f t="shared" si="178"/>
        <v>0.54616503089785529</v>
      </c>
      <c r="CF47" s="401">
        <f t="shared" si="179"/>
        <v>0.54880581516095539</v>
      </c>
      <c r="CG47" s="401">
        <f t="shared" si="180"/>
        <v>0.55551765307862866</v>
      </c>
      <c r="CH47" s="401">
        <f t="shared" si="1481"/>
        <v>0.56350626118067981</v>
      </c>
      <c r="CI47" s="401">
        <f t="shared" si="1482"/>
        <v>0.58279297801676422</v>
      </c>
      <c r="CJ47" s="401">
        <f t="shared" si="1483"/>
        <v>0.54243362111093008</v>
      </c>
      <c r="CK47" s="401">
        <f t="shared" si="1483"/>
        <v>0.55212899185973696</v>
      </c>
      <c r="CL47" s="119">
        <f t="shared" si="1484"/>
        <v>0.15835411471321695</v>
      </c>
      <c r="CM47" s="120">
        <f t="shared" si="1485"/>
        <v>0.41666666666666669</v>
      </c>
      <c r="CN47" s="120">
        <f t="shared" si="1486"/>
        <v>0.90031645569620256</v>
      </c>
      <c r="CO47" s="120">
        <f t="shared" si="1487"/>
        <v>0.88624653190646052</v>
      </c>
      <c r="CP47" s="120">
        <f t="shared" si="1488"/>
        <v>1.2034441329595515</v>
      </c>
      <c r="CQ47" s="120">
        <f t="shared" si="1489"/>
        <v>1.2163406214039125</v>
      </c>
      <c r="CR47" s="120">
        <f t="shared" si="1490"/>
        <v>1.2498081350729087</v>
      </c>
      <c r="CS47" s="120">
        <f t="shared" si="1491"/>
        <v>1.290983606557377</v>
      </c>
      <c r="CT47" s="120">
        <f t="shared" si="1492"/>
        <v>1.3968915845337377</v>
      </c>
      <c r="CU47" s="120">
        <f t="shared" si="1493"/>
        <v>1.1854752580989676</v>
      </c>
      <c r="CV47" s="120"/>
      <c r="CW47" s="70" t="s">
        <v>36</v>
      </c>
      <c r="CX47" s="39" t="s">
        <v>36</v>
      </c>
      <c r="CY47" s="284" t="s">
        <v>36</v>
      </c>
      <c r="CZ47" s="284" t="s">
        <v>36</v>
      </c>
      <c r="DA47" s="285" t="s">
        <v>36</v>
      </c>
      <c r="DB47" s="285" t="s">
        <v>36</v>
      </c>
      <c r="DC47" s="285" t="s">
        <v>36</v>
      </c>
      <c r="DD47" s="285" t="s">
        <v>36</v>
      </c>
      <c r="DE47" s="14" t="s">
        <v>36</v>
      </c>
      <c r="DF47" s="14" t="s">
        <v>36</v>
      </c>
      <c r="DG47" s="14" t="s">
        <v>36</v>
      </c>
      <c r="DH47" s="281">
        <v>92</v>
      </c>
      <c r="DI47" s="280">
        <v>325</v>
      </c>
      <c r="DJ47" s="280">
        <v>1676</v>
      </c>
      <c r="DK47" s="280">
        <v>1583</v>
      </c>
      <c r="DL47" s="280">
        <v>2077</v>
      </c>
      <c r="DM47" s="280">
        <v>2192</v>
      </c>
      <c r="DN47" s="280">
        <v>2229</v>
      </c>
      <c r="DO47" s="280">
        <v>2372</v>
      </c>
      <c r="DP47" s="32">
        <v>2505</v>
      </c>
      <c r="DQ47" s="32">
        <v>2358</v>
      </c>
      <c r="DR47" s="32">
        <v>2515</v>
      </c>
      <c r="DS47" s="286">
        <f t="shared" si="1494"/>
        <v>92</v>
      </c>
      <c r="DT47" s="287">
        <f t="shared" si="1495"/>
        <v>325</v>
      </c>
      <c r="DU47" s="287">
        <f t="shared" si="1496"/>
        <v>1676</v>
      </c>
      <c r="DV47" s="287">
        <f t="shared" si="1497"/>
        <v>1583</v>
      </c>
      <c r="DW47" s="287">
        <f t="shared" si="1498"/>
        <v>2077</v>
      </c>
      <c r="DX47" s="287">
        <f t="shared" si="1499"/>
        <v>2192</v>
      </c>
      <c r="DY47" s="287">
        <f t="shared" si="1500"/>
        <v>2229</v>
      </c>
      <c r="DZ47" s="287">
        <f t="shared" si="1501"/>
        <v>2372</v>
      </c>
      <c r="EA47" s="287">
        <f t="shared" si="1502"/>
        <v>2505</v>
      </c>
      <c r="EB47" s="287">
        <f t="shared" si="1503"/>
        <v>2358</v>
      </c>
      <c r="EC47" s="287">
        <f t="shared" si="1503"/>
        <v>2515</v>
      </c>
      <c r="ED47" s="461">
        <v>118</v>
      </c>
      <c r="EE47" s="444">
        <v>128</v>
      </c>
      <c r="EF47" s="462">
        <v>14</v>
      </c>
      <c r="EG47" s="462">
        <v>10</v>
      </c>
      <c r="EH47" s="468">
        <f t="shared" si="1504"/>
        <v>132</v>
      </c>
      <c r="EI47" s="468">
        <f t="shared" si="1505"/>
        <v>138</v>
      </c>
      <c r="EJ47" s="461">
        <v>322</v>
      </c>
      <c r="EK47" s="444">
        <v>325</v>
      </c>
      <c r="EL47" s="462">
        <v>89</v>
      </c>
      <c r="EM47" s="462">
        <v>72</v>
      </c>
      <c r="EN47" s="468">
        <f t="shared" si="1506"/>
        <v>411</v>
      </c>
      <c r="EO47" s="468">
        <f t="shared" si="1506"/>
        <v>397</v>
      </c>
      <c r="EP47" s="461">
        <v>896</v>
      </c>
      <c r="EQ47" s="444">
        <v>972</v>
      </c>
      <c r="ER47" s="462">
        <v>30</v>
      </c>
      <c r="ES47" s="462">
        <v>28</v>
      </c>
      <c r="ET47" s="468">
        <f t="shared" si="1507"/>
        <v>926</v>
      </c>
      <c r="EU47" s="468">
        <f t="shared" si="1507"/>
        <v>1000</v>
      </c>
      <c r="EV47" s="461">
        <v>404</v>
      </c>
      <c r="EW47" s="444">
        <v>464</v>
      </c>
      <c r="EX47" s="462">
        <v>13</v>
      </c>
      <c r="EY47" s="462">
        <v>12</v>
      </c>
      <c r="EZ47" s="468">
        <f t="shared" si="1508"/>
        <v>417</v>
      </c>
      <c r="FA47" s="468">
        <f t="shared" si="1508"/>
        <v>476</v>
      </c>
      <c r="FB47" s="461">
        <v>815</v>
      </c>
      <c r="FC47" s="444">
        <v>886</v>
      </c>
      <c r="FD47" s="462">
        <v>36</v>
      </c>
      <c r="FE47" s="462">
        <v>35</v>
      </c>
      <c r="FF47" s="468">
        <f t="shared" si="1509"/>
        <v>851</v>
      </c>
      <c r="FG47" s="468">
        <f t="shared" si="1509"/>
        <v>921</v>
      </c>
      <c r="FH47" s="461">
        <v>560</v>
      </c>
      <c r="FI47" s="444">
        <v>670</v>
      </c>
      <c r="FJ47" s="462">
        <v>65</v>
      </c>
      <c r="FK47" s="462">
        <v>60</v>
      </c>
      <c r="FL47" s="468">
        <f t="shared" si="1510"/>
        <v>625</v>
      </c>
      <c r="FM47" s="468">
        <f t="shared" si="1510"/>
        <v>730</v>
      </c>
      <c r="FN47" s="461">
        <v>74</v>
      </c>
      <c r="FO47" s="444">
        <v>83</v>
      </c>
      <c r="FP47" s="462">
        <v>23</v>
      </c>
      <c r="FQ47" s="462">
        <v>24</v>
      </c>
      <c r="FR47" s="468">
        <f t="shared" si="1511"/>
        <v>97</v>
      </c>
      <c r="FS47" s="468">
        <f t="shared" si="1511"/>
        <v>107</v>
      </c>
      <c r="FT47" s="461">
        <v>881</v>
      </c>
      <c r="FU47" s="444">
        <v>918</v>
      </c>
      <c r="FV47" s="462">
        <v>43</v>
      </c>
      <c r="FW47" s="462">
        <v>36</v>
      </c>
      <c r="FX47" s="468">
        <f t="shared" si="1512"/>
        <v>924</v>
      </c>
      <c r="FY47" s="468">
        <f t="shared" si="1512"/>
        <v>954</v>
      </c>
      <c r="FZ47" s="461">
        <v>37</v>
      </c>
      <c r="GA47" s="444">
        <v>39</v>
      </c>
      <c r="GB47" s="462">
        <v>7</v>
      </c>
      <c r="GC47" s="462">
        <v>5</v>
      </c>
      <c r="GD47" s="468">
        <f t="shared" si="1513"/>
        <v>44</v>
      </c>
      <c r="GE47" s="468">
        <f t="shared" si="1513"/>
        <v>44</v>
      </c>
      <c r="GF47" s="461">
        <v>1125</v>
      </c>
      <c r="GG47" s="444">
        <v>1109</v>
      </c>
      <c r="GH47" s="462">
        <v>109</v>
      </c>
      <c r="GI47" s="462">
        <v>104</v>
      </c>
      <c r="GJ47" s="468">
        <f t="shared" si="1514"/>
        <v>1234</v>
      </c>
      <c r="GK47" s="468">
        <f t="shared" si="1514"/>
        <v>1213</v>
      </c>
      <c r="GL47" s="461">
        <v>330</v>
      </c>
      <c r="GM47" s="444">
        <v>329</v>
      </c>
      <c r="GN47" s="462">
        <v>4</v>
      </c>
      <c r="GO47" s="462">
        <v>4</v>
      </c>
      <c r="GP47" s="468">
        <f t="shared" si="1515"/>
        <v>334</v>
      </c>
      <c r="GQ47" s="468">
        <f t="shared" si="1515"/>
        <v>333</v>
      </c>
      <c r="GR47" s="461">
        <v>108</v>
      </c>
      <c r="GS47" s="444">
        <v>101</v>
      </c>
      <c r="GT47" s="462">
        <v>5</v>
      </c>
      <c r="GU47" s="462">
        <v>5</v>
      </c>
      <c r="GV47" s="327">
        <f t="shared" si="1516"/>
        <v>113</v>
      </c>
      <c r="GW47" s="327">
        <f t="shared" si="1516"/>
        <v>106</v>
      </c>
      <c r="GX47" s="501">
        <v>303</v>
      </c>
      <c r="GY47" s="502">
        <v>344</v>
      </c>
      <c r="GZ47" s="502">
        <v>351</v>
      </c>
      <c r="HA47" s="502">
        <v>358</v>
      </c>
      <c r="HB47" s="503">
        <v>344</v>
      </c>
      <c r="HC47" s="503">
        <v>395</v>
      </c>
      <c r="HD47" s="503">
        <v>408</v>
      </c>
      <c r="HE47" s="503">
        <v>407</v>
      </c>
      <c r="HF47" s="504">
        <v>417</v>
      </c>
      <c r="HG47" s="501">
        <v>3</v>
      </c>
      <c r="HH47" s="503">
        <v>5</v>
      </c>
      <c r="HI47" s="503">
        <v>2</v>
      </c>
      <c r="HJ47" s="503">
        <v>18</v>
      </c>
      <c r="HK47" s="503">
        <v>19</v>
      </c>
      <c r="HL47" s="503">
        <v>21</v>
      </c>
      <c r="HM47" s="503">
        <v>20</v>
      </c>
      <c r="HN47" s="503">
        <v>21</v>
      </c>
      <c r="HO47" s="504">
        <v>68</v>
      </c>
      <c r="HP47" s="505">
        <f t="shared" si="1517"/>
        <v>306</v>
      </c>
      <c r="HQ47" s="506">
        <f t="shared" si="1518"/>
        <v>349</v>
      </c>
      <c r="HR47" s="506">
        <f t="shared" si="1519"/>
        <v>353</v>
      </c>
      <c r="HS47" s="506">
        <f t="shared" si="1520"/>
        <v>376</v>
      </c>
      <c r="HT47" s="506">
        <f t="shared" si="1521"/>
        <v>363</v>
      </c>
      <c r="HU47" s="506">
        <f t="shared" si="1522"/>
        <v>416</v>
      </c>
      <c r="HV47" s="506">
        <f t="shared" si="1523"/>
        <v>428</v>
      </c>
      <c r="HW47" s="506">
        <f t="shared" si="1524"/>
        <v>428</v>
      </c>
      <c r="HX47" s="506">
        <f t="shared" si="1525"/>
        <v>485</v>
      </c>
      <c r="HY47" s="505">
        <f t="shared" si="226"/>
        <v>1879</v>
      </c>
      <c r="HZ47" s="507">
        <f t="shared" si="227"/>
        <v>1967</v>
      </c>
      <c r="IA47" s="507">
        <f t="shared" si="228"/>
        <v>2110</v>
      </c>
      <c r="IB47" s="507">
        <f t="shared" si="229"/>
        <v>2278</v>
      </c>
      <c r="IC47" s="508">
        <f t="shared" si="230"/>
        <v>2483</v>
      </c>
      <c r="ID47" s="508">
        <f t="shared" si="231"/>
        <v>2449</v>
      </c>
      <c r="IE47" s="508">
        <f t="shared" si="232"/>
        <v>2445</v>
      </c>
      <c r="IF47" s="508">
        <f t="shared" si="233"/>
        <v>2711</v>
      </c>
      <c r="IG47" s="508">
        <f t="shared" si="233"/>
        <v>2792</v>
      </c>
      <c r="IH47" s="505">
        <f t="shared" si="234"/>
        <v>138</v>
      </c>
      <c r="II47" s="506">
        <f t="shared" si="235"/>
        <v>167</v>
      </c>
      <c r="IJ47" s="506">
        <f t="shared" si="236"/>
        <v>479</v>
      </c>
      <c r="IK47" s="506">
        <f t="shared" si="237"/>
        <v>452</v>
      </c>
      <c r="IL47" s="506">
        <f t="shared" si="238"/>
        <v>267</v>
      </c>
      <c r="IM47" s="506">
        <f t="shared" si="239"/>
        <v>230</v>
      </c>
      <c r="IN47" s="506">
        <f t="shared" si="240"/>
        <v>228</v>
      </c>
      <c r="IO47" s="506">
        <f t="shared" si="241"/>
        <v>242</v>
      </c>
      <c r="IP47" s="506">
        <f t="shared" si="241"/>
        <v>275</v>
      </c>
      <c r="IQ47" s="505">
        <f t="shared" si="242"/>
        <v>2017</v>
      </c>
      <c r="IR47" s="506">
        <f t="shared" si="243"/>
        <v>2134</v>
      </c>
      <c r="IS47" s="506">
        <f t="shared" si="244"/>
        <v>2589</v>
      </c>
      <c r="IT47" s="506">
        <f t="shared" si="245"/>
        <v>2730</v>
      </c>
      <c r="IU47" s="506">
        <f t="shared" si="246"/>
        <v>2750</v>
      </c>
      <c r="IV47" s="506">
        <f t="shared" si="247"/>
        <v>2679</v>
      </c>
      <c r="IW47" s="506">
        <f t="shared" si="248"/>
        <v>2673</v>
      </c>
      <c r="IX47" s="506">
        <f t="shared" si="249"/>
        <v>2953</v>
      </c>
      <c r="IY47" s="506">
        <f t="shared" si="249"/>
        <v>3067</v>
      </c>
      <c r="IZ47" s="501">
        <v>1390</v>
      </c>
      <c r="JA47" s="502">
        <v>1502</v>
      </c>
      <c r="JB47" s="502">
        <v>1605</v>
      </c>
      <c r="JC47" s="502">
        <v>1809</v>
      </c>
      <c r="JD47" s="503">
        <v>2130</v>
      </c>
      <c r="JE47" s="503">
        <v>2118</v>
      </c>
      <c r="JF47" s="503">
        <v>2239</v>
      </c>
      <c r="JG47" s="503">
        <v>2389</v>
      </c>
      <c r="JH47" s="504">
        <v>2487</v>
      </c>
      <c r="JI47" s="501">
        <v>95</v>
      </c>
      <c r="JJ47" s="503">
        <v>120</v>
      </c>
      <c r="JK47" s="503">
        <v>230</v>
      </c>
      <c r="JL47" s="503">
        <v>215</v>
      </c>
      <c r="JM47" s="503">
        <v>231</v>
      </c>
      <c r="JN47" s="503">
        <v>202</v>
      </c>
      <c r="JO47" s="503">
        <v>206</v>
      </c>
      <c r="JP47" s="503">
        <v>213</v>
      </c>
      <c r="JQ47" s="504">
        <v>238</v>
      </c>
      <c r="JR47" s="505">
        <f t="shared" si="1526"/>
        <v>1485</v>
      </c>
      <c r="JS47" s="506">
        <f t="shared" si="1527"/>
        <v>1622</v>
      </c>
      <c r="JT47" s="506">
        <f t="shared" si="1528"/>
        <v>1835</v>
      </c>
      <c r="JU47" s="506">
        <f t="shared" si="1529"/>
        <v>2024</v>
      </c>
      <c r="JV47" s="506">
        <f t="shared" si="1530"/>
        <v>2361</v>
      </c>
      <c r="JW47" s="506">
        <f t="shared" si="1531"/>
        <v>2320</v>
      </c>
      <c r="JX47" s="506">
        <f t="shared" si="1532"/>
        <v>2445</v>
      </c>
      <c r="JY47" s="506">
        <f t="shared" si="1533"/>
        <v>2602</v>
      </c>
      <c r="JZ47" s="506">
        <f t="shared" si="1533"/>
        <v>2725</v>
      </c>
      <c r="KA47" s="501">
        <v>489</v>
      </c>
      <c r="KB47" s="502">
        <v>465</v>
      </c>
      <c r="KC47" s="502">
        <v>505</v>
      </c>
      <c r="KD47" s="502">
        <v>469</v>
      </c>
      <c r="KE47" s="503">
        <v>353</v>
      </c>
      <c r="KF47" s="503">
        <v>331</v>
      </c>
      <c r="KG47" s="503">
        <v>206</v>
      </c>
      <c r="KH47" s="503">
        <v>322</v>
      </c>
      <c r="KI47" s="504">
        <v>305</v>
      </c>
      <c r="KJ47" s="501">
        <v>43</v>
      </c>
      <c r="KK47" s="503">
        <v>47</v>
      </c>
      <c r="KL47" s="503">
        <v>249</v>
      </c>
      <c r="KM47" s="503">
        <v>237</v>
      </c>
      <c r="KN47" s="503">
        <v>36</v>
      </c>
      <c r="KO47" s="503">
        <v>28</v>
      </c>
      <c r="KP47" s="503">
        <v>22</v>
      </c>
      <c r="KQ47" s="503">
        <v>29</v>
      </c>
      <c r="KR47" s="504">
        <v>37</v>
      </c>
      <c r="KS47" s="505">
        <f t="shared" si="1534"/>
        <v>532</v>
      </c>
      <c r="KT47" s="506">
        <f t="shared" si="1535"/>
        <v>512</v>
      </c>
      <c r="KU47" s="506">
        <f t="shared" si="1536"/>
        <v>754</v>
      </c>
      <c r="KV47" s="506">
        <f t="shared" si="1537"/>
        <v>706</v>
      </c>
      <c r="KW47" s="506">
        <f t="shared" si="1538"/>
        <v>389</v>
      </c>
      <c r="KX47" s="506">
        <f t="shared" si="1539"/>
        <v>359</v>
      </c>
      <c r="KY47" s="506">
        <f t="shared" si="1540"/>
        <v>228</v>
      </c>
      <c r="KZ47" s="506">
        <f t="shared" si="1541"/>
        <v>351</v>
      </c>
      <c r="LA47" s="506">
        <f t="shared" si="1541"/>
        <v>342</v>
      </c>
      <c r="LB47" s="505">
        <f t="shared" si="258"/>
        <v>2448</v>
      </c>
      <c r="LC47" s="507">
        <f t="shared" si="259"/>
        <v>2458</v>
      </c>
      <c r="LD47" s="507">
        <f t="shared" si="260"/>
        <v>2477</v>
      </c>
      <c r="LE47" s="507">
        <f t="shared" si="261"/>
        <v>2482</v>
      </c>
      <c r="LF47" s="508">
        <f t="shared" si="262"/>
        <v>2421</v>
      </c>
      <c r="LG47" s="508">
        <f t="shared" si="263"/>
        <v>2509</v>
      </c>
      <c r="LH47" s="508">
        <f t="shared" si="264"/>
        <v>2644</v>
      </c>
      <c r="LI47" s="508">
        <f t="shared" si="265"/>
        <v>2516</v>
      </c>
      <c r="LJ47" s="508">
        <f t="shared" si="265"/>
        <v>2495</v>
      </c>
      <c r="LK47" s="505">
        <f t="shared" si="266"/>
        <v>229</v>
      </c>
      <c r="LL47" s="506">
        <f t="shared" si="267"/>
        <v>219</v>
      </c>
      <c r="LM47" s="506">
        <f t="shared" si="268"/>
        <v>1177</v>
      </c>
      <c r="LN47" s="506">
        <f t="shared" si="269"/>
        <v>1200</v>
      </c>
      <c r="LO47" s="506">
        <f t="shared" si="270"/>
        <v>296</v>
      </c>
      <c r="LP47" s="506">
        <f t="shared" si="271"/>
        <v>279</v>
      </c>
      <c r="LQ47" s="506">
        <f t="shared" si="272"/>
        <v>272</v>
      </c>
      <c r="LR47" s="506">
        <f t="shared" si="273"/>
        <v>280</v>
      </c>
      <c r="LS47" s="506">
        <f t="shared" si="273"/>
        <v>277</v>
      </c>
      <c r="LT47" s="505">
        <f t="shared" si="274"/>
        <v>2677</v>
      </c>
      <c r="LU47" s="506">
        <f t="shared" si="275"/>
        <v>2677</v>
      </c>
      <c r="LV47" s="506">
        <f t="shared" si="276"/>
        <v>3654</v>
      </c>
      <c r="LW47" s="506">
        <f t="shared" si="277"/>
        <v>3682</v>
      </c>
      <c r="LX47" s="506">
        <f t="shared" si="278"/>
        <v>2717</v>
      </c>
      <c r="LY47" s="506">
        <f t="shared" si="279"/>
        <v>2788</v>
      </c>
      <c r="LZ47" s="506">
        <f t="shared" si="280"/>
        <v>2916</v>
      </c>
      <c r="MA47" s="506">
        <f t="shared" si="281"/>
        <v>2796</v>
      </c>
      <c r="MB47" s="506">
        <f t="shared" si="281"/>
        <v>2772</v>
      </c>
      <c r="MC47" s="501">
        <v>1366</v>
      </c>
      <c r="MD47" s="502">
        <v>1335</v>
      </c>
      <c r="ME47" s="502">
        <v>1370</v>
      </c>
      <c r="MF47" s="502">
        <v>1383</v>
      </c>
      <c r="MG47" s="503">
        <v>1312</v>
      </c>
      <c r="MH47" s="503">
        <v>1326</v>
      </c>
      <c r="MI47" s="503">
        <v>1304</v>
      </c>
      <c r="MJ47" s="503">
        <v>1299</v>
      </c>
      <c r="MK47" s="504">
        <v>1265</v>
      </c>
      <c r="ML47" s="501">
        <v>189</v>
      </c>
      <c r="MM47" s="503">
        <v>189</v>
      </c>
      <c r="MN47" s="503">
        <v>737</v>
      </c>
      <c r="MO47" s="503">
        <v>777</v>
      </c>
      <c r="MP47" s="503">
        <v>235</v>
      </c>
      <c r="MQ47" s="503">
        <v>225</v>
      </c>
      <c r="MR47" s="503">
        <v>220</v>
      </c>
      <c r="MS47" s="503">
        <v>225</v>
      </c>
      <c r="MT47" s="504">
        <v>203</v>
      </c>
      <c r="MU47" s="505">
        <f t="shared" si="1542"/>
        <v>1555</v>
      </c>
      <c r="MV47" s="506">
        <f t="shared" si="1543"/>
        <v>1524</v>
      </c>
      <c r="MW47" s="506">
        <f t="shared" si="1544"/>
        <v>2107</v>
      </c>
      <c r="MX47" s="506">
        <f t="shared" si="1545"/>
        <v>2160</v>
      </c>
      <c r="MY47" s="506">
        <f t="shared" si="1546"/>
        <v>1547</v>
      </c>
      <c r="MZ47" s="506">
        <f t="shared" si="1547"/>
        <v>1551</v>
      </c>
      <c r="NA47" s="506">
        <f t="shared" si="1548"/>
        <v>1524</v>
      </c>
      <c r="NB47" s="506">
        <f t="shared" si="1549"/>
        <v>1524</v>
      </c>
      <c r="NC47" s="506">
        <f t="shared" si="1549"/>
        <v>1468</v>
      </c>
      <c r="ND47" s="501">
        <v>293</v>
      </c>
      <c r="NE47" s="502">
        <v>285</v>
      </c>
      <c r="NF47" s="502">
        <v>285</v>
      </c>
      <c r="NG47" s="502">
        <v>269</v>
      </c>
      <c r="NH47" s="503">
        <v>289</v>
      </c>
      <c r="NI47" s="503">
        <v>321</v>
      </c>
      <c r="NJ47" s="503">
        <v>314</v>
      </c>
      <c r="NK47" s="503">
        <v>315</v>
      </c>
      <c r="NL47" s="504">
        <v>329</v>
      </c>
      <c r="NM47" s="501">
        <v>4</v>
      </c>
      <c r="NN47" s="503">
        <v>3</v>
      </c>
      <c r="NO47" s="503">
        <v>53</v>
      </c>
      <c r="NP47" s="503">
        <v>27</v>
      </c>
      <c r="NQ47" s="503">
        <v>3</v>
      </c>
      <c r="NR47" s="503">
        <v>2</v>
      </c>
      <c r="NS47" s="503">
        <v>2</v>
      </c>
      <c r="NT47" s="503">
        <v>3</v>
      </c>
      <c r="NU47" s="504">
        <v>16</v>
      </c>
      <c r="NV47" s="505">
        <f t="shared" si="1550"/>
        <v>297</v>
      </c>
      <c r="NW47" s="506">
        <f t="shared" si="1551"/>
        <v>288</v>
      </c>
      <c r="NX47" s="506">
        <f t="shared" si="1552"/>
        <v>338</v>
      </c>
      <c r="NY47" s="506">
        <f t="shared" si="1553"/>
        <v>296</v>
      </c>
      <c r="NZ47" s="506">
        <f t="shared" si="1554"/>
        <v>292</v>
      </c>
      <c r="OA47" s="506">
        <f t="shared" si="1555"/>
        <v>323</v>
      </c>
      <c r="OB47" s="506">
        <f t="shared" si="1556"/>
        <v>316</v>
      </c>
      <c r="OC47" s="506">
        <f t="shared" si="1557"/>
        <v>318</v>
      </c>
      <c r="OD47" s="506">
        <f t="shared" si="1557"/>
        <v>345</v>
      </c>
      <c r="OE47" s="501">
        <v>789</v>
      </c>
      <c r="OF47" s="502">
        <v>838</v>
      </c>
      <c r="OG47" s="502">
        <v>822</v>
      </c>
      <c r="OH47" s="502">
        <v>830</v>
      </c>
      <c r="OI47" s="503">
        <v>820</v>
      </c>
      <c r="OJ47" s="503">
        <v>862</v>
      </c>
      <c r="OK47" s="503">
        <v>1026</v>
      </c>
      <c r="OL47" s="503">
        <v>902</v>
      </c>
      <c r="OM47" s="504">
        <v>901</v>
      </c>
      <c r="ON47" s="501">
        <v>36</v>
      </c>
      <c r="OO47" s="503">
        <v>27</v>
      </c>
      <c r="OP47" s="503">
        <v>387</v>
      </c>
      <c r="OQ47" s="503">
        <v>396</v>
      </c>
      <c r="OR47" s="503">
        <v>58</v>
      </c>
      <c r="OS47" s="503">
        <v>52</v>
      </c>
      <c r="OT47" s="503">
        <v>50</v>
      </c>
      <c r="OU47" s="503">
        <v>52</v>
      </c>
      <c r="OV47" s="504">
        <v>58</v>
      </c>
      <c r="OW47" s="505">
        <f t="shared" si="1558"/>
        <v>825</v>
      </c>
      <c r="OX47" s="506">
        <f t="shared" si="1559"/>
        <v>865</v>
      </c>
      <c r="OY47" s="506">
        <f t="shared" si="1560"/>
        <v>1209</v>
      </c>
      <c r="OZ47" s="506">
        <f t="shared" si="1561"/>
        <v>1226</v>
      </c>
      <c r="PA47" s="506">
        <f t="shared" si="1562"/>
        <v>878</v>
      </c>
      <c r="PB47" s="506">
        <f t="shared" si="1563"/>
        <v>914</v>
      </c>
      <c r="PC47" s="506">
        <f t="shared" si="1564"/>
        <v>1076</v>
      </c>
      <c r="PD47" s="506">
        <f t="shared" si="1565"/>
        <v>954</v>
      </c>
      <c r="PE47" s="506">
        <f t="shared" si="1565"/>
        <v>959</v>
      </c>
      <c r="PF47" s="277"/>
      <c r="PG47" s="277"/>
    </row>
    <row r="48" spans="1:423" s="12" customFormat="1" x14ac:dyDescent="0.2">
      <c r="A48" s="11" t="s">
        <v>61</v>
      </c>
      <c r="B48" s="34">
        <f t="shared" si="1428"/>
        <v>4567</v>
      </c>
      <c r="C48" s="34">
        <f t="shared" si="1429"/>
        <v>5094</v>
      </c>
      <c r="D48" s="34">
        <f t="shared" si="1430"/>
        <v>4683</v>
      </c>
      <c r="E48" s="34">
        <f t="shared" si="1431"/>
        <v>4715</v>
      </c>
      <c r="F48" s="34">
        <f t="shared" si="1432"/>
        <v>5422</v>
      </c>
      <c r="G48" s="34">
        <f t="shared" si="1433"/>
        <v>5562</v>
      </c>
      <c r="H48" s="34">
        <f t="shared" si="1434"/>
        <v>5639</v>
      </c>
      <c r="I48" s="34">
        <f t="shared" si="1435"/>
        <v>6004</v>
      </c>
      <c r="J48" s="34">
        <f t="shared" si="1436"/>
        <v>6185</v>
      </c>
      <c r="K48" s="34">
        <f t="shared" si="1437"/>
        <v>5984</v>
      </c>
      <c r="L48" s="34">
        <f t="shared" si="1438"/>
        <v>6144</v>
      </c>
      <c r="M48" s="35">
        <f t="shared" si="1439"/>
        <v>1345</v>
      </c>
      <c r="N48" s="29">
        <f t="shared" si="1440"/>
        <v>1669</v>
      </c>
      <c r="O48" s="29">
        <f t="shared" si="1441"/>
        <v>1623</v>
      </c>
      <c r="P48" s="29">
        <f t="shared" si="1442"/>
        <v>1466</v>
      </c>
      <c r="Q48" s="29">
        <f t="shared" si="1443"/>
        <v>1826</v>
      </c>
      <c r="R48" s="29">
        <f t="shared" si="1444"/>
        <v>1752</v>
      </c>
      <c r="S48" s="29">
        <f t="shared" si="1445"/>
        <v>2255</v>
      </c>
      <c r="T48" s="29">
        <f t="shared" si="1446"/>
        <v>2473</v>
      </c>
      <c r="U48" s="29">
        <f t="shared" si="1447"/>
        <v>2144</v>
      </c>
      <c r="V48" s="29">
        <f t="shared" si="1448"/>
        <v>1935</v>
      </c>
      <c r="W48" s="29">
        <f t="shared" si="1449"/>
        <v>2081</v>
      </c>
      <c r="X48" s="35">
        <f t="shared" si="1450"/>
        <v>5912</v>
      </c>
      <c r="Y48" s="29">
        <f t="shared" si="1451"/>
        <v>6763</v>
      </c>
      <c r="Z48" s="29">
        <f t="shared" si="1452"/>
        <v>6306</v>
      </c>
      <c r="AA48" s="29">
        <f t="shared" si="1453"/>
        <v>6181</v>
      </c>
      <c r="AB48" s="29">
        <f t="shared" si="1454"/>
        <v>7248</v>
      </c>
      <c r="AC48" s="29">
        <f t="shared" si="1455"/>
        <v>7314</v>
      </c>
      <c r="AD48" s="29">
        <f t="shared" si="1456"/>
        <v>7894</v>
      </c>
      <c r="AE48" s="29">
        <f t="shared" si="1457"/>
        <v>8477</v>
      </c>
      <c r="AF48" s="29">
        <f t="shared" si="1458"/>
        <v>8329</v>
      </c>
      <c r="AG48" s="29">
        <f t="shared" si="1459"/>
        <v>7919</v>
      </c>
      <c r="AH48" s="29">
        <f t="shared" si="1460"/>
        <v>8225</v>
      </c>
      <c r="AI48" s="42">
        <v>1746</v>
      </c>
      <c r="AJ48" s="31">
        <v>1792</v>
      </c>
      <c r="AK48" s="31">
        <v>1745</v>
      </c>
      <c r="AL48" s="31">
        <v>1673</v>
      </c>
      <c r="AM48" s="32">
        <v>1867</v>
      </c>
      <c r="AN48" s="32">
        <v>1912</v>
      </c>
      <c r="AO48" s="32">
        <v>1808</v>
      </c>
      <c r="AP48" s="32">
        <v>1954</v>
      </c>
      <c r="AQ48" s="32">
        <v>2015</v>
      </c>
      <c r="AR48" s="32">
        <v>2017</v>
      </c>
      <c r="AS48" s="32">
        <v>2080</v>
      </c>
      <c r="AT48" s="42">
        <v>313</v>
      </c>
      <c r="AU48" s="32">
        <v>362</v>
      </c>
      <c r="AV48" s="32">
        <v>261</v>
      </c>
      <c r="AW48" s="32">
        <v>263</v>
      </c>
      <c r="AX48" s="32">
        <v>348</v>
      </c>
      <c r="AY48" s="32">
        <v>328</v>
      </c>
      <c r="AZ48" s="32">
        <v>327</v>
      </c>
      <c r="BA48" s="32">
        <v>342</v>
      </c>
      <c r="BB48" s="32">
        <v>373</v>
      </c>
      <c r="BC48" s="32">
        <v>300</v>
      </c>
      <c r="BD48" s="32">
        <v>432</v>
      </c>
      <c r="BE48" s="33">
        <f t="shared" si="1461"/>
        <v>2808</v>
      </c>
      <c r="BF48" s="30">
        <f t="shared" si="1462"/>
        <v>2987</v>
      </c>
      <c r="BG48" s="30">
        <f t="shared" si="1463"/>
        <v>2812</v>
      </c>
      <c r="BH48" s="30">
        <f t="shared" si="1464"/>
        <v>2694</v>
      </c>
      <c r="BI48" s="30">
        <f t="shared" si="1465"/>
        <v>3412</v>
      </c>
      <c r="BJ48" s="30">
        <f t="shared" si="1466"/>
        <v>3347</v>
      </c>
      <c r="BK48" s="30">
        <f t="shared" si="1467"/>
        <v>3758</v>
      </c>
      <c r="BL48" s="30">
        <f t="shared" si="1468"/>
        <v>4195</v>
      </c>
      <c r="BM48" s="30">
        <f t="shared" si="1469"/>
        <v>3960</v>
      </c>
      <c r="BN48" s="30">
        <f t="shared" si="1470"/>
        <v>3771</v>
      </c>
      <c r="BO48" s="30">
        <f t="shared" si="1470"/>
        <v>3965</v>
      </c>
      <c r="BP48" s="117">
        <f t="shared" si="1471"/>
        <v>1062</v>
      </c>
      <c r="BQ48" s="118">
        <f t="shared" si="1472"/>
        <v>1195</v>
      </c>
      <c r="BR48" s="118">
        <f t="shared" si="1473"/>
        <v>1067</v>
      </c>
      <c r="BS48" s="118">
        <f t="shared" si="1474"/>
        <v>1021</v>
      </c>
      <c r="BT48" s="118">
        <f t="shared" si="1475"/>
        <v>1545</v>
      </c>
      <c r="BU48" s="118">
        <f t="shared" si="1476"/>
        <v>1435</v>
      </c>
      <c r="BV48" s="118">
        <f t="shared" si="1477"/>
        <v>1950</v>
      </c>
      <c r="BW48" s="118">
        <f t="shared" si="1478"/>
        <v>2241</v>
      </c>
      <c r="BX48" s="118">
        <f t="shared" si="1479"/>
        <v>1945</v>
      </c>
      <c r="BY48" s="118">
        <f t="shared" si="1480"/>
        <v>1754</v>
      </c>
      <c r="BZ48" s="118">
        <f t="shared" si="1480"/>
        <v>1885</v>
      </c>
      <c r="CA48" s="400">
        <f t="shared" si="174"/>
        <v>0.37820512820512819</v>
      </c>
      <c r="CB48" s="401">
        <f t="shared" si="175"/>
        <v>0.4000669568128557</v>
      </c>
      <c r="CC48" s="401">
        <f t="shared" si="176"/>
        <v>0.37944523470839259</v>
      </c>
      <c r="CD48" s="401">
        <f t="shared" si="177"/>
        <v>0.37899034892353378</v>
      </c>
      <c r="CE48" s="401">
        <f t="shared" si="178"/>
        <v>0.45281359906213364</v>
      </c>
      <c r="CF48" s="401">
        <f t="shared" si="179"/>
        <v>0.42874215715566177</v>
      </c>
      <c r="CG48" s="401">
        <f t="shared" si="180"/>
        <v>0.51889302820649286</v>
      </c>
      <c r="CH48" s="401">
        <f t="shared" si="1481"/>
        <v>0.53420738974970206</v>
      </c>
      <c r="CI48" s="401">
        <f t="shared" si="1482"/>
        <v>0.49116161616161619</v>
      </c>
      <c r="CJ48" s="401">
        <f t="shared" si="1483"/>
        <v>0.4651286130999735</v>
      </c>
      <c r="CK48" s="401">
        <f t="shared" si="1483"/>
        <v>0.47540983606557374</v>
      </c>
      <c r="CL48" s="119">
        <f t="shared" si="1484"/>
        <v>0.60824742268041232</v>
      </c>
      <c r="CM48" s="120">
        <f t="shared" si="1485"/>
        <v>0.6668526785714286</v>
      </c>
      <c r="CN48" s="120">
        <f t="shared" si="1486"/>
        <v>0.61146131805157589</v>
      </c>
      <c r="CO48" s="120">
        <f t="shared" si="1487"/>
        <v>0.6102809324566647</v>
      </c>
      <c r="CP48" s="120">
        <f t="shared" si="1488"/>
        <v>0.82753079807177288</v>
      </c>
      <c r="CQ48" s="120">
        <f t="shared" si="1489"/>
        <v>0.75052301255230125</v>
      </c>
      <c r="CR48" s="120">
        <f t="shared" si="1490"/>
        <v>1.0785398230088497</v>
      </c>
      <c r="CS48" s="120">
        <f t="shared" si="1491"/>
        <v>1.146878198567042</v>
      </c>
      <c r="CT48" s="120">
        <f t="shared" si="1492"/>
        <v>0.9652605459057072</v>
      </c>
      <c r="CU48" s="120">
        <f t="shared" si="1493"/>
        <v>0.86960832920178488</v>
      </c>
      <c r="CV48" s="120"/>
      <c r="CW48" s="70" t="s">
        <v>36</v>
      </c>
      <c r="CX48" s="39" t="s">
        <v>36</v>
      </c>
      <c r="CY48" s="284" t="s">
        <v>36</v>
      </c>
      <c r="CZ48" s="284" t="s">
        <v>36</v>
      </c>
      <c r="DA48" s="285" t="s">
        <v>36</v>
      </c>
      <c r="DB48" s="285" t="s">
        <v>36</v>
      </c>
      <c r="DC48" s="285" t="s">
        <v>36</v>
      </c>
      <c r="DD48" s="285" t="s">
        <v>36</v>
      </c>
      <c r="DE48" s="14" t="s">
        <v>36</v>
      </c>
      <c r="DF48" s="14" t="s">
        <v>36</v>
      </c>
      <c r="DG48" s="14" t="s">
        <v>36</v>
      </c>
      <c r="DH48" s="281">
        <v>749</v>
      </c>
      <c r="DI48" s="280">
        <v>833</v>
      </c>
      <c r="DJ48" s="280">
        <v>806</v>
      </c>
      <c r="DK48" s="280">
        <v>758</v>
      </c>
      <c r="DL48" s="280">
        <v>1197</v>
      </c>
      <c r="DM48" s="280">
        <v>1107</v>
      </c>
      <c r="DN48" s="280">
        <v>1623</v>
      </c>
      <c r="DO48" s="280">
        <v>1899</v>
      </c>
      <c r="DP48" s="32">
        <v>1572</v>
      </c>
      <c r="DQ48" s="32">
        <v>1454</v>
      </c>
      <c r="DR48" s="32">
        <v>1453</v>
      </c>
      <c r="DS48" s="286">
        <f t="shared" si="1494"/>
        <v>749</v>
      </c>
      <c r="DT48" s="287">
        <f t="shared" si="1495"/>
        <v>833</v>
      </c>
      <c r="DU48" s="287">
        <f t="shared" si="1496"/>
        <v>806</v>
      </c>
      <c r="DV48" s="287">
        <f t="shared" si="1497"/>
        <v>758</v>
      </c>
      <c r="DW48" s="287">
        <f t="shared" si="1498"/>
        <v>1197</v>
      </c>
      <c r="DX48" s="287">
        <f t="shared" si="1499"/>
        <v>1107</v>
      </c>
      <c r="DY48" s="287">
        <f t="shared" si="1500"/>
        <v>1623</v>
      </c>
      <c r="DZ48" s="287">
        <f t="shared" si="1501"/>
        <v>1899</v>
      </c>
      <c r="EA48" s="287">
        <f t="shared" si="1502"/>
        <v>1572</v>
      </c>
      <c r="EB48" s="287">
        <f t="shared" si="1503"/>
        <v>1454</v>
      </c>
      <c r="EC48" s="287">
        <f t="shared" si="1503"/>
        <v>1453</v>
      </c>
      <c r="ED48" s="461">
        <v>102</v>
      </c>
      <c r="EE48" s="444">
        <v>98</v>
      </c>
      <c r="EF48" s="462">
        <v>5</v>
      </c>
      <c r="EG48" s="462">
        <v>2</v>
      </c>
      <c r="EH48" s="468">
        <f t="shared" si="1504"/>
        <v>107</v>
      </c>
      <c r="EI48" s="468">
        <f t="shared" si="1505"/>
        <v>100</v>
      </c>
      <c r="EJ48" s="461">
        <v>156</v>
      </c>
      <c r="EK48" s="444">
        <v>195</v>
      </c>
      <c r="EL48" s="462">
        <v>11</v>
      </c>
      <c r="EM48" s="462">
        <v>13</v>
      </c>
      <c r="EN48" s="468">
        <f t="shared" si="1506"/>
        <v>167</v>
      </c>
      <c r="EO48" s="468">
        <f t="shared" si="1506"/>
        <v>208</v>
      </c>
      <c r="EP48" s="461">
        <v>406</v>
      </c>
      <c r="EQ48" s="444">
        <v>428</v>
      </c>
      <c r="ER48" s="462">
        <v>17</v>
      </c>
      <c r="ES48" s="462">
        <v>21</v>
      </c>
      <c r="ET48" s="468">
        <f t="shared" si="1507"/>
        <v>423</v>
      </c>
      <c r="EU48" s="468">
        <f t="shared" si="1507"/>
        <v>449</v>
      </c>
      <c r="EV48" s="461">
        <v>174</v>
      </c>
      <c r="EW48" s="444">
        <v>220</v>
      </c>
      <c r="EX48" s="462">
        <v>4</v>
      </c>
      <c r="EY48" s="462">
        <v>5</v>
      </c>
      <c r="EZ48" s="468">
        <f t="shared" si="1508"/>
        <v>178</v>
      </c>
      <c r="FA48" s="468">
        <f t="shared" si="1508"/>
        <v>225</v>
      </c>
      <c r="FB48" s="461">
        <v>660</v>
      </c>
      <c r="FC48" s="444">
        <v>605</v>
      </c>
      <c r="FD48" s="462">
        <v>15</v>
      </c>
      <c r="FE48" s="462">
        <v>27</v>
      </c>
      <c r="FF48" s="468">
        <f t="shared" si="1509"/>
        <v>675</v>
      </c>
      <c r="FG48" s="468">
        <f t="shared" si="1509"/>
        <v>632</v>
      </c>
      <c r="FH48" s="461">
        <v>419</v>
      </c>
      <c r="FI48" s="444">
        <v>461</v>
      </c>
      <c r="FJ48" s="462">
        <v>16</v>
      </c>
      <c r="FK48" s="462">
        <v>26</v>
      </c>
      <c r="FL48" s="468">
        <f t="shared" si="1510"/>
        <v>435</v>
      </c>
      <c r="FM48" s="468">
        <f t="shared" si="1510"/>
        <v>487</v>
      </c>
      <c r="FN48" s="461">
        <v>95</v>
      </c>
      <c r="FO48" s="444">
        <v>108</v>
      </c>
      <c r="FP48" s="462">
        <v>32</v>
      </c>
      <c r="FQ48" s="462">
        <v>32</v>
      </c>
      <c r="FR48" s="468">
        <f t="shared" si="1511"/>
        <v>127</v>
      </c>
      <c r="FS48" s="468">
        <f t="shared" si="1511"/>
        <v>140</v>
      </c>
      <c r="FT48" s="461">
        <v>633</v>
      </c>
      <c r="FU48" s="444">
        <v>641</v>
      </c>
      <c r="FV48" s="462">
        <v>3</v>
      </c>
      <c r="FW48" s="462">
        <v>4</v>
      </c>
      <c r="FX48" s="468">
        <f t="shared" si="1512"/>
        <v>636</v>
      </c>
      <c r="FY48" s="468">
        <f t="shared" si="1512"/>
        <v>645</v>
      </c>
      <c r="FZ48" s="461">
        <v>27</v>
      </c>
      <c r="GA48" s="444">
        <v>22</v>
      </c>
      <c r="GB48" s="462">
        <v>2</v>
      </c>
      <c r="GC48" s="462"/>
      <c r="GD48" s="468">
        <f t="shared" si="1513"/>
        <v>29</v>
      </c>
      <c r="GE48" s="468">
        <f t="shared" si="1513"/>
        <v>22</v>
      </c>
      <c r="GF48" s="461">
        <v>897</v>
      </c>
      <c r="GG48" s="444">
        <v>881</v>
      </c>
      <c r="GH48" s="462">
        <v>70</v>
      </c>
      <c r="GI48" s="462">
        <v>62</v>
      </c>
      <c r="GJ48" s="468">
        <f t="shared" si="1514"/>
        <v>967</v>
      </c>
      <c r="GK48" s="468">
        <f t="shared" si="1514"/>
        <v>943</v>
      </c>
      <c r="GL48" s="461">
        <v>193</v>
      </c>
      <c r="GM48" s="444">
        <v>211</v>
      </c>
      <c r="GN48" s="462">
        <v>1</v>
      </c>
      <c r="GO48" s="462"/>
      <c r="GP48" s="468">
        <f t="shared" si="1515"/>
        <v>194</v>
      </c>
      <c r="GQ48" s="468">
        <f t="shared" si="1515"/>
        <v>211</v>
      </c>
      <c r="GR48" s="461">
        <v>205</v>
      </c>
      <c r="GS48" s="444">
        <v>194</v>
      </c>
      <c r="GT48" s="462">
        <v>5</v>
      </c>
      <c r="GU48" s="462">
        <v>4</v>
      </c>
      <c r="GV48" s="327">
        <f t="shared" si="1516"/>
        <v>210</v>
      </c>
      <c r="GW48" s="327">
        <f t="shared" si="1516"/>
        <v>198</v>
      </c>
      <c r="GX48" s="501">
        <v>144</v>
      </c>
      <c r="GY48" s="502">
        <v>169</v>
      </c>
      <c r="GZ48" s="502">
        <v>157</v>
      </c>
      <c r="HA48" s="502">
        <v>176</v>
      </c>
      <c r="HB48" s="503">
        <v>331</v>
      </c>
      <c r="HC48" s="503">
        <v>324</v>
      </c>
      <c r="HD48" s="503">
        <v>347</v>
      </c>
      <c r="HE48" s="503">
        <v>292</v>
      </c>
      <c r="HF48" s="504">
        <v>298</v>
      </c>
      <c r="HG48" s="501">
        <v>2</v>
      </c>
      <c r="HH48" s="503">
        <v>2</v>
      </c>
      <c r="HI48" s="503">
        <v>1</v>
      </c>
      <c r="HJ48" s="503">
        <v>4</v>
      </c>
      <c r="HK48" s="503">
        <v>14</v>
      </c>
      <c r="HL48" s="503">
        <v>10</v>
      </c>
      <c r="HM48" s="503">
        <v>8</v>
      </c>
      <c r="HN48" s="503">
        <v>10</v>
      </c>
      <c r="HO48" s="504">
        <v>3</v>
      </c>
      <c r="HP48" s="505">
        <f t="shared" si="1517"/>
        <v>146</v>
      </c>
      <c r="HQ48" s="506">
        <f t="shared" si="1518"/>
        <v>171</v>
      </c>
      <c r="HR48" s="506">
        <f t="shared" si="1519"/>
        <v>158</v>
      </c>
      <c r="HS48" s="506">
        <f t="shared" si="1520"/>
        <v>180</v>
      </c>
      <c r="HT48" s="506">
        <f t="shared" si="1521"/>
        <v>345</v>
      </c>
      <c r="HU48" s="506">
        <f t="shared" si="1522"/>
        <v>334</v>
      </c>
      <c r="HV48" s="506">
        <f t="shared" si="1523"/>
        <v>355</v>
      </c>
      <c r="HW48" s="506">
        <f t="shared" si="1524"/>
        <v>302</v>
      </c>
      <c r="HX48" s="506">
        <f t="shared" si="1525"/>
        <v>301</v>
      </c>
      <c r="HY48" s="505">
        <f t="shared" si="226"/>
        <v>1133</v>
      </c>
      <c r="HZ48" s="507">
        <f t="shared" si="227"/>
        <v>1412</v>
      </c>
      <c r="IA48" s="507">
        <f t="shared" si="228"/>
        <v>1282</v>
      </c>
      <c r="IB48" s="507">
        <f t="shared" si="229"/>
        <v>1314</v>
      </c>
      <c r="IC48" s="508">
        <f t="shared" si="230"/>
        <v>1769</v>
      </c>
      <c r="ID48" s="508">
        <f t="shared" si="231"/>
        <v>1890</v>
      </c>
      <c r="IE48" s="508">
        <f t="shared" si="232"/>
        <v>2102</v>
      </c>
      <c r="IF48" s="508">
        <f t="shared" si="233"/>
        <v>2352</v>
      </c>
      <c r="IG48" s="508">
        <f t="shared" si="233"/>
        <v>2471</v>
      </c>
      <c r="IH48" s="505">
        <f t="shared" si="234"/>
        <v>76</v>
      </c>
      <c r="II48" s="506">
        <f t="shared" si="235"/>
        <v>183</v>
      </c>
      <c r="IJ48" s="506">
        <f t="shared" si="236"/>
        <v>207</v>
      </c>
      <c r="IK48" s="506">
        <f t="shared" si="237"/>
        <v>182</v>
      </c>
      <c r="IL48" s="506">
        <f t="shared" si="238"/>
        <v>152</v>
      </c>
      <c r="IM48" s="506">
        <f t="shared" si="239"/>
        <v>158</v>
      </c>
      <c r="IN48" s="506">
        <f t="shared" si="240"/>
        <v>189</v>
      </c>
      <c r="IO48" s="506">
        <f t="shared" si="241"/>
        <v>141</v>
      </c>
      <c r="IP48" s="506">
        <f t="shared" si="241"/>
        <v>113</v>
      </c>
      <c r="IQ48" s="505">
        <f t="shared" si="242"/>
        <v>1209</v>
      </c>
      <c r="IR48" s="506">
        <f t="shared" si="243"/>
        <v>1595</v>
      </c>
      <c r="IS48" s="506">
        <f t="shared" si="244"/>
        <v>1489</v>
      </c>
      <c r="IT48" s="506">
        <f t="shared" si="245"/>
        <v>1496</v>
      </c>
      <c r="IU48" s="506">
        <f t="shared" si="246"/>
        <v>1921</v>
      </c>
      <c r="IV48" s="506">
        <f t="shared" si="247"/>
        <v>2048</v>
      </c>
      <c r="IW48" s="506">
        <f t="shared" si="248"/>
        <v>2291</v>
      </c>
      <c r="IX48" s="506">
        <f t="shared" si="249"/>
        <v>2493</v>
      </c>
      <c r="IY48" s="506">
        <f t="shared" si="249"/>
        <v>2584</v>
      </c>
      <c r="IZ48" s="501">
        <v>786</v>
      </c>
      <c r="JA48" s="502">
        <v>991</v>
      </c>
      <c r="JB48" s="502">
        <v>882</v>
      </c>
      <c r="JC48" s="502">
        <v>885</v>
      </c>
      <c r="JD48" s="503">
        <v>1157</v>
      </c>
      <c r="JE48" s="503">
        <v>1275</v>
      </c>
      <c r="JF48" s="503">
        <v>1486</v>
      </c>
      <c r="JG48" s="503">
        <v>1659</v>
      </c>
      <c r="JH48" s="504">
        <v>1770</v>
      </c>
      <c r="JI48" s="501">
        <v>49</v>
      </c>
      <c r="JJ48" s="503">
        <v>121</v>
      </c>
      <c r="JK48" s="503">
        <v>151</v>
      </c>
      <c r="JL48" s="503">
        <v>117</v>
      </c>
      <c r="JM48" s="503">
        <v>89</v>
      </c>
      <c r="JN48" s="503">
        <v>98</v>
      </c>
      <c r="JO48" s="503">
        <v>151</v>
      </c>
      <c r="JP48" s="503">
        <v>111</v>
      </c>
      <c r="JQ48" s="504">
        <v>87</v>
      </c>
      <c r="JR48" s="505">
        <f t="shared" si="1526"/>
        <v>835</v>
      </c>
      <c r="JS48" s="506">
        <f t="shared" si="1527"/>
        <v>1112</v>
      </c>
      <c r="JT48" s="506">
        <f t="shared" si="1528"/>
        <v>1033</v>
      </c>
      <c r="JU48" s="506">
        <f t="shared" si="1529"/>
        <v>1002</v>
      </c>
      <c r="JV48" s="506">
        <f t="shared" si="1530"/>
        <v>1246</v>
      </c>
      <c r="JW48" s="506">
        <f t="shared" si="1531"/>
        <v>1373</v>
      </c>
      <c r="JX48" s="506">
        <f t="shared" si="1532"/>
        <v>1637</v>
      </c>
      <c r="JY48" s="506">
        <f t="shared" si="1533"/>
        <v>1770</v>
      </c>
      <c r="JZ48" s="506">
        <f t="shared" si="1533"/>
        <v>1857</v>
      </c>
      <c r="KA48" s="501">
        <v>347</v>
      </c>
      <c r="KB48" s="502">
        <v>421</v>
      </c>
      <c r="KC48" s="502">
        <v>400</v>
      </c>
      <c r="KD48" s="502">
        <v>429</v>
      </c>
      <c r="KE48" s="503">
        <v>612</v>
      </c>
      <c r="KF48" s="503">
        <v>615</v>
      </c>
      <c r="KG48" s="503">
        <v>616</v>
      </c>
      <c r="KH48" s="503">
        <v>693</v>
      </c>
      <c r="KI48" s="504">
        <v>701</v>
      </c>
      <c r="KJ48" s="501">
        <v>27</v>
      </c>
      <c r="KK48" s="503">
        <v>62</v>
      </c>
      <c r="KL48" s="503">
        <v>56</v>
      </c>
      <c r="KM48" s="503">
        <v>65</v>
      </c>
      <c r="KN48" s="503">
        <v>63</v>
      </c>
      <c r="KO48" s="503">
        <v>60</v>
      </c>
      <c r="KP48" s="503">
        <v>38</v>
      </c>
      <c r="KQ48" s="503">
        <v>30</v>
      </c>
      <c r="KR48" s="504">
        <v>26</v>
      </c>
      <c r="KS48" s="505">
        <f t="shared" ref="KS48:KS52" si="1566">SUM(KJ48,KA48)</f>
        <v>374</v>
      </c>
      <c r="KT48" s="506">
        <f t="shared" ref="KT48:KT52" si="1567">SUM(KK48,KB48)</f>
        <v>483</v>
      </c>
      <c r="KU48" s="506">
        <f t="shared" ref="KU48:KU52" si="1568">SUM(KL48,KC48)</f>
        <v>456</v>
      </c>
      <c r="KV48" s="506">
        <f t="shared" ref="KV48:KV52" si="1569">SUM(KM48,KD48)</f>
        <v>494</v>
      </c>
      <c r="KW48" s="506">
        <f t="shared" ref="KW48:KW52" si="1570">SUM(KN48,KE48)</f>
        <v>675</v>
      </c>
      <c r="KX48" s="506">
        <f t="shared" ref="KX48:KX52" si="1571">SUM(KO48,KF48)</f>
        <v>675</v>
      </c>
      <c r="KY48" s="506">
        <f t="shared" ref="KY48:KY52" si="1572">SUM(KP48,KG48)</f>
        <v>654</v>
      </c>
      <c r="KZ48" s="506">
        <f t="shared" ref="KZ48:LA52" si="1573">SUM(KQ48,KH48)</f>
        <v>723</v>
      </c>
      <c r="LA48" s="506">
        <f t="shared" si="1573"/>
        <v>727</v>
      </c>
      <c r="LB48" s="505">
        <f t="shared" ref="LB48:LB52" si="1574">+MC48+ND48+OE48</f>
        <v>1544</v>
      </c>
      <c r="LC48" s="507">
        <f t="shared" ref="LC48:LC52" si="1575">+MD48+NE48+OF48</f>
        <v>1721</v>
      </c>
      <c r="LD48" s="507">
        <f t="shared" ref="LD48:LD52" si="1576">+ME48+NF48+OG48</f>
        <v>1499</v>
      </c>
      <c r="LE48" s="507">
        <f t="shared" ref="LE48:LE52" si="1577">+MF48+NG48+OH48</f>
        <v>1552</v>
      </c>
      <c r="LF48" s="508">
        <f t="shared" ref="LF48:LF52" si="1578">+MG48+NH48+OI48</f>
        <v>1455</v>
      </c>
      <c r="LG48" s="508">
        <f t="shared" ref="LG48:LG52" si="1579">+MH48+NI48+OJ48</f>
        <v>1436</v>
      </c>
      <c r="LH48" s="508">
        <f t="shared" ref="LH48:LH52" si="1580">+MI48+NJ48+OK48</f>
        <v>1382</v>
      </c>
      <c r="LI48" s="508">
        <f t="shared" ref="LI48:LJ52" si="1581">+MJ48+NK48+OL48</f>
        <v>1406</v>
      </c>
      <c r="LJ48" s="508">
        <f t="shared" si="1581"/>
        <v>1401</v>
      </c>
      <c r="LK48" s="505">
        <f t="shared" ref="LK48:LK52" si="1582">+ML48+NM48+ON48</f>
        <v>205</v>
      </c>
      <c r="LL48" s="506">
        <f t="shared" ref="LL48:LL52" si="1583">+MM48+NN48+OO48</f>
        <v>289</v>
      </c>
      <c r="LM48" s="506">
        <f t="shared" ref="LM48:LM52" si="1584">+MN48+NO48+OP48</f>
        <v>348</v>
      </c>
      <c r="LN48" s="506">
        <f t="shared" ref="LN48:LN52" si="1585">+MO48+NP48+OQ48</f>
        <v>259</v>
      </c>
      <c r="LO48" s="506">
        <f t="shared" ref="LO48:LO52" si="1586">+MP48+NQ48+OR48</f>
        <v>115</v>
      </c>
      <c r="LP48" s="506">
        <f t="shared" ref="LP48:LP52" si="1587">+MQ48+NR48+OS48</f>
        <v>149</v>
      </c>
      <c r="LQ48" s="506">
        <f t="shared" ref="LQ48:LQ52" si="1588">+MR48+NS48+OT48</f>
        <v>108</v>
      </c>
      <c r="LR48" s="506">
        <f t="shared" ref="LR48:LS52" si="1589">+MS48+NT48+OU48</f>
        <v>81</v>
      </c>
      <c r="LS48" s="506">
        <f t="shared" si="1589"/>
        <v>83</v>
      </c>
      <c r="LT48" s="505">
        <f t="shared" ref="LT48:LT52" si="1590">SUM(LK48,LB48)</f>
        <v>1749</v>
      </c>
      <c r="LU48" s="506">
        <f t="shared" ref="LU48:LU52" si="1591">SUM(LL48,LC48)</f>
        <v>2010</v>
      </c>
      <c r="LV48" s="506">
        <f t="shared" ref="LV48:LV52" si="1592">SUM(LM48,LD48)</f>
        <v>1847</v>
      </c>
      <c r="LW48" s="506">
        <f t="shared" ref="LW48:LW52" si="1593">SUM(LN48,LE48)</f>
        <v>1811</v>
      </c>
      <c r="LX48" s="506">
        <f t="shared" ref="LX48:LX52" si="1594">SUM(LO48,LF48)</f>
        <v>1570</v>
      </c>
      <c r="LY48" s="506">
        <f t="shared" ref="LY48:LY52" si="1595">SUM(LP48,LG48)</f>
        <v>1585</v>
      </c>
      <c r="LZ48" s="506">
        <f t="shared" ref="LZ48:LZ52" si="1596">SUM(LQ48,LH48)</f>
        <v>1490</v>
      </c>
      <c r="MA48" s="506">
        <f t="shared" ref="MA48:MB52" si="1597">SUM(LR48,LI48)</f>
        <v>1487</v>
      </c>
      <c r="MB48" s="506">
        <f t="shared" si="1597"/>
        <v>1484</v>
      </c>
      <c r="MC48" s="501">
        <v>868</v>
      </c>
      <c r="MD48" s="502">
        <v>902</v>
      </c>
      <c r="ME48" s="502">
        <v>791</v>
      </c>
      <c r="MF48" s="502">
        <v>808</v>
      </c>
      <c r="MG48" s="503">
        <v>701</v>
      </c>
      <c r="MH48" s="503">
        <v>654</v>
      </c>
      <c r="MI48" s="503">
        <v>619</v>
      </c>
      <c r="MJ48" s="503">
        <v>637</v>
      </c>
      <c r="MK48" s="504">
        <v>618</v>
      </c>
      <c r="ML48" s="501">
        <v>115</v>
      </c>
      <c r="MM48" s="503">
        <v>157</v>
      </c>
      <c r="MN48" s="503">
        <v>209</v>
      </c>
      <c r="MO48" s="503">
        <v>187</v>
      </c>
      <c r="MP48" s="503">
        <v>98</v>
      </c>
      <c r="MQ48" s="503">
        <v>134</v>
      </c>
      <c r="MR48" s="503">
        <v>96</v>
      </c>
      <c r="MS48" s="503">
        <v>73</v>
      </c>
      <c r="MT48" s="504">
        <v>74</v>
      </c>
      <c r="MU48" s="505">
        <f t="shared" ref="MU48:MU52" si="1598">SUM(ML48,MC48)</f>
        <v>983</v>
      </c>
      <c r="MV48" s="506">
        <f t="shared" ref="MV48:MV52" si="1599">SUM(MM48,MD48)</f>
        <v>1059</v>
      </c>
      <c r="MW48" s="506">
        <f t="shared" ref="MW48:MW52" si="1600">SUM(MN48,ME48)</f>
        <v>1000</v>
      </c>
      <c r="MX48" s="506">
        <f t="shared" ref="MX48:MX52" si="1601">SUM(MO48,MF48)</f>
        <v>995</v>
      </c>
      <c r="MY48" s="506">
        <f t="shared" ref="MY48:MY52" si="1602">SUM(MP48,MG48)</f>
        <v>799</v>
      </c>
      <c r="MZ48" s="506">
        <f t="shared" ref="MZ48:MZ52" si="1603">SUM(MQ48,MH48)</f>
        <v>788</v>
      </c>
      <c r="NA48" s="506">
        <f t="shared" ref="NA48:NA52" si="1604">SUM(MR48,MI48)</f>
        <v>715</v>
      </c>
      <c r="NB48" s="506">
        <f t="shared" ref="NB48:NC52" si="1605">SUM(MS48,MJ48)</f>
        <v>710</v>
      </c>
      <c r="NC48" s="506">
        <f t="shared" si="1605"/>
        <v>692</v>
      </c>
      <c r="ND48" s="501">
        <v>258</v>
      </c>
      <c r="NE48" s="502">
        <v>265</v>
      </c>
      <c r="NF48" s="502">
        <v>239</v>
      </c>
      <c r="NG48" s="502">
        <v>205</v>
      </c>
      <c r="NH48" s="503">
        <v>211</v>
      </c>
      <c r="NI48" s="503">
        <v>208</v>
      </c>
      <c r="NJ48" s="503">
        <v>211</v>
      </c>
      <c r="NK48" s="503">
        <v>209</v>
      </c>
      <c r="NL48" s="504">
        <v>217</v>
      </c>
      <c r="NM48" s="501">
        <v>2</v>
      </c>
      <c r="NN48" s="503">
        <v>5</v>
      </c>
      <c r="NO48" s="503">
        <v>6</v>
      </c>
      <c r="NP48" s="503">
        <v>11</v>
      </c>
      <c r="NQ48" s="503">
        <v>0</v>
      </c>
      <c r="NR48" s="503">
        <v>4</v>
      </c>
      <c r="NS48" s="503">
        <v>2</v>
      </c>
      <c r="NT48" s="503"/>
      <c r="NU48" s="504">
        <v>2</v>
      </c>
      <c r="NV48" s="505">
        <f t="shared" si="1550"/>
        <v>260</v>
      </c>
      <c r="NW48" s="506">
        <f t="shared" si="1551"/>
        <v>270</v>
      </c>
      <c r="NX48" s="506">
        <f t="shared" si="1552"/>
        <v>245</v>
      </c>
      <c r="NY48" s="506">
        <f t="shared" si="1553"/>
        <v>216</v>
      </c>
      <c r="NZ48" s="506">
        <f t="shared" si="1554"/>
        <v>211</v>
      </c>
      <c r="OA48" s="506">
        <f t="shared" si="1555"/>
        <v>212</v>
      </c>
      <c r="OB48" s="506">
        <f t="shared" si="1556"/>
        <v>213</v>
      </c>
      <c r="OC48" s="506">
        <f t="shared" si="1557"/>
        <v>209</v>
      </c>
      <c r="OD48" s="506">
        <f t="shared" si="1557"/>
        <v>219</v>
      </c>
      <c r="OE48" s="501">
        <v>418</v>
      </c>
      <c r="OF48" s="502">
        <v>554</v>
      </c>
      <c r="OG48" s="502">
        <v>469</v>
      </c>
      <c r="OH48" s="502">
        <v>539</v>
      </c>
      <c r="OI48" s="503">
        <v>543</v>
      </c>
      <c r="OJ48" s="503">
        <v>574</v>
      </c>
      <c r="OK48" s="503">
        <v>552</v>
      </c>
      <c r="OL48" s="503">
        <v>560</v>
      </c>
      <c r="OM48" s="504">
        <v>566</v>
      </c>
      <c r="ON48" s="501">
        <v>88</v>
      </c>
      <c r="OO48" s="503">
        <v>127</v>
      </c>
      <c r="OP48" s="503">
        <v>133</v>
      </c>
      <c r="OQ48" s="503">
        <v>61</v>
      </c>
      <c r="OR48" s="503">
        <v>17</v>
      </c>
      <c r="OS48" s="503">
        <v>11</v>
      </c>
      <c r="OT48" s="503">
        <v>10</v>
      </c>
      <c r="OU48" s="503">
        <v>8</v>
      </c>
      <c r="OV48" s="504">
        <v>7</v>
      </c>
      <c r="OW48" s="505">
        <f t="shared" ref="OW48:OW52" si="1606">SUM(ON48,OE48)</f>
        <v>506</v>
      </c>
      <c r="OX48" s="506">
        <f t="shared" ref="OX48:OX52" si="1607">SUM(OO48,OF48)</f>
        <v>681</v>
      </c>
      <c r="OY48" s="506">
        <f t="shared" ref="OY48:OY52" si="1608">SUM(OP48,OG48)</f>
        <v>602</v>
      </c>
      <c r="OZ48" s="506">
        <f t="shared" ref="OZ48:OZ52" si="1609">SUM(OQ48,OH48)</f>
        <v>600</v>
      </c>
      <c r="PA48" s="506">
        <f t="shared" ref="PA48:PA52" si="1610">SUM(OR48,OI48)</f>
        <v>560</v>
      </c>
      <c r="PB48" s="506">
        <f t="shared" ref="PB48:PB52" si="1611">SUM(OS48,OJ48)</f>
        <v>585</v>
      </c>
      <c r="PC48" s="506">
        <f t="shared" ref="PC48:PC52" si="1612">SUM(OT48,OK48)</f>
        <v>562</v>
      </c>
      <c r="PD48" s="506">
        <f t="shared" ref="PD48:PE52" si="1613">SUM(OU48,OL48)</f>
        <v>568</v>
      </c>
      <c r="PE48" s="506">
        <f t="shared" si="1613"/>
        <v>573</v>
      </c>
      <c r="PF48" s="277"/>
      <c r="PG48" s="277"/>
    </row>
    <row r="49" spans="1:423" s="12" customFormat="1" x14ac:dyDescent="0.2">
      <c r="A49" s="11" t="s">
        <v>62</v>
      </c>
      <c r="B49" s="34">
        <f t="shared" si="1428"/>
        <v>43919</v>
      </c>
      <c r="C49" s="34">
        <f t="shared" si="1429"/>
        <v>40213</v>
      </c>
      <c r="D49" s="34">
        <f t="shared" si="1430"/>
        <v>43161</v>
      </c>
      <c r="E49" s="34">
        <f t="shared" si="1431"/>
        <v>41856</v>
      </c>
      <c r="F49" s="34">
        <f t="shared" si="1432"/>
        <v>46496</v>
      </c>
      <c r="G49" s="34">
        <f t="shared" si="1433"/>
        <v>43857</v>
      </c>
      <c r="H49" s="34">
        <f t="shared" si="1434"/>
        <v>41606</v>
      </c>
      <c r="I49" s="34">
        <f t="shared" si="1435"/>
        <v>52477</v>
      </c>
      <c r="J49" s="34">
        <f t="shared" si="1436"/>
        <v>52859</v>
      </c>
      <c r="K49" s="34">
        <f t="shared" si="1437"/>
        <v>53393</v>
      </c>
      <c r="L49" s="34">
        <f t="shared" si="1438"/>
        <v>54726</v>
      </c>
      <c r="M49" s="35">
        <f t="shared" si="1439"/>
        <v>10164</v>
      </c>
      <c r="N49" s="29">
        <f t="shared" si="1440"/>
        <v>16700</v>
      </c>
      <c r="O49" s="29">
        <f t="shared" si="1441"/>
        <v>18067</v>
      </c>
      <c r="P49" s="29">
        <f t="shared" si="1442"/>
        <v>19382</v>
      </c>
      <c r="Q49" s="29">
        <f t="shared" si="1443"/>
        <v>22084</v>
      </c>
      <c r="R49" s="29">
        <f t="shared" si="1444"/>
        <v>23960</v>
      </c>
      <c r="S49" s="29">
        <f t="shared" si="1445"/>
        <v>24080</v>
      </c>
      <c r="T49" s="29">
        <f t="shared" si="1446"/>
        <v>25224</v>
      </c>
      <c r="U49" s="29">
        <f t="shared" si="1447"/>
        <v>24987</v>
      </c>
      <c r="V49" s="29">
        <f t="shared" si="1448"/>
        <v>27399</v>
      </c>
      <c r="W49" s="29">
        <f t="shared" si="1449"/>
        <v>25272</v>
      </c>
      <c r="X49" s="35">
        <f t="shared" si="1450"/>
        <v>54083</v>
      </c>
      <c r="Y49" s="29">
        <f t="shared" si="1451"/>
        <v>56913</v>
      </c>
      <c r="Z49" s="29">
        <f t="shared" si="1452"/>
        <v>61228</v>
      </c>
      <c r="AA49" s="29">
        <f t="shared" si="1453"/>
        <v>61238</v>
      </c>
      <c r="AB49" s="29">
        <f t="shared" si="1454"/>
        <v>68580</v>
      </c>
      <c r="AC49" s="29">
        <f t="shared" si="1455"/>
        <v>67817</v>
      </c>
      <c r="AD49" s="29">
        <f t="shared" si="1456"/>
        <v>65686</v>
      </c>
      <c r="AE49" s="29">
        <f t="shared" si="1457"/>
        <v>77701</v>
      </c>
      <c r="AF49" s="29">
        <f t="shared" si="1458"/>
        <v>77846</v>
      </c>
      <c r="AG49" s="29">
        <f t="shared" si="1459"/>
        <v>80792</v>
      </c>
      <c r="AH49" s="29">
        <f t="shared" si="1460"/>
        <v>79998</v>
      </c>
      <c r="AI49" s="42">
        <v>11785</v>
      </c>
      <c r="AJ49" s="31">
        <v>11544</v>
      </c>
      <c r="AK49" s="31">
        <v>11795</v>
      </c>
      <c r="AL49" s="31">
        <v>11692</v>
      </c>
      <c r="AM49" s="32">
        <v>11868</v>
      </c>
      <c r="AN49" s="32">
        <v>12980</v>
      </c>
      <c r="AO49" s="32">
        <v>12431</v>
      </c>
      <c r="AP49" s="32">
        <v>13008</v>
      </c>
      <c r="AQ49" s="32">
        <v>13035</v>
      </c>
      <c r="AR49" s="32">
        <v>13046</v>
      </c>
      <c r="AS49" s="32">
        <v>13238</v>
      </c>
      <c r="AT49" s="42">
        <v>5426</v>
      </c>
      <c r="AU49" s="32">
        <v>5918</v>
      </c>
      <c r="AV49" s="32">
        <v>5989</v>
      </c>
      <c r="AW49" s="32">
        <v>5802</v>
      </c>
      <c r="AX49" s="32">
        <v>6211</v>
      </c>
      <c r="AY49" s="32">
        <v>7178</v>
      </c>
      <c r="AZ49" s="32">
        <v>6702</v>
      </c>
      <c r="BA49" s="32">
        <v>7715</v>
      </c>
      <c r="BB49" s="32">
        <v>7969</v>
      </c>
      <c r="BC49" s="32">
        <v>7980</v>
      </c>
      <c r="BD49" s="32">
        <v>7061</v>
      </c>
      <c r="BE49" s="33">
        <f t="shared" ref="BE49:BE52" si="1614">SUM(BP49,AI49)</f>
        <v>18640</v>
      </c>
      <c r="BF49" s="30">
        <f t="shared" ref="BF49:BF52" si="1615">SUM(BQ49,AJ49)</f>
        <v>24988</v>
      </c>
      <c r="BG49" s="30">
        <f t="shared" ref="BG49:BG52" si="1616">SUM(BR49,AK49)</f>
        <v>25633</v>
      </c>
      <c r="BH49" s="30">
        <f t="shared" ref="BH49:BH52" si="1617">SUM(BS49,AL49)</f>
        <v>26178</v>
      </c>
      <c r="BI49" s="30">
        <f t="shared" ref="BI49:BI52" si="1618">SUM(BT49,AM49)</f>
        <v>30803</v>
      </c>
      <c r="BJ49" s="30">
        <f t="shared" ref="BJ49:BJ52" si="1619">SUM(BU49,AN49)</f>
        <v>33539</v>
      </c>
      <c r="BK49" s="30">
        <f t="shared" ref="BK49:BK52" si="1620">SUM(BV49,AO49)</f>
        <v>33783</v>
      </c>
      <c r="BL49" s="30">
        <f t="shared" si="1468"/>
        <v>35086</v>
      </c>
      <c r="BM49" s="30">
        <f t="shared" si="1469"/>
        <v>35120</v>
      </c>
      <c r="BN49" s="30">
        <f t="shared" si="1470"/>
        <v>35834</v>
      </c>
      <c r="BO49" s="30">
        <f t="shared" si="1470"/>
        <v>34140</v>
      </c>
      <c r="BP49" s="117">
        <f t="shared" ref="BP49:BP52" si="1621">+AT49+DH49</f>
        <v>6855</v>
      </c>
      <c r="BQ49" s="118">
        <f t="shared" ref="BQ49:BQ52" si="1622">+AU49+DI49</f>
        <v>13444</v>
      </c>
      <c r="BR49" s="118">
        <f t="shared" ref="BR49:BR52" si="1623">+AV49+DJ49</f>
        <v>13838</v>
      </c>
      <c r="BS49" s="118">
        <f t="shared" ref="BS49:BS52" si="1624">+AW49+DK49</f>
        <v>14486</v>
      </c>
      <c r="BT49" s="118">
        <f t="shared" ref="BT49:BT52" si="1625">+AX49+DL49</f>
        <v>18935</v>
      </c>
      <c r="BU49" s="118">
        <f t="shared" ref="BU49:BU52" si="1626">+AY49+DM49</f>
        <v>20559</v>
      </c>
      <c r="BV49" s="118">
        <f t="shared" ref="BV49:BV52" si="1627">+AZ49+DN49</f>
        <v>21352</v>
      </c>
      <c r="BW49" s="118">
        <f t="shared" si="1478"/>
        <v>22078</v>
      </c>
      <c r="BX49" s="118">
        <f t="shared" si="1479"/>
        <v>22085</v>
      </c>
      <c r="BY49" s="118">
        <f t="shared" si="1480"/>
        <v>22788</v>
      </c>
      <c r="BZ49" s="118">
        <f t="shared" si="1480"/>
        <v>20902</v>
      </c>
      <c r="CA49" s="400">
        <f t="shared" si="174"/>
        <v>0.36775751072961371</v>
      </c>
      <c r="CB49" s="401">
        <f t="shared" si="175"/>
        <v>0.53801824875940452</v>
      </c>
      <c r="CC49" s="401">
        <f t="shared" si="176"/>
        <v>0.53985097335466004</v>
      </c>
      <c r="CD49" s="401">
        <f t="shared" si="177"/>
        <v>0.55336542134616851</v>
      </c>
      <c r="CE49" s="401">
        <f t="shared" si="178"/>
        <v>0.61471285264422293</v>
      </c>
      <c r="CF49" s="401">
        <f t="shared" si="179"/>
        <v>0.61298786487372914</v>
      </c>
      <c r="CG49" s="401">
        <f t="shared" si="180"/>
        <v>0.63203386318562593</v>
      </c>
      <c r="CH49" s="401">
        <f t="shared" si="1481"/>
        <v>0.62925383343783847</v>
      </c>
      <c r="CI49" s="401">
        <f t="shared" si="1482"/>
        <v>0.62884396355353078</v>
      </c>
      <c r="CJ49" s="401">
        <f t="shared" si="1483"/>
        <v>0.63593235474688847</v>
      </c>
      <c r="CK49" s="401">
        <f t="shared" si="1483"/>
        <v>0.61224370240187465</v>
      </c>
      <c r="CL49" s="119">
        <f t="shared" ref="CL49:CL52" si="1628">+BP49/AI49</f>
        <v>0.5816716164616037</v>
      </c>
      <c r="CM49" s="120">
        <f t="shared" ref="CM49:CM52" si="1629">+BQ49/AJ49</f>
        <v>1.1645876645876645</v>
      </c>
      <c r="CN49" s="120">
        <f t="shared" ref="CN49:CN52" si="1630">+BR49/AK49</f>
        <v>1.1732089868588385</v>
      </c>
      <c r="CO49" s="120">
        <f t="shared" ref="CO49:CO52" si="1631">+BS49/AL49</f>
        <v>1.2389668149161821</v>
      </c>
      <c r="CP49" s="120">
        <f t="shared" ref="CP49:CP52" si="1632">+BT49/AM49</f>
        <v>1.5954668014829794</v>
      </c>
      <c r="CQ49" s="120">
        <f t="shared" ref="CQ49:CQ52" si="1633">+BU49/AN49</f>
        <v>1.5838983050847457</v>
      </c>
      <c r="CR49" s="120">
        <f t="shared" ref="CR49:CR52" si="1634">+BV49/AO49</f>
        <v>1.717641380419918</v>
      </c>
      <c r="CS49" s="120">
        <f t="shared" si="1491"/>
        <v>1.6972632226322264</v>
      </c>
      <c r="CT49" s="120">
        <f t="shared" si="1492"/>
        <v>1.6942846183352513</v>
      </c>
      <c r="CU49" s="120">
        <f t="shared" si="1493"/>
        <v>1.7467422964893453</v>
      </c>
      <c r="CV49" s="120"/>
      <c r="CW49" s="70" t="s">
        <v>36</v>
      </c>
      <c r="CX49" s="39" t="s">
        <v>36</v>
      </c>
      <c r="CY49" s="284" t="s">
        <v>36</v>
      </c>
      <c r="CZ49" s="284" t="s">
        <v>36</v>
      </c>
      <c r="DA49" s="285" t="s">
        <v>36</v>
      </c>
      <c r="DB49" s="285" t="s">
        <v>36</v>
      </c>
      <c r="DC49" s="285" t="s">
        <v>36</v>
      </c>
      <c r="DD49" s="285" t="s">
        <v>36</v>
      </c>
      <c r="DE49" s="14" t="s">
        <v>36</v>
      </c>
      <c r="DF49" s="14" t="s">
        <v>36</v>
      </c>
      <c r="DG49" s="14" t="s">
        <v>36</v>
      </c>
      <c r="DH49" s="281">
        <v>1429</v>
      </c>
      <c r="DI49" s="280">
        <v>7526</v>
      </c>
      <c r="DJ49" s="280">
        <v>7849</v>
      </c>
      <c r="DK49" s="280">
        <v>8684</v>
      </c>
      <c r="DL49" s="280">
        <v>12724</v>
      </c>
      <c r="DM49" s="280">
        <v>13381</v>
      </c>
      <c r="DN49" s="280">
        <v>14650</v>
      </c>
      <c r="DO49" s="280">
        <v>14363</v>
      </c>
      <c r="DP49" s="32">
        <v>14116</v>
      </c>
      <c r="DQ49" s="32">
        <v>14808</v>
      </c>
      <c r="DR49" s="32">
        <v>13841</v>
      </c>
      <c r="DS49" s="286">
        <f t="shared" ref="DS49:DS52" si="1635">SUM(DH49,CW49)</f>
        <v>1429</v>
      </c>
      <c r="DT49" s="287">
        <f t="shared" ref="DT49:DT52" si="1636">SUM(DI49,CX49)</f>
        <v>7526</v>
      </c>
      <c r="DU49" s="287">
        <f t="shared" ref="DU49:DU52" si="1637">SUM(DJ49,CY49)</f>
        <v>7849</v>
      </c>
      <c r="DV49" s="287">
        <f t="shared" ref="DV49:DV52" si="1638">SUM(DK49,CZ49)</f>
        <v>8684</v>
      </c>
      <c r="DW49" s="287">
        <f t="shared" ref="DW49:DW52" si="1639">SUM(DL49,DA49)</f>
        <v>12724</v>
      </c>
      <c r="DX49" s="287">
        <f t="shared" ref="DX49:DX52" si="1640">SUM(DM49,DB49)</f>
        <v>13381</v>
      </c>
      <c r="DY49" s="287">
        <f t="shared" ref="DY49:DY52" si="1641">SUM(DN49,DC49)</f>
        <v>14650</v>
      </c>
      <c r="DZ49" s="287">
        <f t="shared" si="1501"/>
        <v>14363</v>
      </c>
      <c r="EA49" s="287">
        <f t="shared" si="1502"/>
        <v>14116</v>
      </c>
      <c r="EB49" s="287">
        <f t="shared" si="1503"/>
        <v>14808</v>
      </c>
      <c r="EC49" s="287">
        <f t="shared" si="1503"/>
        <v>13841</v>
      </c>
      <c r="ED49" s="461">
        <v>551</v>
      </c>
      <c r="EE49" s="444">
        <v>502</v>
      </c>
      <c r="EF49" s="462">
        <v>22</v>
      </c>
      <c r="EG49" s="462">
        <v>11</v>
      </c>
      <c r="EH49" s="468">
        <f t="shared" si="1504"/>
        <v>573</v>
      </c>
      <c r="EI49" s="468">
        <f t="shared" si="1505"/>
        <v>513</v>
      </c>
      <c r="EJ49" s="461">
        <v>1321</v>
      </c>
      <c r="EK49" s="444">
        <v>1644</v>
      </c>
      <c r="EL49" s="462">
        <v>292</v>
      </c>
      <c r="EM49" s="462">
        <v>332</v>
      </c>
      <c r="EN49" s="468">
        <f t="shared" si="1506"/>
        <v>1613</v>
      </c>
      <c r="EO49" s="468">
        <f t="shared" si="1506"/>
        <v>1976</v>
      </c>
      <c r="EP49" s="461">
        <v>6825</v>
      </c>
      <c r="EQ49" s="444">
        <v>7411</v>
      </c>
      <c r="ER49" s="462">
        <v>172</v>
      </c>
      <c r="ES49" s="462">
        <v>190</v>
      </c>
      <c r="ET49" s="468">
        <f t="shared" si="1507"/>
        <v>6997</v>
      </c>
      <c r="EU49" s="468">
        <f t="shared" si="1507"/>
        <v>7601</v>
      </c>
      <c r="EV49" s="461">
        <v>3259</v>
      </c>
      <c r="EW49" s="444">
        <v>3342</v>
      </c>
      <c r="EX49" s="462">
        <v>250</v>
      </c>
      <c r="EY49" s="462">
        <v>225</v>
      </c>
      <c r="EZ49" s="468">
        <f t="shared" si="1508"/>
        <v>3509</v>
      </c>
      <c r="FA49" s="468">
        <f t="shared" si="1508"/>
        <v>3567</v>
      </c>
      <c r="FB49" s="461">
        <v>5927</v>
      </c>
      <c r="FC49" s="444">
        <v>5878</v>
      </c>
      <c r="FD49" s="462">
        <v>369</v>
      </c>
      <c r="FE49" s="462">
        <v>374</v>
      </c>
      <c r="FF49" s="468">
        <f t="shared" si="1509"/>
        <v>6296</v>
      </c>
      <c r="FG49" s="468">
        <f t="shared" si="1509"/>
        <v>6252</v>
      </c>
      <c r="FH49" s="461">
        <v>2459</v>
      </c>
      <c r="FI49" s="444">
        <v>2535</v>
      </c>
      <c r="FJ49" s="462">
        <v>342</v>
      </c>
      <c r="FK49" s="462">
        <v>481</v>
      </c>
      <c r="FL49" s="468">
        <f t="shared" si="1510"/>
        <v>2801</v>
      </c>
      <c r="FM49" s="468">
        <f t="shared" si="1510"/>
        <v>3016</v>
      </c>
      <c r="FN49" s="461">
        <v>6258</v>
      </c>
      <c r="FO49" s="444">
        <v>6759</v>
      </c>
      <c r="FP49" s="462">
        <v>1242</v>
      </c>
      <c r="FQ49" s="462">
        <v>1271</v>
      </c>
      <c r="FR49" s="468">
        <f t="shared" si="1511"/>
        <v>7500</v>
      </c>
      <c r="FS49" s="468">
        <f t="shared" si="1511"/>
        <v>8030</v>
      </c>
      <c r="FT49" s="461">
        <v>5258</v>
      </c>
      <c r="FU49" s="444">
        <v>5378</v>
      </c>
      <c r="FV49" s="462">
        <v>945</v>
      </c>
      <c r="FW49" s="462">
        <v>901</v>
      </c>
      <c r="FX49" s="468">
        <f t="shared" si="1512"/>
        <v>6203</v>
      </c>
      <c r="FY49" s="468">
        <f t="shared" si="1512"/>
        <v>6279</v>
      </c>
      <c r="FZ49" s="461">
        <v>167</v>
      </c>
      <c r="GA49" s="444">
        <v>146</v>
      </c>
      <c r="GB49" s="462">
        <v>85</v>
      </c>
      <c r="GC49" s="462">
        <v>40</v>
      </c>
      <c r="GD49" s="468">
        <f t="shared" si="1513"/>
        <v>252</v>
      </c>
      <c r="GE49" s="468">
        <f t="shared" si="1513"/>
        <v>186</v>
      </c>
      <c r="GF49" s="461">
        <v>6301</v>
      </c>
      <c r="GG49" s="444">
        <v>5955</v>
      </c>
      <c r="GH49" s="462">
        <v>778</v>
      </c>
      <c r="GI49" s="462">
        <v>447</v>
      </c>
      <c r="GJ49" s="468">
        <f t="shared" si="1514"/>
        <v>7079</v>
      </c>
      <c r="GK49" s="468">
        <f t="shared" si="1514"/>
        <v>6402</v>
      </c>
      <c r="GL49" s="461">
        <v>1580</v>
      </c>
      <c r="GM49" s="444">
        <v>1506</v>
      </c>
      <c r="GN49" s="462">
        <v>40</v>
      </c>
      <c r="GO49" s="462">
        <v>23</v>
      </c>
      <c r="GP49" s="468">
        <f t="shared" si="1515"/>
        <v>1620</v>
      </c>
      <c r="GQ49" s="468">
        <f t="shared" si="1515"/>
        <v>1529</v>
      </c>
      <c r="GR49" s="461">
        <v>441</v>
      </c>
      <c r="GS49" s="444">
        <v>432</v>
      </c>
      <c r="GT49" s="462">
        <v>74</v>
      </c>
      <c r="GU49" s="462">
        <v>75</v>
      </c>
      <c r="GV49" s="327">
        <f t="shared" si="1516"/>
        <v>515</v>
      </c>
      <c r="GW49" s="327">
        <f t="shared" si="1516"/>
        <v>507</v>
      </c>
      <c r="GX49" s="501">
        <v>2476</v>
      </c>
      <c r="GY49" s="502">
        <v>2887</v>
      </c>
      <c r="GZ49" s="502">
        <v>3037</v>
      </c>
      <c r="HA49" s="502">
        <v>2993</v>
      </c>
      <c r="HB49" s="503">
        <v>4148</v>
      </c>
      <c r="HC49" s="503">
        <v>3557</v>
      </c>
      <c r="HD49" s="503">
        <v>3356</v>
      </c>
      <c r="HE49" s="503">
        <v>4163</v>
      </c>
      <c r="HF49" s="504">
        <v>4208</v>
      </c>
      <c r="HG49" s="501">
        <v>109</v>
      </c>
      <c r="HH49" s="503">
        <v>103</v>
      </c>
      <c r="HI49" s="503">
        <v>129</v>
      </c>
      <c r="HJ49" s="503">
        <v>101</v>
      </c>
      <c r="HK49" s="503">
        <v>549</v>
      </c>
      <c r="HL49" s="503">
        <v>106</v>
      </c>
      <c r="HM49" s="503">
        <v>81</v>
      </c>
      <c r="HN49" s="503">
        <v>54</v>
      </c>
      <c r="HO49" s="504">
        <v>44</v>
      </c>
      <c r="HP49" s="505">
        <f t="shared" si="1517"/>
        <v>2585</v>
      </c>
      <c r="HQ49" s="506">
        <f t="shared" si="1518"/>
        <v>2990</v>
      </c>
      <c r="HR49" s="506">
        <f t="shared" si="1519"/>
        <v>3166</v>
      </c>
      <c r="HS49" s="506">
        <f t="shared" si="1520"/>
        <v>3094</v>
      </c>
      <c r="HT49" s="506">
        <f t="shared" si="1521"/>
        <v>4697</v>
      </c>
      <c r="HU49" s="506">
        <f t="shared" si="1522"/>
        <v>3663</v>
      </c>
      <c r="HV49" s="506">
        <f t="shared" si="1523"/>
        <v>3437</v>
      </c>
      <c r="HW49" s="506">
        <f t="shared" si="1524"/>
        <v>4217</v>
      </c>
      <c r="HX49" s="506">
        <f t="shared" si="1525"/>
        <v>4252</v>
      </c>
      <c r="HY49" s="505">
        <f t="shared" ref="HY49:HY52" si="1642">+IZ49+KA49</f>
        <v>15620</v>
      </c>
      <c r="HZ49" s="507">
        <f t="shared" ref="HZ49:HZ52" si="1643">+JA49+KB49</f>
        <v>12801</v>
      </c>
      <c r="IA49" s="507">
        <f t="shared" ref="IA49:IA52" si="1644">+JB49+KC49</f>
        <v>14551</v>
      </c>
      <c r="IB49" s="507">
        <f t="shared" ref="IB49:IB52" si="1645">+JC49+KD49</f>
        <v>14169</v>
      </c>
      <c r="IC49" s="508">
        <f t="shared" ref="IC49:IC52" si="1646">+JD49+KE49</f>
        <v>17526</v>
      </c>
      <c r="ID49" s="508">
        <f t="shared" ref="ID49:ID52" si="1647">+JE49+KF49</f>
        <v>15621</v>
      </c>
      <c r="IE49" s="508">
        <f t="shared" ref="IE49:IE52" si="1648">+JF49+KG49</f>
        <v>15339</v>
      </c>
      <c r="IF49" s="508">
        <f t="shared" ref="IF49:IG52" si="1649">+JG49+KH49</f>
        <v>23240</v>
      </c>
      <c r="IG49" s="508">
        <f t="shared" si="1649"/>
        <v>23940</v>
      </c>
      <c r="IH49" s="505">
        <f t="shared" ref="IH49:IH52" si="1650">+JI49+KJ49</f>
        <v>1664</v>
      </c>
      <c r="II49" s="506">
        <f t="shared" ref="II49:II52" si="1651">+JJ49+KK49</f>
        <v>1756</v>
      </c>
      <c r="IJ49" s="506">
        <f t="shared" ref="IJ49:IJ52" si="1652">+JK49+KL49</f>
        <v>2272</v>
      </c>
      <c r="IK49" s="506">
        <f t="shared" ref="IK49:IK52" si="1653">+JL49+KM49</f>
        <v>2053</v>
      </c>
      <c r="IL49" s="506">
        <f t="shared" ref="IL49:IL52" si="1654">+JM49+KN49</f>
        <v>1431</v>
      </c>
      <c r="IM49" s="506">
        <f t="shared" ref="IM49:IM52" si="1655">+JN49+KO49</f>
        <v>1801</v>
      </c>
      <c r="IN49" s="506">
        <f t="shared" ref="IN49:IN52" si="1656">+JO49+KP49</f>
        <v>1406</v>
      </c>
      <c r="IO49" s="506">
        <f t="shared" ref="IO49:IP52" si="1657">+JP49+KQ49</f>
        <v>2002</v>
      </c>
      <c r="IP49" s="506">
        <f t="shared" si="1657"/>
        <v>1822</v>
      </c>
      <c r="IQ49" s="505">
        <f t="shared" ref="IQ49:IQ52" si="1658">SUM(IH49,HY49)</f>
        <v>17284</v>
      </c>
      <c r="IR49" s="506">
        <f t="shared" ref="IR49:IR52" si="1659">SUM(II49,HZ49)</f>
        <v>14557</v>
      </c>
      <c r="IS49" s="506">
        <f t="shared" ref="IS49:IS52" si="1660">SUM(IJ49,IA49)</f>
        <v>16823</v>
      </c>
      <c r="IT49" s="506">
        <f t="shared" ref="IT49:IT52" si="1661">SUM(IK49,IB49)</f>
        <v>16222</v>
      </c>
      <c r="IU49" s="506">
        <f t="shared" ref="IU49:IU52" si="1662">SUM(IL49,IC49)</f>
        <v>18957</v>
      </c>
      <c r="IV49" s="506">
        <f t="shared" ref="IV49:IV52" si="1663">SUM(IM49,ID49)</f>
        <v>17422</v>
      </c>
      <c r="IW49" s="506">
        <f t="shared" ref="IW49:IW52" si="1664">SUM(IN49,IE49)</f>
        <v>16745</v>
      </c>
      <c r="IX49" s="506">
        <f t="shared" ref="IX49:IY52" si="1665">SUM(IO49,IF49)</f>
        <v>25242</v>
      </c>
      <c r="IY49" s="506">
        <f t="shared" si="1665"/>
        <v>25762</v>
      </c>
      <c r="IZ49" s="501">
        <v>11972</v>
      </c>
      <c r="JA49" s="502">
        <v>9143</v>
      </c>
      <c r="JB49" s="502">
        <v>10566</v>
      </c>
      <c r="JC49" s="502">
        <v>10287</v>
      </c>
      <c r="JD49" s="503">
        <v>13044</v>
      </c>
      <c r="JE49" s="503">
        <v>12286</v>
      </c>
      <c r="JF49" s="503">
        <v>12656</v>
      </c>
      <c r="JG49" s="503">
        <v>18323</v>
      </c>
      <c r="JH49" s="504">
        <v>18774</v>
      </c>
      <c r="JI49" s="501">
        <v>1232</v>
      </c>
      <c r="JJ49" s="503">
        <v>1145</v>
      </c>
      <c r="JK49" s="503">
        <v>1464</v>
      </c>
      <c r="JL49" s="503">
        <v>1449</v>
      </c>
      <c r="JM49" s="503">
        <v>961</v>
      </c>
      <c r="JN49" s="503">
        <v>1421</v>
      </c>
      <c r="JO49" s="503">
        <v>1140</v>
      </c>
      <c r="JP49" s="503">
        <v>1393</v>
      </c>
      <c r="JQ49" s="504">
        <v>1497</v>
      </c>
      <c r="JR49" s="505">
        <f t="shared" ref="JR49:JR52" si="1666">SUM(JI49,IZ49)</f>
        <v>13204</v>
      </c>
      <c r="JS49" s="506">
        <f t="shared" ref="JS49:JS52" si="1667">SUM(JJ49,JA49)</f>
        <v>10288</v>
      </c>
      <c r="JT49" s="506">
        <f t="shared" ref="JT49:JT52" si="1668">SUM(JK49,JB49)</f>
        <v>12030</v>
      </c>
      <c r="JU49" s="506">
        <f t="shared" ref="JU49:JU52" si="1669">SUM(JL49,JC49)</f>
        <v>11736</v>
      </c>
      <c r="JV49" s="506">
        <f t="shared" ref="JV49:JV52" si="1670">SUM(JM49,JD49)</f>
        <v>14005</v>
      </c>
      <c r="JW49" s="506">
        <f t="shared" ref="JW49:JW52" si="1671">SUM(JN49,JE49)</f>
        <v>13707</v>
      </c>
      <c r="JX49" s="506">
        <f t="shared" ref="JX49:JX52" si="1672">SUM(JO49,JF49)</f>
        <v>13796</v>
      </c>
      <c r="JY49" s="506">
        <f t="shared" ref="JY49:JZ52" si="1673">SUM(JP49,JG49)</f>
        <v>19716</v>
      </c>
      <c r="JZ49" s="506">
        <f t="shared" si="1673"/>
        <v>20271</v>
      </c>
      <c r="KA49" s="501">
        <v>3648</v>
      </c>
      <c r="KB49" s="502">
        <v>3658</v>
      </c>
      <c r="KC49" s="502">
        <v>3985</v>
      </c>
      <c r="KD49" s="502">
        <v>3882</v>
      </c>
      <c r="KE49" s="503">
        <v>4482</v>
      </c>
      <c r="KF49" s="503">
        <v>3335</v>
      </c>
      <c r="KG49" s="503">
        <v>2683</v>
      </c>
      <c r="KH49" s="503">
        <v>4917</v>
      </c>
      <c r="KI49" s="504">
        <v>5166</v>
      </c>
      <c r="KJ49" s="501">
        <v>432</v>
      </c>
      <c r="KK49" s="503">
        <v>611</v>
      </c>
      <c r="KL49" s="503">
        <v>808</v>
      </c>
      <c r="KM49" s="503">
        <v>604</v>
      </c>
      <c r="KN49" s="503">
        <v>470</v>
      </c>
      <c r="KO49" s="503">
        <v>380</v>
      </c>
      <c r="KP49" s="503">
        <v>266</v>
      </c>
      <c r="KQ49" s="503">
        <v>609</v>
      </c>
      <c r="KR49" s="504">
        <v>325</v>
      </c>
      <c r="KS49" s="505">
        <f t="shared" si="1566"/>
        <v>4080</v>
      </c>
      <c r="KT49" s="506">
        <f t="shared" si="1567"/>
        <v>4269</v>
      </c>
      <c r="KU49" s="506">
        <f t="shared" si="1568"/>
        <v>4793</v>
      </c>
      <c r="KV49" s="506">
        <f t="shared" si="1569"/>
        <v>4486</v>
      </c>
      <c r="KW49" s="506">
        <f t="shared" si="1570"/>
        <v>4952</v>
      </c>
      <c r="KX49" s="506">
        <f t="shared" si="1571"/>
        <v>3715</v>
      </c>
      <c r="KY49" s="506">
        <f t="shared" si="1572"/>
        <v>2949</v>
      </c>
      <c r="KZ49" s="506">
        <f t="shared" si="1573"/>
        <v>5526</v>
      </c>
      <c r="LA49" s="506">
        <f t="shared" si="1573"/>
        <v>5491</v>
      </c>
      <c r="LB49" s="505">
        <f t="shared" si="1574"/>
        <v>14038</v>
      </c>
      <c r="LC49" s="507">
        <f t="shared" si="1575"/>
        <v>12981</v>
      </c>
      <c r="LD49" s="507">
        <f t="shared" si="1576"/>
        <v>13778</v>
      </c>
      <c r="LE49" s="507">
        <f t="shared" si="1577"/>
        <v>13002</v>
      </c>
      <c r="LF49" s="508">
        <f t="shared" si="1578"/>
        <v>12954</v>
      </c>
      <c r="LG49" s="508">
        <f t="shared" si="1579"/>
        <v>11699</v>
      </c>
      <c r="LH49" s="508">
        <f t="shared" si="1580"/>
        <v>10480</v>
      </c>
      <c r="LI49" s="508">
        <f t="shared" si="1581"/>
        <v>12066</v>
      </c>
      <c r="LJ49" s="508">
        <f t="shared" si="1581"/>
        <v>11676</v>
      </c>
      <c r="LK49" s="505">
        <f t="shared" si="1582"/>
        <v>1536</v>
      </c>
      <c r="LL49" s="506">
        <f t="shared" si="1583"/>
        <v>1397</v>
      </c>
      <c r="LM49" s="506">
        <f t="shared" si="1584"/>
        <v>1828</v>
      </c>
      <c r="LN49" s="506">
        <f t="shared" si="1585"/>
        <v>2742</v>
      </c>
      <c r="LO49" s="506">
        <f t="shared" si="1586"/>
        <v>1169</v>
      </c>
      <c r="LP49" s="506">
        <f t="shared" si="1587"/>
        <v>1494</v>
      </c>
      <c r="LQ49" s="506">
        <f t="shared" si="1588"/>
        <v>1241</v>
      </c>
      <c r="LR49" s="506">
        <f t="shared" si="1589"/>
        <v>1090</v>
      </c>
      <c r="LS49" s="506">
        <f t="shared" si="1589"/>
        <v>1036</v>
      </c>
      <c r="LT49" s="505">
        <f t="shared" si="1590"/>
        <v>15574</v>
      </c>
      <c r="LU49" s="506">
        <f t="shared" si="1591"/>
        <v>14378</v>
      </c>
      <c r="LV49" s="506">
        <f t="shared" si="1592"/>
        <v>15606</v>
      </c>
      <c r="LW49" s="506">
        <f t="shared" si="1593"/>
        <v>15744</v>
      </c>
      <c r="LX49" s="506">
        <f t="shared" si="1594"/>
        <v>14123</v>
      </c>
      <c r="LY49" s="506">
        <f t="shared" si="1595"/>
        <v>13193</v>
      </c>
      <c r="LZ49" s="506">
        <f t="shared" si="1596"/>
        <v>11721</v>
      </c>
      <c r="MA49" s="506">
        <f t="shared" si="1597"/>
        <v>13156</v>
      </c>
      <c r="MB49" s="506">
        <f t="shared" si="1597"/>
        <v>12712</v>
      </c>
      <c r="MC49" s="501">
        <v>7555</v>
      </c>
      <c r="MD49" s="502">
        <v>7012</v>
      </c>
      <c r="ME49" s="502">
        <v>7542</v>
      </c>
      <c r="MF49" s="502">
        <v>6952</v>
      </c>
      <c r="MG49" s="503">
        <v>6763</v>
      </c>
      <c r="MH49" s="503">
        <v>6168</v>
      </c>
      <c r="MI49" s="503">
        <v>5513</v>
      </c>
      <c r="MJ49" s="503">
        <v>6413</v>
      </c>
      <c r="MK49" s="504">
        <v>6011</v>
      </c>
      <c r="ML49" s="501">
        <v>919</v>
      </c>
      <c r="MM49" s="503">
        <v>856</v>
      </c>
      <c r="MN49" s="503">
        <v>888</v>
      </c>
      <c r="MO49" s="503">
        <v>1320</v>
      </c>
      <c r="MP49" s="503">
        <v>538</v>
      </c>
      <c r="MQ49" s="503">
        <v>733</v>
      </c>
      <c r="MR49" s="503">
        <v>682</v>
      </c>
      <c r="MS49" s="503">
        <v>618</v>
      </c>
      <c r="MT49" s="504">
        <v>632</v>
      </c>
      <c r="MU49" s="505">
        <f t="shared" si="1598"/>
        <v>8474</v>
      </c>
      <c r="MV49" s="506">
        <f t="shared" si="1599"/>
        <v>7868</v>
      </c>
      <c r="MW49" s="506">
        <f t="shared" si="1600"/>
        <v>8430</v>
      </c>
      <c r="MX49" s="506">
        <f t="shared" si="1601"/>
        <v>8272</v>
      </c>
      <c r="MY49" s="506">
        <f t="shared" si="1602"/>
        <v>7301</v>
      </c>
      <c r="MZ49" s="506">
        <f t="shared" si="1603"/>
        <v>6901</v>
      </c>
      <c r="NA49" s="506">
        <f t="shared" si="1604"/>
        <v>6195</v>
      </c>
      <c r="NB49" s="506">
        <f t="shared" si="1605"/>
        <v>7031</v>
      </c>
      <c r="NC49" s="506">
        <f t="shared" si="1605"/>
        <v>6643</v>
      </c>
      <c r="ND49" s="501">
        <v>1266</v>
      </c>
      <c r="NE49" s="502">
        <v>1420</v>
      </c>
      <c r="NF49" s="502">
        <v>1491</v>
      </c>
      <c r="NG49" s="502">
        <v>1462</v>
      </c>
      <c r="NH49" s="503">
        <v>1509</v>
      </c>
      <c r="NI49" s="503">
        <v>1447</v>
      </c>
      <c r="NJ49" s="503">
        <v>1321</v>
      </c>
      <c r="NK49" s="503">
        <v>1450</v>
      </c>
      <c r="NL49" s="504">
        <v>1417</v>
      </c>
      <c r="NM49" s="501">
        <v>19</v>
      </c>
      <c r="NN49" s="503">
        <v>11</v>
      </c>
      <c r="NO49" s="503">
        <v>123</v>
      </c>
      <c r="NP49" s="503">
        <v>18</v>
      </c>
      <c r="NQ49" s="503">
        <v>8</v>
      </c>
      <c r="NR49" s="503">
        <v>15</v>
      </c>
      <c r="NS49" s="503">
        <v>9</v>
      </c>
      <c r="NT49" s="503">
        <v>10</v>
      </c>
      <c r="NU49" s="504">
        <v>2</v>
      </c>
      <c r="NV49" s="505">
        <f t="shared" ref="NV49:NV52" si="1674">SUM(NM49,ND49)</f>
        <v>1285</v>
      </c>
      <c r="NW49" s="506">
        <f t="shared" ref="NW49:NW52" si="1675">SUM(NN49,NE49)</f>
        <v>1431</v>
      </c>
      <c r="NX49" s="506">
        <f t="shared" ref="NX49:NX52" si="1676">SUM(NO49,NF49)</f>
        <v>1614</v>
      </c>
      <c r="NY49" s="506">
        <f t="shared" ref="NY49:NY52" si="1677">SUM(NP49,NG49)</f>
        <v>1480</v>
      </c>
      <c r="NZ49" s="506">
        <f t="shared" ref="NZ49:NZ52" si="1678">SUM(NQ49,NH49)</f>
        <v>1517</v>
      </c>
      <c r="OA49" s="506">
        <f t="shared" ref="OA49:OA52" si="1679">SUM(NR49,NI49)</f>
        <v>1462</v>
      </c>
      <c r="OB49" s="506">
        <f t="shared" ref="OB49:OB52" si="1680">SUM(NS49,NJ49)</f>
        <v>1330</v>
      </c>
      <c r="OC49" s="506">
        <f t="shared" ref="OC49:OD52" si="1681">SUM(NT49,NK49)</f>
        <v>1460</v>
      </c>
      <c r="OD49" s="506">
        <f t="shared" si="1681"/>
        <v>1419</v>
      </c>
      <c r="OE49" s="501">
        <v>5217</v>
      </c>
      <c r="OF49" s="502">
        <v>4549</v>
      </c>
      <c r="OG49" s="502">
        <v>4745</v>
      </c>
      <c r="OH49" s="502">
        <v>4588</v>
      </c>
      <c r="OI49" s="503">
        <v>4682</v>
      </c>
      <c r="OJ49" s="503">
        <v>4084</v>
      </c>
      <c r="OK49" s="503">
        <v>3646</v>
      </c>
      <c r="OL49" s="503">
        <v>4203</v>
      </c>
      <c r="OM49" s="504">
        <v>4248</v>
      </c>
      <c r="ON49" s="501">
        <v>598</v>
      </c>
      <c r="OO49" s="503">
        <v>530</v>
      </c>
      <c r="OP49" s="503">
        <v>817</v>
      </c>
      <c r="OQ49" s="503">
        <v>1404</v>
      </c>
      <c r="OR49" s="503">
        <v>623</v>
      </c>
      <c r="OS49" s="503">
        <v>746</v>
      </c>
      <c r="OT49" s="503">
        <v>550</v>
      </c>
      <c r="OU49" s="503">
        <v>462</v>
      </c>
      <c r="OV49" s="504">
        <v>402</v>
      </c>
      <c r="OW49" s="505">
        <f t="shared" si="1606"/>
        <v>5815</v>
      </c>
      <c r="OX49" s="506">
        <f t="shared" si="1607"/>
        <v>5079</v>
      </c>
      <c r="OY49" s="506">
        <f t="shared" si="1608"/>
        <v>5562</v>
      </c>
      <c r="OZ49" s="506">
        <f t="shared" si="1609"/>
        <v>5992</v>
      </c>
      <c r="PA49" s="506">
        <f t="shared" si="1610"/>
        <v>5305</v>
      </c>
      <c r="PB49" s="506">
        <f t="shared" si="1611"/>
        <v>4830</v>
      </c>
      <c r="PC49" s="506">
        <f t="shared" si="1612"/>
        <v>4196</v>
      </c>
      <c r="PD49" s="506">
        <f t="shared" si="1613"/>
        <v>4665</v>
      </c>
      <c r="PE49" s="506">
        <f t="shared" si="1613"/>
        <v>4650</v>
      </c>
      <c r="PF49" s="277"/>
      <c r="PG49" s="277"/>
    </row>
    <row r="50" spans="1:423" s="12" customFormat="1" x14ac:dyDescent="0.2">
      <c r="A50" s="11" t="s">
        <v>66</v>
      </c>
      <c r="B50" s="34">
        <f t="shared" si="1428"/>
        <v>3440</v>
      </c>
      <c r="C50" s="34">
        <f t="shared" si="1429"/>
        <v>3768</v>
      </c>
      <c r="D50" s="34">
        <f t="shared" si="1430"/>
        <v>3852</v>
      </c>
      <c r="E50" s="34">
        <f t="shared" si="1431"/>
        <v>3584</v>
      </c>
      <c r="F50" s="34">
        <f t="shared" si="1432"/>
        <v>4022</v>
      </c>
      <c r="G50" s="34">
        <f t="shared" si="1433"/>
        <v>4235</v>
      </c>
      <c r="H50" s="34">
        <f t="shared" si="1434"/>
        <v>3540</v>
      </c>
      <c r="I50" s="34">
        <f t="shared" si="1435"/>
        <v>3907</v>
      </c>
      <c r="J50" s="34">
        <f t="shared" si="1436"/>
        <v>4121</v>
      </c>
      <c r="K50" s="34">
        <f t="shared" si="1437"/>
        <v>4051</v>
      </c>
      <c r="L50" s="34">
        <f t="shared" si="1438"/>
        <v>3966</v>
      </c>
      <c r="M50" s="35">
        <f t="shared" si="1439"/>
        <v>755</v>
      </c>
      <c r="N50" s="29">
        <f t="shared" si="1440"/>
        <v>1054</v>
      </c>
      <c r="O50" s="29">
        <f t="shared" si="1441"/>
        <v>919</v>
      </c>
      <c r="P50" s="29">
        <f t="shared" si="1442"/>
        <v>824</v>
      </c>
      <c r="Q50" s="29">
        <f t="shared" si="1443"/>
        <v>1501</v>
      </c>
      <c r="R50" s="29">
        <f t="shared" si="1444"/>
        <v>1576</v>
      </c>
      <c r="S50" s="29">
        <f t="shared" si="1445"/>
        <v>1421</v>
      </c>
      <c r="T50" s="29">
        <f t="shared" si="1446"/>
        <v>1803</v>
      </c>
      <c r="U50" s="29">
        <f t="shared" si="1447"/>
        <v>2007</v>
      </c>
      <c r="V50" s="29">
        <f t="shared" si="1448"/>
        <v>1845</v>
      </c>
      <c r="W50" s="29">
        <f t="shared" si="1449"/>
        <v>2006</v>
      </c>
      <c r="X50" s="35">
        <f t="shared" si="1450"/>
        <v>4195</v>
      </c>
      <c r="Y50" s="29">
        <f t="shared" si="1451"/>
        <v>4822</v>
      </c>
      <c r="Z50" s="29">
        <f t="shared" si="1452"/>
        <v>4771</v>
      </c>
      <c r="AA50" s="29">
        <f t="shared" si="1453"/>
        <v>4408</v>
      </c>
      <c r="AB50" s="29">
        <f t="shared" si="1454"/>
        <v>5523</v>
      </c>
      <c r="AC50" s="29">
        <f t="shared" si="1455"/>
        <v>5811</v>
      </c>
      <c r="AD50" s="29">
        <f t="shared" si="1456"/>
        <v>4961</v>
      </c>
      <c r="AE50" s="29">
        <f t="shared" si="1457"/>
        <v>5710</v>
      </c>
      <c r="AF50" s="29">
        <f t="shared" si="1458"/>
        <v>6128</v>
      </c>
      <c r="AG50" s="29">
        <f t="shared" si="1459"/>
        <v>5896</v>
      </c>
      <c r="AH50" s="29">
        <f t="shared" si="1460"/>
        <v>5972</v>
      </c>
      <c r="AI50" s="42">
        <v>1310</v>
      </c>
      <c r="AJ50" s="31">
        <v>1400</v>
      </c>
      <c r="AK50" s="31">
        <v>1424</v>
      </c>
      <c r="AL50" s="31">
        <v>1315</v>
      </c>
      <c r="AM50" s="32">
        <v>1435</v>
      </c>
      <c r="AN50" s="32">
        <v>1426</v>
      </c>
      <c r="AO50" s="32">
        <v>1214</v>
      </c>
      <c r="AP50" s="32">
        <v>1365</v>
      </c>
      <c r="AQ50" s="32">
        <v>1416</v>
      </c>
      <c r="AR50" s="32">
        <v>1530</v>
      </c>
      <c r="AS50" s="32">
        <v>1482</v>
      </c>
      <c r="AT50" s="42">
        <v>94</v>
      </c>
      <c r="AU50" s="32">
        <v>249</v>
      </c>
      <c r="AV50" s="32">
        <v>186</v>
      </c>
      <c r="AW50" s="32">
        <v>147</v>
      </c>
      <c r="AX50" s="32">
        <v>406</v>
      </c>
      <c r="AY50" s="32">
        <v>425</v>
      </c>
      <c r="AZ50" s="32">
        <v>229</v>
      </c>
      <c r="BA50" s="32">
        <v>399</v>
      </c>
      <c r="BB50" s="32">
        <v>612</v>
      </c>
      <c r="BC50" s="32">
        <v>487</v>
      </c>
      <c r="BD50" s="32">
        <v>547</v>
      </c>
      <c r="BE50" s="33">
        <f t="shared" si="1614"/>
        <v>1879</v>
      </c>
      <c r="BF50" s="30">
        <f t="shared" si="1615"/>
        <v>2199</v>
      </c>
      <c r="BG50" s="30">
        <f t="shared" si="1616"/>
        <v>2147</v>
      </c>
      <c r="BH50" s="30">
        <f t="shared" si="1617"/>
        <v>1970</v>
      </c>
      <c r="BI50" s="30">
        <f t="shared" si="1618"/>
        <v>2712</v>
      </c>
      <c r="BJ50" s="30">
        <f t="shared" si="1619"/>
        <v>2836</v>
      </c>
      <c r="BK50" s="30">
        <f t="shared" si="1620"/>
        <v>2384</v>
      </c>
      <c r="BL50" s="30">
        <f t="shared" si="1468"/>
        <v>2815</v>
      </c>
      <c r="BM50" s="30">
        <f t="shared" si="1469"/>
        <v>3083</v>
      </c>
      <c r="BN50" s="30">
        <f t="shared" si="1470"/>
        <v>3083</v>
      </c>
      <c r="BO50" s="30">
        <f t="shared" si="1470"/>
        <v>3060</v>
      </c>
      <c r="BP50" s="117">
        <f t="shared" si="1621"/>
        <v>569</v>
      </c>
      <c r="BQ50" s="118">
        <f t="shared" si="1622"/>
        <v>799</v>
      </c>
      <c r="BR50" s="118">
        <f t="shared" si="1623"/>
        <v>723</v>
      </c>
      <c r="BS50" s="118">
        <f t="shared" si="1624"/>
        <v>655</v>
      </c>
      <c r="BT50" s="118">
        <f t="shared" si="1625"/>
        <v>1277</v>
      </c>
      <c r="BU50" s="118">
        <f t="shared" si="1626"/>
        <v>1410</v>
      </c>
      <c r="BV50" s="118">
        <f t="shared" si="1627"/>
        <v>1170</v>
      </c>
      <c r="BW50" s="118">
        <f t="shared" si="1478"/>
        <v>1450</v>
      </c>
      <c r="BX50" s="118">
        <f t="shared" si="1479"/>
        <v>1667</v>
      </c>
      <c r="BY50" s="118">
        <f t="shared" si="1480"/>
        <v>1553</v>
      </c>
      <c r="BZ50" s="118">
        <f t="shared" si="1480"/>
        <v>1578</v>
      </c>
      <c r="CA50" s="400">
        <f t="shared" si="174"/>
        <v>0.30282064928153274</v>
      </c>
      <c r="CB50" s="401">
        <f t="shared" si="175"/>
        <v>0.36334697589813553</v>
      </c>
      <c r="CC50" s="401">
        <f t="shared" si="176"/>
        <v>0.3367489520260829</v>
      </c>
      <c r="CD50" s="401">
        <f t="shared" si="177"/>
        <v>0.33248730964467005</v>
      </c>
      <c r="CE50" s="401">
        <f t="shared" si="178"/>
        <v>0.47087020648967554</v>
      </c>
      <c r="CF50" s="401">
        <f t="shared" si="179"/>
        <v>0.49717912552891397</v>
      </c>
      <c r="CG50" s="401">
        <f t="shared" si="180"/>
        <v>0.49077181208053694</v>
      </c>
      <c r="CH50" s="401">
        <f t="shared" si="1481"/>
        <v>0.51509769094138547</v>
      </c>
      <c r="CI50" s="401">
        <f t="shared" si="1482"/>
        <v>0.54070710347064543</v>
      </c>
      <c r="CJ50" s="401">
        <f t="shared" si="1483"/>
        <v>0.50373013298735003</v>
      </c>
      <c r="CK50" s="401">
        <f t="shared" si="1483"/>
        <v>0.51568627450980398</v>
      </c>
      <c r="CL50" s="119">
        <f t="shared" si="1628"/>
        <v>0.43435114503816796</v>
      </c>
      <c r="CM50" s="120">
        <f t="shared" si="1629"/>
        <v>0.57071428571428573</v>
      </c>
      <c r="CN50" s="120">
        <f t="shared" si="1630"/>
        <v>0.5077247191011236</v>
      </c>
      <c r="CO50" s="120">
        <f t="shared" si="1631"/>
        <v>0.49809885931558934</v>
      </c>
      <c r="CP50" s="120">
        <f t="shared" si="1632"/>
        <v>0.88989547038327521</v>
      </c>
      <c r="CQ50" s="120">
        <f t="shared" si="1633"/>
        <v>0.98877980364656382</v>
      </c>
      <c r="CR50" s="120">
        <f t="shared" si="1634"/>
        <v>0.96375617792421742</v>
      </c>
      <c r="CS50" s="120">
        <f t="shared" si="1491"/>
        <v>1.0622710622710623</v>
      </c>
      <c r="CT50" s="120">
        <f t="shared" si="1492"/>
        <v>1.1772598870056497</v>
      </c>
      <c r="CU50" s="120">
        <f t="shared" si="1493"/>
        <v>1.015032679738562</v>
      </c>
      <c r="CV50" s="120"/>
      <c r="CW50" s="70" t="s">
        <v>36</v>
      </c>
      <c r="CX50" s="39" t="s">
        <v>36</v>
      </c>
      <c r="CY50" s="284" t="s">
        <v>36</v>
      </c>
      <c r="CZ50" s="284" t="s">
        <v>36</v>
      </c>
      <c r="DA50" s="285" t="s">
        <v>36</v>
      </c>
      <c r="DB50" s="285" t="s">
        <v>36</v>
      </c>
      <c r="DC50" s="285" t="s">
        <v>36</v>
      </c>
      <c r="DD50" s="285" t="s">
        <v>36</v>
      </c>
      <c r="DE50" s="14" t="s">
        <v>36</v>
      </c>
      <c r="DF50" s="14" t="s">
        <v>36</v>
      </c>
      <c r="DG50" s="14" t="s">
        <v>36</v>
      </c>
      <c r="DH50" s="281">
        <v>475</v>
      </c>
      <c r="DI50" s="280">
        <v>550</v>
      </c>
      <c r="DJ50" s="280">
        <v>537</v>
      </c>
      <c r="DK50" s="280">
        <v>508</v>
      </c>
      <c r="DL50" s="280">
        <v>871</v>
      </c>
      <c r="DM50" s="280">
        <v>985</v>
      </c>
      <c r="DN50" s="280">
        <v>941</v>
      </c>
      <c r="DO50" s="280">
        <v>1051</v>
      </c>
      <c r="DP50" s="32">
        <v>1055</v>
      </c>
      <c r="DQ50" s="32">
        <v>1066</v>
      </c>
      <c r="DR50" s="32">
        <v>1031</v>
      </c>
      <c r="DS50" s="286">
        <f t="shared" si="1635"/>
        <v>475</v>
      </c>
      <c r="DT50" s="287">
        <f t="shared" si="1636"/>
        <v>550</v>
      </c>
      <c r="DU50" s="287">
        <f t="shared" si="1637"/>
        <v>537</v>
      </c>
      <c r="DV50" s="287">
        <f t="shared" si="1638"/>
        <v>508</v>
      </c>
      <c r="DW50" s="287">
        <f t="shared" si="1639"/>
        <v>871</v>
      </c>
      <c r="DX50" s="287">
        <f t="shared" si="1640"/>
        <v>985</v>
      </c>
      <c r="DY50" s="287">
        <f t="shared" si="1641"/>
        <v>941</v>
      </c>
      <c r="DZ50" s="287">
        <f t="shared" si="1501"/>
        <v>1051</v>
      </c>
      <c r="EA50" s="287">
        <f t="shared" si="1502"/>
        <v>1055</v>
      </c>
      <c r="EB50" s="287">
        <f t="shared" si="1503"/>
        <v>1066</v>
      </c>
      <c r="EC50" s="287">
        <f t="shared" si="1503"/>
        <v>1031</v>
      </c>
      <c r="ED50" s="461">
        <v>55</v>
      </c>
      <c r="EE50" s="444">
        <v>48</v>
      </c>
      <c r="EF50" s="462">
        <v>3</v>
      </c>
      <c r="EG50" s="462">
        <v>5</v>
      </c>
      <c r="EH50" s="468">
        <f t="shared" si="1504"/>
        <v>58</v>
      </c>
      <c r="EI50" s="468">
        <f t="shared" si="1505"/>
        <v>53</v>
      </c>
      <c r="EJ50" s="461">
        <v>78</v>
      </c>
      <c r="EK50" s="444">
        <v>78</v>
      </c>
      <c r="EL50" s="462">
        <v>17</v>
      </c>
      <c r="EM50" s="462">
        <v>24</v>
      </c>
      <c r="EN50" s="468">
        <f t="shared" si="1506"/>
        <v>95</v>
      </c>
      <c r="EO50" s="468">
        <f t="shared" si="1506"/>
        <v>102</v>
      </c>
      <c r="EP50" s="461">
        <v>390</v>
      </c>
      <c r="EQ50" s="444">
        <v>481</v>
      </c>
      <c r="ER50" s="462">
        <v>14</v>
      </c>
      <c r="ES50" s="462">
        <v>19</v>
      </c>
      <c r="ET50" s="468">
        <f t="shared" si="1507"/>
        <v>404</v>
      </c>
      <c r="EU50" s="468">
        <f t="shared" si="1507"/>
        <v>500</v>
      </c>
      <c r="EV50" s="461">
        <v>221</v>
      </c>
      <c r="EW50" s="444">
        <v>242</v>
      </c>
      <c r="EX50" s="462">
        <v>25</v>
      </c>
      <c r="EY50" s="462">
        <v>38</v>
      </c>
      <c r="EZ50" s="468">
        <f t="shared" si="1508"/>
        <v>246</v>
      </c>
      <c r="FA50" s="468">
        <f t="shared" si="1508"/>
        <v>280</v>
      </c>
      <c r="FB50" s="461">
        <v>282</v>
      </c>
      <c r="FC50" s="444">
        <v>256</v>
      </c>
      <c r="FD50" s="462">
        <v>15</v>
      </c>
      <c r="FE50" s="462">
        <v>17</v>
      </c>
      <c r="FF50" s="468">
        <f t="shared" si="1509"/>
        <v>297</v>
      </c>
      <c r="FG50" s="468">
        <f t="shared" si="1509"/>
        <v>273</v>
      </c>
      <c r="FH50" s="461">
        <v>319</v>
      </c>
      <c r="FI50" s="444">
        <v>360</v>
      </c>
      <c r="FJ50" s="462">
        <v>45</v>
      </c>
      <c r="FK50" s="462">
        <v>41</v>
      </c>
      <c r="FL50" s="468">
        <f t="shared" si="1510"/>
        <v>364</v>
      </c>
      <c r="FM50" s="468">
        <f t="shared" si="1510"/>
        <v>401</v>
      </c>
      <c r="FN50" s="461">
        <v>19</v>
      </c>
      <c r="FO50" s="444">
        <v>19</v>
      </c>
      <c r="FP50" s="462">
        <v>82</v>
      </c>
      <c r="FQ50" s="462">
        <v>92</v>
      </c>
      <c r="FR50" s="468">
        <f t="shared" si="1511"/>
        <v>101</v>
      </c>
      <c r="FS50" s="468">
        <f t="shared" si="1511"/>
        <v>111</v>
      </c>
      <c r="FT50" s="461">
        <v>333</v>
      </c>
      <c r="FU50" s="444">
        <v>341</v>
      </c>
      <c r="FV50" s="462">
        <v>31</v>
      </c>
      <c r="FW50" s="462">
        <v>70</v>
      </c>
      <c r="FX50" s="468">
        <f t="shared" si="1512"/>
        <v>364</v>
      </c>
      <c r="FY50" s="468">
        <f t="shared" si="1512"/>
        <v>411</v>
      </c>
      <c r="FZ50" s="461">
        <v>5</v>
      </c>
      <c r="GA50" s="444">
        <v>3</v>
      </c>
      <c r="GB50" s="462">
        <v>3</v>
      </c>
      <c r="GC50" s="462">
        <v>14</v>
      </c>
      <c r="GD50" s="468">
        <f t="shared" si="1513"/>
        <v>8</v>
      </c>
      <c r="GE50" s="468">
        <f t="shared" si="1513"/>
        <v>17</v>
      </c>
      <c r="GF50" s="461">
        <v>674</v>
      </c>
      <c r="GG50" s="444">
        <v>516</v>
      </c>
      <c r="GH50" s="462">
        <v>43</v>
      </c>
      <c r="GI50" s="462">
        <v>97</v>
      </c>
      <c r="GJ50" s="468">
        <f t="shared" si="1514"/>
        <v>717</v>
      </c>
      <c r="GK50" s="468">
        <f t="shared" si="1514"/>
        <v>613</v>
      </c>
      <c r="GL50" s="461">
        <v>119</v>
      </c>
      <c r="GM50" s="444">
        <v>114</v>
      </c>
      <c r="GN50" s="462"/>
      <c r="GO50" s="462"/>
      <c r="GP50" s="468">
        <f t="shared" si="1515"/>
        <v>119</v>
      </c>
      <c r="GQ50" s="468">
        <f t="shared" si="1515"/>
        <v>114</v>
      </c>
      <c r="GR50" s="461">
        <v>26</v>
      </c>
      <c r="GS50" s="444">
        <v>26</v>
      </c>
      <c r="GT50" s="462">
        <v>14</v>
      </c>
      <c r="GU50" s="462">
        <v>11</v>
      </c>
      <c r="GV50" s="327">
        <f t="shared" si="1516"/>
        <v>40</v>
      </c>
      <c r="GW50" s="327">
        <f t="shared" si="1516"/>
        <v>37</v>
      </c>
      <c r="GX50" s="501">
        <v>251</v>
      </c>
      <c r="GY50" s="502">
        <v>320</v>
      </c>
      <c r="GZ50" s="502">
        <v>334</v>
      </c>
      <c r="HA50" s="502">
        <v>313</v>
      </c>
      <c r="HB50" s="503">
        <v>368</v>
      </c>
      <c r="HC50" s="503">
        <v>353</v>
      </c>
      <c r="HD50" s="503">
        <v>352</v>
      </c>
      <c r="HE50" s="503">
        <v>528</v>
      </c>
      <c r="HF50" s="504">
        <v>376</v>
      </c>
      <c r="HG50" s="501">
        <v>4</v>
      </c>
      <c r="HH50" s="503">
        <v>6</v>
      </c>
      <c r="HI50" s="503">
        <v>20</v>
      </c>
      <c r="HJ50" s="503">
        <v>17</v>
      </c>
      <c r="HK50" s="503">
        <v>7</v>
      </c>
      <c r="HL50" s="503">
        <v>9</v>
      </c>
      <c r="HM50" s="503">
        <v>10</v>
      </c>
      <c r="HN50" s="503">
        <v>17</v>
      </c>
      <c r="HO50" s="504">
        <v>3</v>
      </c>
      <c r="HP50" s="505">
        <f t="shared" si="1517"/>
        <v>255</v>
      </c>
      <c r="HQ50" s="506">
        <f t="shared" si="1518"/>
        <v>326</v>
      </c>
      <c r="HR50" s="506">
        <f t="shared" si="1519"/>
        <v>354</v>
      </c>
      <c r="HS50" s="506">
        <f t="shared" si="1520"/>
        <v>330</v>
      </c>
      <c r="HT50" s="506">
        <f t="shared" si="1521"/>
        <v>375</v>
      </c>
      <c r="HU50" s="506">
        <f t="shared" si="1522"/>
        <v>362</v>
      </c>
      <c r="HV50" s="506">
        <f t="shared" si="1523"/>
        <v>362</v>
      </c>
      <c r="HW50" s="506">
        <f t="shared" si="1524"/>
        <v>545</v>
      </c>
      <c r="HX50" s="506">
        <f t="shared" si="1525"/>
        <v>379</v>
      </c>
      <c r="HY50" s="505">
        <f t="shared" si="1642"/>
        <v>791</v>
      </c>
      <c r="HZ50" s="507">
        <f t="shared" si="1643"/>
        <v>920</v>
      </c>
      <c r="IA50" s="507">
        <f t="shared" si="1644"/>
        <v>969</v>
      </c>
      <c r="IB50" s="507">
        <f t="shared" si="1645"/>
        <v>951</v>
      </c>
      <c r="IC50" s="508">
        <f t="shared" si="1646"/>
        <v>1094</v>
      </c>
      <c r="ID50" s="508">
        <f t="shared" si="1647"/>
        <v>1293</v>
      </c>
      <c r="IE50" s="508">
        <f t="shared" si="1648"/>
        <v>955</v>
      </c>
      <c r="IF50" s="508">
        <f t="shared" si="1649"/>
        <v>946</v>
      </c>
      <c r="IG50" s="508">
        <f t="shared" si="1649"/>
        <v>1270</v>
      </c>
      <c r="IH50" s="505">
        <f t="shared" si="1650"/>
        <v>67</v>
      </c>
      <c r="II50" s="506">
        <f t="shared" si="1651"/>
        <v>130</v>
      </c>
      <c r="IJ50" s="506">
        <f t="shared" si="1652"/>
        <v>75</v>
      </c>
      <c r="IK50" s="506">
        <f t="shared" si="1653"/>
        <v>74</v>
      </c>
      <c r="IL50" s="506">
        <f t="shared" si="1654"/>
        <v>103</v>
      </c>
      <c r="IM50" s="506">
        <f t="shared" si="1655"/>
        <v>81</v>
      </c>
      <c r="IN50" s="506">
        <f t="shared" si="1656"/>
        <v>76</v>
      </c>
      <c r="IO50" s="506">
        <f t="shared" si="1657"/>
        <v>142</v>
      </c>
      <c r="IP50" s="506">
        <f t="shared" si="1657"/>
        <v>158</v>
      </c>
      <c r="IQ50" s="505">
        <f t="shared" si="1658"/>
        <v>858</v>
      </c>
      <c r="IR50" s="506">
        <f t="shared" si="1659"/>
        <v>1050</v>
      </c>
      <c r="IS50" s="506">
        <f t="shared" si="1660"/>
        <v>1044</v>
      </c>
      <c r="IT50" s="506">
        <f t="shared" si="1661"/>
        <v>1025</v>
      </c>
      <c r="IU50" s="506">
        <f t="shared" si="1662"/>
        <v>1197</v>
      </c>
      <c r="IV50" s="506">
        <f t="shared" si="1663"/>
        <v>1374</v>
      </c>
      <c r="IW50" s="506">
        <f t="shared" si="1664"/>
        <v>1031</v>
      </c>
      <c r="IX50" s="506">
        <f t="shared" si="1665"/>
        <v>1088</v>
      </c>
      <c r="IY50" s="506">
        <f t="shared" si="1665"/>
        <v>1428</v>
      </c>
      <c r="IZ50" s="501">
        <v>560</v>
      </c>
      <c r="JA50" s="502">
        <v>665</v>
      </c>
      <c r="JB50" s="502">
        <v>694</v>
      </c>
      <c r="JC50" s="502">
        <v>697</v>
      </c>
      <c r="JD50" s="503">
        <v>1017</v>
      </c>
      <c r="JE50" s="503">
        <v>1148</v>
      </c>
      <c r="JF50" s="503">
        <v>826</v>
      </c>
      <c r="JG50" s="503">
        <v>882</v>
      </c>
      <c r="JH50" s="504">
        <v>1206</v>
      </c>
      <c r="JI50" s="501">
        <v>36</v>
      </c>
      <c r="JJ50" s="503">
        <v>66</v>
      </c>
      <c r="JK50" s="503">
        <v>46</v>
      </c>
      <c r="JL50" s="503">
        <v>42</v>
      </c>
      <c r="JM50" s="503">
        <v>94</v>
      </c>
      <c r="JN50" s="503">
        <v>74</v>
      </c>
      <c r="JO50" s="503">
        <v>68</v>
      </c>
      <c r="JP50" s="503">
        <v>104</v>
      </c>
      <c r="JQ50" s="504">
        <v>112</v>
      </c>
      <c r="JR50" s="505">
        <f t="shared" si="1666"/>
        <v>596</v>
      </c>
      <c r="JS50" s="506">
        <f t="shared" si="1667"/>
        <v>731</v>
      </c>
      <c r="JT50" s="506">
        <f t="shared" si="1668"/>
        <v>740</v>
      </c>
      <c r="JU50" s="506">
        <f t="shared" si="1669"/>
        <v>739</v>
      </c>
      <c r="JV50" s="506">
        <f t="shared" si="1670"/>
        <v>1111</v>
      </c>
      <c r="JW50" s="506">
        <f t="shared" si="1671"/>
        <v>1222</v>
      </c>
      <c r="JX50" s="506">
        <f t="shared" si="1672"/>
        <v>894</v>
      </c>
      <c r="JY50" s="506">
        <f t="shared" si="1673"/>
        <v>986</v>
      </c>
      <c r="JZ50" s="506">
        <f t="shared" si="1673"/>
        <v>1318</v>
      </c>
      <c r="KA50" s="501">
        <v>231</v>
      </c>
      <c r="KB50" s="502">
        <v>255</v>
      </c>
      <c r="KC50" s="502">
        <v>275</v>
      </c>
      <c r="KD50" s="502">
        <v>254</v>
      </c>
      <c r="KE50" s="503">
        <v>77</v>
      </c>
      <c r="KF50" s="503">
        <v>145</v>
      </c>
      <c r="KG50" s="503">
        <v>129</v>
      </c>
      <c r="KH50" s="503">
        <v>64</v>
      </c>
      <c r="KI50" s="504">
        <v>64</v>
      </c>
      <c r="KJ50" s="501">
        <v>31</v>
      </c>
      <c r="KK50" s="503">
        <v>64</v>
      </c>
      <c r="KL50" s="503">
        <v>29</v>
      </c>
      <c r="KM50" s="503">
        <v>32</v>
      </c>
      <c r="KN50" s="503">
        <v>9</v>
      </c>
      <c r="KO50" s="503">
        <v>7</v>
      </c>
      <c r="KP50" s="503">
        <v>8</v>
      </c>
      <c r="KQ50" s="503">
        <v>38</v>
      </c>
      <c r="KR50" s="504">
        <v>46</v>
      </c>
      <c r="KS50" s="505">
        <f t="shared" si="1566"/>
        <v>262</v>
      </c>
      <c r="KT50" s="506">
        <f t="shared" si="1567"/>
        <v>319</v>
      </c>
      <c r="KU50" s="506">
        <f t="shared" si="1568"/>
        <v>304</v>
      </c>
      <c r="KV50" s="506">
        <f t="shared" si="1569"/>
        <v>286</v>
      </c>
      <c r="KW50" s="506">
        <f t="shared" si="1570"/>
        <v>86</v>
      </c>
      <c r="KX50" s="506">
        <f t="shared" si="1571"/>
        <v>152</v>
      </c>
      <c r="KY50" s="506">
        <f t="shared" si="1572"/>
        <v>137</v>
      </c>
      <c r="KZ50" s="506">
        <f t="shared" si="1573"/>
        <v>102</v>
      </c>
      <c r="LA50" s="506">
        <f t="shared" si="1573"/>
        <v>110</v>
      </c>
      <c r="LB50" s="505">
        <f t="shared" si="1574"/>
        <v>1088</v>
      </c>
      <c r="LC50" s="507">
        <f t="shared" si="1575"/>
        <v>1128</v>
      </c>
      <c r="LD50" s="507">
        <f t="shared" si="1576"/>
        <v>1125</v>
      </c>
      <c r="LE50" s="507">
        <f t="shared" si="1577"/>
        <v>1005</v>
      </c>
      <c r="LF50" s="508">
        <f t="shared" si="1578"/>
        <v>1125</v>
      </c>
      <c r="LG50" s="508">
        <f t="shared" si="1579"/>
        <v>1163</v>
      </c>
      <c r="LH50" s="508">
        <f t="shared" si="1580"/>
        <v>1019</v>
      </c>
      <c r="LI50" s="508">
        <f t="shared" si="1581"/>
        <v>1068</v>
      </c>
      <c r="LJ50" s="508">
        <f t="shared" si="1581"/>
        <v>1059</v>
      </c>
      <c r="LK50" s="505">
        <f t="shared" si="1582"/>
        <v>115</v>
      </c>
      <c r="LL50" s="506">
        <f t="shared" si="1583"/>
        <v>119</v>
      </c>
      <c r="LM50" s="506">
        <f t="shared" si="1584"/>
        <v>101</v>
      </c>
      <c r="LN50" s="506">
        <f t="shared" si="1585"/>
        <v>78</v>
      </c>
      <c r="LO50" s="506">
        <f t="shared" si="1586"/>
        <v>114</v>
      </c>
      <c r="LP50" s="506">
        <f t="shared" si="1587"/>
        <v>76</v>
      </c>
      <c r="LQ50" s="506">
        <f t="shared" si="1588"/>
        <v>165</v>
      </c>
      <c r="LR50" s="506">
        <f t="shared" si="1589"/>
        <v>194</v>
      </c>
      <c r="LS50" s="506">
        <f t="shared" si="1589"/>
        <v>179</v>
      </c>
      <c r="LT50" s="505">
        <f t="shared" si="1590"/>
        <v>1203</v>
      </c>
      <c r="LU50" s="506">
        <f t="shared" si="1591"/>
        <v>1247</v>
      </c>
      <c r="LV50" s="506">
        <f t="shared" si="1592"/>
        <v>1226</v>
      </c>
      <c r="LW50" s="506">
        <f t="shared" si="1593"/>
        <v>1083</v>
      </c>
      <c r="LX50" s="506">
        <f t="shared" si="1594"/>
        <v>1239</v>
      </c>
      <c r="LY50" s="506">
        <f t="shared" si="1595"/>
        <v>1239</v>
      </c>
      <c r="LZ50" s="506">
        <f t="shared" si="1596"/>
        <v>1184</v>
      </c>
      <c r="MA50" s="506">
        <f t="shared" si="1597"/>
        <v>1262</v>
      </c>
      <c r="MB50" s="506">
        <f t="shared" si="1597"/>
        <v>1238</v>
      </c>
      <c r="MC50" s="501">
        <v>580</v>
      </c>
      <c r="MD50" s="502">
        <v>620</v>
      </c>
      <c r="ME50" s="502">
        <v>609</v>
      </c>
      <c r="MF50" s="502">
        <v>563</v>
      </c>
      <c r="MG50" s="503">
        <v>656</v>
      </c>
      <c r="MH50" s="503">
        <v>665</v>
      </c>
      <c r="MI50" s="503">
        <v>574</v>
      </c>
      <c r="MJ50" s="503">
        <v>625</v>
      </c>
      <c r="MK50" s="504">
        <v>616</v>
      </c>
      <c r="ML50" s="501">
        <v>85</v>
      </c>
      <c r="MM50" s="503">
        <v>78</v>
      </c>
      <c r="MN50" s="503">
        <v>66</v>
      </c>
      <c r="MO50" s="503">
        <v>53</v>
      </c>
      <c r="MP50" s="503">
        <v>55</v>
      </c>
      <c r="MQ50" s="503">
        <v>48</v>
      </c>
      <c r="MR50" s="503">
        <v>49</v>
      </c>
      <c r="MS50" s="503">
        <v>88</v>
      </c>
      <c r="MT50" s="504">
        <v>80</v>
      </c>
      <c r="MU50" s="505">
        <f t="shared" si="1598"/>
        <v>665</v>
      </c>
      <c r="MV50" s="506">
        <f t="shared" si="1599"/>
        <v>698</v>
      </c>
      <c r="MW50" s="506">
        <f t="shared" si="1600"/>
        <v>675</v>
      </c>
      <c r="MX50" s="506">
        <f t="shared" si="1601"/>
        <v>616</v>
      </c>
      <c r="MY50" s="506">
        <f t="shared" si="1602"/>
        <v>711</v>
      </c>
      <c r="MZ50" s="506">
        <f t="shared" si="1603"/>
        <v>713</v>
      </c>
      <c r="NA50" s="506">
        <f t="shared" si="1604"/>
        <v>623</v>
      </c>
      <c r="NB50" s="506">
        <f t="shared" si="1605"/>
        <v>713</v>
      </c>
      <c r="NC50" s="506">
        <f t="shared" si="1605"/>
        <v>696</v>
      </c>
      <c r="ND50" s="501">
        <v>130</v>
      </c>
      <c r="NE50" s="502">
        <v>143</v>
      </c>
      <c r="NF50" s="502">
        <v>145</v>
      </c>
      <c r="NG50" s="502">
        <v>133</v>
      </c>
      <c r="NH50" s="503">
        <v>54</v>
      </c>
      <c r="NI50" s="503">
        <v>57</v>
      </c>
      <c r="NJ50" s="503">
        <v>93</v>
      </c>
      <c r="NK50" s="503">
        <v>139</v>
      </c>
      <c r="NL50" s="504">
        <v>135</v>
      </c>
      <c r="NM50" s="501">
        <v>7</v>
      </c>
      <c r="NN50" s="503">
        <v>1</v>
      </c>
      <c r="NO50" s="503">
        <v>7</v>
      </c>
      <c r="NP50" s="503">
        <v>6</v>
      </c>
      <c r="NQ50" s="503">
        <v>5</v>
      </c>
      <c r="NR50" s="503">
        <v>2</v>
      </c>
      <c r="NS50" s="503">
        <v>3</v>
      </c>
      <c r="NT50" s="503">
        <v>2</v>
      </c>
      <c r="NU50" s="504">
        <v>7</v>
      </c>
      <c r="NV50" s="505">
        <f t="shared" si="1674"/>
        <v>137</v>
      </c>
      <c r="NW50" s="506">
        <f t="shared" si="1675"/>
        <v>144</v>
      </c>
      <c r="NX50" s="506">
        <f t="shared" si="1676"/>
        <v>152</v>
      </c>
      <c r="NY50" s="506">
        <f t="shared" si="1677"/>
        <v>139</v>
      </c>
      <c r="NZ50" s="506">
        <f t="shared" si="1678"/>
        <v>59</v>
      </c>
      <c r="OA50" s="506">
        <f t="shared" si="1679"/>
        <v>59</v>
      </c>
      <c r="OB50" s="506">
        <f t="shared" si="1680"/>
        <v>96</v>
      </c>
      <c r="OC50" s="506">
        <f t="shared" si="1681"/>
        <v>141</v>
      </c>
      <c r="OD50" s="506">
        <f t="shared" si="1681"/>
        <v>142</v>
      </c>
      <c r="OE50" s="501">
        <v>378</v>
      </c>
      <c r="OF50" s="502">
        <v>365</v>
      </c>
      <c r="OG50" s="502">
        <v>371</v>
      </c>
      <c r="OH50" s="502">
        <v>309</v>
      </c>
      <c r="OI50" s="503">
        <v>415</v>
      </c>
      <c r="OJ50" s="503">
        <v>441</v>
      </c>
      <c r="OK50" s="503">
        <v>352</v>
      </c>
      <c r="OL50" s="503">
        <v>304</v>
      </c>
      <c r="OM50" s="504">
        <v>308</v>
      </c>
      <c r="ON50" s="501">
        <v>23</v>
      </c>
      <c r="OO50" s="503">
        <v>40</v>
      </c>
      <c r="OP50" s="503">
        <v>28</v>
      </c>
      <c r="OQ50" s="503">
        <v>19</v>
      </c>
      <c r="OR50" s="503">
        <v>54</v>
      </c>
      <c r="OS50" s="503">
        <v>26</v>
      </c>
      <c r="OT50" s="503">
        <v>113</v>
      </c>
      <c r="OU50" s="503">
        <v>104</v>
      </c>
      <c r="OV50" s="504">
        <v>92</v>
      </c>
      <c r="OW50" s="505">
        <f t="shared" si="1606"/>
        <v>401</v>
      </c>
      <c r="OX50" s="506">
        <f t="shared" si="1607"/>
        <v>405</v>
      </c>
      <c r="OY50" s="506">
        <f t="shared" si="1608"/>
        <v>399</v>
      </c>
      <c r="OZ50" s="506">
        <f t="shared" si="1609"/>
        <v>328</v>
      </c>
      <c r="PA50" s="506">
        <f t="shared" si="1610"/>
        <v>469</v>
      </c>
      <c r="PB50" s="506">
        <f t="shared" si="1611"/>
        <v>467</v>
      </c>
      <c r="PC50" s="506">
        <f t="shared" si="1612"/>
        <v>465</v>
      </c>
      <c r="PD50" s="506">
        <f t="shared" si="1613"/>
        <v>408</v>
      </c>
      <c r="PE50" s="506">
        <f t="shared" si="1613"/>
        <v>400</v>
      </c>
      <c r="PF50" s="277"/>
      <c r="PG50" s="277"/>
    </row>
    <row r="51" spans="1:423" s="12" customFormat="1" x14ac:dyDescent="0.2">
      <c r="A51" s="11" t="s">
        <v>70</v>
      </c>
      <c r="B51" s="121">
        <f t="shared" si="1428"/>
        <v>23162</v>
      </c>
      <c r="C51" s="121">
        <f t="shared" si="1429"/>
        <v>21154</v>
      </c>
      <c r="D51" s="121">
        <f t="shared" si="1430"/>
        <v>23405</v>
      </c>
      <c r="E51" s="121">
        <f t="shared" si="1431"/>
        <v>21063</v>
      </c>
      <c r="F51" s="121">
        <f t="shared" si="1432"/>
        <v>23802</v>
      </c>
      <c r="G51" s="121">
        <f t="shared" si="1433"/>
        <v>22658</v>
      </c>
      <c r="H51" s="121">
        <f t="shared" si="1434"/>
        <v>23209</v>
      </c>
      <c r="I51" s="121">
        <f t="shared" si="1435"/>
        <v>24337</v>
      </c>
      <c r="J51" s="121">
        <f t="shared" si="1436"/>
        <v>24717</v>
      </c>
      <c r="K51" s="121">
        <f t="shared" si="1437"/>
        <v>25516</v>
      </c>
      <c r="L51" s="121">
        <f t="shared" si="1438"/>
        <v>25368</v>
      </c>
      <c r="M51" s="122">
        <f t="shared" si="1439"/>
        <v>9216</v>
      </c>
      <c r="N51" s="121">
        <f t="shared" si="1440"/>
        <v>11699</v>
      </c>
      <c r="O51" s="121">
        <f t="shared" si="1441"/>
        <v>13487</v>
      </c>
      <c r="P51" s="121">
        <f t="shared" si="1442"/>
        <v>7442</v>
      </c>
      <c r="Q51" s="121">
        <f t="shared" si="1443"/>
        <v>15031</v>
      </c>
      <c r="R51" s="121">
        <f t="shared" si="1444"/>
        <v>12107</v>
      </c>
      <c r="S51" s="121">
        <f t="shared" si="1445"/>
        <v>12235</v>
      </c>
      <c r="T51" s="121">
        <f t="shared" si="1446"/>
        <v>12106</v>
      </c>
      <c r="U51" s="121">
        <f t="shared" si="1447"/>
        <v>12599</v>
      </c>
      <c r="V51" s="121">
        <f t="shared" si="1448"/>
        <v>12664</v>
      </c>
      <c r="W51" s="121">
        <f t="shared" si="1449"/>
        <v>11913</v>
      </c>
      <c r="X51" s="122">
        <f t="shared" si="1450"/>
        <v>32378</v>
      </c>
      <c r="Y51" s="121">
        <f t="shared" si="1451"/>
        <v>32853</v>
      </c>
      <c r="Z51" s="121">
        <f t="shared" si="1452"/>
        <v>36892</v>
      </c>
      <c r="AA51" s="121">
        <f t="shared" si="1453"/>
        <v>28505</v>
      </c>
      <c r="AB51" s="121">
        <f t="shared" si="1454"/>
        <v>38833</v>
      </c>
      <c r="AC51" s="121">
        <f t="shared" si="1455"/>
        <v>34765</v>
      </c>
      <c r="AD51" s="121">
        <f t="shared" si="1456"/>
        <v>35444</v>
      </c>
      <c r="AE51" s="121">
        <f t="shared" si="1457"/>
        <v>36443</v>
      </c>
      <c r="AF51" s="121">
        <f t="shared" si="1458"/>
        <v>37316</v>
      </c>
      <c r="AG51" s="121">
        <f t="shared" si="1459"/>
        <v>38180</v>
      </c>
      <c r="AH51" s="121">
        <f t="shared" si="1460"/>
        <v>37281</v>
      </c>
      <c r="AI51" s="136">
        <v>7277</v>
      </c>
      <c r="AJ51" s="137">
        <v>7176</v>
      </c>
      <c r="AK51" s="137">
        <v>6981</v>
      </c>
      <c r="AL51" s="137">
        <v>6938</v>
      </c>
      <c r="AM51" s="137">
        <v>8447</v>
      </c>
      <c r="AN51" s="137">
        <v>7221</v>
      </c>
      <c r="AO51" s="137">
        <v>7350</v>
      </c>
      <c r="AP51" s="137">
        <v>7594</v>
      </c>
      <c r="AQ51" s="137">
        <v>7758</v>
      </c>
      <c r="AR51" s="137">
        <v>9243</v>
      </c>
      <c r="AS51" s="137">
        <v>9288</v>
      </c>
      <c r="AT51" s="136">
        <v>1677</v>
      </c>
      <c r="AU51" s="137">
        <v>1889</v>
      </c>
      <c r="AV51" s="137">
        <v>1990</v>
      </c>
      <c r="AW51" s="137">
        <v>2227</v>
      </c>
      <c r="AX51" s="137">
        <v>2407</v>
      </c>
      <c r="AY51" s="137">
        <v>2418</v>
      </c>
      <c r="AZ51" s="137">
        <v>2585</v>
      </c>
      <c r="BA51" s="137">
        <v>2552</v>
      </c>
      <c r="BB51" s="137">
        <v>2772</v>
      </c>
      <c r="BC51" s="137">
        <v>2995</v>
      </c>
      <c r="BD51" s="137">
        <v>2749</v>
      </c>
      <c r="BE51" s="142">
        <f t="shared" si="1614"/>
        <v>10371</v>
      </c>
      <c r="BF51" s="143">
        <f t="shared" si="1615"/>
        <v>13685</v>
      </c>
      <c r="BG51" s="143">
        <f t="shared" si="1616"/>
        <v>13480</v>
      </c>
      <c r="BH51" s="143">
        <f t="shared" si="1617"/>
        <v>9170</v>
      </c>
      <c r="BI51" s="143">
        <f t="shared" si="1618"/>
        <v>17429</v>
      </c>
      <c r="BJ51" s="143">
        <f t="shared" si="1619"/>
        <v>16374</v>
      </c>
      <c r="BK51" s="143">
        <f t="shared" si="1620"/>
        <v>16603</v>
      </c>
      <c r="BL51" s="143">
        <f t="shared" si="1468"/>
        <v>16872</v>
      </c>
      <c r="BM51" s="143">
        <f t="shared" si="1469"/>
        <v>17582</v>
      </c>
      <c r="BN51" s="143">
        <f t="shared" si="1470"/>
        <v>19383</v>
      </c>
      <c r="BO51" s="143">
        <f t="shared" si="1470"/>
        <v>18808</v>
      </c>
      <c r="BP51" s="131">
        <f t="shared" si="1621"/>
        <v>3094</v>
      </c>
      <c r="BQ51" s="132">
        <f t="shared" si="1622"/>
        <v>6509</v>
      </c>
      <c r="BR51" s="132">
        <f t="shared" si="1623"/>
        <v>6499</v>
      </c>
      <c r="BS51" s="132">
        <f t="shared" si="1624"/>
        <v>2232</v>
      </c>
      <c r="BT51" s="132">
        <f t="shared" si="1625"/>
        <v>8982</v>
      </c>
      <c r="BU51" s="132">
        <f t="shared" si="1626"/>
        <v>9153</v>
      </c>
      <c r="BV51" s="132">
        <f t="shared" si="1627"/>
        <v>9253</v>
      </c>
      <c r="BW51" s="132">
        <f t="shared" si="1478"/>
        <v>9278</v>
      </c>
      <c r="BX51" s="132">
        <f t="shared" si="1479"/>
        <v>9824</v>
      </c>
      <c r="BY51" s="132">
        <f t="shared" si="1480"/>
        <v>10140</v>
      </c>
      <c r="BZ51" s="132">
        <f t="shared" si="1480"/>
        <v>9520</v>
      </c>
      <c r="CA51" s="402">
        <f t="shared" si="174"/>
        <v>0.29833188699257546</v>
      </c>
      <c r="CB51" s="403">
        <f t="shared" si="175"/>
        <v>0.47563025210084031</v>
      </c>
      <c r="CC51" s="403">
        <f t="shared" si="176"/>
        <v>0.48212166172106824</v>
      </c>
      <c r="CD51" s="403">
        <f t="shared" si="177"/>
        <v>0.24340239912758996</v>
      </c>
      <c r="CE51" s="403">
        <f t="shared" si="178"/>
        <v>0.51534798324631359</v>
      </c>
      <c r="CF51" s="403">
        <f t="shared" si="179"/>
        <v>0.55899596921949435</v>
      </c>
      <c r="CG51" s="403">
        <f t="shared" si="180"/>
        <v>0.55730892007468524</v>
      </c>
      <c r="CH51" s="403">
        <f t="shared" si="1481"/>
        <v>0.54990516832622094</v>
      </c>
      <c r="CI51" s="403">
        <f t="shared" si="1482"/>
        <v>0.55875327039017175</v>
      </c>
      <c r="CJ51" s="403">
        <f t="shared" si="1483"/>
        <v>0.52313883299798791</v>
      </c>
      <c r="CK51" s="403">
        <f t="shared" si="1483"/>
        <v>0.50616758826031472</v>
      </c>
      <c r="CL51" s="144">
        <f t="shared" si="1628"/>
        <v>0.42517520956438093</v>
      </c>
      <c r="CM51" s="145">
        <f t="shared" si="1629"/>
        <v>0.90705128205128205</v>
      </c>
      <c r="CN51" s="145">
        <f t="shared" si="1630"/>
        <v>0.93095545050852313</v>
      </c>
      <c r="CO51" s="145">
        <f t="shared" si="1631"/>
        <v>0.3217065436725281</v>
      </c>
      <c r="CP51" s="145">
        <f t="shared" si="1632"/>
        <v>1.0633360956552622</v>
      </c>
      <c r="CQ51" s="145">
        <f t="shared" si="1633"/>
        <v>1.2675529705027004</v>
      </c>
      <c r="CR51" s="145">
        <f t="shared" si="1634"/>
        <v>1.2589115646258504</v>
      </c>
      <c r="CS51" s="145">
        <f t="shared" si="1491"/>
        <v>1.2217540163286806</v>
      </c>
      <c r="CT51" s="145">
        <f t="shared" si="1492"/>
        <v>1.2663057489043568</v>
      </c>
      <c r="CU51" s="145">
        <f t="shared" si="1493"/>
        <v>1.0970464135021096</v>
      </c>
      <c r="CV51" s="145"/>
      <c r="CW51" s="62" t="s">
        <v>36</v>
      </c>
      <c r="CX51" s="27" t="s">
        <v>36</v>
      </c>
      <c r="CY51" s="289" t="s">
        <v>36</v>
      </c>
      <c r="CZ51" s="289" t="s">
        <v>36</v>
      </c>
      <c r="DA51" s="289" t="s">
        <v>36</v>
      </c>
      <c r="DB51" s="289" t="s">
        <v>36</v>
      </c>
      <c r="DC51" s="289" t="s">
        <v>36</v>
      </c>
      <c r="DD51" s="289" t="s">
        <v>36</v>
      </c>
      <c r="DE51" s="27" t="s">
        <v>36</v>
      </c>
      <c r="DF51" s="27" t="s">
        <v>36</v>
      </c>
      <c r="DG51" s="27" t="s">
        <v>36</v>
      </c>
      <c r="DH51" s="290">
        <v>1417</v>
      </c>
      <c r="DI51" s="272">
        <v>4620</v>
      </c>
      <c r="DJ51" s="272">
        <v>4509</v>
      </c>
      <c r="DK51" s="272">
        <v>5</v>
      </c>
      <c r="DL51" s="272">
        <v>6575</v>
      </c>
      <c r="DM51" s="272">
        <v>6735</v>
      </c>
      <c r="DN51" s="272">
        <v>6668</v>
      </c>
      <c r="DO51" s="272">
        <v>6726</v>
      </c>
      <c r="DP51" s="137">
        <v>7052</v>
      </c>
      <c r="DQ51" s="137">
        <v>7145</v>
      </c>
      <c r="DR51" s="137">
        <v>6771</v>
      </c>
      <c r="DS51" s="291">
        <f t="shared" si="1635"/>
        <v>1417</v>
      </c>
      <c r="DT51" s="292">
        <f t="shared" si="1636"/>
        <v>4620</v>
      </c>
      <c r="DU51" s="292">
        <f t="shared" si="1637"/>
        <v>4509</v>
      </c>
      <c r="DV51" s="292">
        <f t="shared" si="1638"/>
        <v>5</v>
      </c>
      <c r="DW51" s="292">
        <f t="shared" si="1639"/>
        <v>6575</v>
      </c>
      <c r="DX51" s="292">
        <f t="shared" si="1640"/>
        <v>6735</v>
      </c>
      <c r="DY51" s="292">
        <f t="shared" si="1641"/>
        <v>6668</v>
      </c>
      <c r="DZ51" s="292">
        <f t="shared" si="1501"/>
        <v>6726</v>
      </c>
      <c r="EA51" s="292">
        <f t="shared" si="1502"/>
        <v>7052</v>
      </c>
      <c r="EB51" s="292">
        <f t="shared" si="1503"/>
        <v>7145</v>
      </c>
      <c r="EC51" s="292">
        <f t="shared" si="1503"/>
        <v>6771</v>
      </c>
      <c r="ED51" s="461">
        <v>441</v>
      </c>
      <c r="EE51" s="444">
        <v>413</v>
      </c>
      <c r="EF51" s="462">
        <v>51</v>
      </c>
      <c r="EG51" s="462">
        <v>52</v>
      </c>
      <c r="EH51" s="468">
        <f t="shared" si="1504"/>
        <v>492</v>
      </c>
      <c r="EI51" s="468">
        <f t="shared" si="1505"/>
        <v>465</v>
      </c>
      <c r="EJ51" s="461">
        <v>265</v>
      </c>
      <c r="EK51" s="444">
        <v>269</v>
      </c>
      <c r="EL51" s="462">
        <v>124</v>
      </c>
      <c r="EM51" s="462">
        <v>124</v>
      </c>
      <c r="EN51" s="468">
        <f t="shared" si="1506"/>
        <v>389</v>
      </c>
      <c r="EO51" s="468">
        <f t="shared" si="1506"/>
        <v>393</v>
      </c>
      <c r="EP51" s="461">
        <v>1501</v>
      </c>
      <c r="EQ51" s="444">
        <v>1482</v>
      </c>
      <c r="ER51" s="462">
        <v>50</v>
      </c>
      <c r="ES51" s="462">
        <v>43</v>
      </c>
      <c r="ET51" s="468">
        <f t="shared" si="1507"/>
        <v>1551</v>
      </c>
      <c r="EU51" s="468">
        <f t="shared" si="1507"/>
        <v>1525</v>
      </c>
      <c r="EV51" s="461">
        <v>1752</v>
      </c>
      <c r="EW51" s="444">
        <v>1891</v>
      </c>
      <c r="EX51" s="462">
        <v>218</v>
      </c>
      <c r="EY51" s="462">
        <v>212</v>
      </c>
      <c r="EZ51" s="468">
        <f t="shared" si="1508"/>
        <v>1970</v>
      </c>
      <c r="FA51" s="468">
        <f t="shared" si="1508"/>
        <v>2103</v>
      </c>
      <c r="FB51" s="461">
        <v>3658</v>
      </c>
      <c r="FC51" s="444">
        <v>3656</v>
      </c>
      <c r="FD51" s="462">
        <v>679</v>
      </c>
      <c r="FE51" s="462">
        <v>612</v>
      </c>
      <c r="FF51" s="468">
        <f t="shared" si="1509"/>
        <v>4337</v>
      </c>
      <c r="FG51" s="468">
        <f t="shared" si="1509"/>
        <v>4268</v>
      </c>
      <c r="FH51" s="461">
        <v>2185</v>
      </c>
      <c r="FI51" s="444">
        <v>2288</v>
      </c>
      <c r="FJ51" s="462">
        <v>493</v>
      </c>
      <c r="FK51" s="462">
        <v>496</v>
      </c>
      <c r="FL51" s="468">
        <f t="shared" si="1510"/>
        <v>2678</v>
      </c>
      <c r="FM51" s="468">
        <f t="shared" si="1510"/>
        <v>2784</v>
      </c>
      <c r="FN51" s="461">
        <v>587</v>
      </c>
      <c r="FO51" s="444">
        <v>554</v>
      </c>
      <c r="FP51" s="462">
        <v>185</v>
      </c>
      <c r="FQ51" s="462">
        <v>171</v>
      </c>
      <c r="FR51" s="468">
        <f t="shared" si="1511"/>
        <v>772</v>
      </c>
      <c r="FS51" s="468">
        <f t="shared" si="1511"/>
        <v>725</v>
      </c>
      <c r="FT51" s="461">
        <v>2349</v>
      </c>
      <c r="FU51" s="444">
        <v>2213</v>
      </c>
      <c r="FV51" s="462">
        <v>174</v>
      </c>
      <c r="FW51" s="462">
        <v>183</v>
      </c>
      <c r="FX51" s="468">
        <f t="shared" si="1512"/>
        <v>2523</v>
      </c>
      <c r="FY51" s="468">
        <f t="shared" si="1512"/>
        <v>2396</v>
      </c>
      <c r="FZ51" s="461">
        <v>19</v>
      </c>
      <c r="GA51" s="444">
        <v>15</v>
      </c>
      <c r="GB51" s="462">
        <v>1</v>
      </c>
      <c r="GC51" s="462">
        <v>1</v>
      </c>
      <c r="GD51" s="468">
        <f t="shared" si="1513"/>
        <v>20</v>
      </c>
      <c r="GE51" s="468">
        <f t="shared" si="1513"/>
        <v>16</v>
      </c>
      <c r="GF51" s="461">
        <v>2451</v>
      </c>
      <c r="GG51" s="444">
        <v>2309</v>
      </c>
      <c r="GH51" s="462">
        <v>510</v>
      </c>
      <c r="GI51" s="462">
        <v>443</v>
      </c>
      <c r="GJ51" s="468">
        <f t="shared" si="1514"/>
        <v>2961</v>
      </c>
      <c r="GK51" s="468">
        <f t="shared" si="1514"/>
        <v>2752</v>
      </c>
      <c r="GL51" s="461">
        <v>755</v>
      </c>
      <c r="GM51" s="444">
        <v>698</v>
      </c>
      <c r="GN51" s="462">
        <v>21</v>
      </c>
      <c r="GO51" s="462">
        <v>32</v>
      </c>
      <c r="GP51" s="468">
        <f t="shared" si="1515"/>
        <v>776</v>
      </c>
      <c r="GQ51" s="468">
        <f t="shared" si="1515"/>
        <v>730</v>
      </c>
      <c r="GR51" s="461">
        <v>310</v>
      </c>
      <c r="GS51" s="444">
        <v>292</v>
      </c>
      <c r="GT51" s="462">
        <v>18</v>
      </c>
      <c r="GU51" s="462">
        <v>24</v>
      </c>
      <c r="GV51" s="327">
        <f t="shared" si="1516"/>
        <v>328</v>
      </c>
      <c r="GW51" s="327">
        <f t="shared" si="1516"/>
        <v>316</v>
      </c>
      <c r="GX51" s="509">
        <v>1253</v>
      </c>
      <c r="GY51" s="510">
        <v>1180</v>
      </c>
      <c r="GZ51" s="510">
        <v>1201</v>
      </c>
      <c r="HA51" s="510">
        <v>1146</v>
      </c>
      <c r="HB51" s="510">
        <v>1099</v>
      </c>
      <c r="HC51" s="510">
        <v>1167</v>
      </c>
      <c r="HD51" s="510">
        <v>1166</v>
      </c>
      <c r="HE51" s="510">
        <v>1202</v>
      </c>
      <c r="HF51" s="480">
        <v>1229</v>
      </c>
      <c r="HG51" s="509">
        <v>32</v>
      </c>
      <c r="HH51" s="510">
        <v>57</v>
      </c>
      <c r="HI51" s="510">
        <v>123</v>
      </c>
      <c r="HJ51" s="510">
        <v>40</v>
      </c>
      <c r="HK51" s="510">
        <v>182</v>
      </c>
      <c r="HL51" s="510">
        <v>44</v>
      </c>
      <c r="HM51" s="510">
        <v>54</v>
      </c>
      <c r="HN51" s="510">
        <v>33</v>
      </c>
      <c r="HO51" s="480">
        <v>3</v>
      </c>
      <c r="HP51" s="494">
        <f t="shared" si="1517"/>
        <v>1285</v>
      </c>
      <c r="HQ51" s="495">
        <f t="shared" si="1518"/>
        <v>1237</v>
      </c>
      <c r="HR51" s="495">
        <f t="shared" si="1519"/>
        <v>1324</v>
      </c>
      <c r="HS51" s="495">
        <f t="shared" si="1520"/>
        <v>1186</v>
      </c>
      <c r="HT51" s="495">
        <f t="shared" si="1521"/>
        <v>1281</v>
      </c>
      <c r="HU51" s="495">
        <f t="shared" si="1522"/>
        <v>1211</v>
      </c>
      <c r="HV51" s="495">
        <f t="shared" si="1523"/>
        <v>1220</v>
      </c>
      <c r="HW51" s="495">
        <f t="shared" si="1524"/>
        <v>1235</v>
      </c>
      <c r="HX51" s="495">
        <f t="shared" si="1525"/>
        <v>1232</v>
      </c>
      <c r="HY51" s="494">
        <f t="shared" si="1642"/>
        <v>7698</v>
      </c>
      <c r="HZ51" s="495">
        <f t="shared" si="1643"/>
        <v>6495</v>
      </c>
      <c r="IA51" s="495">
        <f t="shared" si="1644"/>
        <v>8629</v>
      </c>
      <c r="IB51" s="495">
        <f t="shared" si="1645"/>
        <v>7122</v>
      </c>
      <c r="IC51" s="496">
        <f t="shared" si="1646"/>
        <v>9135</v>
      </c>
      <c r="ID51" s="496">
        <f t="shared" si="1647"/>
        <v>9250</v>
      </c>
      <c r="IE51" s="496">
        <f t="shared" si="1648"/>
        <v>9383</v>
      </c>
      <c r="IF51" s="496">
        <f t="shared" si="1649"/>
        <v>10101</v>
      </c>
      <c r="IG51" s="496">
        <f t="shared" si="1649"/>
        <v>10521</v>
      </c>
      <c r="IH51" s="494">
        <f t="shared" si="1650"/>
        <v>3197</v>
      </c>
      <c r="II51" s="495">
        <f t="shared" si="1651"/>
        <v>2241</v>
      </c>
      <c r="IJ51" s="495">
        <f t="shared" si="1652"/>
        <v>3623</v>
      </c>
      <c r="IK51" s="495">
        <f t="shared" si="1653"/>
        <v>2367</v>
      </c>
      <c r="IL51" s="495">
        <f t="shared" si="1654"/>
        <v>3346</v>
      </c>
      <c r="IM51" s="495">
        <f t="shared" si="1655"/>
        <v>2190</v>
      </c>
      <c r="IN51" s="495">
        <f t="shared" si="1656"/>
        <v>2134</v>
      </c>
      <c r="IO51" s="495">
        <f t="shared" si="1657"/>
        <v>2090</v>
      </c>
      <c r="IP51" s="495">
        <f t="shared" si="1657"/>
        <v>2079</v>
      </c>
      <c r="IQ51" s="494">
        <f t="shared" si="1658"/>
        <v>10895</v>
      </c>
      <c r="IR51" s="495">
        <f t="shared" si="1659"/>
        <v>8736</v>
      </c>
      <c r="IS51" s="495">
        <f t="shared" si="1660"/>
        <v>12252</v>
      </c>
      <c r="IT51" s="495">
        <f t="shared" si="1661"/>
        <v>9489</v>
      </c>
      <c r="IU51" s="495">
        <f t="shared" si="1662"/>
        <v>12481</v>
      </c>
      <c r="IV51" s="495">
        <f t="shared" si="1663"/>
        <v>11440</v>
      </c>
      <c r="IW51" s="495">
        <f t="shared" si="1664"/>
        <v>11517</v>
      </c>
      <c r="IX51" s="495">
        <f t="shared" si="1665"/>
        <v>12191</v>
      </c>
      <c r="IY51" s="495">
        <f t="shared" si="1665"/>
        <v>12600</v>
      </c>
      <c r="IZ51" s="509">
        <v>6416</v>
      </c>
      <c r="JA51" s="510">
        <v>5616</v>
      </c>
      <c r="JB51" s="510">
        <v>7313</v>
      </c>
      <c r="JC51" s="510">
        <v>6336</v>
      </c>
      <c r="JD51" s="510">
        <v>8236</v>
      </c>
      <c r="JE51" s="510">
        <v>8316</v>
      </c>
      <c r="JF51" s="510">
        <v>8337</v>
      </c>
      <c r="JG51" s="510">
        <v>9038</v>
      </c>
      <c r="JH51" s="480">
        <v>9476</v>
      </c>
      <c r="JI51" s="509">
        <v>2435</v>
      </c>
      <c r="JJ51" s="510">
        <v>1847</v>
      </c>
      <c r="JK51" s="510">
        <v>2786</v>
      </c>
      <c r="JL51" s="510">
        <v>1948</v>
      </c>
      <c r="JM51" s="510">
        <v>2929</v>
      </c>
      <c r="JN51" s="510">
        <v>2033</v>
      </c>
      <c r="JO51" s="510">
        <v>1965</v>
      </c>
      <c r="JP51" s="510">
        <v>1923</v>
      </c>
      <c r="JQ51" s="480">
        <v>1892</v>
      </c>
      <c r="JR51" s="494">
        <f t="shared" si="1666"/>
        <v>8851</v>
      </c>
      <c r="JS51" s="495">
        <f t="shared" si="1667"/>
        <v>7463</v>
      </c>
      <c r="JT51" s="495">
        <f t="shared" si="1668"/>
        <v>10099</v>
      </c>
      <c r="JU51" s="495">
        <f t="shared" si="1669"/>
        <v>8284</v>
      </c>
      <c r="JV51" s="495">
        <f t="shared" si="1670"/>
        <v>11165</v>
      </c>
      <c r="JW51" s="495">
        <f t="shared" si="1671"/>
        <v>10349</v>
      </c>
      <c r="JX51" s="495">
        <f t="shared" si="1672"/>
        <v>10302</v>
      </c>
      <c r="JY51" s="495">
        <f t="shared" si="1673"/>
        <v>10961</v>
      </c>
      <c r="JZ51" s="495">
        <f t="shared" si="1673"/>
        <v>11368</v>
      </c>
      <c r="KA51" s="509">
        <v>1282</v>
      </c>
      <c r="KB51" s="510">
        <v>879</v>
      </c>
      <c r="KC51" s="510">
        <v>1316</v>
      </c>
      <c r="KD51" s="510">
        <v>786</v>
      </c>
      <c r="KE51" s="510">
        <v>899</v>
      </c>
      <c r="KF51" s="510">
        <v>934</v>
      </c>
      <c r="KG51" s="510">
        <v>1046</v>
      </c>
      <c r="KH51" s="510">
        <v>1063</v>
      </c>
      <c r="KI51" s="480">
        <v>1045</v>
      </c>
      <c r="KJ51" s="509">
        <v>762</v>
      </c>
      <c r="KK51" s="510">
        <v>394</v>
      </c>
      <c r="KL51" s="510">
        <v>837</v>
      </c>
      <c r="KM51" s="510">
        <v>419</v>
      </c>
      <c r="KN51" s="510">
        <v>417</v>
      </c>
      <c r="KO51" s="510">
        <v>157</v>
      </c>
      <c r="KP51" s="510">
        <v>169</v>
      </c>
      <c r="KQ51" s="510">
        <v>167</v>
      </c>
      <c r="KR51" s="480">
        <v>187</v>
      </c>
      <c r="KS51" s="494">
        <f t="shared" si="1566"/>
        <v>2044</v>
      </c>
      <c r="KT51" s="495">
        <f t="shared" si="1567"/>
        <v>1273</v>
      </c>
      <c r="KU51" s="495">
        <f t="shared" si="1568"/>
        <v>2153</v>
      </c>
      <c r="KV51" s="495">
        <f t="shared" si="1569"/>
        <v>1205</v>
      </c>
      <c r="KW51" s="495">
        <f t="shared" si="1570"/>
        <v>1316</v>
      </c>
      <c r="KX51" s="495">
        <f t="shared" si="1571"/>
        <v>1091</v>
      </c>
      <c r="KY51" s="495">
        <f t="shared" si="1572"/>
        <v>1215</v>
      </c>
      <c r="KZ51" s="495">
        <f t="shared" si="1573"/>
        <v>1230</v>
      </c>
      <c r="LA51" s="495">
        <f t="shared" si="1573"/>
        <v>1232</v>
      </c>
      <c r="LB51" s="494">
        <f t="shared" si="1574"/>
        <v>6934</v>
      </c>
      <c r="LC51" s="495">
        <f t="shared" si="1575"/>
        <v>6303</v>
      </c>
      <c r="LD51" s="495">
        <f t="shared" si="1576"/>
        <v>6594</v>
      </c>
      <c r="LE51" s="495">
        <f t="shared" si="1577"/>
        <v>5857</v>
      </c>
      <c r="LF51" s="496">
        <f t="shared" si="1578"/>
        <v>5121</v>
      </c>
      <c r="LG51" s="496">
        <f t="shared" si="1579"/>
        <v>5020</v>
      </c>
      <c r="LH51" s="496">
        <f t="shared" si="1580"/>
        <v>5310</v>
      </c>
      <c r="LI51" s="496">
        <f t="shared" si="1581"/>
        <v>5440</v>
      </c>
      <c r="LJ51" s="496">
        <f t="shared" si="1581"/>
        <v>5209</v>
      </c>
      <c r="LK51" s="494">
        <f t="shared" si="1582"/>
        <v>2893</v>
      </c>
      <c r="LL51" s="495">
        <f t="shared" si="1583"/>
        <v>2892</v>
      </c>
      <c r="LM51" s="495">
        <f t="shared" si="1584"/>
        <v>3242</v>
      </c>
      <c r="LN51" s="495">
        <f t="shared" si="1585"/>
        <v>2803</v>
      </c>
      <c r="LO51" s="495">
        <f t="shared" si="1586"/>
        <v>2521</v>
      </c>
      <c r="LP51" s="495">
        <f t="shared" si="1587"/>
        <v>720</v>
      </c>
      <c r="LQ51" s="495">
        <f t="shared" si="1588"/>
        <v>794</v>
      </c>
      <c r="LR51" s="495">
        <f t="shared" si="1589"/>
        <v>705</v>
      </c>
      <c r="LS51" s="495">
        <f t="shared" si="1589"/>
        <v>693</v>
      </c>
      <c r="LT51" s="494">
        <f t="shared" si="1590"/>
        <v>9827</v>
      </c>
      <c r="LU51" s="495">
        <f t="shared" si="1591"/>
        <v>9195</v>
      </c>
      <c r="LV51" s="495">
        <f t="shared" si="1592"/>
        <v>9836</v>
      </c>
      <c r="LW51" s="495">
        <f t="shared" si="1593"/>
        <v>8660</v>
      </c>
      <c r="LX51" s="495">
        <f t="shared" si="1594"/>
        <v>7642</v>
      </c>
      <c r="LY51" s="495">
        <f t="shared" si="1595"/>
        <v>5740</v>
      </c>
      <c r="LZ51" s="495">
        <f t="shared" si="1596"/>
        <v>6104</v>
      </c>
      <c r="MA51" s="495">
        <f t="shared" si="1597"/>
        <v>6145</v>
      </c>
      <c r="MB51" s="495">
        <f t="shared" si="1597"/>
        <v>5902</v>
      </c>
      <c r="MC51" s="509">
        <v>3625</v>
      </c>
      <c r="MD51" s="510">
        <v>3258</v>
      </c>
      <c r="ME51" s="510">
        <v>3431</v>
      </c>
      <c r="MF51" s="510">
        <v>2977</v>
      </c>
      <c r="MG51" s="510">
        <v>2372</v>
      </c>
      <c r="MH51" s="510">
        <v>2263</v>
      </c>
      <c r="MI51" s="510">
        <v>2565</v>
      </c>
      <c r="MJ51" s="510">
        <v>2561</v>
      </c>
      <c r="MK51" s="480">
        <v>2364</v>
      </c>
      <c r="ML51" s="509">
        <v>1896</v>
      </c>
      <c r="MM51" s="510">
        <v>1793</v>
      </c>
      <c r="MN51" s="510">
        <v>1883</v>
      </c>
      <c r="MO51" s="510">
        <v>1632</v>
      </c>
      <c r="MP51" s="510">
        <v>1510</v>
      </c>
      <c r="MQ51" s="510">
        <v>561</v>
      </c>
      <c r="MR51" s="510">
        <v>607</v>
      </c>
      <c r="MS51" s="510">
        <v>577</v>
      </c>
      <c r="MT51" s="480">
        <v>516</v>
      </c>
      <c r="MU51" s="494">
        <f t="shared" si="1598"/>
        <v>5521</v>
      </c>
      <c r="MV51" s="495">
        <f t="shared" si="1599"/>
        <v>5051</v>
      </c>
      <c r="MW51" s="495">
        <f t="shared" si="1600"/>
        <v>5314</v>
      </c>
      <c r="MX51" s="495">
        <f t="shared" si="1601"/>
        <v>4609</v>
      </c>
      <c r="MY51" s="495">
        <f t="shared" si="1602"/>
        <v>3882</v>
      </c>
      <c r="MZ51" s="495">
        <f t="shared" si="1603"/>
        <v>2824</v>
      </c>
      <c r="NA51" s="495">
        <f t="shared" si="1604"/>
        <v>3172</v>
      </c>
      <c r="NB51" s="495">
        <f t="shared" si="1605"/>
        <v>3138</v>
      </c>
      <c r="NC51" s="495">
        <f t="shared" si="1605"/>
        <v>2880</v>
      </c>
      <c r="ND51" s="509">
        <v>329</v>
      </c>
      <c r="NE51" s="510">
        <v>351</v>
      </c>
      <c r="NF51" s="510">
        <v>364</v>
      </c>
      <c r="NG51" s="510">
        <v>355</v>
      </c>
      <c r="NH51" s="510">
        <v>331</v>
      </c>
      <c r="NI51" s="510">
        <v>349</v>
      </c>
      <c r="NJ51" s="510">
        <v>415</v>
      </c>
      <c r="NK51" s="510">
        <v>454</v>
      </c>
      <c r="NL51" s="480">
        <v>480</v>
      </c>
      <c r="NM51" s="509">
        <v>66</v>
      </c>
      <c r="NN51" s="510">
        <v>71</v>
      </c>
      <c r="NO51" s="510">
        <v>57</v>
      </c>
      <c r="NP51" s="510">
        <v>39</v>
      </c>
      <c r="NQ51" s="510">
        <v>92</v>
      </c>
      <c r="NR51" s="510">
        <v>22</v>
      </c>
      <c r="NS51" s="510">
        <v>40</v>
      </c>
      <c r="NT51" s="510">
        <v>25</v>
      </c>
      <c r="NU51" s="480">
        <v>41</v>
      </c>
      <c r="NV51" s="494">
        <f t="shared" si="1674"/>
        <v>395</v>
      </c>
      <c r="NW51" s="495">
        <f t="shared" si="1675"/>
        <v>422</v>
      </c>
      <c r="NX51" s="495">
        <f t="shared" si="1676"/>
        <v>421</v>
      </c>
      <c r="NY51" s="495">
        <f t="shared" si="1677"/>
        <v>394</v>
      </c>
      <c r="NZ51" s="495">
        <f t="shared" si="1678"/>
        <v>423</v>
      </c>
      <c r="OA51" s="495">
        <f t="shared" si="1679"/>
        <v>371</v>
      </c>
      <c r="OB51" s="495">
        <f t="shared" si="1680"/>
        <v>455</v>
      </c>
      <c r="OC51" s="495">
        <f t="shared" si="1681"/>
        <v>479</v>
      </c>
      <c r="OD51" s="495">
        <f t="shared" si="1681"/>
        <v>521</v>
      </c>
      <c r="OE51" s="509">
        <v>2980</v>
      </c>
      <c r="OF51" s="510">
        <v>2694</v>
      </c>
      <c r="OG51" s="510">
        <v>2799</v>
      </c>
      <c r="OH51" s="510">
        <v>2525</v>
      </c>
      <c r="OI51" s="510">
        <v>2418</v>
      </c>
      <c r="OJ51" s="510">
        <v>2408</v>
      </c>
      <c r="OK51" s="510">
        <v>2330</v>
      </c>
      <c r="OL51" s="510">
        <v>2425</v>
      </c>
      <c r="OM51" s="480">
        <v>2365</v>
      </c>
      <c r="ON51" s="509">
        <v>931</v>
      </c>
      <c r="OO51" s="510">
        <v>1028</v>
      </c>
      <c r="OP51" s="510">
        <v>1302</v>
      </c>
      <c r="OQ51" s="510">
        <v>1132</v>
      </c>
      <c r="OR51" s="510">
        <v>919</v>
      </c>
      <c r="OS51" s="510">
        <v>137</v>
      </c>
      <c r="OT51" s="510">
        <v>147</v>
      </c>
      <c r="OU51" s="510">
        <v>103</v>
      </c>
      <c r="OV51" s="480">
        <v>136</v>
      </c>
      <c r="OW51" s="494">
        <f t="shared" si="1606"/>
        <v>3911</v>
      </c>
      <c r="OX51" s="495">
        <f t="shared" si="1607"/>
        <v>3722</v>
      </c>
      <c r="OY51" s="495">
        <f t="shared" si="1608"/>
        <v>4101</v>
      </c>
      <c r="OZ51" s="495">
        <f t="shared" si="1609"/>
        <v>3657</v>
      </c>
      <c r="PA51" s="495">
        <f t="shared" si="1610"/>
        <v>3337</v>
      </c>
      <c r="PB51" s="495">
        <f t="shared" si="1611"/>
        <v>2545</v>
      </c>
      <c r="PC51" s="495">
        <f t="shared" si="1612"/>
        <v>2477</v>
      </c>
      <c r="PD51" s="495">
        <f t="shared" si="1613"/>
        <v>2528</v>
      </c>
      <c r="PE51" s="495">
        <f t="shared" si="1613"/>
        <v>2501</v>
      </c>
      <c r="PF51" s="277"/>
      <c r="PG51" s="277"/>
    </row>
    <row r="52" spans="1:423" s="12" customFormat="1" x14ac:dyDescent="0.2">
      <c r="A52" s="323" t="s">
        <v>110</v>
      </c>
      <c r="B52" s="324">
        <f t="shared" si="1428"/>
        <v>126629</v>
      </c>
      <c r="C52" s="324">
        <f t="shared" si="1429"/>
        <v>124398</v>
      </c>
      <c r="D52" s="324">
        <f t="shared" si="1430"/>
        <v>123290</v>
      </c>
      <c r="E52" s="324">
        <f t="shared" si="1431"/>
        <v>123760</v>
      </c>
      <c r="F52" s="324">
        <f t="shared" si="1432"/>
        <v>128357</v>
      </c>
      <c r="G52" s="324">
        <f t="shared" si="1433"/>
        <v>131227</v>
      </c>
      <c r="H52" s="324">
        <f t="shared" si="1434"/>
        <v>128194</v>
      </c>
      <c r="I52" s="324">
        <f t="shared" si="1435"/>
        <v>138526</v>
      </c>
      <c r="J52" s="324">
        <f t="shared" si="1436"/>
        <v>140894</v>
      </c>
      <c r="K52" s="324">
        <f t="shared" si="1437"/>
        <v>154099</v>
      </c>
      <c r="L52" s="324">
        <f t="shared" si="1438"/>
        <v>156377</v>
      </c>
      <c r="M52" s="325">
        <f t="shared" si="1439"/>
        <v>40464</v>
      </c>
      <c r="N52" s="326">
        <f t="shared" si="1440"/>
        <v>54821</v>
      </c>
      <c r="O52" s="326">
        <f t="shared" si="1441"/>
        <v>52713</v>
      </c>
      <c r="P52" s="326">
        <f t="shared" si="1442"/>
        <v>60162</v>
      </c>
      <c r="Q52" s="326">
        <f t="shared" si="1443"/>
        <v>71337</v>
      </c>
      <c r="R52" s="326">
        <f t="shared" si="1444"/>
        <v>75006</v>
      </c>
      <c r="S52" s="326">
        <f t="shared" si="1445"/>
        <v>72207</v>
      </c>
      <c r="T52" s="326">
        <f t="shared" si="1446"/>
        <v>77944</v>
      </c>
      <c r="U52" s="326">
        <f t="shared" si="1447"/>
        <v>77456</v>
      </c>
      <c r="V52" s="326">
        <f t="shared" si="1448"/>
        <v>84976</v>
      </c>
      <c r="W52" s="326">
        <f t="shared" si="1449"/>
        <v>86719</v>
      </c>
      <c r="X52" s="325">
        <f t="shared" si="1450"/>
        <v>167093</v>
      </c>
      <c r="Y52" s="326">
        <f t="shared" si="1451"/>
        <v>179219</v>
      </c>
      <c r="Z52" s="326">
        <f t="shared" si="1452"/>
        <v>176003</v>
      </c>
      <c r="AA52" s="326">
        <f t="shared" si="1453"/>
        <v>183922</v>
      </c>
      <c r="AB52" s="326">
        <f t="shared" si="1454"/>
        <v>199694</v>
      </c>
      <c r="AC52" s="326">
        <f t="shared" si="1455"/>
        <v>206233</v>
      </c>
      <c r="AD52" s="326">
        <f t="shared" si="1456"/>
        <v>200401</v>
      </c>
      <c r="AE52" s="326">
        <f t="shared" si="1457"/>
        <v>216470</v>
      </c>
      <c r="AF52" s="326">
        <f t="shared" si="1458"/>
        <v>218350</v>
      </c>
      <c r="AG52" s="326">
        <f t="shared" si="1459"/>
        <v>239075</v>
      </c>
      <c r="AH52" s="326">
        <f t="shared" si="1460"/>
        <v>243096</v>
      </c>
      <c r="AI52" s="104">
        <f>SUM(AI54:AI62)</f>
        <v>41923</v>
      </c>
      <c r="AJ52" s="105">
        <f t="shared" ref="AJ52:BA52" si="1682">SUM(AJ54:AJ62)</f>
        <v>42270</v>
      </c>
      <c r="AK52" s="105">
        <f t="shared" si="1682"/>
        <v>41967</v>
      </c>
      <c r="AL52" s="105">
        <f t="shared" si="1682"/>
        <v>41646</v>
      </c>
      <c r="AM52" s="106">
        <f t="shared" si="1682"/>
        <v>44680</v>
      </c>
      <c r="AN52" s="106">
        <f t="shared" si="1682"/>
        <v>45540</v>
      </c>
      <c r="AO52" s="106">
        <f t="shared" si="1682"/>
        <v>44432</v>
      </c>
      <c r="AP52" s="106">
        <f t="shared" si="1682"/>
        <v>47270</v>
      </c>
      <c r="AQ52" s="106">
        <f t="shared" ref="AQ52:AR52" si="1683">SUM(AQ54:AQ62)</f>
        <v>49049</v>
      </c>
      <c r="AR52" s="106">
        <f t="shared" si="1683"/>
        <v>52242</v>
      </c>
      <c r="AS52" s="106">
        <f t="shared" ref="AS52" si="1684">SUM(AS54:AS62)</f>
        <v>52931</v>
      </c>
      <c r="AT52" s="104">
        <f t="shared" si="1682"/>
        <v>10318</v>
      </c>
      <c r="AU52" s="106">
        <f t="shared" si="1682"/>
        <v>18530</v>
      </c>
      <c r="AV52" s="106">
        <f t="shared" si="1682"/>
        <v>16665</v>
      </c>
      <c r="AW52" s="106">
        <f t="shared" si="1682"/>
        <v>21762</v>
      </c>
      <c r="AX52" s="106">
        <f t="shared" si="1682"/>
        <v>27620</v>
      </c>
      <c r="AY52" s="106">
        <f t="shared" si="1682"/>
        <v>30115</v>
      </c>
      <c r="AZ52" s="106">
        <f t="shared" si="1682"/>
        <v>28664</v>
      </c>
      <c r="BA52" s="106">
        <f t="shared" si="1682"/>
        <v>33104</v>
      </c>
      <c r="BB52" s="106">
        <f t="shared" ref="BB52:BC52" si="1685">SUM(BB54:BB62)</f>
        <v>35435</v>
      </c>
      <c r="BC52" s="106">
        <f t="shared" si="1685"/>
        <v>39314</v>
      </c>
      <c r="BD52" s="106">
        <f t="shared" ref="BD52" si="1686">SUM(BD54:BD62)</f>
        <v>41233</v>
      </c>
      <c r="BE52" s="327">
        <f t="shared" si="1614"/>
        <v>67368</v>
      </c>
      <c r="BF52" s="328">
        <f t="shared" si="1615"/>
        <v>80437</v>
      </c>
      <c r="BG52" s="328">
        <f t="shared" si="1616"/>
        <v>77687</v>
      </c>
      <c r="BH52" s="328">
        <f t="shared" si="1617"/>
        <v>83392</v>
      </c>
      <c r="BI52" s="328">
        <f t="shared" si="1618"/>
        <v>96764</v>
      </c>
      <c r="BJ52" s="328">
        <f t="shared" si="1619"/>
        <v>100435</v>
      </c>
      <c r="BK52" s="328">
        <f t="shared" si="1620"/>
        <v>97720</v>
      </c>
      <c r="BL52" s="328">
        <f t="shared" si="1468"/>
        <v>105643</v>
      </c>
      <c r="BM52" s="328">
        <f t="shared" si="1469"/>
        <v>110025</v>
      </c>
      <c r="BN52" s="328">
        <f t="shared" si="1470"/>
        <v>118290</v>
      </c>
      <c r="BO52" s="328">
        <f t="shared" si="1470"/>
        <v>120847</v>
      </c>
      <c r="BP52" s="329">
        <f t="shared" si="1621"/>
        <v>25445</v>
      </c>
      <c r="BQ52" s="330">
        <f t="shared" si="1622"/>
        <v>38167</v>
      </c>
      <c r="BR52" s="330">
        <f t="shared" si="1623"/>
        <v>35720</v>
      </c>
      <c r="BS52" s="330">
        <f t="shared" si="1624"/>
        <v>41746</v>
      </c>
      <c r="BT52" s="330">
        <f t="shared" si="1625"/>
        <v>52084</v>
      </c>
      <c r="BU52" s="330">
        <f t="shared" si="1626"/>
        <v>54895</v>
      </c>
      <c r="BV52" s="330">
        <f t="shared" si="1627"/>
        <v>53288</v>
      </c>
      <c r="BW52" s="330">
        <f t="shared" si="1478"/>
        <v>58373</v>
      </c>
      <c r="BX52" s="330">
        <f t="shared" si="1479"/>
        <v>60976</v>
      </c>
      <c r="BY52" s="330">
        <f t="shared" si="1480"/>
        <v>66048</v>
      </c>
      <c r="BZ52" s="330">
        <f t="shared" si="1480"/>
        <v>67916</v>
      </c>
      <c r="CA52" s="398">
        <f t="shared" si="174"/>
        <v>0.37770157938487114</v>
      </c>
      <c r="CB52" s="399">
        <f t="shared" si="175"/>
        <v>0.47449556796001841</v>
      </c>
      <c r="CC52" s="399">
        <f t="shared" si="176"/>
        <v>0.45979378789244019</v>
      </c>
      <c r="CD52" s="399">
        <f t="shared" si="177"/>
        <v>0.50059957789716036</v>
      </c>
      <c r="CE52" s="399">
        <f t="shared" si="178"/>
        <v>0.53825802984581039</v>
      </c>
      <c r="CF52" s="399">
        <f t="shared" si="179"/>
        <v>0.54657241001642853</v>
      </c>
      <c r="CG52" s="399">
        <f t="shared" si="180"/>
        <v>0.54531313958248051</v>
      </c>
      <c r="CH52" s="399">
        <f t="shared" si="1481"/>
        <v>0.55254962467934454</v>
      </c>
      <c r="CI52" s="399">
        <f t="shared" si="1482"/>
        <v>0.55420131788229943</v>
      </c>
      <c r="CJ52" s="399">
        <f t="shared" si="1483"/>
        <v>0.5583565812832868</v>
      </c>
      <c r="CK52" s="399">
        <f t="shared" si="1483"/>
        <v>0.56199988415103397</v>
      </c>
      <c r="CL52" s="331">
        <f t="shared" si="1628"/>
        <v>0.60694606779095006</v>
      </c>
      <c r="CM52" s="332">
        <f t="shared" si="1629"/>
        <v>0.90293352259285542</v>
      </c>
      <c r="CN52" s="332">
        <f t="shared" si="1630"/>
        <v>0.8511449472204351</v>
      </c>
      <c r="CO52" s="332">
        <f t="shared" si="1631"/>
        <v>1.0024011909907313</v>
      </c>
      <c r="CP52" s="332">
        <f t="shared" si="1632"/>
        <v>1.1657117278424352</v>
      </c>
      <c r="CQ52" s="332">
        <f t="shared" si="1633"/>
        <v>1.2054238032498903</v>
      </c>
      <c r="CR52" s="332">
        <f t="shared" si="1634"/>
        <v>1.1993158084263593</v>
      </c>
      <c r="CS52" s="332">
        <f t="shared" si="1491"/>
        <v>1.2348847048868203</v>
      </c>
      <c r="CT52" s="332">
        <f t="shared" si="1492"/>
        <v>1.2431649982670392</v>
      </c>
      <c r="CU52" s="332">
        <f t="shared" si="1493"/>
        <v>1.2642701274836339</v>
      </c>
      <c r="CV52" s="332"/>
      <c r="CW52" s="333"/>
      <c r="CX52" s="334"/>
      <c r="CY52" s="335"/>
      <c r="CZ52" s="335"/>
      <c r="DA52" s="336"/>
      <c r="DB52" s="336"/>
      <c r="DC52" s="336"/>
      <c r="DD52" s="336"/>
      <c r="DE52" s="411"/>
      <c r="DF52" s="411"/>
      <c r="DG52" s="411"/>
      <c r="DH52" s="293">
        <f t="shared" ref="DH52:DO52" si="1687">SUM(DH54:DH62)</f>
        <v>15127</v>
      </c>
      <c r="DI52" s="294">
        <f t="shared" si="1687"/>
        <v>19637</v>
      </c>
      <c r="DJ52" s="294">
        <f t="shared" si="1687"/>
        <v>19055</v>
      </c>
      <c r="DK52" s="294">
        <f t="shared" si="1687"/>
        <v>19984</v>
      </c>
      <c r="DL52" s="294">
        <f t="shared" si="1687"/>
        <v>24464</v>
      </c>
      <c r="DM52" s="294">
        <f t="shared" si="1687"/>
        <v>24780</v>
      </c>
      <c r="DN52" s="294">
        <f t="shared" si="1687"/>
        <v>24624</v>
      </c>
      <c r="DO52" s="294">
        <f t="shared" si="1687"/>
        <v>25269</v>
      </c>
      <c r="DP52" s="294">
        <f t="shared" ref="DP52:DQ52" si="1688">SUM(DP54:DP62)</f>
        <v>25541</v>
      </c>
      <c r="DQ52" s="294">
        <f t="shared" si="1688"/>
        <v>26734</v>
      </c>
      <c r="DR52" s="294">
        <f t="shared" ref="DR52" si="1689">SUM(DR54:DR62)</f>
        <v>26683</v>
      </c>
      <c r="DS52" s="337">
        <f t="shared" si="1635"/>
        <v>15127</v>
      </c>
      <c r="DT52" s="338">
        <f t="shared" si="1636"/>
        <v>19637</v>
      </c>
      <c r="DU52" s="338">
        <f t="shared" si="1637"/>
        <v>19055</v>
      </c>
      <c r="DV52" s="338">
        <f t="shared" si="1638"/>
        <v>19984</v>
      </c>
      <c r="DW52" s="338">
        <f t="shared" si="1639"/>
        <v>24464</v>
      </c>
      <c r="DX52" s="338">
        <f t="shared" si="1640"/>
        <v>24780</v>
      </c>
      <c r="DY52" s="338">
        <f t="shared" si="1641"/>
        <v>24624</v>
      </c>
      <c r="DZ52" s="338">
        <f t="shared" si="1501"/>
        <v>25269</v>
      </c>
      <c r="EA52" s="338">
        <f t="shared" si="1502"/>
        <v>25541</v>
      </c>
      <c r="EB52" s="338">
        <f t="shared" si="1503"/>
        <v>26734</v>
      </c>
      <c r="EC52" s="338">
        <f t="shared" si="1503"/>
        <v>26683</v>
      </c>
      <c r="ED52" s="460">
        <f t="shared" ref="ED52:EF52" si="1690">SUM(ED54:ED62)</f>
        <v>2256</v>
      </c>
      <c r="EE52" s="469">
        <f t="shared" ref="EE52" si="1691">SUM(EE54:EE62)</f>
        <v>2181</v>
      </c>
      <c r="EF52" s="455">
        <f t="shared" si="1690"/>
        <v>209</v>
      </c>
      <c r="EG52" s="455">
        <f t="shared" ref="EG52" si="1692">SUM(EG54:EG62)</f>
        <v>205</v>
      </c>
      <c r="EH52" s="455">
        <f t="shared" si="1504"/>
        <v>2465</v>
      </c>
      <c r="EI52" s="455">
        <f t="shared" si="1505"/>
        <v>2386</v>
      </c>
      <c r="EJ52" s="460">
        <f t="shared" ref="EJ52:EL52" si="1693">SUM(EJ54:EJ62)</f>
        <v>4538</v>
      </c>
      <c r="EK52" s="469">
        <f t="shared" ref="EK52" si="1694">SUM(EK54:EK62)</f>
        <v>5228</v>
      </c>
      <c r="EL52" s="455">
        <f t="shared" si="1693"/>
        <v>2285</v>
      </c>
      <c r="EM52" s="455">
        <f t="shared" ref="EM52" si="1695">SUM(EM54:EM62)</f>
        <v>2539</v>
      </c>
      <c r="EN52" s="455">
        <f t="shared" si="1506"/>
        <v>6823</v>
      </c>
      <c r="EO52" s="455">
        <f t="shared" si="1506"/>
        <v>7767</v>
      </c>
      <c r="EP52" s="460">
        <f t="shared" ref="EP52:ER52" si="1696">SUM(EP54:EP62)</f>
        <v>11326</v>
      </c>
      <c r="EQ52" s="469">
        <f t="shared" ref="EQ52" si="1697">SUM(EQ54:EQ62)</f>
        <v>11949</v>
      </c>
      <c r="ER52" s="455">
        <f t="shared" si="1696"/>
        <v>271</v>
      </c>
      <c r="ES52" s="455">
        <f t="shared" ref="ES52" si="1698">SUM(ES54:ES62)</f>
        <v>221</v>
      </c>
      <c r="ET52" s="455">
        <f t="shared" si="1507"/>
        <v>11597</v>
      </c>
      <c r="EU52" s="455">
        <f t="shared" si="1507"/>
        <v>12170</v>
      </c>
      <c r="EV52" s="460">
        <f t="shared" ref="EV52:EX52" si="1699">SUM(EV54:EV62)</f>
        <v>9968</v>
      </c>
      <c r="EW52" s="469">
        <f t="shared" ref="EW52" si="1700">SUM(EW54:EW62)</f>
        <v>11142</v>
      </c>
      <c r="EX52" s="455">
        <f t="shared" si="1699"/>
        <v>816</v>
      </c>
      <c r="EY52" s="455">
        <f t="shared" ref="EY52" si="1701">SUM(EY54:EY62)</f>
        <v>1010</v>
      </c>
      <c r="EZ52" s="455">
        <f t="shared" si="1508"/>
        <v>10784</v>
      </c>
      <c r="FA52" s="455">
        <f t="shared" si="1508"/>
        <v>12152</v>
      </c>
      <c r="FB52" s="460">
        <f t="shared" ref="FB52:FD52" si="1702">SUM(FB54:FB62)</f>
        <v>12891</v>
      </c>
      <c r="FC52" s="469">
        <f t="shared" ref="FC52" si="1703">SUM(FC54:FC62)</f>
        <v>12909</v>
      </c>
      <c r="FD52" s="455">
        <f t="shared" si="1702"/>
        <v>1228</v>
      </c>
      <c r="FE52" s="455">
        <f t="shared" ref="FE52" si="1704">SUM(FE54:FE62)</f>
        <v>1319</v>
      </c>
      <c r="FF52" s="455">
        <f t="shared" si="1509"/>
        <v>14119</v>
      </c>
      <c r="FG52" s="455">
        <f t="shared" si="1509"/>
        <v>14228</v>
      </c>
      <c r="FH52" s="460">
        <f t="shared" ref="FH52:FJ52" si="1705">SUM(FH54:FH62)</f>
        <v>6964</v>
      </c>
      <c r="FI52" s="469">
        <f t="shared" ref="FI52" si="1706">SUM(FI54:FI62)</f>
        <v>7428</v>
      </c>
      <c r="FJ52" s="455">
        <f t="shared" si="1705"/>
        <v>1597</v>
      </c>
      <c r="FK52" s="455">
        <f t="shared" ref="FK52" si="1707">SUM(FK54:FK62)</f>
        <v>1749</v>
      </c>
      <c r="FL52" s="455">
        <f t="shared" si="1510"/>
        <v>8561</v>
      </c>
      <c r="FM52" s="455">
        <f t="shared" si="1510"/>
        <v>9177</v>
      </c>
      <c r="FN52" s="460">
        <f t="shared" ref="FN52:FP52" si="1708">SUM(FN54:FN62)</f>
        <v>6818</v>
      </c>
      <c r="FO52" s="469">
        <f t="shared" ref="FO52" si="1709">SUM(FO54:FO62)</f>
        <v>6474</v>
      </c>
      <c r="FP52" s="455">
        <f t="shared" si="1708"/>
        <v>2328</v>
      </c>
      <c r="FQ52" s="455">
        <f t="shared" ref="FQ52" si="1710">SUM(FQ54:FQ62)</f>
        <v>2132</v>
      </c>
      <c r="FR52" s="455">
        <f t="shared" si="1511"/>
        <v>9146</v>
      </c>
      <c r="FS52" s="455">
        <f t="shared" si="1511"/>
        <v>8606</v>
      </c>
      <c r="FT52" s="460">
        <f t="shared" ref="FT52:FV52" si="1711">SUM(FT54:FT62)</f>
        <v>15870</v>
      </c>
      <c r="FU52" s="469">
        <f t="shared" ref="FU52" si="1712">SUM(FU54:FU62)</f>
        <v>16115</v>
      </c>
      <c r="FV52" s="455">
        <f t="shared" si="1711"/>
        <v>1600</v>
      </c>
      <c r="FW52" s="455">
        <f t="shared" ref="FW52" si="1713">SUM(FW54:FW62)</f>
        <v>1632</v>
      </c>
      <c r="FX52" s="455">
        <f t="shared" si="1512"/>
        <v>17470</v>
      </c>
      <c r="FY52" s="455">
        <f t="shared" si="1512"/>
        <v>17747</v>
      </c>
      <c r="FZ52" s="460">
        <f t="shared" ref="FZ52:GB52" si="1714">SUM(FZ54:FZ62)</f>
        <v>220</v>
      </c>
      <c r="GA52" s="469">
        <f t="shared" ref="GA52" si="1715">SUM(GA54:GA62)</f>
        <v>231</v>
      </c>
      <c r="GB52" s="455">
        <f t="shared" si="1714"/>
        <v>24</v>
      </c>
      <c r="GC52" s="455">
        <f t="shared" ref="GC52" si="1716">SUM(GC54:GC62)</f>
        <v>30</v>
      </c>
      <c r="GD52" s="455">
        <f t="shared" si="1513"/>
        <v>244</v>
      </c>
      <c r="GE52" s="455">
        <f t="shared" si="1513"/>
        <v>261</v>
      </c>
      <c r="GF52" s="460">
        <f t="shared" ref="GF52:GH52" si="1717">SUM(GF54:GF62)</f>
        <v>23319</v>
      </c>
      <c r="GG52" s="469">
        <f t="shared" ref="GG52" si="1718">SUM(GG54:GG62)</f>
        <v>22163</v>
      </c>
      <c r="GH52" s="455">
        <f t="shared" si="1717"/>
        <v>8000</v>
      </c>
      <c r="GI52" s="455">
        <f t="shared" ref="GI52" si="1719">SUM(GI54:GI62)</f>
        <v>7400</v>
      </c>
      <c r="GJ52" s="455">
        <f t="shared" si="1514"/>
        <v>31319</v>
      </c>
      <c r="GK52" s="455">
        <f t="shared" si="1514"/>
        <v>29563</v>
      </c>
      <c r="GL52" s="460">
        <f t="shared" ref="GL52:GN52" si="1720">SUM(GL54:GL62)</f>
        <v>6399</v>
      </c>
      <c r="GM52" s="469">
        <f t="shared" ref="GM52" si="1721">SUM(GM54:GM62)</f>
        <v>6274</v>
      </c>
      <c r="GN52" s="455">
        <f t="shared" si="1720"/>
        <v>415</v>
      </c>
      <c r="GO52" s="455">
        <f t="shared" ref="GO52" si="1722">SUM(GO54:GO62)</f>
        <v>385</v>
      </c>
      <c r="GP52" s="455">
        <f t="shared" si="1515"/>
        <v>6814</v>
      </c>
      <c r="GQ52" s="455">
        <f t="shared" si="1515"/>
        <v>6659</v>
      </c>
      <c r="GR52" s="460">
        <f t="shared" ref="GR52:GT52" si="1723">SUM(GR54:GR62)</f>
        <v>1288</v>
      </c>
      <c r="GS52" s="469">
        <f t="shared" ref="GS52" si="1724">SUM(GS54:GS62)</f>
        <v>1352</v>
      </c>
      <c r="GT52" s="455">
        <f t="shared" si="1723"/>
        <v>155</v>
      </c>
      <c r="GU52" s="455">
        <f t="shared" ref="GU52" si="1725">SUM(GU54:GU62)</f>
        <v>181</v>
      </c>
      <c r="GV52" s="365">
        <f t="shared" si="1516"/>
        <v>1443</v>
      </c>
      <c r="GW52" s="365">
        <f t="shared" si="1516"/>
        <v>1533</v>
      </c>
      <c r="GX52" s="497">
        <f>SUM(GX54:GX62)</f>
        <v>7388</v>
      </c>
      <c r="GY52" s="498">
        <f t="shared" ref="GY52:HN52" si="1726">SUM(GY54:GY62)</f>
        <v>7002</v>
      </c>
      <c r="GZ52" s="498">
        <f t="shared" si="1726"/>
        <v>6966</v>
      </c>
      <c r="HA52" s="498">
        <f t="shared" si="1726"/>
        <v>7695</v>
      </c>
      <c r="HB52" s="499">
        <f t="shared" si="1726"/>
        <v>8131</v>
      </c>
      <c r="HC52" s="499">
        <f t="shared" si="1726"/>
        <v>8874</v>
      </c>
      <c r="HD52" s="499">
        <f t="shared" si="1726"/>
        <v>8022</v>
      </c>
      <c r="HE52" s="499">
        <f t="shared" si="1726"/>
        <v>8861</v>
      </c>
      <c r="HF52" s="499">
        <f t="shared" ref="HF52" si="1727">SUM(HF54:HF62)</f>
        <v>9489</v>
      </c>
      <c r="HG52" s="497">
        <f t="shared" si="1726"/>
        <v>169</v>
      </c>
      <c r="HH52" s="499">
        <f t="shared" si="1726"/>
        <v>222</v>
      </c>
      <c r="HI52" s="499">
        <f t="shared" si="1726"/>
        <v>222</v>
      </c>
      <c r="HJ52" s="499">
        <f t="shared" si="1726"/>
        <v>213</v>
      </c>
      <c r="HK52" s="499">
        <f t="shared" si="1726"/>
        <v>135</v>
      </c>
      <c r="HL52" s="499">
        <f t="shared" si="1726"/>
        <v>153</v>
      </c>
      <c r="HM52" s="499">
        <f t="shared" si="1726"/>
        <v>119</v>
      </c>
      <c r="HN52" s="499">
        <f t="shared" si="1726"/>
        <v>1536</v>
      </c>
      <c r="HO52" s="499">
        <f t="shared" ref="HO52" si="1728">SUM(HO54:HO62)</f>
        <v>160</v>
      </c>
      <c r="HP52" s="497">
        <f t="shared" si="1517"/>
        <v>7557</v>
      </c>
      <c r="HQ52" s="499">
        <f t="shared" si="1518"/>
        <v>7224</v>
      </c>
      <c r="HR52" s="499">
        <f t="shared" si="1519"/>
        <v>7188</v>
      </c>
      <c r="HS52" s="499">
        <f t="shared" si="1520"/>
        <v>7908</v>
      </c>
      <c r="HT52" s="499">
        <f t="shared" si="1521"/>
        <v>8266</v>
      </c>
      <c r="HU52" s="499">
        <f t="shared" si="1522"/>
        <v>9027</v>
      </c>
      <c r="HV52" s="499">
        <f t="shared" si="1523"/>
        <v>8141</v>
      </c>
      <c r="HW52" s="499">
        <f t="shared" si="1524"/>
        <v>10397</v>
      </c>
      <c r="HX52" s="499">
        <f t="shared" si="1525"/>
        <v>9649</v>
      </c>
      <c r="HY52" s="497">
        <f t="shared" si="1642"/>
        <v>30968</v>
      </c>
      <c r="HZ52" s="498">
        <f t="shared" si="1643"/>
        <v>31546</v>
      </c>
      <c r="IA52" s="498">
        <f t="shared" si="1644"/>
        <v>31690</v>
      </c>
      <c r="IB52" s="498">
        <f t="shared" si="1645"/>
        <v>32523</v>
      </c>
      <c r="IC52" s="500">
        <f t="shared" si="1646"/>
        <v>36750</v>
      </c>
      <c r="ID52" s="500">
        <f t="shared" si="1647"/>
        <v>38542</v>
      </c>
      <c r="IE52" s="500">
        <f t="shared" si="1648"/>
        <v>39394</v>
      </c>
      <c r="IF52" s="500">
        <f t="shared" si="1649"/>
        <v>44493</v>
      </c>
      <c r="IG52" s="500">
        <f t="shared" si="1649"/>
        <v>45044</v>
      </c>
      <c r="IH52" s="497">
        <f t="shared" si="1650"/>
        <v>7545</v>
      </c>
      <c r="II52" s="499">
        <f t="shared" si="1651"/>
        <v>7623</v>
      </c>
      <c r="IJ52" s="499">
        <f t="shared" si="1652"/>
        <v>9350</v>
      </c>
      <c r="IK52" s="499">
        <f t="shared" si="1653"/>
        <v>7706</v>
      </c>
      <c r="IL52" s="499">
        <f t="shared" si="1654"/>
        <v>10885</v>
      </c>
      <c r="IM52" s="499">
        <f t="shared" si="1655"/>
        <v>10455</v>
      </c>
      <c r="IN52" s="499">
        <f t="shared" si="1656"/>
        <v>9609</v>
      </c>
      <c r="IO52" s="499">
        <f t="shared" si="1657"/>
        <v>8156</v>
      </c>
      <c r="IP52" s="499">
        <f t="shared" si="1657"/>
        <v>8815</v>
      </c>
      <c r="IQ52" s="497">
        <f t="shared" si="1658"/>
        <v>38513</v>
      </c>
      <c r="IR52" s="499">
        <f t="shared" si="1659"/>
        <v>39169</v>
      </c>
      <c r="IS52" s="499">
        <f t="shared" si="1660"/>
        <v>41040</v>
      </c>
      <c r="IT52" s="499">
        <f t="shared" si="1661"/>
        <v>40229</v>
      </c>
      <c r="IU52" s="499">
        <f t="shared" si="1662"/>
        <v>47635</v>
      </c>
      <c r="IV52" s="499">
        <f t="shared" si="1663"/>
        <v>48997</v>
      </c>
      <c r="IW52" s="499">
        <f t="shared" si="1664"/>
        <v>49003</v>
      </c>
      <c r="IX52" s="499">
        <f t="shared" si="1665"/>
        <v>52649</v>
      </c>
      <c r="IY52" s="499">
        <f t="shared" si="1665"/>
        <v>53859</v>
      </c>
      <c r="IZ52" s="497">
        <f>SUM(IZ54:IZ62)</f>
        <v>24303</v>
      </c>
      <c r="JA52" s="498">
        <f t="shared" ref="JA52:JP52" si="1729">SUM(JA54:JA62)</f>
        <v>24507</v>
      </c>
      <c r="JB52" s="498">
        <f t="shared" si="1729"/>
        <v>24793</v>
      </c>
      <c r="JC52" s="498">
        <f t="shared" si="1729"/>
        <v>26062</v>
      </c>
      <c r="JD52" s="499">
        <f t="shared" si="1729"/>
        <v>31792</v>
      </c>
      <c r="JE52" s="499">
        <f t="shared" si="1729"/>
        <v>33726</v>
      </c>
      <c r="JF52" s="499">
        <f t="shared" si="1729"/>
        <v>34896</v>
      </c>
      <c r="JG52" s="499">
        <f t="shared" si="1729"/>
        <v>38946</v>
      </c>
      <c r="JH52" s="499">
        <f t="shared" ref="JH52" si="1730">SUM(JH54:JH62)</f>
        <v>39760</v>
      </c>
      <c r="JI52" s="497">
        <f t="shared" si="1729"/>
        <v>5180</v>
      </c>
      <c r="JJ52" s="499">
        <f t="shared" si="1729"/>
        <v>4890</v>
      </c>
      <c r="JK52" s="499">
        <f t="shared" si="1729"/>
        <v>5267</v>
      </c>
      <c r="JL52" s="499">
        <f>SUM(JL54:JL62)</f>
        <v>5735</v>
      </c>
      <c r="JM52" s="499">
        <f t="shared" si="1729"/>
        <v>7541</v>
      </c>
      <c r="JN52" s="499">
        <f t="shared" si="1729"/>
        <v>9140</v>
      </c>
      <c r="JO52" s="499">
        <f t="shared" si="1729"/>
        <v>8727</v>
      </c>
      <c r="JP52" s="499">
        <f t="shared" si="1729"/>
        <v>6823</v>
      </c>
      <c r="JQ52" s="499">
        <f t="shared" ref="JQ52" si="1731">SUM(JQ54:JQ62)</f>
        <v>7405</v>
      </c>
      <c r="JR52" s="497">
        <f t="shared" si="1666"/>
        <v>29483</v>
      </c>
      <c r="JS52" s="499">
        <f t="shared" si="1667"/>
        <v>29397</v>
      </c>
      <c r="JT52" s="499">
        <f t="shared" si="1668"/>
        <v>30060</v>
      </c>
      <c r="JU52" s="499">
        <f t="shared" si="1669"/>
        <v>31797</v>
      </c>
      <c r="JV52" s="499">
        <f t="shared" si="1670"/>
        <v>39333</v>
      </c>
      <c r="JW52" s="499">
        <f t="shared" si="1671"/>
        <v>42866</v>
      </c>
      <c r="JX52" s="499">
        <f t="shared" si="1672"/>
        <v>43623</v>
      </c>
      <c r="JY52" s="499">
        <f t="shared" si="1673"/>
        <v>45769</v>
      </c>
      <c r="JZ52" s="499">
        <f t="shared" si="1673"/>
        <v>47165</v>
      </c>
      <c r="KA52" s="497">
        <f t="shared" ref="KA52:KQ52" si="1732">SUM(KA54:KA62)</f>
        <v>6665</v>
      </c>
      <c r="KB52" s="498">
        <f t="shared" si="1732"/>
        <v>7039</v>
      </c>
      <c r="KC52" s="498">
        <f t="shared" si="1732"/>
        <v>6897</v>
      </c>
      <c r="KD52" s="498">
        <f t="shared" si="1732"/>
        <v>6461</v>
      </c>
      <c r="KE52" s="499">
        <f t="shared" si="1732"/>
        <v>4958</v>
      </c>
      <c r="KF52" s="499">
        <f t="shared" si="1732"/>
        <v>4816</v>
      </c>
      <c r="KG52" s="499">
        <f t="shared" si="1732"/>
        <v>4498</v>
      </c>
      <c r="KH52" s="499">
        <f t="shared" si="1732"/>
        <v>5547</v>
      </c>
      <c r="KI52" s="499">
        <f t="shared" ref="KI52" si="1733">SUM(KI54:KI62)</f>
        <v>5284</v>
      </c>
      <c r="KJ52" s="497">
        <f>SUM(KJ54:KJ62)</f>
        <v>2365</v>
      </c>
      <c r="KK52" s="499">
        <f t="shared" si="1732"/>
        <v>2733</v>
      </c>
      <c r="KL52" s="499">
        <f t="shared" si="1732"/>
        <v>4083</v>
      </c>
      <c r="KM52" s="499">
        <f t="shared" si="1732"/>
        <v>1971</v>
      </c>
      <c r="KN52" s="499">
        <f t="shared" si="1732"/>
        <v>3344</v>
      </c>
      <c r="KO52" s="499">
        <f t="shared" si="1732"/>
        <v>1315</v>
      </c>
      <c r="KP52" s="499">
        <f t="shared" si="1732"/>
        <v>882</v>
      </c>
      <c r="KQ52" s="499">
        <f t="shared" si="1732"/>
        <v>1333</v>
      </c>
      <c r="KR52" s="499">
        <f t="shared" ref="KR52" si="1734">SUM(KR54:KR62)</f>
        <v>1410</v>
      </c>
      <c r="KS52" s="497">
        <f t="shared" si="1566"/>
        <v>9030</v>
      </c>
      <c r="KT52" s="499">
        <f t="shared" si="1567"/>
        <v>9772</v>
      </c>
      <c r="KU52" s="499">
        <f t="shared" si="1568"/>
        <v>10980</v>
      </c>
      <c r="KV52" s="499">
        <f t="shared" si="1569"/>
        <v>8432</v>
      </c>
      <c r="KW52" s="499">
        <f t="shared" si="1570"/>
        <v>8302</v>
      </c>
      <c r="KX52" s="499">
        <f t="shared" si="1571"/>
        <v>6131</v>
      </c>
      <c r="KY52" s="499">
        <f t="shared" si="1572"/>
        <v>5380</v>
      </c>
      <c r="KZ52" s="499">
        <f t="shared" si="1573"/>
        <v>6880</v>
      </c>
      <c r="LA52" s="499">
        <f t="shared" si="1573"/>
        <v>6694</v>
      </c>
      <c r="LB52" s="497">
        <f t="shared" si="1574"/>
        <v>46350</v>
      </c>
      <c r="LC52" s="498">
        <f t="shared" si="1575"/>
        <v>43580</v>
      </c>
      <c r="LD52" s="498">
        <f t="shared" si="1576"/>
        <v>42667</v>
      </c>
      <c r="LE52" s="498">
        <f t="shared" si="1577"/>
        <v>41896</v>
      </c>
      <c r="LF52" s="500">
        <f t="shared" si="1578"/>
        <v>38796</v>
      </c>
      <c r="LG52" s="500">
        <f t="shared" si="1579"/>
        <v>38271</v>
      </c>
      <c r="LH52" s="500">
        <f t="shared" si="1580"/>
        <v>36346</v>
      </c>
      <c r="LI52" s="500">
        <f t="shared" si="1581"/>
        <v>37902</v>
      </c>
      <c r="LJ52" s="500">
        <f t="shared" si="1581"/>
        <v>37312</v>
      </c>
      <c r="LK52" s="497">
        <f t="shared" si="1582"/>
        <v>7305</v>
      </c>
      <c r="LL52" s="499">
        <f t="shared" si="1583"/>
        <v>8809</v>
      </c>
      <c r="LM52" s="499">
        <f t="shared" si="1584"/>
        <v>7421</v>
      </c>
      <c r="LN52" s="499">
        <f t="shared" si="1585"/>
        <v>10497</v>
      </c>
      <c r="LO52" s="499">
        <f t="shared" si="1586"/>
        <v>8233</v>
      </c>
      <c r="LP52" s="499">
        <f t="shared" si="1587"/>
        <v>9503</v>
      </c>
      <c r="LQ52" s="499">
        <f t="shared" si="1588"/>
        <v>9191</v>
      </c>
      <c r="LR52" s="499">
        <f t="shared" si="1589"/>
        <v>9879</v>
      </c>
      <c r="LS52" s="499">
        <f t="shared" si="1589"/>
        <v>7505</v>
      </c>
      <c r="LT52" s="497">
        <f t="shared" si="1590"/>
        <v>53655</v>
      </c>
      <c r="LU52" s="499">
        <f t="shared" si="1591"/>
        <v>52389</v>
      </c>
      <c r="LV52" s="499">
        <f t="shared" si="1592"/>
        <v>50088</v>
      </c>
      <c r="LW52" s="499">
        <f t="shared" si="1593"/>
        <v>52393</v>
      </c>
      <c r="LX52" s="499">
        <f t="shared" si="1594"/>
        <v>47029</v>
      </c>
      <c r="LY52" s="499">
        <f t="shared" si="1595"/>
        <v>47774</v>
      </c>
      <c r="LZ52" s="499">
        <f t="shared" si="1596"/>
        <v>45537</v>
      </c>
      <c r="MA52" s="499">
        <f t="shared" si="1597"/>
        <v>47781</v>
      </c>
      <c r="MB52" s="499">
        <f t="shared" si="1597"/>
        <v>44817</v>
      </c>
      <c r="MC52" s="497">
        <f>SUM(MC54:MC62)</f>
        <v>23470</v>
      </c>
      <c r="MD52" s="498">
        <f t="shared" ref="MD52:MS52" si="1735">SUM(MD54:MD62)</f>
        <v>21616</v>
      </c>
      <c r="ME52" s="498">
        <f t="shared" si="1735"/>
        <v>21081</v>
      </c>
      <c r="MF52" s="498">
        <f t="shared" si="1735"/>
        <v>20698</v>
      </c>
      <c r="MG52" s="499">
        <f t="shared" si="1735"/>
        <v>18286</v>
      </c>
      <c r="MH52" s="499">
        <f t="shared" si="1735"/>
        <v>17528</v>
      </c>
      <c r="MI52" s="499">
        <f t="shared" si="1735"/>
        <v>16393</v>
      </c>
      <c r="MJ52" s="499">
        <f t="shared" ref="MJ52" si="1736">SUM(MJ54:MJ62)</f>
        <v>16905</v>
      </c>
      <c r="MK52" s="499">
        <f t="shared" ref="MK52" si="1737">SUM(MK54:MK62)</f>
        <v>16428</v>
      </c>
      <c r="ML52" s="497">
        <f t="shared" si="1735"/>
        <v>5426</v>
      </c>
      <c r="MM52" s="499">
        <f>SUM(MM54:MM62)</f>
        <v>6330</v>
      </c>
      <c r="MN52" s="499">
        <f t="shared" si="1735"/>
        <v>5312</v>
      </c>
      <c r="MO52" s="499">
        <f t="shared" si="1735"/>
        <v>8506</v>
      </c>
      <c r="MP52" s="499">
        <f t="shared" si="1735"/>
        <v>6346</v>
      </c>
      <c r="MQ52" s="499">
        <f t="shared" si="1735"/>
        <v>7897</v>
      </c>
      <c r="MR52" s="499">
        <f t="shared" si="1735"/>
        <v>7545</v>
      </c>
      <c r="MS52" s="499">
        <f t="shared" si="1735"/>
        <v>7968</v>
      </c>
      <c r="MT52" s="499">
        <f t="shared" ref="MT52" si="1738">SUM(MT54:MT62)</f>
        <v>5866</v>
      </c>
      <c r="MU52" s="497">
        <f t="shared" si="1598"/>
        <v>28896</v>
      </c>
      <c r="MV52" s="499">
        <f t="shared" si="1599"/>
        <v>27946</v>
      </c>
      <c r="MW52" s="499">
        <f t="shared" si="1600"/>
        <v>26393</v>
      </c>
      <c r="MX52" s="499">
        <f t="shared" si="1601"/>
        <v>29204</v>
      </c>
      <c r="MY52" s="499">
        <f t="shared" si="1602"/>
        <v>24632</v>
      </c>
      <c r="MZ52" s="499">
        <f t="shared" si="1603"/>
        <v>25425</v>
      </c>
      <c r="NA52" s="499">
        <f t="shared" si="1604"/>
        <v>23938</v>
      </c>
      <c r="NB52" s="499">
        <f t="shared" si="1605"/>
        <v>24873</v>
      </c>
      <c r="NC52" s="499">
        <f t="shared" si="1605"/>
        <v>22294</v>
      </c>
      <c r="ND52" s="497">
        <f t="shared" ref="ND52:NT52" si="1739">SUM(ND54:ND62)</f>
        <v>5748</v>
      </c>
      <c r="NE52" s="498">
        <f t="shared" si="1739"/>
        <v>5590</v>
      </c>
      <c r="NF52" s="498">
        <f t="shared" si="1739"/>
        <v>5357</v>
      </c>
      <c r="NG52" s="498">
        <f t="shared" si="1739"/>
        <v>5360</v>
      </c>
      <c r="NH52" s="499">
        <f t="shared" si="1739"/>
        <v>5144</v>
      </c>
      <c r="NI52" s="499">
        <f t="shared" si="1739"/>
        <v>5263</v>
      </c>
      <c r="NJ52" s="499">
        <f t="shared" si="1739"/>
        <v>5010</v>
      </c>
      <c r="NK52" s="499">
        <f t="shared" si="1739"/>
        <v>5159</v>
      </c>
      <c r="NL52" s="499">
        <f t="shared" ref="NL52" si="1740">SUM(NL54:NL62)</f>
        <v>5175</v>
      </c>
      <c r="NM52" s="497">
        <f t="shared" si="1739"/>
        <v>169</v>
      </c>
      <c r="NN52" s="499">
        <f t="shared" si="1739"/>
        <v>439</v>
      </c>
      <c r="NO52" s="499">
        <f t="shared" si="1739"/>
        <v>232</v>
      </c>
      <c r="NP52" s="499">
        <f t="shared" si="1739"/>
        <v>128</v>
      </c>
      <c r="NQ52" s="499">
        <f t="shared" si="1739"/>
        <v>54</v>
      </c>
      <c r="NR52" s="499">
        <f t="shared" si="1739"/>
        <v>146</v>
      </c>
      <c r="NS52" s="499">
        <f>SUM(NS54:NS62)</f>
        <v>125</v>
      </c>
      <c r="NT52" s="499">
        <f t="shared" si="1739"/>
        <v>203</v>
      </c>
      <c r="NU52" s="499">
        <f t="shared" ref="NU52" si="1741">SUM(NU54:NU62)</f>
        <v>137</v>
      </c>
      <c r="NV52" s="497">
        <f t="shared" si="1674"/>
        <v>5917</v>
      </c>
      <c r="NW52" s="499">
        <f t="shared" si="1675"/>
        <v>6029</v>
      </c>
      <c r="NX52" s="499">
        <f t="shared" si="1676"/>
        <v>5589</v>
      </c>
      <c r="NY52" s="499">
        <f t="shared" si="1677"/>
        <v>5488</v>
      </c>
      <c r="NZ52" s="499">
        <f t="shared" si="1678"/>
        <v>5198</v>
      </c>
      <c r="OA52" s="499">
        <f t="shared" si="1679"/>
        <v>5409</v>
      </c>
      <c r="OB52" s="499">
        <f t="shared" si="1680"/>
        <v>5135</v>
      </c>
      <c r="OC52" s="499">
        <f t="shared" si="1681"/>
        <v>5362</v>
      </c>
      <c r="OD52" s="499">
        <f t="shared" si="1681"/>
        <v>5312</v>
      </c>
      <c r="OE52" s="497">
        <f>SUM(OE54:OE62)</f>
        <v>17132</v>
      </c>
      <c r="OF52" s="498">
        <f t="shared" ref="OF52:OU52" si="1742">SUM(OF54:OF62)</f>
        <v>16374</v>
      </c>
      <c r="OG52" s="498">
        <f t="shared" si="1742"/>
        <v>16229</v>
      </c>
      <c r="OH52" s="498">
        <f t="shared" si="1742"/>
        <v>15838</v>
      </c>
      <c r="OI52" s="499">
        <f t="shared" si="1742"/>
        <v>15366</v>
      </c>
      <c r="OJ52" s="499">
        <f t="shared" si="1742"/>
        <v>15480</v>
      </c>
      <c r="OK52" s="499">
        <f t="shared" si="1742"/>
        <v>14943</v>
      </c>
      <c r="OL52" s="499">
        <f t="shared" si="1742"/>
        <v>15838</v>
      </c>
      <c r="OM52" s="499">
        <f t="shared" ref="OM52" si="1743">SUM(OM54:OM62)</f>
        <v>15709</v>
      </c>
      <c r="ON52" s="497">
        <f>SUM(ON54:ON62)</f>
        <v>1710</v>
      </c>
      <c r="OO52" s="499">
        <f t="shared" si="1742"/>
        <v>2040</v>
      </c>
      <c r="OP52" s="499">
        <f t="shared" si="1742"/>
        <v>1877</v>
      </c>
      <c r="OQ52" s="499">
        <f t="shared" si="1742"/>
        <v>1863</v>
      </c>
      <c r="OR52" s="499">
        <f t="shared" si="1742"/>
        <v>1833</v>
      </c>
      <c r="OS52" s="499">
        <f t="shared" si="1742"/>
        <v>1460</v>
      </c>
      <c r="OT52" s="499">
        <f t="shared" si="1742"/>
        <v>1521</v>
      </c>
      <c r="OU52" s="499">
        <f t="shared" si="1742"/>
        <v>1708</v>
      </c>
      <c r="OV52" s="499">
        <f t="shared" ref="OV52" si="1744">SUM(OV54:OV62)</f>
        <v>1502</v>
      </c>
      <c r="OW52" s="497">
        <f t="shared" si="1606"/>
        <v>18842</v>
      </c>
      <c r="OX52" s="499">
        <f t="shared" si="1607"/>
        <v>18414</v>
      </c>
      <c r="OY52" s="499">
        <f t="shared" si="1608"/>
        <v>18106</v>
      </c>
      <c r="OZ52" s="499">
        <f t="shared" si="1609"/>
        <v>17701</v>
      </c>
      <c r="PA52" s="499">
        <f t="shared" si="1610"/>
        <v>17199</v>
      </c>
      <c r="PB52" s="499">
        <f t="shared" si="1611"/>
        <v>16940</v>
      </c>
      <c r="PC52" s="499">
        <f t="shared" si="1612"/>
        <v>16464</v>
      </c>
      <c r="PD52" s="499">
        <f t="shared" si="1613"/>
        <v>17546</v>
      </c>
      <c r="PE52" s="499">
        <f t="shared" si="1613"/>
        <v>17211</v>
      </c>
      <c r="PF52" s="277"/>
      <c r="PG52" s="277"/>
    </row>
    <row r="53" spans="1:423" s="239" customFormat="1" x14ac:dyDescent="0.2">
      <c r="A53" s="339" t="s">
        <v>113</v>
      </c>
      <c r="B53" s="340">
        <f>(B52/B$4)*100</f>
        <v>14.703793543226412</v>
      </c>
      <c r="C53" s="340">
        <f t="shared" ref="C53" si="1745">(C52/C$4)*100</f>
        <v>14.653712137096869</v>
      </c>
      <c r="D53" s="340">
        <f t="shared" ref="D53" si="1746">(D52/D$4)*100</f>
        <v>14.114788987968829</v>
      </c>
      <c r="E53" s="340">
        <f t="shared" ref="E53" si="1747">(E52/E$4)*100</f>
        <v>13.732587376583142</v>
      </c>
      <c r="F53" s="340">
        <f t="shared" ref="F53" si="1748">(F52/F$4)*100</f>
        <v>13.259390566150783</v>
      </c>
      <c r="G53" s="340">
        <f t="shared" ref="G53" si="1749">(G52/G$4)*100</f>
        <v>13.06163684773683</v>
      </c>
      <c r="H53" s="340">
        <f t="shared" ref="H53" si="1750">(H52/H$4)*100</f>
        <v>12.647632502977068</v>
      </c>
      <c r="I53" s="340">
        <f t="shared" ref="I53:K53" si="1751">(I52/I$4)*100</f>
        <v>13.085761301944737</v>
      </c>
      <c r="J53" s="340">
        <f t="shared" si="1751"/>
        <v>13.062007778205265</v>
      </c>
      <c r="K53" s="340">
        <f t="shared" si="1751"/>
        <v>13.864020160089535</v>
      </c>
      <c r="L53" s="340">
        <f t="shared" ref="L53" si="1752">(L52/L$4)*100</f>
        <v>13.68810342865646</v>
      </c>
      <c r="M53" s="341">
        <f t="shared" ref="M53" si="1753">(M52/M$4)*100</f>
        <v>13.662121702801185</v>
      </c>
      <c r="N53" s="342">
        <f t="shared" ref="N53" si="1754">(N52/N$4)*100</f>
        <v>15.775101002543767</v>
      </c>
      <c r="O53" s="342">
        <f t="shared" ref="O53" si="1755">(O52/O$4)*100</f>
        <v>14.320604631450834</v>
      </c>
      <c r="P53" s="342">
        <f t="shared" ref="P53" si="1756">(P52/P$4)*100</f>
        <v>15.111486206454822</v>
      </c>
      <c r="Q53" s="342">
        <f t="shared" ref="Q53" si="1757">(Q52/Q$4)*100</f>
        <v>15.39449236393299</v>
      </c>
      <c r="R53" s="342">
        <f t="shared" ref="R53" si="1758">(R52/R$4)*100</f>
        <v>15.351867354102408</v>
      </c>
      <c r="S53" s="342">
        <f t="shared" ref="S53" si="1759">(S52/S$4)*100</f>
        <v>14.465644420048001</v>
      </c>
      <c r="T53" s="342">
        <f t="shared" ref="T53" si="1760">(T52/T$4)*100</f>
        <v>15.099895580882198</v>
      </c>
      <c r="U53" s="342">
        <f t="shared" ref="U53:V53" si="1761">(U52/U$4)*100</f>
        <v>14.444979056869087</v>
      </c>
      <c r="V53" s="342">
        <f t="shared" si="1761"/>
        <v>15.584263151331088</v>
      </c>
      <c r="W53" s="342">
        <f t="shared" ref="W53" si="1762">(W52/W$4)*100</f>
        <v>15.853043227096734</v>
      </c>
      <c r="X53" s="341">
        <f t="shared" ref="X53" si="1763">(X52/X$4)*100</f>
        <v>14.437226111252796</v>
      </c>
      <c r="Y53" s="342">
        <f t="shared" ref="Y53" si="1764">(Y52/Y$4)*100</f>
        <v>14.979430541091276</v>
      </c>
      <c r="Z53" s="342">
        <f t="shared" ref="Z53" si="1765">(Z52/Z$4)*100</f>
        <v>14.175807624682561</v>
      </c>
      <c r="AA53" s="342">
        <f t="shared" ref="AA53" si="1766">(AA52/AA$4)*100</f>
        <v>14.155087025286011</v>
      </c>
      <c r="AB53" s="342">
        <f t="shared" ref="AB53" si="1767">(AB52/AB$4)*100</f>
        <v>13.950577006774301</v>
      </c>
      <c r="AC53" s="342">
        <f t="shared" ref="AC53" si="1768">(AC52/AC$4)*100</f>
        <v>13.810979243986624</v>
      </c>
      <c r="AD53" s="342">
        <f t="shared" ref="AD53" si="1769">(AD52/AD$4)*100</f>
        <v>13.247524529943288</v>
      </c>
      <c r="AE53" s="342">
        <f t="shared" ref="AE53" si="1770">(AE52/AE$4)*100</f>
        <v>13.745959778764153</v>
      </c>
      <c r="AF53" s="342">
        <f t="shared" ref="AF53:AG53" si="1771">(AF52/AF$4)*100</f>
        <v>13.521220606748907</v>
      </c>
      <c r="AG53" s="342">
        <f t="shared" si="1771"/>
        <v>14.430177737297431</v>
      </c>
      <c r="AH53" s="342">
        <f t="shared" ref="AH53" si="1772">(AH52/AH$4)*100</f>
        <v>14.3890785629389</v>
      </c>
      <c r="AI53" s="343">
        <f t="shared" ref="AI53" si="1773">(AI52/AI$4)*100</f>
        <v>16.481579642682348</v>
      </c>
      <c r="AJ53" s="344">
        <f t="shared" ref="AJ53" si="1774">(AJ52/AJ$4)*100</f>
        <v>15.922763109816964</v>
      </c>
      <c r="AK53" s="344">
        <f t="shared" ref="AK53" si="1775">(AK52/AK$4)*100</f>
        <v>15.571361784545514</v>
      </c>
      <c r="AL53" s="344">
        <f t="shared" ref="AL53" si="1776">(AL52/AL$4)*100</f>
        <v>15.044215819437619</v>
      </c>
      <c r="AM53" s="344">
        <f t="shared" ref="AM53" si="1777">(AM52/AM$4)*100</f>
        <v>15.32488201075623</v>
      </c>
      <c r="AN53" s="345">
        <f t="shared" ref="AN53" si="1778">(AN52/AN$4)*100</f>
        <v>14.495060093705439</v>
      </c>
      <c r="AO53" s="345">
        <f t="shared" ref="AO53" si="1779">(AO52/AO$4)*100</f>
        <v>14.02184443806272</v>
      </c>
      <c r="AP53" s="345">
        <f t="shared" ref="AP53:AR53" si="1780">(AP52/AP$4)*100</f>
        <v>14.420862200989051</v>
      </c>
      <c r="AQ53" s="345">
        <f t="shared" si="1780"/>
        <v>14.219574418739493</v>
      </c>
      <c r="AR53" s="345">
        <f t="shared" si="1780"/>
        <v>14.528374297108341</v>
      </c>
      <c r="AS53" s="345">
        <f t="shared" ref="AS53" si="1781">(AS52/AS$4)*100</f>
        <v>14.258007687811292</v>
      </c>
      <c r="AT53" s="343">
        <f t="shared" ref="AT53" si="1782">(AT52/AT$4)*100</f>
        <v>16.155648662073734</v>
      </c>
      <c r="AU53" s="345">
        <f t="shared" ref="AU53" si="1783">(AU52/AU$4)*100</f>
        <v>22.170640950477992</v>
      </c>
      <c r="AV53" s="345">
        <f t="shared" ref="AV53" si="1784">(AV52/AV$4)*100</f>
        <v>20.108112021429349</v>
      </c>
      <c r="AW53" s="345">
        <f t="shared" ref="AW53" si="1785">(AW52/AW$4)*100</f>
        <v>21.857736887567548</v>
      </c>
      <c r="AX53" s="344">
        <f t="shared" ref="AX53" si="1786">(AX52/AX$4)*100</f>
        <v>22.340855779341585</v>
      </c>
      <c r="AY53" s="345">
        <f t="shared" ref="AY53" si="1787">(AY52/AY$4)*100</f>
        <v>22.513362987328524</v>
      </c>
      <c r="AZ53" s="345">
        <f t="shared" ref="AZ53" si="1788">(AZ52/AZ$4)*100</f>
        <v>21.219389416955377</v>
      </c>
      <c r="BA53" s="345">
        <f t="shared" ref="BA53:BC53" si="1789">(BA52/BA$4)*100</f>
        <v>23.229736083139777</v>
      </c>
      <c r="BB53" s="345">
        <f t="shared" si="1789"/>
        <v>22.552395257218866</v>
      </c>
      <c r="BC53" s="345">
        <f t="shared" si="1789"/>
        <v>23.977506983325405</v>
      </c>
      <c r="BD53" s="345">
        <f t="shared" ref="BD53" si="1790">(BD52/BD$4)*100</f>
        <v>24.505818445482532</v>
      </c>
      <c r="BE53" s="343">
        <f t="shared" ref="BE53" si="1791">(BE52/BE$4)*100</f>
        <v>14.958446541139098</v>
      </c>
      <c r="BF53" s="345">
        <f t="shared" ref="BF53" si="1792">(BF52/BF$4)*100</f>
        <v>15.598118227441612</v>
      </c>
      <c r="BG53" s="345">
        <f t="shared" ref="BG53" si="1793">(BG52/BG$4)*100</f>
        <v>14.760804550964648</v>
      </c>
      <c r="BH53" s="345">
        <f t="shared" ref="BH53" si="1794">(BH52/BH$4)*100</f>
        <v>15.002338718382328</v>
      </c>
      <c r="BI53" s="345">
        <f t="shared" ref="BI53" si="1795">(BI52/BI$4)*100</f>
        <v>14.869017910924804</v>
      </c>
      <c r="BJ53" s="345">
        <f t="shared" ref="BJ53" si="1796">(BJ52/BJ$4)*100</f>
        <v>14.321076729373214</v>
      </c>
      <c r="BK53" s="345">
        <f t="shared" ref="BK53" si="1797">(BK52/BK$4)*100</f>
        <v>13.758787559645583</v>
      </c>
      <c r="BL53" s="345">
        <f t="shared" ref="BL53:BM53" si="1798">(BL52/BL$4)*100</f>
        <v>14.322513120237094</v>
      </c>
      <c r="BM53" s="345">
        <f t="shared" si="1798"/>
        <v>14.103472896079742</v>
      </c>
      <c r="BN53" s="345">
        <f t="shared" ref="BN53:BO53" si="1799">(BN52/BN$4)*100</f>
        <v>14.774965620007718</v>
      </c>
      <c r="BO53" s="345">
        <f t="shared" si="1799"/>
        <v>14.691179724331436</v>
      </c>
      <c r="BP53" s="346">
        <f t="shared" ref="BP53" si="1800">(BP52/BP$4)*100</f>
        <v>12.981820467738645</v>
      </c>
      <c r="BQ53" s="347">
        <f t="shared" ref="BQ53" si="1801">(BQ52/BQ$4)*100</f>
        <v>15.253681833623084</v>
      </c>
      <c r="BR53" s="347">
        <f t="shared" ref="BR53" si="1802">(BR52/BR$4)*100</f>
        <v>13.910090657029814</v>
      </c>
      <c r="BS53" s="348">
        <f t="shared" ref="BS53" si="1803">(BS52/BS$4)*100</f>
        <v>14.960793589357646</v>
      </c>
      <c r="BT53" s="347">
        <f t="shared" ref="BT53" si="1804">(BT52/BT$4)*100</f>
        <v>14.499031245128387</v>
      </c>
      <c r="BU53" s="347">
        <f t="shared" ref="BU53" si="1805">(BU52/BU$4)*100</f>
        <v>14.17988133277194</v>
      </c>
      <c r="BV53" s="347">
        <f t="shared" ref="BV53" si="1806">(BV52/BV$4)*100</f>
        <v>13.54687817775066</v>
      </c>
      <c r="BW53" s="347">
        <f t="shared" ref="BW53:BX53" si="1807">(BW52/BW$4)*100</f>
        <v>14.243848398777976</v>
      </c>
      <c r="BX53" s="347">
        <f t="shared" si="1807"/>
        <v>14.011447952259603</v>
      </c>
      <c r="BY53" s="347">
        <f t="shared" ref="BY53:BZ53" si="1808">(BY52/BY$4)*100</f>
        <v>14.976021767473499</v>
      </c>
      <c r="BZ53" s="347">
        <f t="shared" si="1808"/>
        <v>15.047469230854446</v>
      </c>
      <c r="CA53" s="398"/>
      <c r="CB53" s="399"/>
      <c r="CC53" s="399"/>
      <c r="CD53" s="399"/>
      <c r="CE53" s="399"/>
      <c r="CF53" s="399"/>
      <c r="CG53" s="399"/>
      <c r="CH53" s="399"/>
      <c r="CI53" s="399"/>
      <c r="CJ53" s="399"/>
      <c r="CK53" s="399"/>
      <c r="CL53" s="346">
        <f t="shared" ref="CL53" si="1809">(CL52/CL$4)*100</f>
        <v>78.765632598222695</v>
      </c>
      <c r="CM53" s="347">
        <f t="shared" ref="CM53" si="1810">(CM52/CM$4)*100</f>
        <v>95.797957480248073</v>
      </c>
      <c r="CN53" s="347">
        <f t="shared" ref="CN53" si="1811">(CN52/CN$4)*100</f>
        <v>89.331240578043065</v>
      </c>
      <c r="CO53" s="348">
        <f t="shared" ref="CO53" si="1812">(CO52/CO$4)*100</f>
        <v>99.445486351158337</v>
      </c>
      <c r="CP53" s="347">
        <f t="shared" ref="CP53" si="1813">(CP52/CP$4)*100</f>
        <v>94.611046499097412</v>
      </c>
      <c r="CQ53" s="347">
        <f t="shared" ref="CQ53" si="1814">(CQ52/CQ$4)*100</f>
        <v>97.825612595629281</v>
      </c>
      <c r="CR53" s="347">
        <f t="shared" ref="CR53" si="1815">(CR52/CR$4)*100</f>
        <v>96.612669164815799</v>
      </c>
      <c r="CS53" s="347">
        <f t="shared" ref="CS53:CT53" si="1816">(CS52/CS$4)*100</f>
        <v>98.772515819484525</v>
      </c>
      <c r="CT53" s="347">
        <f t="shared" si="1816"/>
        <v>98.5363382872725</v>
      </c>
      <c r="CU53" s="347">
        <f t="shared" ref="CU53" si="1817">(CU52/CU$4)*100</f>
        <v>103.08119450401452</v>
      </c>
      <c r="CV53" s="347"/>
      <c r="CW53" s="343" t="e">
        <f t="shared" ref="CW53" si="1818">(CW52/CW$4)*100</f>
        <v>#VALUE!</v>
      </c>
      <c r="CX53" s="344" t="e">
        <f t="shared" ref="CX53" si="1819">(CX52/CX$4)*100</f>
        <v>#VALUE!</v>
      </c>
      <c r="CY53" s="295" t="e">
        <f t="shared" ref="CY53" si="1820">(CY52/CY$4)*100</f>
        <v>#VALUE!</v>
      </c>
      <c r="CZ53" s="295" t="e">
        <f t="shared" ref="CZ53" si="1821">(CZ52/CZ$4)*100</f>
        <v>#VALUE!</v>
      </c>
      <c r="DA53" s="295" t="e">
        <f t="shared" ref="DA53" si="1822">(DA52/DA$4)*100</f>
        <v>#VALUE!</v>
      </c>
      <c r="DB53" s="294" t="e">
        <f t="shared" ref="DB53" si="1823">(DB52/DB$4)*100</f>
        <v>#VALUE!</v>
      </c>
      <c r="DC53" s="294" t="e">
        <f t="shared" ref="DC53" si="1824">(DC52/DC$4)*100</f>
        <v>#VALUE!</v>
      </c>
      <c r="DD53" s="294" t="e">
        <f t="shared" ref="DD53" si="1825">(DD52/DD$4)*100</f>
        <v>#VALUE!</v>
      </c>
      <c r="DE53" s="412" t="e">
        <v>#VALUE!</v>
      </c>
      <c r="DF53" s="412" t="e">
        <v>#VALUE!</v>
      </c>
      <c r="DG53" s="412" t="e">
        <v>#VALUE!</v>
      </c>
      <c r="DH53" s="293">
        <f t="shared" ref="DH53" si="1826">(DH52/DH$4)*100</f>
        <v>11.44782301938317</v>
      </c>
      <c r="DI53" s="294">
        <f t="shared" ref="DI53" si="1827">(DI52/DI$4)*100</f>
        <v>11.784368323771574</v>
      </c>
      <c r="DJ53" s="294">
        <f t="shared" ref="DJ53" si="1828">(DJ52/DJ$4)*100</f>
        <v>10.956501739355433</v>
      </c>
      <c r="DK53" s="294">
        <f t="shared" ref="DK53" si="1829">(DK52/DK$4)*100</f>
        <v>11.134760466697125</v>
      </c>
      <c r="DL53" s="295">
        <f t="shared" ref="DL53" si="1830">(DL52/DL$4)*100</f>
        <v>10.383965635797177</v>
      </c>
      <c r="DM53" s="294">
        <f t="shared" ref="DM53" si="1831">(DM52/DM$4)*100</f>
        <v>9.7802405986549203</v>
      </c>
      <c r="DN53" s="294">
        <f t="shared" ref="DN53" si="1832">(DN52/DN$4)*100</f>
        <v>9.5339868977373037</v>
      </c>
      <c r="DO53" s="294">
        <f t="shared" ref="DO53:DQ53" si="1833">(DO52/DO$4)*100</f>
        <v>9.4532462916892683</v>
      </c>
      <c r="DP53" s="294">
        <f t="shared" si="1833"/>
        <v>9.1852954715461195</v>
      </c>
      <c r="DQ53" s="294">
        <f t="shared" si="1833"/>
        <v>9.6490689843104267</v>
      </c>
      <c r="DR53" s="294">
        <f t="shared" ref="DR53" si="1834">(DR52/DR$4)*100</f>
        <v>9.4257242473161966</v>
      </c>
      <c r="DS53" s="293">
        <f t="shared" ref="DS53" si="1835">(DS52/DS$4)*100</f>
        <v>11.44782301938317</v>
      </c>
      <c r="DT53" s="294">
        <f t="shared" ref="DT53" si="1836">(DT52/DT$4)*100</f>
        <v>11.784368323771574</v>
      </c>
      <c r="DU53" s="294">
        <f t="shared" ref="DU53" si="1837">(DU52/DU$4)*100</f>
        <v>10.956501739355433</v>
      </c>
      <c r="DV53" s="294">
        <f t="shared" ref="DV53" si="1838">(DV52/DV$4)*100</f>
        <v>11.134760466697125</v>
      </c>
      <c r="DW53" s="294">
        <f t="shared" ref="DW53" si="1839">(DW52/DW$4)*100</f>
        <v>10.383965635797177</v>
      </c>
      <c r="DX53" s="294">
        <f t="shared" ref="DX53" si="1840">(DX52/DX$4)*100</f>
        <v>9.7802405986549203</v>
      </c>
      <c r="DY53" s="294">
        <f t="shared" ref="DY53" si="1841">(DY52/DY$4)*100</f>
        <v>9.5339868977373037</v>
      </c>
      <c r="DZ53" s="294">
        <f t="shared" ref="DZ53:GV53" si="1842">(DZ52/DZ$4)*100</f>
        <v>9.4532462916892683</v>
      </c>
      <c r="EA53" s="294">
        <f t="shared" si="1842"/>
        <v>9.1852954715461195</v>
      </c>
      <c r="EB53" s="294">
        <f t="shared" ref="EB53:EC53" si="1843">(EB52/EB$4)*100</f>
        <v>9.6490689843104267</v>
      </c>
      <c r="EC53" s="294">
        <f t="shared" si="1843"/>
        <v>9.4257242473161966</v>
      </c>
      <c r="ED53" s="459">
        <f t="shared" si="1842"/>
        <v>13.979427438344279</v>
      </c>
      <c r="EE53" s="638">
        <f t="shared" ref="EE53" si="1844">(EE52/EE$4)*100</f>
        <v>13.897916268399923</v>
      </c>
      <c r="EF53" s="343">
        <f t="shared" si="1842"/>
        <v>14.939242315939957</v>
      </c>
      <c r="EG53" s="343">
        <f t="shared" ref="EG53" si="1845">(EG52/EG$4)*100</f>
        <v>16.9002473206925</v>
      </c>
      <c r="EH53" s="454">
        <f t="shared" si="1842"/>
        <v>14.055995894394707</v>
      </c>
      <c r="EI53" s="454">
        <f t="shared" ref="EI53" si="1846">(EI52/EI$4)*100</f>
        <v>14.113332544658702</v>
      </c>
      <c r="EJ53" s="459">
        <f t="shared" si="1842"/>
        <v>12.281129062812916</v>
      </c>
      <c r="EK53" s="638">
        <f t="shared" ref="EK53" si="1847">(EK52/EK$4)*100</f>
        <v>12.567609798312459</v>
      </c>
      <c r="EL53" s="343">
        <f t="shared" si="1842"/>
        <v>18.424447669730689</v>
      </c>
      <c r="EM53" s="343">
        <f t="shared" ref="EM53" si="1848">(EM52/EM$4)*100</f>
        <v>24.441663457835965</v>
      </c>
      <c r="EN53" s="454">
        <f t="shared" si="1842"/>
        <v>13.824894130042754</v>
      </c>
      <c r="EO53" s="454">
        <f t="shared" ref="EO53" si="1849">(EO52/EO$4)*100</f>
        <v>14.940273529920942</v>
      </c>
      <c r="EP53" s="459">
        <f t="shared" si="1842"/>
        <v>12.884217232043319</v>
      </c>
      <c r="EQ53" s="638">
        <f t="shared" ref="EQ53" si="1850">(EQ52/EQ$4)*100</f>
        <v>12.931678228590599</v>
      </c>
      <c r="ER53" s="343">
        <f t="shared" si="1842"/>
        <v>9.133805190428042</v>
      </c>
      <c r="ES53" s="343">
        <f t="shared" ref="ES53" si="1851">(ES52/ES$4)*100</f>
        <v>7.6023391812865491</v>
      </c>
      <c r="ET53" s="454">
        <f t="shared" si="1842"/>
        <v>12.761766421269243</v>
      </c>
      <c r="EU53" s="454">
        <f t="shared" ref="EU53" si="1852">(EU52/EU$4)*100</f>
        <v>12.769127460444036</v>
      </c>
      <c r="EV53" s="459">
        <f t="shared" si="1842"/>
        <v>11.440507752872179</v>
      </c>
      <c r="EW53" s="638">
        <f t="shared" ref="EW53" si="1853">(EW52/EW$4)*100</f>
        <v>11.704027395533521</v>
      </c>
      <c r="EX53" s="343">
        <f t="shared" si="1842"/>
        <v>11.347517730496454</v>
      </c>
      <c r="EY53" s="343">
        <f t="shared" ref="EY53" si="1854">(EY52/EY$4)*100</f>
        <v>13.948349675459189</v>
      </c>
      <c r="EZ53" s="454">
        <f t="shared" si="1842"/>
        <v>11.433418150975402</v>
      </c>
      <c r="FA53" s="454">
        <f t="shared" ref="FA53" si="1855">(FA52/FA$4)*100</f>
        <v>11.862669491111784</v>
      </c>
      <c r="FB53" s="459">
        <f t="shared" si="1842"/>
        <v>11.528142941460535</v>
      </c>
      <c r="FC53" s="638">
        <f t="shared" ref="FC53" si="1856">(FC52/FC$4)*100</f>
        <v>11.441004688427826</v>
      </c>
      <c r="FD53" s="343">
        <f t="shared" si="1842"/>
        <v>10.989797744764632</v>
      </c>
      <c r="FE53" s="343">
        <f t="shared" ref="FE53" si="1857">(FE52/FE$4)*100</f>
        <v>12.382651145324822</v>
      </c>
      <c r="FF53" s="454">
        <f t="shared" si="1842"/>
        <v>11.479235097076328</v>
      </c>
      <c r="FG53" s="454">
        <f t="shared" ref="FG53" si="1858">(FG52/FG$4)*100</f>
        <v>11.522233829757942</v>
      </c>
      <c r="FH53" s="459">
        <f t="shared" si="1842"/>
        <v>11.355705573492484</v>
      </c>
      <c r="FI53" s="638">
        <f t="shared" ref="FI53" si="1859">(FI52/FI$4)*100</f>
        <v>11.086401695497083</v>
      </c>
      <c r="FJ53" s="343">
        <f t="shared" si="1842"/>
        <v>17.811733214365379</v>
      </c>
      <c r="FK53" s="343">
        <f t="shared" ref="FK53" si="1860">(FK52/FK$4)*100</f>
        <v>19.865970013630168</v>
      </c>
      <c r="FL53" s="454">
        <f t="shared" si="1842"/>
        <v>12.179195356512833</v>
      </c>
      <c r="FM53" s="454">
        <f t="shared" ref="FM53" si="1861">(FM52/FM$4)*100</f>
        <v>12.106061605434999</v>
      </c>
      <c r="FN53" s="459">
        <f t="shared" si="1842"/>
        <v>14.95142650380474</v>
      </c>
      <c r="FO53" s="638">
        <f t="shared" ref="FO53" si="1862">(FO52/FO$4)*100</f>
        <v>14.219820769636268</v>
      </c>
      <c r="FP53" s="343">
        <f t="shared" si="1842"/>
        <v>20.458739783812284</v>
      </c>
      <c r="FQ53" s="343">
        <f t="shared" ref="FQ53" si="1863">(FQ52/FQ$4)*100</f>
        <v>21.981647592535314</v>
      </c>
      <c r="FR53" s="454">
        <f t="shared" si="1842"/>
        <v>16.05124605124605</v>
      </c>
      <c r="FS53" s="454">
        <f t="shared" ref="FS53" si="1864">(FS52/FS$4)*100</f>
        <v>15.582957611313306</v>
      </c>
      <c r="FT53" s="459">
        <f t="shared" si="1842"/>
        <v>16.736092802530976</v>
      </c>
      <c r="FU53" s="638">
        <f t="shared" ref="FU53" si="1865">(FU52/FU$4)*100</f>
        <v>16.599369605076124</v>
      </c>
      <c r="FV53" s="343">
        <f t="shared" si="1842"/>
        <v>11.129660545353365</v>
      </c>
      <c r="FW53" s="343">
        <f t="shared" ref="FW53" si="1866">(FW52/FW$4)*100</f>
        <v>11.043442955745027</v>
      </c>
      <c r="FX53" s="454">
        <f t="shared" si="1842"/>
        <v>15.998021996135567</v>
      </c>
      <c r="FY53" s="454">
        <f t="shared" ref="FY53" si="1867">(FY52/FY$4)*100</f>
        <v>15.865367423565171</v>
      </c>
      <c r="FZ53" s="459">
        <f t="shared" si="1842"/>
        <v>11.099899091826437</v>
      </c>
      <c r="GA53" s="638">
        <f t="shared" ref="GA53" si="1868">(GA52/GA$4)*100</f>
        <v>12.941176470588237</v>
      </c>
      <c r="GB53" s="343">
        <f t="shared" si="1842"/>
        <v>4.1166380789022305</v>
      </c>
      <c r="GC53" s="343">
        <f t="shared" ref="GC53" si="1869">(GC52/GC$4)*100</f>
        <v>7.1599045346062056</v>
      </c>
      <c r="GD53" s="454">
        <f t="shared" si="1842"/>
        <v>9.5126705653021446</v>
      </c>
      <c r="GE53" s="454">
        <f t="shared" ref="GE53" si="1870">(GE52/GE$4)*100</f>
        <v>11.842105263157894</v>
      </c>
      <c r="GF53" s="459">
        <f t="shared" si="1842"/>
        <v>14.929701905347265</v>
      </c>
      <c r="GG53" s="638">
        <f t="shared" ref="GG53" si="1871">(GG52/GG$4)*100</f>
        <v>14.786965746387157</v>
      </c>
      <c r="GH53" s="343">
        <f t="shared" si="1842"/>
        <v>26.632045008156062</v>
      </c>
      <c r="GI53" s="343">
        <f t="shared" ref="GI53" si="1872">(GI52/GI$4)*100</f>
        <v>28.460443829083498</v>
      </c>
      <c r="GJ53" s="454">
        <f t="shared" si="1842"/>
        <v>16.817286058712032</v>
      </c>
      <c r="GK53" s="454">
        <f t="shared" ref="GK53" si="1873">(GK52/GK$4)*100</f>
        <v>16.808332812153534</v>
      </c>
      <c r="GL53" s="459">
        <f t="shared" si="1842"/>
        <v>15.284479052214206</v>
      </c>
      <c r="GM53" s="638">
        <f t="shared" ref="GM53" si="1874">(GM52/GM$4)*100</f>
        <v>14.897658735812319</v>
      </c>
      <c r="GN53" s="343">
        <f t="shared" si="1842"/>
        <v>18.535060294774453</v>
      </c>
      <c r="GO53" s="343">
        <f t="shared" ref="GO53" si="1875">(GO52/GO$4)*100</f>
        <v>18.854064642507346</v>
      </c>
      <c r="GP53" s="454">
        <f t="shared" si="1842"/>
        <v>15.449495522049656</v>
      </c>
      <c r="GQ53" s="454">
        <f t="shared" ref="GQ53" si="1876">(GQ52/GQ$4)*100</f>
        <v>15.080623244859137</v>
      </c>
      <c r="GR53" s="459">
        <f t="shared" si="1842"/>
        <v>12.653502308674721</v>
      </c>
      <c r="GS53" s="638">
        <f t="shared" ref="GS53" si="1877">(GS52/GS$4)*100</f>
        <v>13.414029169560473</v>
      </c>
      <c r="GT53" s="343">
        <f t="shared" si="1842"/>
        <v>10.143979057591624</v>
      </c>
      <c r="GU53" s="343">
        <f t="shared" ref="GU53" si="1878">(GU52/GU$4)*100</f>
        <v>11.837802485284501</v>
      </c>
      <c r="GV53" s="343">
        <f t="shared" si="1842"/>
        <v>12.325958828051593</v>
      </c>
      <c r="GW53" s="343">
        <f t="shared" ref="GW53" si="1879">(GW52/GW$4)*100</f>
        <v>13.206409372846311</v>
      </c>
      <c r="GX53" s="497">
        <f t="shared" ref="GX53" si="1880">(GX52/GX$4)*100</f>
        <v>14.191986416084895</v>
      </c>
      <c r="GY53" s="498">
        <f t="shared" ref="GY53" si="1881">(GY52/GY$4)*100</f>
        <v>13.546664603002631</v>
      </c>
      <c r="GZ53" s="498">
        <f t="shared" ref="GZ53" si="1882">(GZ52/GZ$4)*100</f>
        <v>13.388172435663353</v>
      </c>
      <c r="HA53" s="498">
        <f t="shared" ref="HA53" si="1883">(HA52/HA$4)*100</f>
        <v>14.186162269785962</v>
      </c>
      <c r="HB53" s="498">
        <f t="shared" ref="HB53" si="1884">(HB52/HB$4)*100</f>
        <v>13.738278279969588</v>
      </c>
      <c r="HC53" s="499">
        <f t="shared" ref="HC53" si="1885">(HC52/HC$4)*100</f>
        <v>14.38459418715858</v>
      </c>
      <c r="HD53" s="499">
        <f t="shared" ref="HD53" si="1886">(HD52/HD$4)*100</f>
        <v>12.574653185986362</v>
      </c>
      <c r="HE53" s="499">
        <f t="shared" ref="HE53:HF53" si="1887">(HE52/HE$4)*100</f>
        <v>13.539199657738324</v>
      </c>
      <c r="HF53" s="499">
        <f t="shared" si="1887"/>
        <v>14.061527518449365</v>
      </c>
      <c r="HG53" s="497">
        <f t="shared" ref="HG53" si="1888">(HG52/HG$4)*100</f>
        <v>11.38315055683074</v>
      </c>
      <c r="HH53" s="499">
        <f t="shared" ref="HH53" si="1889">(HH52/HH$4)*100</f>
        <v>13.927227101631118</v>
      </c>
      <c r="HI53" s="499">
        <f t="shared" ref="HI53" si="1890">(HI52/HI$4)*100</f>
        <v>12.265193370165745</v>
      </c>
      <c r="HJ53" s="499">
        <f t="shared" ref="HJ53" si="1891">(HJ52/HJ$4)*100</f>
        <v>11.341853035143771</v>
      </c>
      <c r="HK53" s="498">
        <f t="shared" ref="HK53" si="1892">(HK52/HK$4)*100</f>
        <v>6.1141304347826084</v>
      </c>
      <c r="HL53" s="499">
        <f t="shared" ref="HL53" si="1893">(HL52/HL$4)*100</f>
        <v>9.3235831809872032</v>
      </c>
      <c r="HM53" s="499">
        <f t="shared" ref="HM53" si="1894">(HM52/HM$4)*100</f>
        <v>5.46875</v>
      </c>
      <c r="HN53" s="499">
        <f t="shared" ref="HN53:HO53" si="1895">(HN52/HN$4)*100</f>
        <v>46.672743846855056</v>
      </c>
      <c r="HO53" s="499">
        <f t="shared" si="1895"/>
        <v>7.1716718960107579</v>
      </c>
      <c r="HP53" s="497">
        <f t="shared" ref="HP53" si="1896">(HP52/HP$4)*100</f>
        <v>14.114101313919958</v>
      </c>
      <c r="HQ53" s="499">
        <f t="shared" ref="HQ53" si="1897">(HQ52/HQ$4)*100</f>
        <v>13.558049622761908</v>
      </c>
      <c r="HR53" s="499">
        <f t="shared" ref="HR53" si="1898">(HR52/HR$4)*100</f>
        <v>13.350420683122527</v>
      </c>
      <c r="HS53" s="499">
        <f t="shared" ref="HS53" si="1899">(HS52/HS$4)*100</f>
        <v>14.090981985353077</v>
      </c>
      <c r="HT53" s="499">
        <f t="shared" ref="HT53" si="1900">(HT52/HT$4)*100</f>
        <v>13.464075708957047</v>
      </c>
      <c r="HU53" s="499">
        <f t="shared" ref="HU53" si="1901">(HU52/HU$4)*100</f>
        <v>14.253457967536159</v>
      </c>
      <c r="HV53" s="499">
        <f t="shared" ref="HV53" si="1902">(HV52/HV$4)*100</f>
        <v>12.340270725015538</v>
      </c>
      <c r="HW53" s="499">
        <f t="shared" ref="HW53:HX53" si="1903">(HW52/HW$4)*100</f>
        <v>15.125549186767145</v>
      </c>
      <c r="HX53" s="499">
        <f t="shared" si="1903"/>
        <v>13.841033953495044</v>
      </c>
      <c r="HY53" s="497">
        <f t="shared" ref="HY53" si="1904">(HY52/HY$4)*100</f>
        <v>12.480253315642658</v>
      </c>
      <c r="HZ53" s="498">
        <f t="shared" ref="HZ53" si="1905">(HZ52/HZ$4)*100</f>
        <v>13.04907155769</v>
      </c>
      <c r="IA53" s="498">
        <f t="shared" ref="IA53" si="1906">(IA52/IA$4)*100</f>
        <v>12.167122277851153</v>
      </c>
      <c r="IB53" s="498">
        <f t="shared" ref="IB53" si="1907">(IB52/IB$4)*100</f>
        <v>11.671421650427948</v>
      </c>
      <c r="IC53" s="500">
        <f t="shared" ref="IC53" si="1908">(IC52/IC$4)*100</f>
        <v>10.842403089568576</v>
      </c>
      <c r="ID53" s="500">
        <f t="shared" ref="ID53" si="1909">(ID52/ID$4)*100</f>
        <v>10.879794948807774</v>
      </c>
      <c r="IE53" s="500">
        <f t="shared" ref="IE53" si="1910">(IE52/IE$4)*100</f>
        <v>10.768742926810599</v>
      </c>
      <c r="IF53" s="500">
        <f t="shared" ref="IF53:IG53" si="1911">(IF52/IF$4)*100</f>
        <v>11.262396913870875</v>
      </c>
      <c r="IG53" s="500">
        <f t="shared" si="1911"/>
        <v>11.162739981314479</v>
      </c>
      <c r="IH53" s="497">
        <f t="shared" ref="IH53" si="1912">(IH52/IH$4)*100</f>
        <v>15.194863783103369</v>
      </c>
      <c r="II53" s="499">
        <f t="shared" ref="II53" si="1913">(II52/II$4)*100</f>
        <v>15.153864503816795</v>
      </c>
      <c r="IJ53" s="499">
        <f t="shared" ref="IJ53" si="1914">(IJ52/IJ$4)*100</f>
        <v>16.077170418006432</v>
      </c>
      <c r="IK53" s="499">
        <f t="shared" ref="IK53" si="1915">(IK52/IK$4)*100</f>
        <v>13.149048715979866</v>
      </c>
      <c r="IL53" s="499">
        <f t="shared" ref="IL53" si="1916">(IL52/IL$4)*100</f>
        <v>19.760729068332004</v>
      </c>
      <c r="IM53" s="499">
        <f t="shared" ref="IM53" si="1917">(IM52/IM$4)*100</f>
        <v>19.638228333145495</v>
      </c>
      <c r="IN53" s="499">
        <f t="shared" ref="IN53" si="1918">(IN52/IN$4)*100</f>
        <v>16.856711809697565</v>
      </c>
      <c r="IO53" s="499">
        <f t="shared" ref="IO53:IP53" si="1919">(IO52/IO$4)*100</f>
        <v>14.197681300699788</v>
      </c>
      <c r="IP53" s="499">
        <f t="shared" si="1919"/>
        <v>16.160375456028746</v>
      </c>
      <c r="IQ53" s="497">
        <f t="shared" ref="IQ53" si="1920">(IQ52/IQ$4)*100</f>
        <v>12.932899112998584</v>
      </c>
      <c r="IR53" s="499">
        <f t="shared" ref="IR53" si="1921">(IR52/IR$4)*100</f>
        <v>13.411606797396363</v>
      </c>
      <c r="IS53" s="499">
        <f t="shared" ref="IS53" si="1922">(IS52/IS$4)*100</f>
        <v>12.880830349044139</v>
      </c>
      <c r="IT53" s="499">
        <f t="shared" ref="IT53" si="1923">(IT52/IT$4)*100</f>
        <v>11.928185969281859</v>
      </c>
      <c r="IU53" s="499">
        <f t="shared" ref="IU53" si="1924">(IU52/IU$4)*100</f>
        <v>12.089150346038762</v>
      </c>
      <c r="IV53" s="499">
        <f t="shared" ref="IV53" si="1925">(IV52/IV$4)*100</f>
        <v>12.024069243247091</v>
      </c>
      <c r="IW53" s="499">
        <f t="shared" ref="IW53" si="1926">(IW52/IW$4)*100</f>
        <v>11.589510479587155</v>
      </c>
      <c r="IX53" s="499">
        <f t="shared" ref="IX53:IY53" si="1927">(IX52/IX$4)*100</f>
        <v>11.635035270406449</v>
      </c>
      <c r="IY53" s="499">
        <f t="shared" si="1927"/>
        <v>11.757861278238165</v>
      </c>
      <c r="IZ53" s="497">
        <f t="shared" ref="IZ53" si="1928">(IZ52/IZ$4)*100</f>
        <v>13.387597783048532</v>
      </c>
      <c r="JA53" s="498">
        <f t="shared" ref="JA53" si="1929">(JA52/JA$4)*100</f>
        <v>13.851788631212447</v>
      </c>
      <c r="JB53" s="498">
        <f t="shared" ref="JB53" si="1930">(JB52/JB$4)*100</f>
        <v>12.79387784589345</v>
      </c>
      <c r="JC53" s="498">
        <f t="shared" ref="JC53" si="1931">(JC52/JC$4)*100</f>
        <v>12.373591104611966</v>
      </c>
      <c r="JD53" s="498">
        <f t="shared" ref="JD53" si="1932">(JD52/JD$4)*100</f>
        <v>11.671757518796992</v>
      </c>
      <c r="JE53" s="499">
        <f t="shared" ref="JE53" si="1933">(JE52/JE$4)*100</f>
        <v>11.763844125402871</v>
      </c>
      <c r="JF53" s="499">
        <f t="shared" ref="JF53" si="1934">(JF52/JF$4)*100</f>
        <v>11.622237320650655</v>
      </c>
      <c r="JG53" s="499">
        <f t="shared" ref="JG53:JH53" si="1935">(JG52/JG$4)*100</f>
        <v>11.894014817891414</v>
      </c>
      <c r="JH53" s="499">
        <f t="shared" si="1935"/>
        <v>11.836961925828453</v>
      </c>
      <c r="JI53" s="497">
        <f t="shared" ref="JI53" si="1936">(JI52/JI$4)*100</f>
        <v>14.816526125293597</v>
      </c>
      <c r="JJ53" s="499">
        <f t="shared" ref="JJ53" si="1937">(JJ52/JJ$4)*100</f>
        <v>14.323374340949032</v>
      </c>
      <c r="JK53" s="499">
        <f t="shared" ref="JK53" si="1938">(JK52/JK$4)*100</f>
        <v>13.908841237984578</v>
      </c>
      <c r="JL53" s="499">
        <f t="shared" ref="JL53" si="1939">(JL52/JL$4)*100</f>
        <v>14.505400005058553</v>
      </c>
      <c r="JM53" s="498">
        <f t="shared" ref="JM53" si="1940">(JM52/JM$4)*100</f>
        <v>18.720055606583422</v>
      </c>
      <c r="JN53" s="499">
        <f t="shared" ref="JN53" si="1941">(JN52/JN$4)*100</f>
        <v>22.79472279721675</v>
      </c>
      <c r="JO53" s="499">
        <f t="shared" ref="JO53" si="1942">(JO52/JO$4)*100</f>
        <v>19.654962726064728</v>
      </c>
      <c r="JP53" s="499">
        <f t="shared" ref="JP53:JQ53" si="1943">(JP52/JP$4)*100</f>
        <v>15.480782320642556</v>
      </c>
      <c r="JQ53" s="499">
        <f t="shared" si="1943"/>
        <v>16.358495150992997</v>
      </c>
      <c r="JR53" s="497">
        <f t="shared" ref="JR53" si="1944">(JR52/JR$4)*100</f>
        <v>13.618350408593841</v>
      </c>
      <c r="JS53" s="499">
        <f t="shared" ref="JS53" si="1945">(JS52/JS$4)*100</f>
        <v>13.92806887043205</v>
      </c>
      <c r="JT53" s="499">
        <f t="shared" ref="JT53" si="1946">(JT52/JT$4)*100</f>
        <v>12.976137030769763</v>
      </c>
      <c r="JU53" s="499">
        <f t="shared" ref="JU53" si="1947">(JU52/JU$4)*100</f>
        <v>12.710512745689812</v>
      </c>
      <c r="JV53" s="499">
        <f t="shared" ref="JV53" si="1948">(JV52/JV$4)*100</f>
        <v>12.579837334928214</v>
      </c>
      <c r="JW53" s="499">
        <f t="shared" ref="JW53" si="1949">(JW52/JW$4)*100</f>
        <v>13.11733259075428</v>
      </c>
      <c r="JX53" s="499">
        <f t="shared" ref="JX53" si="1950">(JX52/JX$4)*100</f>
        <v>12.657078278732522</v>
      </c>
      <c r="JY53" s="499">
        <f t="shared" ref="JY53:JZ53" si="1951">(JY52/JY$4)*100</f>
        <v>12.319523250680993</v>
      </c>
      <c r="JZ53" s="499">
        <f t="shared" si="1951"/>
        <v>12.373938777009371</v>
      </c>
      <c r="KA53" s="497">
        <f t="shared" ref="KA53" si="1952">(KA52/KA$4)*100</f>
        <v>10.007161768952557</v>
      </c>
      <c r="KB53" s="498">
        <f t="shared" ref="KB53" si="1953">(KB52/KB$4)*100</f>
        <v>10.858297596643322</v>
      </c>
      <c r="KC53" s="498">
        <f t="shared" ref="KC53" si="1954">(KC52/KC$4)*100</f>
        <v>10.345293094138116</v>
      </c>
      <c r="KD53" s="498">
        <f t="shared" ref="KD53" si="1955">(KD52/KD$4)*100</f>
        <v>9.497420217848271</v>
      </c>
      <c r="KE53" s="498">
        <f t="shared" ref="KE53" si="1956">(KE52/KE$4)*100</f>
        <v>7.4485825458588106</v>
      </c>
      <c r="KF53" s="499">
        <f t="shared" ref="KF53" si="1957">(KF52/KF$4)*100</f>
        <v>7.1283728778437263</v>
      </c>
      <c r="KG53" s="499">
        <f t="shared" ref="KG53" si="1958">(KG52/KG$4)*100</f>
        <v>6.8602629411585276</v>
      </c>
      <c r="KH53" s="499">
        <f t="shared" ref="KH53:KI53" si="1959">(KH52/KH$4)*100</f>
        <v>8.2036796024609551</v>
      </c>
      <c r="KI53" s="499">
        <f t="shared" si="1959"/>
        <v>7.8137939193185844</v>
      </c>
      <c r="KJ53" s="497">
        <f t="shared" ref="KJ53" si="1960">(KJ52/KJ$4)*100</f>
        <v>16.095031921218062</v>
      </c>
      <c r="KK53" s="499">
        <f t="shared" ref="KK53" si="1961">(KK52/KK$4)*100</f>
        <v>16.9079435783222</v>
      </c>
      <c r="KL53" s="499">
        <f t="shared" ref="KL53" si="1962">(KL52/KL$4)*100</f>
        <v>20.124205234363448</v>
      </c>
      <c r="KM53" s="499">
        <f t="shared" ref="KM53" si="1963">(KM52/KM$4)*100</f>
        <v>10.336689741976086</v>
      </c>
      <c r="KN53" s="498">
        <f t="shared" ref="KN53" si="1964">(KN52/KN$4)*100</f>
        <v>22.593068035943517</v>
      </c>
      <c r="KO53" s="499">
        <f t="shared" ref="KO53" si="1965">(KO52/KO$4)*100</f>
        <v>10.006848793851306</v>
      </c>
      <c r="KP53" s="499">
        <f t="shared" ref="KP53" si="1966">(KP52/KP$4)*100</f>
        <v>6.9983337300642701</v>
      </c>
      <c r="KQ53" s="499">
        <f t="shared" ref="KQ53:KR53" si="1967">(KQ52/KQ$4)*100</f>
        <v>9.9685910858510329</v>
      </c>
      <c r="KR53" s="499">
        <f t="shared" si="1967"/>
        <v>15.193965517241379</v>
      </c>
      <c r="KS53" s="497">
        <f t="shared" ref="KS53" si="1968">(KS52/KS$4)*100</f>
        <v>11.107519833117296</v>
      </c>
      <c r="KT53" s="499">
        <f t="shared" ref="KT53" si="1969">(KT52/KT$4)*100</f>
        <v>12.065687121866898</v>
      </c>
      <c r="KU53" s="499">
        <f t="shared" ref="KU53" si="1970">(KU52/KU$4)*100</f>
        <v>12.626930551881966</v>
      </c>
      <c r="KV53" s="499">
        <f t="shared" ref="KV53" si="1971">(KV52/KV$4)*100</f>
        <v>9.6811600858812596</v>
      </c>
      <c r="KW53" s="499">
        <f t="shared" ref="KW53" si="1972">(KW52/KW$4)*100</f>
        <v>10.203529816626517</v>
      </c>
      <c r="KX53" s="499">
        <f t="shared" ref="KX53" si="1973">(KX52/KX$4)*100</f>
        <v>7.5970855740873837</v>
      </c>
      <c r="KY53" s="499">
        <f t="shared" ref="KY53" si="1974">(KY52/KY$4)*100</f>
        <v>6.8825237626168949</v>
      </c>
      <c r="KZ53" s="499">
        <f t="shared" ref="KZ53:LA53" si="1975">(KZ52/KZ$4)*100</f>
        <v>8.4950856917074127</v>
      </c>
      <c r="LA53" s="499">
        <f t="shared" si="1975"/>
        <v>8.7043586809528772</v>
      </c>
      <c r="LB53" s="497">
        <f t="shared" ref="LB53" si="1976">(LB52/LB$4)*100</f>
        <v>15.115285446240534</v>
      </c>
      <c r="LC53" s="498">
        <f t="shared" ref="LC53" si="1977">(LC52/LC$4)*100</f>
        <v>15.026964401473041</v>
      </c>
      <c r="LD53" s="498">
        <f t="shared" ref="LD53" si="1978">(LD52/LD$4)*100</f>
        <v>14.638054068889803</v>
      </c>
      <c r="LE53" s="498">
        <f t="shared" ref="LE53" si="1979">(LE52/LE$4)*100</f>
        <v>14.372950201034676</v>
      </c>
      <c r="LF53" s="500">
        <f t="shared" ref="LF53" si="1980">(LF52/LF$4)*100</f>
        <v>13.937247181727392</v>
      </c>
      <c r="LG53" s="500">
        <f t="shared" ref="LG53" si="1981">(LG52/LG$4)*100</f>
        <v>13.939283567955417</v>
      </c>
      <c r="LH53" s="500">
        <f t="shared" ref="LH53" si="1982">(LH52/LH$4)*100</f>
        <v>13.608096117053739</v>
      </c>
      <c r="LI53" s="500">
        <f t="shared" ref="LI53:LJ53" si="1983">(LI52/LI$4)*100</f>
        <v>14.021834432700597</v>
      </c>
      <c r="LJ53" s="500">
        <f t="shared" si="1983"/>
        <v>14.202624927677457</v>
      </c>
      <c r="LK53" s="497">
        <f t="shared" ref="LK53" si="1984">(LK52/LK$4)*100</f>
        <v>14.898406304928564</v>
      </c>
      <c r="LL53" s="499">
        <f t="shared" ref="LL53" si="1985">(LL52/LL$4)*100</f>
        <v>19.401801643063234</v>
      </c>
      <c r="LM53" s="499">
        <f t="shared" ref="LM53" si="1986">(LM52/LM$4)*100</f>
        <v>14.456587380437536</v>
      </c>
      <c r="LN53" s="499">
        <f t="shared" ref="LN53" si="1987">(LN52/LN$4)*100</f>
        <v>17.912357940002046</v>
      </c>
      <c r="LO53" s="499">
        <f t="shared" ref="LO53" si="1988">(LO52/LO$4)*100</f>
        <v>17.562983979350214</v>
      </c>
      <c r="LP53" s="499">
        <f t="shared" ref="LP53" si="1989">(LP52/LP$4)*100</f>
        <v>20.407155281637209</v>
      </c>
      <c r="LQ53" s="499">
        <f t="shared" ref="LQ53" si="1990">(LQ52/LQ$4)*100</f>
        <v>19.713868988889367</v>
      </c>
      <c r="LR53" s="499">
        <f t="shared" ref="LR53:LS53" si="1991">(LR52/LR$4)*100</f>
        <v>21.645486415425065</v>
      </c>
      <c r="LS53" s="499">
        <f t="shared" si="1991"/>
        <v>16.960835273113517</v>
      </c>
      <c r="LT53" s="497">
        <f t="shared" ref="LT53" si="1992">(LT52/LT$4)*100</f>
        <v>15.085387286606425</v>
      </c>
      <c r="LU53" s="499">
        <f t="shared" ref="LU53" si="1993">(LU52/LU$4)*100</f>
        <v>15.619158356066364</v>
      </c>
      <c r="LV53" s="499">
        <f t="shared" ref="LV53" si="1994">(LV52/LV$4)*100</f>
        <v>14.610881150948185</v>
      </c>
      <c r="LW53" s="499">
        <f t="shared" ref="LW53" si="1995">(LW52/LW$4)*100</f>
        <v>14.965409290076378</v>
      </c>
      <c r="LX53" s="499">
        <f t="shared" ref="LX53" si="1996">(LX52/LX$4)*100</f>
        <v>14.459828003406724</v>
      </c>
      <c r="LY53" s="499">
        <f t="shared" ref="LY53" si="1997">(LY52/LY$4)*100</f>
        <v>14.877211776209665</v>
      </c>
      <c r="LZ53" s="499">
        <f t="shared" ref="LZ53" si="1998">(LZ52/LZ$4)*100</f>
        <v>14.515496648210307</v>
      </c>
      <c r="MA53" s="499">
        <f t="shared" ref="MA53:MB53" si="1999">(MA52/MA$4)*100</f>
        <v>15.123106090578483</v>
      </c>
      <c r="MB53" s="499">
        <f t="shared" si="1999"/>
        <v>14.600226087353116</v>
      </c>
      <c r="MC53" s="497">
        <f t="shared" ref="MC53" si="2000">(MC52/MC$4)*100</f>
        <v>13.775531983010691</v>
      </c>
      <c r="MD53" s="498">
        <f t="shared" ref="MD53" si="2001">(MD52/MD$4)*100</f>
        <v>13.426837525079041</v>
      </c>
      <c r="ME53" s="498">
        <f t="shared" ref="ME53" si="2002">(ME52/ME$4)*100</f>
        <v>13.034929232595671</v>
      </c>
      <c r="MF53" s="498">
        <f t="shared" ref="MF53" si="2003">(MF52/MF$4)*100</f>
        <v>12.85430381319091</v>
      </c>
      <c r="MG53" s="498">
        <f t="shared" ref="MG53" si="2004">(MG52/MG$4)*100</f>
        <v>12.277674452956619</v>
      </c>
      <c r="MH53" s="499">
        <f t="shared" ref="MH53" si="2005">(MH52/MH$4)*100</f>
        <v>12.066722199657164</v>
      </c>
      <c r="MI53" s="499">
        <f t="shared" ref="MI53:MJ53" si="2006">(MI52/MI$4)*100</f>
        <v>11.830463461455192</v>
      </c>
      <c r="MJ53" s="499">
        <f t="shared" si="2006"/>
        <v>12.151118075372153</v>
      </c>
      <c r="MK53" s="499">
        <f t="shared" ref="MK53" si="2007">(MK52/MK$4)*100</f>
        <v>12.387645532967365</v>
      </c>
      <c r="ML53" s="497">
        <f t="shared" ref="ML53" si="2008">(ML52/ML$4)*100</f>
        <v>16.458045438094299</v>
      </c>
      <c r="MM53" s="499">
        <f t="shared" ref="MM53" si="2009">(MM52/MM$4)*100</f>
        <v>21.21455861652926</v>
      </c>
      <c r="MN53" s="499">
        <f t="shared" ref="MN53" si="2010">(MN52/MN$4)*100</f>
        <v>16.097457498712082</v>
      </c>
      <c r="MO53" s="499">
        <f t="shared" ref="MO53" si="2011">(MO52/MO$4)*100</f>
        <v>21.732243229432804</v>
      </c>
      <c r="MP53" s="498">
        <f t="shared" ref="MP53" si="2012">(MP52/MP$4)*100</f>
        <v>19.812675616609429</v>
      </c>
      <c r="MQ53" s="499">
        <f t="shared" ref="MQ53" si="2013">(MQ52/MQ$4)*100</f>
        <v>24.566806657333956</v>
      </c>
      <c r="MR53" s="499">
        <f t="shared" ref="MR53" si="2014">(MR52/MR$4)*100</f>
        <v>23.299261958434979</v>
      </c>
      <c r="MS53" s="499">
        <f t="shared" ref="MS53:MT53" si="2015">(MS52/MS$4)*100</f>
        <v>26.046876532313423</v>
      </c>
      <c r="MT53" s="499">
        <f t="shared" si="2015"/>
        <v>19.867235656709344</v>
      </c>
      <c r="MU53" s="497">
        <f t="shared" ref="MU53" si="2016">(MU52/MU$4)*100</f>
        <v>14.210456347603047</v>
      </c>
      <c r="MV53" s="499">
        <f t="shared" ref="MV53" si="2017">(MV52/MV$4)*100</f>
        <v>14.644524679163021</v>
      </c>
      <c r="MW53" s="499">
        <f t="shared" ref="MW53" si="2018">(MW52/MW$4)*100</f>
        <v>13.553916785637254</v>
      </c>
      <c r="MX53" s="499">
        <f t="shared" ref="MX53" si="2019">(MX52/MX$4)*100</f>
        <v>14.590327737809753</v>
      </c>
      <c r="MY53" s="499">
        <f t="shared" ref="MY53" si="2020">(MY52/MY$4)*100</f>
        <v>13.611321401139435</v>
      </c>
      <c r="MZ53" s="499">
        <f t="shared" ref="MZ53" si="2021">(MZ52/MZ$4)*100</f>
        <v>14.331694888503076</v>
      </c>
      <c r="NA53" s="499">
        <f t="shared" ref="NA53" si="2022">(NA52/NA$4)*100</f>
        <v>14.003006744701635</v>
      </c>
      <c r="NB53" s="499">
        <f t="shared" ref="NB53:NC53" si="2023">(NB52/NB$4)*100</f>
        <v>14.655832753927195</v>
      </c>
      <c r="NC53" s="499">
        <f t="shared" si="2023"/>
        <v>13.749676209742079</v>
      </c>
      <c r="ND53" s="497">
        <f t="shared" ref="ND53" si="2024">(ND52/ND$4)*100</f>
        <v>16.085129370654897</v>
      </c>
      <c r="NE53" s="498">
        <f t="shared" ref="NE53" si="2025">(NE52/NE$4)*100</f>
        <v>15.948189780605404</v>
      </c>
      <c r="NF53" s="498">
        <f t="shared" ref="NF53" si="2026">(NF52/NF$4)*100</f>
        <v>14.798342541436464</v>
      </c>
      <c r="NG53" s="498">
        <f t="shared" ref="NG53" si="2027">(NG52/NG$4)*100</f>
        <v>14.436155027067791</v>
      </c>
      <c r="NH53" s="498">
        <f t="shared" ref="NH53" si="2028">(NH52/NH$4)*100</f>
        <v>14.267091942865068</v>
      </c>
      <c r="NI53" s="499">
        <f t="shared" ref="NI53" si="2029">(NI52/NI$4)*100</f>
        <v>14.472707273477244</v>
      </c>
      <c r="NJ53" s="499">
        <f t="shared" ref="NJ53" si="2030">(NJ52/NJ$4)*100</f>
        <v>13.896208359914569</v>
      </c>
      <c r="NK53" s="499">
        <f t="shared" ref="NK53:NL53" si="2031">(NK52/NK$4)*100</f>
        <v>14.104106293400404</v>
      </c>
      <c r="NL53" s="499">
        <f t="shared" si="2031"/>
        <v>14.51409339503576</v>
      </c>
      <c r="NM53" s="497">
        <f t="shared" ref="NM53" si="2032">(NM52/NM$4)*100</f>
        <v>13.666408832008999</v>
      </c>
      <c r="NN53" s="499">
        <f t="shared" ref="NN53" si="2033">(NN52/NN$4)*100</f>
        <v>32.020423048869439</v>
      </c>
      <c r="NO53" s="499">
        <f t="shared" ref="NO53" si="2034">(NO52/NO$4)*100</f>
        <v>16.811594202898551</v>
      </c>
      <c r="NP53" s="499">
        <f t="shared" ref="NP53" si="2035">(NP52/NP$4)*100</f>
        <v>11.111111111111111</v>
      </c>
      <c r="NQ53" s="498">
        <f t="shared" ref="NQ53" si="2036">(NQ52/NQ$4)*100</f>
        <v>5.4325955734406444</v>
      </c>
      <c r="NR53" s="499">
        <f t="shared" ref="NR53" si="2037">(NR52/NR$4)*100</f>
        <v>12.954747116237799</v>
      </c>
      <c r="NS53" s="499">
        <f t="shared" ref="NS53" si="2038">(NS52/NS$4)*100</f>
        <v>13.26963906581741</v>
      </c>
      <c r="NT53" s="499">
        <f t="shared" ref="NT53" si="2039">(NT52/NT$4)*100</f>
        <v>20.019723865877712</v>
      </c>
      <c r="NU53" s="499">
        <f t="shared" ref="NU53" si="2040">(NU52/NU$4)*100</f>
        <v>13.457760314341845</v>
      </c>
      <c r="NV53" s="497">
        <f t="shared" ref="NV53" si="2041">(NV52/NV$4)*100</f>
        <v>16.004228876783984</v>
      </c>
      <c r="NW53" s="499">
        <f t="shared" ref="NW53" si="2042">(NW52/NW$4)*100</f>
        <v>16.553182142661029</v>
      </c>
      <c r="NX53" s="499">
        <f t="shared" ref="NX53" si="2043">(NX52/NX$4)*100</f>
        <v>14.872272485364554</v>
      </c>
      <c r="NY53" s="499">
        <f t="shared" ref="NY53" si="2044">(NY52/NY$4)*100</f>
        <v>14.336093623468562</v>
      </c>
      <c r="NZ53" s="499">
        <f t="shared" ref="NZ53" si="2045">(NZ52/NZ$4)*100</f>
        <v>14.030068287942996</v>
      </c>
      <c r="OA53" s="499">
        <f t="shared" ref="OA53" si="2046">(OA52/OA$4)*100</f>
        <v>14.427077776592339</v>
      </c>
      <c r="OB53" s="499">
        <f t="shared" ref="OB53" si="2047">(OB52/OB$4)*100</f>
        <v>13.880254088390323</v>
      </c>
      <c r="OC53" s="499">
        <f t="shared" ref="OC53:OD53" si="2048">(OC52/OC$4)*100</f>
        <v>14.26367312194084</v>
      </c>
      <c r="OD53" s="499">
        <f t="shared" si="2048"/>
        <v>14.484770812314238</v>
      </c>
      <c r="OE53" s="497">
        <f t="shared" ref="OE53" si="2049">(OE52/OE$4)*100</f>
        <v>17.041031873489882</v>
      </c>
      <c r="OF53" s="498">
        <f t="shared" ref="OF53" si="2050">(OF52/OF$4)*100</f>
        <v>17.424710013834201</v>
      </c>
      <c r="OG53" s="498">
        <f t="shared" ref="OG53" si="2051">(OG52/OG$4)*100</f>
        <v>17.347385973726123</v>
      </c>
      <c r="OH53" s="498">
        <f t="shared" ref="OH53" si="2052">(OH52/OH$4)*100</f>
        <v>16.96752836313382</v>
      </c>
      <c r="OI53" s="498">
        <f t="shared" ref="OI53" si="2053">(OI52/OI$4)*100</f>
        <v>16.457106136874799</v>
      </c>
      <c r="OJ53" s="499">
        <f t="shared" ref="OJ53" si="2054">(OJ52/OJ$4)*100</f>
        <v>16.657520095554766</v>
      </c>
      <c r="OK53" s="499">
        <f t="shared" ref="OK53" si="2055">(OK52/OK$4)*100</f>
        <v>16.159486114715808</v>
      </c>
      <c r="OL53" s="499">
        <f t="shared" ref="OL53:OM53" si="2056">(OL52/OL$4)*100</f>
        <v>16.741010083927023</v>
      </c>
      <c r="OM53" s="499">
        <f t="shared" si="2056"/>
        <v>16.633665463093362</v>
      </c>
      <c r="ON53" s="497">
        <f t="shared" ref="ON53" si="2057">(ON52/ON$4)*100</f>
        <v>11.53316700639175</v>
      </c>
      <c r="OO53" s="499">
        <f t="shared" ref="OO53" si="2058">(OO52/OO$4)*100</f>
        <v>14.372269973228125</v>
      </c>
      <c r="OP53" s="499">
        <f t="shared" ref="OP53" si="2059">(OP52/OP$4)*100</f>
        <v>11.071133655774448</v>
      </c>
      <c r="OQ53" s="499">
        <f t="shared" ref="OQ53" si="2060">(OQ52/OQ$4)*100</f>
        <v>10.174767886400874</v>
      </c>
      <c r="OR53" s="498">
        <f t="shared" ref="OR53" si="2061">(OR52/OR$4)*100</f>
        <v>13.231790947809138</v>
      </c>
      <c r="OS53" s="499">
        <f t="shared" ref="OS53" si="2062">(OS52/OS$4)*100</f>
        <v>10.981572019556223</v>
      </c>
      <c r="OT53" s="499">
        <f t="shared" ref="OT53" si="2063">(OT52/OT$4)*100</f>
        <v>11.438670376776717</v>
      </c>
      <c r="OU53" s="499">
        <f t="shared" ref="OU53:OV53" si="2064">(OU52/OU$4)*100</f>
        <v>12.169576059850375</v>
      </c>
      <c r="OV53" s="499">
        <f t="shared" si="2064"/>
        <v>10.959503830718715</v>
      </c>
      <c r="OW53" s="497">
        <f t="shared" ref="OW53" si="2065">(OW52/OW$4)*100</f>
        <v>16.333129744420926</v>
      </c>
      <c r="OX53" s="499">
        <f t="shared" ref="OX53" si="2066">(OX52/OX$4)*100</f>
        <v>17.024148515217632</v>
      </c>
      <c r="OY53" s="499">
        <f t="shared" ref="OY53" si="2067">(OY52/OY$4)*100</f>
        <v>16.384482430977222</v>
      </c>
      <c r="OZ53" s="499">
        <f t="shared" ref="OZ53" si="2068">(OZ52/OZ$4)*100</f>
        <v>15.853582080194888</v>
      </c>
      <c r="PA53" s="499">
        <f t="shared" ref="PA53" si="2069">(PA52/PA$4)*100</f>
        <v>16.040401779468958</v>
      </c>
      <c r="PB53" s="499">
        <f t="shared" ref="PB53" si="2070">(PB52/PB$4)*100</f>
        <v>15.947131587370322</v>
      </c>
      <c r="PC53" s="499">
        <f t="shared" ref="PC53" si="2071">(PC52/PC$4)*100</f>
        <v>15.565997598540216</v>
      </c>
      <c r="PD53" s="499">
        <f t="shared" ref="PD53:PE53" si="2072">(PD52/PD$4)*100</f>
        <v>16.150440441453963</v>
      </c>
      <c r="PE53" s="499">
        <f t="shared" si="2072"/>
        <v>15.91459693377471</v>
      </c>
      <c r="PF53" s="283"/>
      <c r="PG53" s="283"/>
    </row>
    <row r="54" spans="1:423" s="12" customFormat="1" x14ac:dyDescent="0.2">
      <c r="A54" s="11" t="s">
        <v>42</v>
      </c>
      <c r="B54" s="34">
        <f t="shared" ref="B54:B63" si="2073">SUM(AI54,CW54,GX54,HY54,LB54)</f>
        <v>6444</v>
      </c>
      <c r="C54" s="34">
        <f t="shared" ref="C54:C63" si="2074">SUM(AJ54,CX54,GY54,HZ54,LC54)</f>
        <v>6235</v>
      </c>
      <c r="D54" s="34">
        <f t="shared" ref="D54:D63" si="2075">SUM(AK54,CY54,GZ54,IA54,LD54)</f>
        <v>6353</v>
      </c>
      <c r="E54" s="34">
        <f t="shared" ref="E54:E63" si="2076">SUM(AL54,CZ54,HA54,IB54,LE54)</f>
        <v>5990</v>
      </c>
      <c r="F54" s="34">
        <f t="shared" ref="F54:F63" si="2077">SUM(AM54,DA54,HB54,IC54,LF54)</f>
        <v>6619</v>
      </c>
      <c r="G54" s="34">
        <f t="shared" ref="G54:G63" si="2078">SUM(AN54,DB54,HC54,ID54,LG54)</f>
        <v>7213</v>
      </c>
      <c r="H54" s="34">
        <f t="shared" ref="H54:H63" si="2079">SUM(AO54,DC54,HD54,IE54,LH54)</f>
        <v>7491</v>
      </c>
      <c r="I54" s="34">
        <f t="shared" ref="I54:I63" si="2080">SUM(AP54,DD54,HE54,IF54,LI54)</f>
        <v>10939</v>
      </c>
      <c r="J54" s="34">
        <f t="shared" ref="J54:J63" si="2081">SUM(AQ54,DE54,HF54,IG54,LJ54)</f>
        <v>11085</v>
      </c>
      <c r="K54" s="34">
        <f t="shared" ref="K54:K63" si="2082">SUM(AR54,DF54,ED54,EJ54,EP54,EV54,FB54,FH54,FN54,FT54,FZ54,GF54,GL54,GR54)</f>
        <v>11484</v>
      </c>
      <c r="L54" s="34">
        <f t="shared" ref="L54:L63" si="2083">SUM(AS54,DG54,EE54,EK54,EQ54,EW54,FC54,FI54,FO54,FU54,GA54,GG54,GM54,GS54)</f>
        <v>11590</v>
      </c>
      <c r="M54" s="35">
        <f t="shared" ref="M54:M63" si="2084">SUM(AT54,DH54,HG54,IH54,LK54)</f>
        <v>2763</v>
      </c>
      <c r="N54" s="29">
        <f t="shared" ref="N54:N63" si="2085">SUM(AU54,DI54,HH54,II54,LL54)</f>
        <v>3945</v>
      </c>
      <c r="O54" s="29">
        <f t="shared" ref="O54:O63" si="2086">SUM(AV54,DJ54,HI54,IJ54,LM54)</f>
        <v>3306</v>
      </c>
      <c r="P54" s="29">
        <f t="shared" ref="P54:P63" si="2087">SUM(AW54,DK54,HJ54,IK54,LN54)</f>
        <v>3384</v>
      </c>
      <c r="Q54" s="29">
        <f t="shared" ref="Q54:Q63" si="2088">SUM(AX54,DL54,HK54,IL54,LO54)</f>
        <v>3858</v>
      </c>
      <c r="R54" s="29">
        <f t="shared" ref="R54:R63" si="2089">SUM(AY54,DM54,HL54,IM54,LP54)</f>
        <v>4761</v>
      </c>
      <c r="S54" s="29">
        <f t="shared" ref="S54:S63" si="2090">SUM(AZ54,DN54,HM54,IN54,LQ54)</f>
        <v>5028</v>
      </c>
      <c r="T54" s="29">
        <f t="shared" ref="T54:T63" si="2091">SUM(BA54,DO54,HN54,IO54,LR54)</f>
        <v>6312</v>
      </c>
      <c r="U54" s="29">
        <f t="shared" ref="U54:U63" si="2092">SUM(BB54,DP54,HO54,IP54,LS54)</f>
        <v>6213</v>
      </c>
      <c r="V54" s="29">
        <f t="shared" ref="V54:V63" si="2093">SUM(BC54,DQ54,EF54,EL54,ER54,EX54,FD54,FJ54,FP54,FV54,GB54,GH54,GN54,GT54)</f>
        <v>6236</v>
      </c>
      <c r="W54" s="29">
        <f t="shared" ref="W54:W63" si="2094">SUM(BD54,DR54,EG54,EM54,ES54,EY54,FE54,FK54,FQ54,FW54,GC54,GI54,GO54,GU54)</f>
        <v>5962</v>
      </c>
      <c r="X54" s="35">
        <f t="shared" ref="X54:X63" si="2095">SUM(BE54,HP54,IQ54,LT54)</f>
        <v>9207</v>
      </c>
      <c r="Y54" s="29">
        <f t="shared" ref="Y54:Y63" si="2096">SUM(BF54,HQ54,IR54,LU54)</f>
        <v>10180</v>
      </c>
      <c r="Z54" s="29">
        <f t="shared" ref="Z54:Z63" si="2097">SUM(BG54,HR54,IS54,LV54)</f>
        <v>9659</v>
      </c>
      <c r="AA54" s="29">
        <f t="shared" ref="AA54:AA63" si="2098">SUM(BH54,HS54,IT54,LW54)</f>
        <v>9374</v>
      </c>
      <c r="AB54" s="29">
        <f t="shared" ref="AB54:AB63" si="2099">SUM(BI54,HT54,IU54,LX54)</f>
        <v>10477</v>
      </c>
      <c r="AC54" s="29">
        <f t="shared" ref="AC54:AC63" si="2100">SUM(BJ54,HU54,IV54,LY54)</f>
        <v>11974</v>
      </c>
      <c r="AD54" s="29">
        <f t="shared" ref="AD54:AD63" si="2101">SUM(BK54,HV54,IW54,LZ54)</f>
        <v>12519</v>
      </c>
      <c r="AE54" s="29">
        <f t="shared" ref="AE54:AE63" si="2102">SUM(BL54,HW54,IX54,MA54)</f>
        <v>17251</v>
      </c>
      <c r="AF54" s="29">
        <f t="shared" ref="AF54:AF63" si="2103">SUM(BM54,HX54,IY54,MB54)</f>
        <v>17298</v>
      </c>
      <c r="AG54" s="29">
        <f t="shared" ref="AG54:AG63" si="2104">SUM(BN54,EH54,EN54,ET54,EZ54,FF54,FL54,FR54,FX54,GD54,GJ54,GP54,GV54)</f>
        <v>17720</v>
      </c>
      <c r="AH54" s="29">
        <f t="shared" ref="AH54:AH63" si="2105">SUM(BO54,EI54,EO54,EU54,FA54,FG54,FM54,FS54,FY54,GE54,GK54,GQ54,GW54)</f>
        <v>17552</v>
      </c>
      <c r="AI54" s="42">
        <v>2306</v>
      </c>
      <c r="AJ54" s="31">
        <v>2180</v>
      </c>
      <c r="AK54" s="31">
        <v>2235</v>
      </c>
      <c r="AL54" s="31">
        <v>2059</v>
      </c>
      <c r="AM54" s="32">
        <v>2268</v>
      </c>
      <c r="AN54" s="32">
        <v>2455</v>
      </c>
      <c r="AO54" s="32">
        <v>2575</v>
      </c>
      <c r="AP54" s="32">
        <v>3003</v>
      </c>
      <c r="AQ54" s="32">
        <v>3142</v>
      </c>
      <c r="AR54" s="32">
        <v>3574</v>
      </c>
      <c r="AS54" s="32">
        <v>3600</v>
      </c>
      <c r="AT54" s="42">
        <v>965</v>
      </c>
      <c r="AU54" s="32">
        <v>1421</v>
      </c>
      <c r="AV54" s="32">
        <v>943</v>
      </c>
      <c r="AW54" s="32">
        <v>1072</v>
      </c>
      <c r="AX54" s="32">
        <v>1232</v>
      </c>
      <c r="AY54" s="32">
        <v>1595</v>
      </c>
      <c r="AZ54" s="32">
        <v>1631</v>
      </c>
      <c r="BA54" s="32">
        <v>2071</v>
      </c>
      <c r="BB54" s="32">
        <v>2052</v>
      </c>
      <c r="BC54" s="32">
        <v>2017</v>
      </c>
      <c r="BD54" s="32">
        <v>1919</v>
      </c>
      <c r="BE54" s="33">
        <f t="shared" ref="BE54:BE63" si="2106">SUM(BP54,AI54)</f>
        <v>4736</v>
      </c>
      <c r="BF54" s="30">
        <f t="shared" ref="BF54:BF63" si="2107">SUM(BQ54,AJ54)</f>
        <v>5655</v>
      </c>
      <c r="BG54" s="30">
        <f t="shared" ref="BG54:BG63" si="2108">SUM(BR54,AK54)</f>
        <v>4950</v>
      </c>
      <c r="BH54" s="30">
        <f t="shared" ref="BH54:BH63" si="2109">SUM(BS54,AL54)</f>
        <v>4930</v>
      </c>
      <c r="BI54" s="30">
        <f t="shared" ref="BI54:BI63" si="2110">SUM(BT54,AM54)</f>
        <v>5724</v>
      </c>
      <c r="BJ54" s="30">
        <f t="shared" ref="BJ54:BJ63" si="2111">SUM(BU54,AN54)</f>
        <v>6477</v>
      </c>
      <c r="BK54" s="30">
        <f t="shared" ref="BK54:BK63" si="2112">SUM(BV54,AO54)</f>
        <v>6667</v>
      </c>
      <c r="BL54" s="30">
        <f t="shared" ref="BL54:BL63" si="2113">SUM(BW54,AP54)</f>
        <v>7511</v>
      </c>
      <c r="BM54" s="30">
        <f t="shared" ref="BM54:BM63" si="2114">SUM(BX54,AQ54)</f>
        <v>7648</v>
      </c>
      <c r="BN54" s="30">
        <f t="shared" ref="BN54:BO63" si="2115">SUM(BY54,AR54)</f>
        <v>8174</v>
      </c>
      <c r="BO54" s="30">
        <f t="shared" si="2115"/>
        <v>8043</v>
      </c>
      <c r="BP54" s="117">
        <f t="shared" ref="BP54:BP63" si="2116">+AT54+DH54</f>
        <v>2430</v>
      </c>
      <c r="BQ54" s="118">
        <f t="shared" ref="BQ54:BQ63" si="2117">+AU54+DI54</f>
        <v>3475</v>
      </c>
      <c r="BR54" s="118">
        <f t="shared" ref="BR54:BR63" si="2118">+AV54+DJ54</f>
        <v>2715</v>
      </c>
      <c r="BS54" s="118">
        <f t="shared" ref="BS54:BS63" si="2119">+AW54+DK54</f>
        <v>2871</v>
      </c>
      <c r="BT54" s="118">
        <f t="shared" ref="BT54:BT63" si="2120">+AX54+DL54</f>
        <v>3456</v>
      </c>
      <c r="BU54" s="118">
        <f t="shared" ref="BU54:BU63" si="2121">+AY54+DM54</f>
        <v>4022</v>
      </c>
      <c r="BV54" s="118">
        <f t="shared" ref="BV54:BV63" si="2122">+AZ54+DN54</f>
        <v>4092</v>
      </c>
      <c r="BW54" s="118">
        <f t="shared" ref="BW54:BW63" si="2123">+BA54+DO54</f>
        <v>4508</v>
      </c>
      <c r="BX54" s="118">
        <f t="shared" ref="BX54:BX63" si="2124">+BB54+DP54</f>
        <v>4506</v>
      </c>
      <c r="BY54" s="118">
        <f t="shared" ref="BY54:BZ63" si="2125">+BC54+DQ54</f>
        <v>4600</v>
      </c>
      <c r="BZ54" s="118">
        <f t="shared" si="2125"/>
        <v>4443</v>
      </c>
      <c r="CA54" s="400">
        <f t="shared" si="174"/>
        <v>0.51309121621621623</v>
      </c>
      <c r="CB54" s="401">
        <f t="shared" si="175"/>
        <v>0.614500442086649</v>
      </c>
      <c r="CC54" s="401">
        <f t="shared" si="176"/>
        <v>0.54848484848484846</v>
      </c>
      <c r="CD54" s="401">
        <f t="shared" si="177"/>
        <v>0.58235294117647063</v>
      </c>
      <c r="CE54" s="401">
        <f t="shared" si="178"/>
        <v>0.60377358490566035</v>
      </c>
      <c r="CF54" s="401">
        <f t="shared" si="179"/>
        <v>0.62096649683495442</v>
      </c>
      <c r="CG54" s="401">
        <f t="shared" si="180"/>
        <v>0.61376931153442327</v>
      </c>
      <c r="CH54" s="401">
        <f t="shared" ref="CH54:CH63" si="2126">+BW54/BL54</f>
        <v>0.60018639328984158</v>
      </c>
      <c r="CI54" s="401">
        <f t="shared" ref="CI54:CI63" si="2127">+BX54/BM54</f>
        <v>0.58917364016736407</v>
      </c>
      <c r="CJ54" s="401">
        <f t="shared" ref="CJ54:CK63" si="2128">+BY54/BN54</f>
        <v>0.56275997063861027</v>
      </c>
      <c r="CK54" s="401">
        <f t="shared" si="2128"/>
        <v>0.55240581872435657</v>
      </c>
      <c r="CL54" s="119">
        <f t="shared" ref="CL54:CL63" si="2129">+BP54/AI54</f>
        <v>1.0537727666955767</v>
      </c>
      <c r="CM54" s="120">
        <f t="shared" ref="CM54:CM63" si="2130">+BQ54/AJ54</f>
        <v>1.5940366972477065</v>
      </c>
      <c r="CN54" s="120">
        <f t="shared" ref="CN54:CN63" si="2131">+BR54/AK54</f>
        <v>1.2147651006711409</v>
      </c>
      <c r="CO54" s="120">
        <f t="shared" ref="CO54:CO63" si="2132">+BS54/AL54</f>
        <v>1.3943661971830985</v>
      </c>
      <c r="CP54" s="120">
        <f t="shared" ref="CP54:CP63" si="2133">+BT54/AM54</f>
        <v>1.5238095238095237</v>
      </c>
      <c r="CQ54" s="120">
        <f t="shared" ref="CQ54:CQ63" si="2134">+BU54/AN54</f>
        <v>1.6382892057026477</v>
      </c>
      <c r="CR54" s="120">
        <f t="shared" ref="CR54:CR63" si="2135">+BV54/AO54</f>
        <v>1.5891262135922331</v>
      </c>
      <c r="CS54" s="120">
        <f t="shared" ref="CS54:CS63" si="2136">+BW54/AP54</f>
        <v>1.5011655011655012</v>
      </c>
      <c r="CT54" s="120">
        <f t="shared" ref="CT54:CT63" si="2137">+BX54/AQ54</f>
        <v>1.4341183959261616</v>
      </c>
      <c r="CU54" s="120">
        <f t="shared" ref="CU54:CU63" si="2138">+BY54/AR54</f>
        <v>1.2870733072188025</v>
      </c>
      <c r="CV54" s="120"/>
      <c r="CW54" s="70" t="s">
        <v>36</v>
      </c>
      <c r="CX54" s="39" t="s">
        <v>36</v>
      </c>
      <c r="CY54" s="284" t="s">
        <v>36</v>
      </c>
      <c r="CZ54" s="284" t="s">
        <v>36</v>
      </c>
      <c r="DA54" s="285" t="s">
        <v>36</v>
      </c>
      <c r="DB54" s="285" t="s">
        <v>36</v>
      </c>
      <c r="DC54" s="285" t="s">
        <v>36</v>
      </c>
      <c r="DD54" s="285" t="s">
        <v>36</v>
      </c>
      <c r="DE54" s="14" t="s">
        <v>36</v>
      </c>
      <c r="DF54" s="14" t="s">
        <v>36</v>
      </c>
      <c r="DG54" s="14" t="s">
        <v>36</v>
      </c>
      <c r="DH54" s="281">
        <v>1465</v>
      </c>
      <c r="DI54" s="280">
        <v>2054</v>
      </c>
      <c r="DJ54" s="280">
        <v>1772</v>
      </c>
      <c r="DK54" s="280">
        <v>1799</v>
      </c>
      <c r="DL54" s="280">
        <v>2224</v>
      </c>
      <c r="DM54" s="280">
        <v>2427</v>
      </c>
      <c r="DN54" s="280">
        <v>2461</v>
      </c>
      <c r="DO54" s="280">
        <v>2437</v>
      </c>
      <c r="DP54" s="32">
        <v>2454</v>
      </c>
      <c r="DQ54" s="32">
        <v>2583</v>
      </c>
      <c r="DR54" s="32">
        <v>2524</v>
      </c>
      <c r="DS54" s="286">
        <f t="shared" ref="DS54:DS63" si="2139">SUM(DH54,CW54)</f>
        <v>1465</v>
      </c>
      <c r="DT54" s="287">
        <f t="shared" ref="DT54:DT63" si="2140">SUM(DI54,CX54)</f>
        <v>2054</v>
      </c>
      <c r="DU54" s="287">
        <f t="shared" ref="DU54:DU63" si="2141">SUM(DJ54,CY54)</f>
        <v>1772</v>
      </c>
      <c r="DV54" s="287">
        <f t="shared" ref="DV54:DV63" si="2142">SUM(DK54,CZ54)</f>
        <v>1799</v>
      </c>
      <c r="DW54" s="287">
        <f t="shared" ref="DW54:DW63" si="2143">SUM(DL54,DA54)</f>
        <v>2224</v>
      </c>
      <c r="DX54" s="287">
        <f t="shared" ref="DX54:DX63" si="2144">SUM(DM54,DB54)</f>
        <v>2427</v>
      </c>
      <c r="DY54" s="287">
        <f t="shared" ref="DY54:DY63" si="2145">SUM(DN54,DC54)</f>
        <v>2461</v>
      </c>
      <c r="DZ54" s="287">
        <f t="shared" ref="DZ54:DZ63" si="2146">SUM(DO54,DD54)</f>
        <v>2437</v>
      </c>
      <c r="EA54" s="287">
        <f t="shared" ref="EA54:EA63" si="2147">SUM(DP54,DE54)</f>
        <v>2454</v>
      </c>
      <c r="EB54" s="287">
        <f t="shared" ref="EB54:EC63" si="2148">SUM(DQ54,DF54)</f>
        <v>2583</v>
      </c>
      <c r="EC54" s="287">
        <f t="shared" si="2148"/>
        <v>2524</v>
      </c>
      <c r="ED54" s="461">
        <v>192</v>
      </c>
      <c r="EE54" s="444">
        <v>175</v>
      </c>
      <c r="EF54" s="462">
        <v>31</v>
      </c>
      <c r="EG54" s="462">
        <v>29</v>
      </c>
      <c r="EH54" s="468">
        <f t="shared" ref="EH54:EH63" si="2149">SUM(EF54,ED54)</f>
        <v>223</v>
      </c>
      <c r="EI54" s="468">
        <f t="shared" ref="EI54:EI63" si="2150">SUM(EG54,EE54)</f>
        <v>204</v>
      </c>
      <c r="EJ54" s="461">
        <v>226</v>
      </c>
      <c r="EK54" s="641">
        <v>245</v>
      </c>
      <c r="EL54" s="462">
        <v>42</v>
      </c>
      <c r="EM54" s="462">
        <v>58</v>
      </c>
      <c r="EN54" s="468">
        <f t="shared" ref="EN54:EO63" si="2151">SUM(EL54,EJ54)</f>
        <v>268</v>
      </c>
      <c r="EO54" s="468">
        <f t="shared" si="2151"/>
        <v>303</v>
      </c>
      <c r="EP54" s="461">
        <v>511</v>
      </c>
      <c r="EQ54" s="444">
        <v>498</v>
      </c>
      <c r="ER54" s="462">
        <v>8</v>
      </c>
      <c r="ES54" s="462">
        <v>4</v>
      </c>
      <c r="ET54" s="468">
        <f t="shared" ref="ET54:EU63" si="2152">SUM(ER54,EP54)</f>
        <v>519</v>
      </c>
      <c r="EU54" s="468">
        <f t="shared" si="2152"/>
        <v>502</v>
      </c>
      <c r="EV54" s="461">
        <v>482</v>
      </c>
      <c r="EW54" s="444">
        <v>492</v>
      </c>
      <c r="EX54" s="462">
        <v>18</v>
      </c>
      <c r="EY54" s="462">
        <v>20</v>
      </c>
      <c r="EZ54" s="468">
        <f t="shared" ref="EZ54:FA63" si="2153">SUM(EX54,EV54)</f>
        <v>500</v>
      </c>
      <c r="FA54" s="468">
        <f t="shared" si="2153"/>
        <v>512</v>
      </c>
      <c r="FB54" s="461">
        <v>853</v>
      </c>
      <c r="FC54" s="444">
        <v>834</v>
      </c>
      <c r="FD54" s="462">
        <v>88</v>
      </c>
      <c r="FE54" s="462">
        <v>79</v>
      </c>
      <c r="FF54" s="468">
        <f t="shared" ref="FF54:FG63" si="2154">SUM(FD54,FB54)</f>
        <v>941</v>
      </c>
      <c r="FG54" s="468">
        <f t="shared" si="2154"/>
        <v>913</v>
      </c>
      <c r="FH54" s="461">
        <v>398</v>
      </c>
      <c r="FI54" s="444">
        <v>444</v>
      </c>
      <c r="FJ54" s="462">
        <v>131</v>
      </c>
      <c r="FK54" s="462">
        <v>132</v>
      </c>
      <c r="FL54" s="468">
        <f t="shared" ref="FL54:FM63" si="2155">SUM(FJ54,FH54)</f>
        <v>529</v>
      </c>
      <c r="FM54" s="468">
        <f t="shared" si="2155"/>
        <v>576</v>
      </c>
      <c r="FN54" s="461">
        <v>1157</v>
      </c>
      <c r="FO54" s="444">
        <v>1121</v>
      </c>
      <c r="FP54" s="462">
        <v>701</v>
      </c>
      <c r="FQ54" s="462">
        <v>650</v>
      </c>
      <c r="FR54" s="468">
        <f t="shared" ref="FR54:FS63" si="2156">SUM(FP54,FN54)</f>
        <v>1858</v>
      </c>
      <c r="FS54" s="468">
        <f t="shared" si="2156"/>
        <v>1771</v>
      </c>
      <c r="FT54" s="461">
        <v>864</v>
      </c>
      <c r="FU54" s="444">
        <v>948</v>
      </c>
      <c r="FV54" s="462">
        <v>176</v>
      </c>
      <c r="FW54" s="462">
        <v>163</v>
      </c>
      <c r="FX54" s="468">
        <f t="shared" ref="FX54:FY63" si="2157">SUM(FV54,FT54)</f>
        <v>1040</v>
      </c>
      <c r="FY54" s="468">
        <f t="shared" si="2157"/>
        <v>1111</v>
      </c>
      <c r="FZ54" s="461">
        <v>15</v>
      </c>
      <c r="GA54" s="444">
        <v>11</v>
      </c>
      <c r="GB54" s="462">
        <v>1</v>
      </c>
      <c r="GC54" s="462">
        <v>1</v>
      </c>
      <c r="GD54" s="468">
        <f t="shared" ref="GD54:GE63" si="2158">SUM(GB54,FZ54)</f>
        <v>16</v>
      </c>
      <c r="GE54" s="468">
        <f t="shared" si="2158"/>
        <v>12</v>
      </c>
      <c r="GF54" s="461">
        <v>2426</v>
      </c>
      <c r="GG54" s="444">
        <v>2522</v>
      </c>
      <c r="GH54" s="462">
        <v>421</v>
      </c>
      <c r="GI54" s="462">
        <v>373</v>
      </c>
      <c r="GJ54" s="468">
        <f t="shared" ref="GJ54:GK63" si="2159">SUM(GH54,GF54)</f>
        <v>2847</v>
      </c>
      <c r="GK54" s="468">
        <f t="shared" si="2159"/>
        <v>2895</v>
      </c>
      <c r="GL54" s="461">
        <v>740</v>
      </c>
      <c r="GM54" s="444">
        <v>667</v>
      </c>
      <c r="GN54" s="462">
        <v>7</v>
      </c>
      <c r="GO54" s="462">
        <v>4</v>
      </c>
      <c r="GP54" s="468">
        <f t="shared" ref="GP54:GQ63" si="2160">SUM(GN54,GL54)</f>
        <v>747</v>
      </c>
      <c r="GQ54" s="468">
        <f t="shared" si="2160"/>
        <v>671</v>
      </c>
      <c r="GR54" s="461">
        <v>46</v>
      </c>
      <c r="GS54" s="444">
        <v>33</v>
      </c>
      <c r="GT54" s="462">
        <v>12</v>
      </c>
      <c r="GU54" s="462">
        <v>6</v>
      </c>
      <c r="GV54" s="327">
        <f t="shared" ref="GV54:GW63" si="2161">SUM(GT54,GR54)</f>
        <v>58</v>
      </c>
      <c r="GW54" s="327">
        <f t="shared" si="2161"/>
        <v>39</v>
      </c>
      <c r="GX54" s="501">
        <v>244</v>
      </c>
      <c r="GY54" s="502">
        <v>250</v>
      </c>
      <c r="GZ54" s="502">
        <v>239</v>
      </c>
      <c r="HA54" s="502">
        <v>275</v>
      </c>
      <c r="HB54" s="503">
        <v>221</v>
      </c>
      <c r="HC54" s="503">
        <v>252</v>
      </c>
      <c r="HD54" s="503">
        <v>235</v>
      </c>
      <c r="HE54" s="503">
        <v>431</v>
      </c>
      <c r="HF54" s="504">
        <v>429</v>
      </c>
      <c r="HG54" s="501">
        <v>1</v>
      </c>
      <c r="HH54" s="503">
        <v>5</v>
      </c>
      <c r="HI54" s="503">
        <v>6</v>
      </c>
      <c r="HJ54" s="503">
        <v>9</v>
      </c>
      <c r="HK54" s="503">
        <v>1</v>
      </c>
      <c r="HL54" s="503">
        <v>2</v>
      </c>
      <c r="HM54" s="503">
        <v>1</v>
      </c>
      <c r="HN54" s="503">
        <v>3</v>
      </c>
      <c r="HO54" s="504">
        <v>12</v>
      </c>
      <c r="HP54" s="505">
        <f t="shared" ref="HP54:HP63" si="2162">SUM(HG54,GX54)</f>
        <v>245</v>
      </c>
      <c r="HQ54" s="506">
        <f t="shared" ref="HQ54:HQ63" si="2163">SUM(HH54,GY54)</f>
        <v>255</v>
      </c>
      <c r="HR54" s="506">
        <f t="shared" ref="HR54:HR63" si="2164">SUM(HI54,GZ54)</f>
        <v>245</v>
      </c>
      <c r="HS54" s="506">
        <f t="shared" ref="HS54:HS63" si="2165">SUM(HJ54,HA54)</f>
        <v>284</v>
      </c>
      <c r="HT54" s="506">
        <f t="shared" ref="HT54:HT63" si="2166">SUM(HK54,HB54)</f>
        <v>222</v>
      </c>
      <c r="HU54" s="506">
        <f t="shared" ref="HU54:HU63" si="2167">SUM(HL54,HC54)</f>
        <v>254</v>
      </c>
      <c r="HV54" s="506">
        <f t="shared" ref="HV54:HV63" si="2168">SUM(HM54,HD54)</f>
        <v>236</v>
      </c>
      <c r="HW54" s="506">
        <f t="shared" ref="HW54:HW63" si="2169">SUM(HN54,HE54)</f>
        <v>434</v>
      </c>
      <c r="HX54" s="506">
        <f t="shared" ref="HX54:HX63" si="2170">SUM(HO54,HF54)</f>
        <v>441</v>
      </c>
      <c r="HY54" s="505">
        <f t="shared" si="226"/>
        <v>1529</v>
      </c>
      <c r="HZ54" s="507">
        <f t="shared" si="227"/>
        <v>1577</v>
      </c>
      <c r="IA54" s="507">
        <f t="shared" si="228"/>
        <v>1709</v>
      </c>
      <c r="IB54" s="507">
        <f t="shared" si="229"/>
        <v>1746</v>
      </c>
      <c r="IC54" s="508">
        <f t="shared" si="230"/>
        <v>2388</v>
      </c>
      <c r="ID54" s="508">
        <f t="shared" si="231"/>
        <v>2640</v>
      </c>
      <c r="IE54" s="508">
        <f t="shared" si="232"/>
        <v>2785</v>
      </c>
      <c r="IF54" s="508">
        <f t="shared" si="233"/>
        <v>4991</v>
      </c>
      <c r="IG54" s="508">
        <f t="shared" si="233"/>
        <v>5031</v>
      </c>
      <c r="IH54" s="505">
        <f t="shared" si="234"/>
        <v>197</v>
      </c>
      <c r="II54" s="506">
        <f t="shared" si="235"/>
        <v>315</v>
      </c>
      <c r="IJ54" s="506">
        <f t="shared" si="236"/>
        <v>415</v>
      </c>
      <c r="IK54" s="506">
        <f t="shared" si="237"/>
        <v>460</v>
      </c>
      <c r="IL54" s="506">
        <f t="shared" si="238"/>
        <v>329</v>
      </c>
      <c r="IM54" s="506">
        <f t="shared" si="239"/>
        <v>680</v>
      </c>
      <c r="IN54" s="506">
        <f t="shared" si="240"/>
        <v>874</v>
      </c>
      <c r="IO54" s="506">
        <f t="shared" si="241"/>
        <v>1595</v>
      </c>
      <c r="IP54" s="506">
        <f t="shared" si="241"/>
        <v>1458</v>
      </c>
      <c r="IQ54" s="505">
        <f t="shared" si="242"/>
        <v>1726</v>
      </c>
      <c r="IR54" s="506">
        <f t="shared" si="243"/>
        <v>1892</v>
      </c>
      <c r="IS54" s="506">
        <f t="shared" si="244"/>
        <v>2124</v>
      </c>
      <c r="IT54" s="506">
        <f t="shared" si="245"/>
        <v>2206</v>
      </c>
      <c r="IU54" s="506">
        <f t="shared" si="246"/>
        <v>2717</v>
      </c>
      <c r="IV54" s="506">
        <f t="shared" si="247"/>
        <v>3320</v>
      </c>
      <c r="IW54" s="506">
        <f t="shared" si="248"/>
        <v>3659</v>
      </c>
      <c r="IX54" s="506">
        <f t="shared" si="249"/>
        <v>6586</v>
      </c>
      <c r="IY54" s="506">
        <f t="shared" si="249"/>
        <v>6489</v>
      </c>
      <c r="IZ54" s="501">
        <v>1392</v>
      </c>
      <c r="JA54" s="502">
        <v>1446</v>
      </c>
      <c r="JB54" s="502">
        <v>1582</v>
      </c>
      <c r="JC54" s="502">
        <v>1636</v>
      </c>
      <c r="JD54" s="503">
        <v>2323</v>
      </c>
      <c r="JE54" s="503">
        <v>2570</v>
      </c>
      <c r="JF54" s="503">
        <v>2716</v>
      </c>
      <c r="JG54" s="503">
        <v>4331</v>
      </c>
      <c r="JH54" s="504">
        <v>4382</v>
      </c>
      <c r="JI54" s="501">
        <v>187</v>
      </c>
      <c r="JJ54" s="503">
        <v>302</v>
      </c>
      <c r="JK54" s="503">
        <v>408</v>
      </c>
      <c r="JL54" s="503">
        <v>350</v>
      </c>
      <c r="JM54" s="503">
        <v>324</v>
      </c>
      <c r="JN54" s="503">
        <v>675</v>
      </c>
      <c r="JO54" s="503">
        <v>872</v>
      </c>
      <c r="JP54" s="503">
        <v>1394</v>
      </c>
      <c r="JQ54" s="504">
        <v>1253</v>
      </c>
      <c r="JR54" s="505">
        <f t="shared" ref="JR54:JR63" si="2171">SUM(JI54,IZ54)</f>
        <v>1579</v>
      </c>
      <c r="JS54" s="506">
        <f t="shared" ref="JS54:JS63" si="2172">SUM(JJ54,JA54)</f>
        <v>1748</v>
      </c>
      <c r="JT54" s="506">
        <f t="shared" ref="JT54:JT63" si="2173">SUM(JK54,JB54)</f>
        <v>1990</v>
      </c>
      <c r="JU54" s="506">
        <f t="shared" ref="JU54:JU63" si="2174">SUM(JL54,JC54)</f>
        <v>1986</v>
      </c>
      <c r="JV54" s="506">
        <f t="shared" ref="JV54:JV63" si="2175">SUM(JM54,JD54)</f>
        <v>2647</v>
      </c>
      <c r="JW54" s="506">
        <f t="shared" ref="JW54:JW63" si="2176">SUM(JN54,JE54)</f>
        <v>3245</v>
      </c>
      <c r="JX54" s="506">
        <f t="shared" ref="JX54:JX63" si="2177">SUM(JO54,JF54)</f>
        <v>3588</v>
      </c>
      <c r="JY54" s="506">
        <f t="shared" ref="JY54:JZ63" si="2178">SUM(JP54,JG54)</f>
        <v>5725</v>
      </c>
      <c r="JZ54" s="506">
        <f t="shared" si="2178"/>
        <v>5635</v>
      </c>
      <c r="KA54" s="501">
        <v>137</v>
      </c>
      <c r="KB54" s="502">
        <v>131</v>
      </c>
      <c r="KC54" s="502">
        <v>127</v>
      </c>
      <c r="KD54" s="502">
        <v>110</v>
      </c>
      <c r="KE54" s="503">
        <v>65</v>
      </c>
      <c r="KF54" s="503">
        <v>70</v>
      </c>
      <c r="KG54" s="503">
        <v>69</v>
      </c>
      <c r="KH54" s="503">
        <v>660</v>
      </c>
      <c r="KI54" s="504">
        <v>649</v>
      </c>
      <c r="KJ54" s="501">
        <v>10</v>
      </c>
      <c r="KK54" s="503">
        <v>13</v>
      </c>
      <c r="KL54" s="503">
        <v>7</v>
      </c>
      <c r="KM54" s="503">
        <v>110</v>
      </c>
      <c r="KN54" s="503">
        <v>5</v>
      </c>
      <c r="KO54" s="503">
        <v>5</v>
      </c>
      <c r="KP54" s="503">
        <v>2</v>
      </c>
      <c r="KQ54" s="503">
        <v>201</v>
      </c>
      <c r="KR54" s="504">
        <v>205</v>
      </c>
      <c r="KS54" s="505">
        <f t="shared" ref="KS54:KS63" si="2179">SUM(KJ54,KA54)</f>
        <v>147</v>
      </c>
      <c r="KT54" s="506">
        <f t="shared" ref="KT54:KT63" si="2180">SUM(KK54,KB54)</f>
        <v>144</v>
      </c>
      <c r="KU54" s="506">
        <f t="shared" ref="KU54:KU63" si="2181">SUM(KL54,KC54)</f>
        <v>134</v>
      </c>
      <c r="KV54" s="506">
        <f t="shared" ref="KV54:KV63" si="2182">SUM(KM54,KD54)</f>
        <v>220</v>
      </c>
      <c r="KW54" s="506">
        <f t="shared" ref="KW54:KW63" si="2183">SUM(KN54,KE54)</f>
        <v>70</v>
      </c>
      <c r="KX54" s="506">
        <f t="shared" ref="KX54:KX63" si="2184">SUM(KO54,KF54)</f>
        <v>75</v>
      </c>
      <c r="KY54" s="506">
        <f t="shared" ref="KY54:KY63" si="2185">SUM(KP54,KG54)</f>
        <v>71</v>
      </c>
      <c r="KZ54" s="506">
        <f t="shared" ref="KZ54:LA63" si="2186">SUM(KQ54,KH54)</f>
        <v>861</v>
      </c>
      <c r="LA54" s="506">
        <f t="shared" si="2186"/>
        <v>854</v>
      </c>
      <c r="LB54" s="505">
        <f t="shared" si="258"/>
        <v>2365</v>
      </c>
      <c r="LC54" s="507">
        <f t="shared" si="259"/>
        <v>2228</v>
      </c>
      <c r="LD54" s="507">
        <f t="shared" si="260"/>
        <v>2170</v>
      </c>
      <c r="LE54" s="507">
        <f t="shared" si="261"/>
        <v>1910</v>
      </c>
      <c r="LF54" s="508">
        <f t="shared" si="262"/>
        <v>1742</v>
      </c>
      <c r="LG54" s="508">
        <f t="shared" si="263"/>
        <v>1866</v>
      </c>
      <c r="LH54" s="508">
        <f t="shared" si="264"/>
        <v>1896</v>
      </c>
      <c r="LI54" s="508">
        <f t="shared" si="265"/>
        <v>2514</v>
      </c>
      <c r="LJ54" s="508">
        <f t="shared" si="265"/>
        <v>2483</v>
      </c>
      <c r="LK54" s="505">
        <f t="shared" si="266"/>
        <v>135</v>
      </c>
      <c r="LL54" s="506">
        <f t="shared" si="267"/>
        <v>150</v>
      </c>
      <c r="LM54" s="506">
        <f t="shared" si="268"/>
        <v>170</v>
      </c>
      <c r="LN54" s="506">
        <f t="shared" si="269"/>
        <v>44</v>
      </c>
      <c r="LO54" s="506">
        <f t="shared" si="270"/>
        <v>72</v>
      </c>
      <c r="LP54" s="506">
        <f t="shared" si="271"/>
        <v>57</v>
      </c>
      <c r="LQ54" s="506">
        <f t="shared" si="272"/>
        <v>61</v>
      </c>
      <c r="LR54" s="506">
        <f t="shared" si="273"/>
        <v>206</v>
      </c>
      <c r="LS54" s="506">
        <f t="shared" si="273"/>
        <v>237</v>
      </c>
      <c r="LT54" s="505">
        <f t="shared" si="274"/>
        <v>2500</v>
      </c>
      <c r="LU54" s="506">
        <f t="shared" si="275"/>
        <v>2378</v>
      </c>
      <c r="LV54" s="506">
        <f t="shared" si="276"/>
        <v>2340</v>
      </c>
      <c r="LW54" s="506">
        <f t="shared" si="277"/>
        <v>1954</v>
      </c>
      <c r="LX54" s="506">
        <f t="shared" si="278"/>
        <v>1814</v>
      </c>
      <c r="LY54" s="506">
        <f t="shared" si="279"/>
        <v>1923</v>
      </c>
      <c r="LZ54" s="506">
        <f t="shared" si="280"/>
        <v>1957</v>
      </c>
      <c r="MA54" s="506">
        <f t="shared" si="281"/>
        <v>2720</v>
      </c>
      <c r="MB54" s="506">
        <f t="shared" si="281"/>
        <v>2720</v>
      </c>
      <c r="MC54" s="501">
        <v>951</v>
      </c>
      <c r="MD54" s="502">
        <v>897</v>
      </c>
      <c r="ME54" s="502">
        <v>876</v>
      </c>
      <c r="MF54" s="502">
        <v>758</v>
      </c>
      <c r="MG54" s="503">
        <v>677</v>
      </c>
      <c r="MH54" s="503">
        <v>694</v>
      </c>
      <c r="MI54" s="503">
        <v>699</v>
      </c>
      <c r="MJ54" s="503">
        <v>1188</v>
      </c>
      <c r="MK54" s="504">
        <v>1175</v>
      </c>
      <c r="ML54" s="501">
        <v>98</v>
      </c>
      <c r="MM54" s="503">
        <v>103</v>
      </c>
      <c r="MN54" s="503">
        <v>104</v>
      </c>
      <c r="MO54" s="503">
        <v>17</v>
      </c>
      <c r="MP54" s="503">
        <v>58</v>
      </c>
      <c r="MQ54" s="503">
        <v>49</v>
      </c>
      <c r="MR54" s="503">
        <v>43</v>
      </c>
      <c r="MS54" s="503">
        <v>154</v>
      </c>
      <c r="MT54" s="504">
        <v>130</v>
      </c>
      <c r="MU54" s="505">
        <f t="shared" ref="MU54:MU63" si="2187">SUM(ML54,MC54)</f>
        <v>1049</v>
      </c>
      <c r="MV54" s="506">
        <f t="shared" ref="MV54:MV63" si="2188">SUM(MM54,MD54)</f>
        <v>1000</v>
      </c>
      <c r="MW54" s="506">
        <f t="shared" ref="MW54:MW63" si="2189">SUM(MN54,ME54)</f>
        <v>980</v>
      </c>
      <c r="MX54" s="506">
        <f t="shared" ref="MX54:MX63" si="2190">SUM(MO54,MF54)</f>
        <v>775</v>
      </c>
      <c r="MY54" s="506">
        <f t="shared" ref="MY54:MY63" si="2191">SUM(MP54,MG54)</f>
        <v>735</v>
      </c>
      <c r="MZ54" s="506">
        <f t="shared" ref="MZ54:MZ63" si="2192">SUM(MQ54,MH54)</f>
        <v>743</v>
      </c>
      <c r="NA54" s="506">
        <f t="shared" ref="NA54:NA63" si="2193">SUM(MR54,MI54)</f>
        <v>742</v>
      </c>
      <c r="NB54" s="506">
        <f t="shared" ref="NB54:NC63" si="2194">SUM(MS54,MJ54)</f>
        <v>1342</v>
      </c>
      <c r="NC54" s="506">
        <f t="shared" si="2194"/>
        <v>1305</v>
      </c>
      <c r="ND54" s="501">
        <v>235</v>
      </c>
      <c r="NE54" s="502">
        <v>340</v>
      </c>
      <c r="NF54" s="502">
        <v>250</v>
      </c>
      <c r="NG54" s="502">
        <v>231</v>
      </c>
      <c r="NH54" s="503">
        <v>220</v>
      </c>
      <c r="NI54" s="503">
        <v>244</v>
      </c>
      <c r="NJ54" s="503">
        <v>235</v>
      </c>
      <c r="NK54" s="503">
        <v>258</v>
      </c>
      <c r="NL54" s="504">
        <v>265</v>
      </c>
      <c r="NM54" s="501">
        <v>2</v>
      </c>
      <c r="NN54" s="503">
        <v>2</v>
      </c>
      <c r="NO54" s="503">
        <v>2</v>
      </c>
      <c r="NP54" s="503">
        <v>1</v>
      </c>
      <c r="NQ54" s="503">
        <v>0</v>
      </c>
      <c r="NR54" s="503">
        <v>0</v>
      </c>
      <c r="NS54" s="503"/>
      <c r="NT54" s="503">
        <v>13</v>
      </c>
      <c r="NU54" s="504">
        <v>66</v>
      </c>
      <c r="NV54" s="505">
        <f t="shared" ref="NV54:NV63" si="2195">SUM(NM54,ND54)</f>
        <v>237</v>
      </c>
      <c r="NW54" s="506">
        <f t="shared" ref="NW54:NW63" si="2196">SUM(NN54,NE54)</f>
        <v>342</v>
      </c>
      <c r="NX54" s="506">
        <f t="shared" ref="NX54:NX63" si="2197">SUM(NO54,NF54)</f>
        <v>252</v>
      </c>
      <c r="NY54" s="506">
        <f t="shared" ref="NY54:NY63" si="2198">SUM(NP54,NG54)</f>
        <v>232</v>
      </c>
      <c r="NZ54" s="506">
        <f t="shared" ref="NZ54:NZ63" si="2199">SUM(NQ54,NH54)</f>
        <v>220</v>
      </c>
      <c r="OA54" s="506">
        <f t="shared" ref="OA54:OA63" si="2200">SUM(NR54,NI54)</f>
        <v>244</v>
      </c>
      <c r="OB54" s="506">
        <f t="shared" ref="OB54:OB63" si="2201">SUM(NS54,NJ54)</f>
        <v>235</v>
      </c>
      <c r="OC54" s="506">
        <f t="shared" ref="OC54:OD63" si="2202">SUM(NT54,NK54)</f>
        <v>271</v>
      </c>
      <c r="OD54" s="506">
        <f t="shared" si="2202"/>
        <v>331</v>
      </c>
      <c r="OE54" s="501">
        <v>1179</v>
      </c>
      <c r="OF54" s="502">
        <v>991</v>
      </c>
      <c r="OG54" s="502">
        <v>1044</v>
      </c>
      <c r="OH54" s="502">
        <v>921</v>
      </c>
      <c r="OI54" s="503">
        <v>845</v>
      </c>
      <c r="OJ54" s="503">
        <v>928</v>
      </c>
      <c r="OK54" s="503">
        <v>962</v>
      </c>
      <c r="OL54" s="503">
        <v>1068</v>
      </c>
      <c r="OM54" s="504">
        <v>1043</v>
      </c>
      <c r="ON54" s="501">
        <v>35</v>
      </c>
      <c r="OO54" s="503">
        <v>45</v>
      </c>
      <c r="OP54" s="503">
        <v>64</v>
      </c>
      <c r="OQ54" s="503">
        <v>26</v>
      </c>
      <c r="OR54" s="503">
        <v>14</v>
      </c>
      <c r="OS54" s="503">
        <v>8</v>
      </c>
      <c r="OT54" s="503">
        <v>18</v>
      </c>
      <c r="OU54" s="503">
        <v>39</v>
      </c>
      <c r="OV54" s="504">
        <v>41</v>
      </c>
      <c r="OW54" s="505">
        <f t="shared" ref="OW54:OW63" si="2203">SUM(ON54,OE54)</f>
        <v>1214</v>
      </c>
      <c r="OX54" s="506">
        <f t="shared" ref="OX54:OX63" si="2204">SUM(OO54,OF54)</f>
        <v>1036</v>
      </c>
      <c r="OY54" s="506">
        <f t="shared" ref="OY54:OY63" si="2205">SUM(OP54,OG54)</f>
        <v>1108</v>
      </c>
      <c r="OZ54" s="506">
        <f t="shared" ref="OZ54:OZ63" si="2206">SUM(OQ54,OH54)</f>
        <v>947</v>
      </c>
      <c r="PA54" s="506">
        <f t="shared" ref="PA54:PA63" si="2207">SUM(OR54,OI54)</f>
        <v>859</v>
      </c>
      <c r="PB54" s="506">
        <f t="shared" ref="PB54:PB63" si="2208">SUM(OS54,OJ54)</f>
        <v>936</v>
      </c>
      <c r="PC54" s="506">
        <f t="shared" ref="PC54:PC63" si="2209">SUM(OT54,OK54)</f>
        <v>980</v>
      </c>
      <c r="PD54" s="506">
        <f t="shared" ref="PD54:PE63" si="2210">SUM(OU54,OL54)</f>
        <v>1107</v>
      </c>
      <c r="PE54" s="506">
        <f t="shared" si="2210"/>
        <v>1084</v>
      </c>
      <c r="PF54" s="277"/>
      <c r="PG54" s="277"/>
    </row>
    <row r="55" spans="1:423" s="12" customFormat="1" x14ac:dyDescent="0.2">
      <c r="A55" s="11" t="s">
        <v>49</v>
      </c>
      <c r="B55" s="34">
        <f t="shared" si="2073"/>
        <v>4139</v>
      </c>
      <c r="C55" s="34">
        <f t="shared" si="2074"/>
        <v>4105</v>
      </c>
      <c r="D55" s="34">
        <f t="shared" si="2075"/>
        <v>4007</v>
      </c>
      <c r="E55" s="34">
        <f t="shared" si="2076"/>
        <v>4145</v>
      </c>
      <c r="F55" s="34">
        <f t="shared" si="2077"/>
        <v>4575</v>
      </c>
      <c r="G55" s="34">
        <f t="shared" si="2078"/>
        <v>4803</v>
      </c>
      <c r="H55" s="34">
        <f t="shared" si="2079"/>
        <v>4529</v>
      </c>
      <c r="I55" s="34">
        <f t="shared" si="2080"/>
        <v>4414</v>
      </c>
      <c r="J55" s="34">
        <f t="shared" si="2081"/>
        <v>4398</v>
      </c>
      <c r="K55" s="34">
        <f t="shared" si="2082"/>
        <v>4202</v>
      </c>
      <c r="L55" s="34">
        <f t="shared" si="2083"/>
        <v>3903</v>
      </c>
      <c r="M55" s="35">
        <f t="shared" si="2084"/>
        <v>1699</v>
      </c>
      <c r="N55" s="29">
        <f t="shared" si="2085"/>
        <v>1749</v>
      </c>
      <c r="O55" s="29">
        <f t="shared" si="2086"/>
        <v>1765</v>
      </c>
      <c r="P55" s="29">
        <f t="shared" si="2087"/>
        <v>1824</v>
      </c>
      <c r="Q55" s="29">
        <f t="shared" si="2088"/>
        <v>2548</v>
      </c>
      <c r="R55" s="29">
        <f t="shared" si="2089"/>
        <v>3135</v>
      </c>
      <c r="S55" s="29">
        <f t="shared" si="2090"/>
        <v>2094</v>
      </c>
      <c r="T55" s="29">
        <f t="shared" si="2091"/>
        <v>2025</v>
      </c>
      <c r="U55" s="29">
        <f t="shared" si="2092"/>
        <v>2037</v>
      </c>
      <c r="V55" s="29">
        <f t="shared" si="2093"/>
        <v>2395</v>
      </c>
      <c r="W55" s="29">
        <f t="shared" si="2094"/>
        <v>2382</v>
      </c>
      <c r="X55" s="35">
        <f t="shared" si="2095"/>
        <v>5838</v>
      </c>
      <c r="Y55" s="29">
        <f t="shared" si="2096"/>
        <v>5854</v>
      </c>
      <c r="Z55" s="29">
        <f t="shared" si="2097"/>
        <v>5772</v>
      </c>
      <c r="AA55" s="29">
        <f t="shared" si="2098"/>
        <v>5969</v>
      </c>
      <c r="AB55" s="29">
        <f t="shared" si="2099"/>
        <v>7123</v>
      </c>
      <c r="AC55" s="29">
        <f t="shared" si="2100"/>
        <v>7938</v>
      </c>
      <c r="AD55" s="29">
        <f t="shared" si="2101"/>
        <v>6623</v>
      </c>
      <c r="AE55" s="29">
        <f t="shared" si="2102"/>
        <v>6439</v>
      </c>
      <c r="AF55" s="29">
        <f t="shared" si="2103"/>
        <v>6435</v>
      </c>
      <c r="AG55" s="29">
        <f t="shared" si="2104"/>
        <v>6597</v>
      </c>
      <c r="AH55" s="29">
        <f t="shared" si="2105"/>
        <v>6285</v>
      </c>
      <c r="AI55" s="42">
        <v>1269</v>
      </c>
      <c r="AJ55" s="31">
        <v>1221</v>
      </c>
      <c r="AK55" s="31">
        <v>1214</v>
      </c>
      <c r="AL55" s="31">
        <v>1195</v>
      </c>
      <c r="AM55" s="32">
        <v>1326</v>
      </c>
      <c r="AN55" s="32">
        <v>1389</v>
      </c>
      <c r="AO55" s="32">
        <v>1346</v>
      </c>
      <c r="AP55" s="32">
        <v>1319</v>
      </c>
      <c r="AQ55" s="32">
        <v>1308</v>
      </c>
      <c r="AR55" s="32">
        <v>1235</v>
      </c>
      <c r="AS55" s="32">
        <v>1133</v>
      </c>
      <c r="AT55" s="42">
        <v>523</v>
      </c>
      <c r="AU55" s="32">
        <v>579</v>
      </c>
      <c r="AV55" s="32">
        <v>692</v>
      </c>
      <c r="AW55" s="32">
        <v>712</v>
      </c>
      <c r="AX55" s="32">
        <v>955</v>
      </c>
      <c r="AY55" s="32">
        <v>1396</v>
      </c>
      <c r="AZ55" s="32">
        <v>885</v>
      </c>
      <c r="BA55" s="32">
        <v>880</v>
      </c>
      <c r="BB55" s="32">
        <v>891</v>
      </c>
      <c r="BC55" s="32">
        <v>1047</v>
      </c>
      <c r="BD55" s="32">
        <v>1029</v>
      </c>
      <c r="BE55" s="33">
        <f t="shared" si="2106"/>
        <v>2365</v>
      </c>
      <c r="BF55" s="30">
        <f t="shared" si="2107"/>
        <v>2372</v>
      </c>
      <c r="BG55" s="30">
        <f t="shared" si="2108"/>
        <v>2466</v>
      </c>
      <c r="BH55" s="30">
        <f t="shared" si="2109"/>
        <v>2490</v>
      </c>
      <c r="BI55" s="30">
        <f t="shared" si="2110"/>
        <v>2993</v>
      </c>
      <c r="BJ55" s="30">
        <f t="shared" si="2111"/>
        <v>3471</v>
      </c>
      <c r="BK55" s="30">
        <f t="shared" si="2112"/>
        <v>3021</v>
      </c>
      <c r="BL55" s="30">
        <f t="shared" si="2113"/>
        <v>2999</v>
      </c>
      <c r="BM55" s="30">
        <f t="shared" si="2114"/>
        <v>3000</v>
      </c>
      <c r="BN55" s="30">
        <f t="shared" si="2115"/>
        <v>2947</v>
      </c>
      <c r="BO55" s="30">
        <f t="shared" si="2115"/>
        <v>2847</v>
      </c>
      <c r="BP55" s="117">
        <f t="shared" si="2116"/>
        <v>1096</v>
      </c>
      <c r="BQ55" s="118">
        <f t="shared" si="2117"/>
        <v>1151</v>
      </c>
      <c r="BR55" s="118">
        <f t="shared" si="2118"/>
        <v>1252</v>
      </c>
      <c r="BS55" s="118">
        <f t="shared" si="2119"/>
        <v>1295</v>
      </c>
      <c r="BT55" s="118">
        <f t="shared" si="2120"/>
        <v>1667</v>
      </c>
      <c r="BU55" s="118">
        <f t="shared" si="2121"/>
        <v>2082</v>
      </c>
      <c r="BV55" s="118">
        <f t="shared" si="2122"/>
        <v>1675</v>
      </c>
      <c r="BW55" s="118">
        <f t="shared" si="2123"/>
        <v>1680</v>
      </c>
      <c r="BX55" s="118">
        <f t="shared" si="2124"/>
        <v>1692</v>
      </c>
      <c r="BY55" s="118">
        <f t="shared" si="2125"/>
        <v>1712</v>
      </c>
      <c r="BZ55" s="118">
        <f t="shared" si="2125"/>
        <v>1714</v>
      </c>
      <c r="CA55" s="400">
        <f t="shared" si="174"/>
        <v>0.4634249471458774</v>
      </c>
      <c r="CB55" s="401">
        <f t="shared" si="175"/>
        <v>0.48524451939291735</v>
      </c>
      <c r="CC55" s="401">
        <f t="shared" si="176"/>
        <v>0.50770478507704786</v>
      </c>
      <c r="CD55" s="401">
        <f t="shared" si="177"/>
        <v>0.52008032128514059</v>
      </c>
      <c r="CE55" s="401">
        <f t="shared" si="178"/>
        <v>0.5569662545940528</v>
      </c>
      <c r="CF55" s="401">
        <f t="shared" si="179"/>
        <v>0.5998271391529818</v>
      </c>
      <c r="CG55" s="401">
        <f t="shared" si="180"/>
        <v>0.55445216815623966</v>
      </c>
      <c r="CH55" s="401">
        <f t="shared" si="2126"/>
        <v>0.5601867289096365</v>
      </c>
      <c r="CI55" s="401">
        <f t="shared" si="2127"/>
        <v>0.56399999999999995</v>
      </c>
      <c r="CJ55" s="401">
        <f t="shared" si="2128"/>
        <v>0.58092975907702749</v>
      </c>
      <c r="CK55" s="401">
        <f t="shared" si="2128"/>
        <v>0.60203723217421845</v>
      </c>
      <c r="CL55" s="119">
        <f t="shared" si="2129"/>
        <v>0.86367218282111902</v>
      </c>
      <c r="CM55" s="120">
        <f t="shared" si="2130"/>
        <v>0.94266994266994264</v>
      </c>
      <c r="CN55" s="120">
        <f t="shared" si="2131"/>
        <v>1.0313014827018121</v>
      </c>
      <c r="CO55" s="120">
        <f t="shared" si="2132"/>
        <v>1.0836820083682008</v>
      </c>
      <c r="CP55" s="120">
        <f t="shared" si="2133"/>
        <v>1.2571644042232277</v>
      </c>
      <c r="CQ55" s="120">
        <f t="shared" si="2134"/>
        <v>1.4989200863930885</v>
      </c>
      <c r="CR55" s="120">
        <f t="shared" si="2135"/>
        <v>1.2444279346210996</v>
      </c>
      <c r="CS55" s="120">
        <f t="shared" si="2136"/>
        <v>1.2736921910538286</v>
      </c>
      <c r="CT55" s="120">
        <f t="shared" si="2137"/>
        <v>1.2935779816513762</v>
      </c>
      <c r="CU55" s="120">
        <f t="shared" si="2138"/>
        <v>1.3862348178137651</v>
      </c>
      <c r="CV55" s="120"/>
      <c r="CW55" s="70" t="s">
        <v>36</v>
      </c>
      <c r="CX55" s="39" t="s">
        <v>36</v>
      </c>
      <c r="CY55" s="284" t="s">
        <v>36</v>
      </c>
      <c r="CZ55" s="284" t="s">
        <v>36</v>
      </c>
      <c r="DA55" s="285" t="s">
        <v>36</v>
      </c>
      <c r="DB55" s="285" t="s">
        <v>36</v>
      </c>
      <c r="DC55" s="285" t="s">
        <v>36</v>
      </c>
      <c r="DD55" s="285" t="s">
        <v>36</v>
      </c>
      <c r="DE55" s="14" t="s">
        <v>36</v>
      </c>
      <c r="DF55" s="14" t="s">
        <v>36</v>
      </c>
      <c r="DG55" s="14" t="s">
        <v>36</v>
      </c>
      <c r="DH55" s="281">
        <v>573</v>
      </c>
      <c r="DI55" s="280">
        <v>572</v>
      </c>
      <c r="DJ55" s="280">
        <v>560</v>
      </c>
      <c r="DK55" s="280">
        <v>583</v>
      </c>
      <c r="DL55" s="280">
        <v>712</v>
      </c>
      <c r="DM55" s="280">
        <v>686</v>
      </c>
      <c r="DN55" s="280">
        <v>790</v>
      </c>
      <c r="DO55" s="280">
        <v>800</v>
      </c>
      <c r="DP55" s="32">
        <v>801</v>
      </c>
      <c r="DQ55" s="32">
        <v>665</v>
      </c>
      <c r="DR55" s="32">
        <v>685</v>
      </c>
      <c r="DS55" s="286">
        <f t="shared" si="2139"/>
        <v>573</v>
      </c>
      <c r="DT55" s="287">
        <f t="shared" si="2140"/>
        <v>572</v>
      </c>
      <c r="DU55" s="287">
        <f t="shared" si="2141"/>
        <v>560</v>
      </c>
      <c r="DV55" s="287">
        <f t="shared" si="2142"/>
        <v>583</v>
      </c>
      <c r="DW55" s="287">
        <f t="shared" si="2143"/>
        <v>712</v>
      </c>
      <c r="DX55" s="287">
        <f t="shared" si="2144"/>
        <v>686</v>
      </c>
      <c r="DY55" s="287">
        <f t="shared" si="2145"/>
        <v>790</v>
      </c>
      <c r="DZ55" s="287">
        <f t="shared" si="2146"/>
        <v>800</v>
      </c>
      <c r="EA55" s="287">
        <f t="shared" si="2147"/>
        <v>801</v>
      </c>
      <c r="EB55" s="287">
        <f t="shared" si="2148"/>
        <v>665</v>
      </c>
      <c r="EC55" s="287">
        <f t="shared" si="2148"/>
        <v>685</v>
      </c>
      <c r="ED55" s="461">
        <v>127</v>
      </c>
      <c r="EE55" s="444">
        <v>108</v>
      </c>
      <c r="EF55" s="462">
        <v>12</v>
      </c>
      <c r="EG55" s="462">
        <v>11</v>
      </c>
      <c r="EH55" s="468">
        <f t="shared" si="2149"/>
        <v>139</v>
      </c>
      <c r="EI55" s="468">
        <f t="shared" si="2150"/>
        <v>119</v>
      </c>
      <c r="EJ55" s="461">
        <v>223</v>
      </c>
      <c r="EK55" s="444">
        <v>230</v>
      </c>
      <c r="EL55" s="462">
        <v>55</v>
      </c>
      <c r="EM55" s="462">
        <v>56</v>
      </c>
      <c r="EN55" s="468">
        <f t="shared" si="2151"/>
        <v>278</v>
      </c>
      <c r="EO55" s="468">
        <f t="shared" si="2151"/>
        <v>286</v>
      </c>
      <c r="EP55" s="461">
        <v>113</v>
      </c>
      <c r="EQ55" s="444">
        <v>80</v>
      </c>
      <c r="ER55" s="462">
        <v>1</v>
      </c>
      <c r="ES55" s="462">
        <v>2</v>
      </c>
      <c r="ET55" s="468">
        <f t="shared" si="2152"/>
        <v>114</v>
      </c>
      <c r="EU55" s="468">
        <f t="shared" si="2152"/>
        <v>82</v>
      </c>
      <c r="EV55" s="461">
        <v>231</v>
      </c>
      <c r="EW55" s="444">
        <v>205</v>
      </c>
      <c r="EX55" s="462">
        <v>18</v>
      </c>
      <c r="EY55" s="462">
        <v>10</v>
      </c>
      <c r="EZ55" s="468">
        <f t="shared" si="2153"/>
        <v>249</v>
      </c>
      <c r="FA55" s="468">
        <f t="shared" si="2153"/>
        <v>215</v>
      </c>
      <c r="FB55" s="461">
        <v>397</v>
      </c>
      <c r="FC55" s="444">
        <v>338</v>
      </c>
      <c r="FD55" s="462">
        <v>84</v>
      </c>
      <c r="FE55" s="462">
        <v>103</v>
      </c>
      <c r="FF55" s="468">
        <f t="shared" si="2154"/>
        <v>481</v>
      </c>
      <c r="FG55" s="468">
        <f t="shared" si="2154"/>
        <v>441</v>
      </c>
      <c r="FH55" s="461">
        <v>428</v>
      </c>
      <c r="FI55" s="444">
        <v>499</v>
      </c>
      <c r="FJ55" s="462">
        <v>160</v>
      </c>
      <c r="FK55" s="462">
        <v>165</v>
      </c>
      <c r="FL55" s="468">
        <f t="shared" si="2155"/>
        <v>588</v>
      </c>
      <c r="FM55" s="468">
        <f t="shared" si="2155"/>
        <v>664</v>
      </c>
      <c r="FN55" s="461">
        <v>59</v>
      </c>
      <c r="FO55" s="444">
        <v>50</v>
      </c>
      <c r="FP55" s="462">
        <v>29</v>
      </c>
      <c r="FQ55" s="462">
        <v>24</v>
      </c>
      <c r="FR55" s="468">
        <f t="shared" si="2156"/>
        <v>88</v>
      </c>
      <c r="FS55" s="468">
        <f t="shared" si="2156"/>
        <v>74</v>
      </c>
      <c r="FT55" s="461">
        <v>574</v>
      </c>
      <c r="FU55" s="444">
        <v>550</v>
      </c>
      <c r="FV55" s="462">
        <v>72</v>
      </c>
      <c r="FW55" s="462">
        <v>84</v>
      </c>
      <c r="FX55" s="468">
        <f t="shared" si="2157"/>
        <v>646</v>
      </c>
      <c r="FY55" s="468">
        <f t="shared" si="2157"/>
        <v>634</v>
      </c>
      <c r="FZ55" s="461">
        <v>25</v>
      </c>
      <c r="GA55" s="444">
        <v>15</v>
      </c>
      <c r="GB55" s="462">
        <v>5</v>
      </c>
      <c r="GC55" s="462">
        <v>10</v>
      </c>
      <c r="GD55" s="468">
        <f t="shared" si="2158"/>
        <v>30</v>
      </c>
      <c r="GE55" s="468">
        <f t="shared" si="2158"/>
        <v>25</v>
      </c>
      <c r="GF55" s="461">
        <v>599</v>
      </c>
      <c r="GG55" s="444">
        <v>511</v>
      </c>
      <c r="GH55" s="462">
        <v>237</v>
      </c>
      <c r="GI55" s="462">
        <v>184</v>
      </c>
      <c r="GJ55" s="468">
        <f t="shared" si="2159"/>
        <v>836</v>
      </c>
      <c r="GK55" s="468">
        <f t="shared" si="2159"/>
        <v>695</v>
      </c>
      <c r="GL55" s="461">
        <v>180</v>
      </c>
      <c r="GM55" s="444">
        <v>159</v>
      </c>
      <c r="GN55" s="462">
        <v>10</v>
      </c>
      <c r="GO55" s="462">
        <v>10</v>
      </c>
      <c r="GP55" s="468">
        <f t="shared" si="2160"/>
        <v>190</v>
      </c>
      <c r="GQ55" s="468">
        <f t="shared" si="2160"/>
        <v>169</v>
      </c>
      <c r="GR55" s="461">
        <v>11</v>
      </c>
      <c r="GS55" s="444">
        <v>25</v>
      </c>
      <c r="GT55" s="462"/>
      <c r="GU55" s="462">
        <v>9</v>
      </c>
      <c r="GV55" s="327">
        <f t="shared" si="2161"/>
        <v>11</v>
      </c>
      <c r="GW55" s="327">
        <f t="shared" si="2161"/>
        <v>34</v>
      </c>
      <c r="GX55" s="501">
        <v>305</v>
      </c>
      <c r="GY55" s="502">
        <v>280</v>
      </c>
      <c r="GZ55" s="502">
        <v>247</v>
      </c>
      <c r="HA55" s="502">
        <v>248</v>
      </c>
      <c r="HB55" s="503">
        <v>280</v>
      </c>
      <c r="HC55" s="503">
        <v>232</v>
      </c>
      <c r="HD55" s="503">
        <v>136</v>
      </c>
      <c r="HE55" s="503">
        <v>122</v>
      </c>
      <c r="HF55" s="504">
        <v>111</v>
      </c>
      <c r="HG55" s="501">
        <v>8</v>
      </c>
      <c r="HH55" s="503">
        <v>3</v>
      </c>
      <c r="HI55" s="503">
        <v>4</v>
      </c>
      <c r="HJ55" s="503">
        <v>8</v>
      </c>
      <c r="HK55" s="503">
        <v>9</v>
      </c>
      <c r="HL55" s="503">
        <v>7</v>
      </c>
      <c r="HM55" s="503">
        <v>2</v>
      </c>
      <c r="HN55" s="503">
        <v>2</v>
      </c>
      <c r="HO55" s="504">
        <v>25</v>
      </c>
      <c r="HP55" s="505">
        <f t="shared" si="2162"/>
        <v>313</v>
      </c>
      <c r="HQ55" s="506">
        <f t="shared" si="2163"/>
        <v>283</v>
      </c>
      <c r="HR55" s="506">
        <f t="shared" si="2164"/>
        <v>251</v>
      </c>
      <c r="HS55" s="506">
        <f t="shared" si="2165"/>
        <v>256</v>
      </c>
      <c r="HT55" s="506">
        <f t="shared" si="2166"/>
        <v>289</v>
      </c>
      <c r="HU55" s="506">
        <f t="shared" si="2167"/>
        <v>239</v>
      </c>
      <c r="HV55" s="506">
        <f t="shared" si="2168"/>
        <v>138</v>
      </c>
      <c r="HW55" s="506">
        <f t="shared" si="2169"/>
        <v>124</v>
      </c>
      <c r="HX55" s="506">
        <f t="shared" si="2170"/>
        <v>136</v>
      </c>
      <c r="HY55" s="505">
        <f t="shared" si="226"/>
        <v>916</v>
      </c>
      <c r="HZ55" s="507">
        <f t="shared" si="227"/>
        <v>1030</v>
      </c>
      <c r="IA55" s="507">
        <f t="shared" si="228"/>
        <v>1057</v>
      </c>
      <c r="IB55" s="507">
        <f t="shared" si="229"/>
        <v>1233</v>
      </c>
      <c r="IC55" s="508">
        <f t="shared" si="230"/>
        <v>1466</v>
      </c>
      <c r="ID55" s="508">
        <f t="shared" si="231"/>
        <v>1629</v>
      </c>
      <c r="IE55" s="508">
        <f t="shared" si="232"/>
        <v>1617</v>
      </c>
      <c r="IF55" s="508">
        <f t="shared" si="233"/>
        <v>1609</v>
      </c>
      <c r="IG55" s="508">
        <f t="shared" si="233"/>
        <v>1647</v>
      </c>
      <c r="IH55" s="505">
        <f t="shared" si="234"/>
        <v>258</v>
      </c>
      <c r="II55" s="506">
        <f t="shared" si="235"/>
        <v>286</v>
      </c>
      <c r="IJ55" s="506">
        <f t="shared" si="236"/>
        <v>320</v>
      </c>
      <c r="IK55" s="506">
        <f t="shared" si="237"/>
        <v>352</v>
      </c>
      <c r="IL55" s="506">
        <f t="shared" si="238"/>
        <v>501</v>
      </c>
      <c r="IM55" s="506">
        <f t="shared" si="239"/>
        <v>607</v>
      </c>
      <c r="IN55" s="506">
        <f t="shared" si="240"/>
        <v>305</v>
      </c>
      <c r="IO55" s="506">
        <f t="shared" si="241"/>
        <v>219</v>
      </c>
      <c r="IP55" s="506">
        <f t="shared" si="241"/>
        <v>202</v>
      </c>
      <c r="IQ55" s="505">
        <f t="shared" si="242"/>
        <v>1174</v>
      </c>
      <c r="IR55" s="506">
        <f t="shared" si="243"/>
        <v>1316</v>
      </c>
      <c r="IS55" s="506">
        <f t="shared" si="244"/>
        <v>1377</v>
      </c>
      <c r="IT55" s="506">
        <f t="shared" si="245"/>
        <v>1585</v>
      </c>
      <c r="IU55" s="506">
        <f t="shared" si="246"/>
        <v>1967</v>
      </c>
      <c r="IV55" s="506">
        <f t="shared" si="247"/>
        <v>2236</v>
      </c>
      <c r="IW55" s="506">
        <f t="shared" si="248"/>
        <v>1922</v>
      </c>
      <c r="IX55" s="506">
        <f t="shared" si="249"/>
        <v>1828</v>
      </c>
      <c r="IY55" s="506">
        <f t="shared" si="249"/>
        <v>1849</v>
      </c>
      <c r="IZ55" s="501">
        <v>798</v>
      </c>
      <c r="JA55" s="502">
        <v>880</v>
      </c>
      <c r="JB55" s="502">
        <v>918</v>
      </c>
      <c r="JC55" s="502">
        <v>1062</v>
      </c>
      <c r="JD55" s="503">
        <v>1322</v>
      </c>
      <c r="JE55" s="503">
        <v>1466</v>
      </c>
      <c r="JF55" s="503">
        <v>1472</v>
      </c>
      <c r="JG55" s="503">
        <v>1479</v>
      </c>
      <c r="JH55" s="504">
        <v>1532</v>
      </c>
      <c r="JI55" s="501">
        <v>160</v>
      </c>
      <c r="JJ55" s="503">
        <v>195</v>
      </c>
      <c r="JK55" s="503">
        <v>242</v>
      </c>
      <c r="JL55" s="503">
        <v>261</v>
      </c>
      <c r="JM55" s="503">
        <v>382</v>
      </c>
      <c r="JN55" s="503">
        <v>469</v>
      </c>
      <c r="JO55" s="503">
        <v>227</v>
      </c>
      <c r="JP55" s="503">
        <v>193</v>
      </c>
      <c r="JQ55" s="504">
        <v>170</v>
      </c>
      <c r="JR55" s="505">
        <f t="shared" si="2171"/>
        <v>958</v>
      </c>
      <c r="JS55" s="506">
        <f t="shared" si="2172"/>
        <v>1075</v>
      </c>
      <c r="JT55" s="506">
        <f t="shared" si="2173"/>
        <v>1160</v>
      </c>
      <c r="JU55" s="506">
        <f t="shared" si="2174"/>
        <v>1323</v>
      </c>
      <c r="JV55" s="506">
        <f t="shared" si="2175"/>
        <v>1704</v>
      </c>
      <c r="JW55" s="506">
        <f t="shared" si="2176"/>
        <v>1935</v>
      </c>
      <c r="JX55" s="506">
        <f t="shared" si="2177"/>
        <v>1699</v>
      </c>
      <c r="JY55" s="506">
        <f t="shared" si="2178"/>
        <v>1672</v>
      </c>
      <c r="JZ55" s="506">
        <f t="shared" si="2178"/>
        <v>1702</v>
      </c>
      <c r="KA55" s="501">
        <v>118</v>
      </c>
      <c r="KB55" s="502">
        <v>150</v>
      </c>
      <c r="KC55" s="502">
        <v>139</v>
      </c>
      <c r="KD55" s="502">
        <v>171</v>
      </c>
      <c r="KE55" s="503">
        <v>144</v>
      </c>
      <c r="KF55" s="503">
        <v>163</v>
      </c>
      <c r="KG55" s="503">
        <v>145</v>
      </c>
      <c r="KH55" s="503">
        <v>130</v>
      </c>
      <c r="KI55" s="504">
        <v>115</v>
      </c>
      <c r="KJ55" s="501">
        <v>98</v>
      </c>
      <c r="KK55" s="503">
        <v>91</v>
      </c>
      <c r="KL55" s="503">
        <v>78</v>
      </c>
      <c r="KM55" s="503">
        <v>91</v>
      </c>
      <c r="KN55" s="503">
        <v>119</v>
      </c>
      <c r="KO55" s="503">
        <v>138</v>
      </c>
      <c r="KP55" s="503">
        <v>78</v>
      </c>
      <c r="KQ55" s="503">
        <v>26</v>
      </c>
      <c r="KR55" s="504">
        <v>32</v>
      </c>
      <c r="KS55" s="505">
        <f t="shared" si="2179"/>
        <v>216</v>
      </c>
      <c r="KT55" s="506">
        <f t="shared" si="2180"/>
        <v>241</v>
      </c>
      <c r="KU55" s="506">
        <f t="shared" si="2181"/>
        <v>217</v>
      </c>
      <c r="KV55" s="506">
        <f t="shared" si="2182"/>
        <v>262</v>
      </c>
      <c r="KW55" s="506">
        <f t="shared" si="2183"/>
        <v>263</v>
      </c>
      <c r="KX55" s="506">
        <f t="shared" si="2184"/>
        <v>301</v>
      </c>
      <c r="KY55" s="506">
        <f t="shared" si="2185"/>
        <v>223</v>
      </c>
      <c r="KZ55" s="506">
        <f t="shared" si="2186"/>
        <v>156</v>
      </c>
      <c r="LA55" s="506">
        <f t="shared" si="2186"/>
        <v>147</v>
      </c>
      <c r="LB55" s="505">
        <f t="shared" si="258"/>
        <v>1649</v>
      </c>
      <c r="LC55" s="507">
        <f t="shared" si="259"/>
        <v>1574</v>
      </c>
      <c r="LD55" s="507">
        <f t="shared" si="260"/>
        <v>1489</v>
      </c>
      <c r="LE55" s="507">
        <f t="shared" si="261"/>
        <v>1469</v>
      </c>
      <c r="LF55" s="508">
        <f t="shared" si="262"/>
        <v>1503</v>
      </c>
      <c r="LG55" s="508">
        <f t="shared" si="263"/>
        <v>1553</v>
      </c>
      <c r="LH55" s="508">
        <f t="shared" si="264"/>
        <v>1430</v>
      </c>
      <c r="LI55" s="508">
        <f t="shared" si="265"/>
        <v>1364</v>
      </c>
      <c r="LJ55" s="508">
        <f t="shared" si="265"/>
        <v>1332</v>
      </c>
      <c r="LK55" s="505">
        <f t="shared" si="266"/>
        <v>337</v>
      </c>
      <c r="LL55" s="506">
        <f t="shared" si="267"/>
        <v>309</v>
      </c>
      <c r="LM55" s="506">
        <f t="shared" si="268"/>
        <v>189</v>
      </c>
      <c r="LN55" s="506">
        <f t="shared" si="269"/>
        <v>169</v>
      </c>
      <c r="LO55" s="506">
        <f t="shared" si="270"/>
        <v>371</v>
      </c>
      <c r="LP55" s="506">
        <f t="shared" si="271"/>
        <v>439</v>
      </c>
      <c r="LQ55" s="506">
        <f t="shared" si="272"/>
        <v>112</v>
      </c>
      <c r="LR55" s="506">
        <f t="shared" si="273"/>
        <v>124</v>
      </c>
      <c r="LS55" s="506">
        <f t="shared" si="273"/>
        <v>118</v>
      </c>
      <c r="LT55" s="505">
        <f t="shared" si="274"/>
        <v>1986</v>
      </c>
      <c r="LU55" s="506">
        <f t="shared" si="275"/>
        <v>1883</v>
      </c>
      <c r="LV55" s="506">
        <f t="shared" si="276"/>
        <v>1678</v>
      </c>
      <c r="LW55" s="506">
        <f t="shared" si="277"/>
        <v>1638</v>
      </c>
      <c r="LX55" s="506">
        <f t="shared" si="278"/>
        <v>1874</v>
      </c>
      <c r="LY55" s="506">
        <f t="shared" si="279"/>
        <v>1992</v>
      </c>
      <c r="LZ55" s="506">
        <f t="shared" si="280"/>
        <v>1542</v>
      </c>
      <c r="MA55" s="506">
        <f t="shared" si="281"/>
        <v>1488</v>
      </c>
      <c r="MB55" s="506">
        <f t="shared" si="281"/>
        <v>1450</v>
      </c>
      <c r="MC55" s="501">
        <v>932</v>
      </c>
      <c r="MD55" s="502">
        <v>936</v>
      </c>
      <c r="ME55" s="502">
        <v>879</v>
      </c>
      <c r="MF55" s="502">
        <v>846</v>
      </c>
      <c r="MG55" s="503">
        <v>825</v>
      </c>
      <c r="MH55" s="503">
        <v>819</v>
      </c>
      <c r="MI55" s="503">
        <v>759</v>
      </c>
      <c r="MJ55" s="503">
        <v>700</v>
      </c>
      <c r="MK55" s="504">
        <v>679</v>
      </c>
      <c r="ML55" s="501">
        <v>255</v>
      </c>
      <c r="MM55" s="503">
        <v>231</v>
      </c>
      <c r="MN55" s="503">
        <v>132</v>
      </c>
      <c r="MO55" s="503">
        <v>119</v>
      </c>
      <c r="MP55" s="503">
        <v>276</v>
      </c>
      <c r="MQ55" s="503">
        <v>340</v>
      </c>
      <c r="MR55" s="503">
        <v>88</v>
      </c>
      <c r="MS55" s="503">
        <v>93</v>
      </c>
      <c r="MT55" s="504">
        <v>88</v>
      </c>
      <c r="MU55" s="505">
        <f t="shared" si="2187"/>
        <v>1187</v>
      </c>
      <c r="MV55" s="506">
        <f t="shared" si="2188"/>
        <v>1167</v>
      </c>
      <c r="MW55" s="506">
        <f t="shared" si="2189"/>
        <v>1011</v>
      </c>
      <c r="MX55" s="506">
        <f t="shared" si="2190"/>
        <v>965</v>
      </c>
      <c r="MY55" s="506">
        <f t="shared" si="2191"/>
        <v>1101</v>
      </c>
      <c r="MZ55" s="506">
        <f t="shared" si="2192"/>
        <v>1159</v>
      </c>
      <c r="NA55" s="506">
        <f t="shared" si="2193"/>
        <v>847</v>
      </c>
      <c r="NB55" s="506">
        <f t="shared" si="2194"/>
        <v>793</v>
      </c>
      <c r="NC55" s="506">
        <f t="shared" si="2194"/>
        <v>767</v>
      </c>
      <c r="ND55" s="501">
        <v>159</v>
      </c>
      <c r="NE55" s="502">
        <v>149</v>
      </c>
      <c r="NF55" s="502">
        <v>143</v>
      </c>
      <c r="NG55" s="502">
        <v>154</v>
      </c>
      <c r="NH55" s="503">
        <v>166</v>
      </c>
      <c r="NI55" s="503">
        <v>194</v>
      </c>
      <c r="NJ55" s="503">
        <v>162</v>
      </c>
      <c r="NK55" s="503">
        <v>157</v>
      </c>
      <c r="NL55" s="504">
        <v>148</v>
      </c>
      <c r="NM55" s="501">
        <v>1</v>
      </c>
      <c r="NN55" s="503">
        <v>2</v>
      </c>
      <c r="NO55" s="503">
        <v>3</v>
      </c>
      <c r="NP55" s="503">
        <v>7</v>
      </c>
      <c r="NQ55" s="503">
        <v>7</v>
      </c>
      <c r="NR55" s="503">
        <v>8</v>
      </c>
      <c r="NS55" s="503">
        <v>4</v>
      </c>
      <c r="NT55" s="503">
        <v>4</v>
      </c>
      <c r="NU55" s="504">
        <v>13</v>
      </c>
      <c r="NV55" s="505">
        <f t="shared" si="2195"/>
        <v>160</v>
      </c>
      <c r="NW55" s="506">
        <f t="shared" si="2196"/>
        <v>151</v>
      </c>
      <c r="NX55" s="506">
        <f t="shared" si="2197"/>
        <v>146</v>
      </c>
      <c r="NY55" s="506">
        <f t="shared" si="2198"/>
        <v>161</v>
      </c>
      <c r="NZ55" s="506">
        <f t="shared" si="2199"/>
        <v>173</v>
      </c>
      <c r="OA55" s="506">
        <f t="shared" si="2200"/>
        <v>202</v>
      </c>
      <c r="OB55" s="506">
        <f t="shared" si="2201"/>
        <v>166</v>
      </c>
      <c r="OC55" s="506">
        <f t="shared" si="2202"/>
        <v>161</v>
      </c>
      <c r="OD55" s="506">
        <f t="shared" si="2202"/>
        <v>161</v>
      </c>
      <c r="OE55" s="501">
        <v>558</v>
      </c>
      <c r="OF55" s="502">
        <v>489</v>
      </c>
      <c r="OG55" s="502">
        <v>467</v>
      </c>
      <c r="OH55" s="502">
        <v>469</v>
      </c>
      <c r="OI55" s="503">
        <v>512</v>
      </c>
      <c r="OJ55" s="503">
        <v>540</v>
      </c>
      <c r="OK55" s="503">
        <v>509</v>
      </c>
      <c r="OL55" s="503">
        <v>507</v>
      </c>
      <c r="OM55" s="504">
        <v>505</v>
      </c>
      <c r="ON55" s="501">
        <v>81</v>
      </c>
      <c r="OO55" s="503">
        <v>76</v>
      </c>
      <c r="OP55" s="503">
        <v>54</v>
      </c>
      <c r="OQ55" s="503">
        <v>43</v>
      </c>
      <c r="OR55" s="503">
        <v>88</v>
      </c>
      <c r="OS55" s="503">
        <v>91</v>
      </c>
      <c r="OT55" s="503">
        <v>20</v>
      </c>
      <c r="OU55" s="503">
        <v>27</v>
      </c>
      <c r="OV55" s="504">
        <v>17</v>
      </c>
      <c r="OW55" s="505">
        <f t="shared" si="2203"/>
        <v>639</v>
      </c>
      <c r="OX55" s="506">
        <f t="shared" si="2204"/>
        <v>565</v>
      </c>
      <c r="OY55" s="506">
        <f t="shared" si="2205"/>
        <v>521</v>
      </c>
      <c r="OZ55" s="506">
        <f t="shared" si="2206"/>
        <v>512</v>
      </c>
      <c r="PA55" s="506">
        <f t="shared" si="2207"/>
        <v>600</v>
      </c>
      <c r="PB55" s="506">
        <f t="shared" si="2208"/>
        <v>631</v>
      </c>
      <c r="PC55" s="506">
        <f t="shared" si="2209"/>
        <v>529</v>
      </c>
      <c r="PD55" s="506">
        <f t="shared" si="2210"/>
        <v>534</v>
      </c>
      <c r="PE55" s="506">
        <f t="shared" si="2210"/>
        <v>522</v>
      </c>
      <c r="PF55" s="277"/>
      <c r="PG55" s="277"/>
    </row>
    <row r="56" spans="1:423" s="12" customFormat="1" x14ac:dyDescent="0.2">
      <c r="A56" s="11" t="s">
        <v>50</v>
      </c>
      <c r="B56" s="34">
        <f t="shared" si="2073"/>
        <v>10950</v>
      </c>
      <c r="C56" s="34">
        <f t="shared" si="2074"/>
        <v>11189</v>
      </c>
      <c r="D56" s="34">
        <f t="shared" si="2075"/>
        <v>11449</v>
      </c>
      <c r="E56" s="34">
        <f t="shared" si="2076"/>
        <v>11941</v>
      </c>
      <c r="F56" s="34">
        <f t="shared" si="2077"/>
        <v>11224</v>
      </c>
      <c r="G56" s="34">
        <f t="shared" si="2078"/>
        <v>11805</v>
      </c>
      <c r="H56" s="34">
        <f t="shared" si="2079"/>
        <v>12311</v>
      </c>
      <c r="I56" s="34">
        <f t="shared" si="2080"/>
        <v>12683</v>
      </c>
      <c r="J56" s="34">
        <f t="shared" si="2081"/>
        <v>13176</v>
      </c>
      <c r="K56" s="34">
        <f t="shared" si="2082"/>
        <v>13951</v>
      </c>
      <c r="L56" s="34">
        <f t="shared" si="2083"/>
        <v>14640</v>
      </c>
      <c r="M56" s="35">
        <f t="shared" si="2084"/>
        <v>4799</v>
      </c>
      <c r="N56" s="29">
        <f t="shared" si="2085"/>
        <v>5626</v>
      </c>
      <c r="O56" s="29">
        <f t="shared" si="2086"/>
        <v>5905</v>
      </c>
      <c r="P56" s="29">
        <f t="shared" si="2087"/>
        <v>6321</v>
      </c>
      <c r="Q56" s="29">
        <f t="shared" si="2088"/>
        <v>6737</v>
      </c>
      <c r="R56" s="29">
        <f t="shared" si="2089"/>
        <v>7652</v>
      </c>
      <c r="S56" s="29">
        <f t="shared" si="2090"/>
        <v>7584</v>
      </c>
      <c r="T56" s="29">
        <f t="shared" si="2091"/>
        <v>7455</v>
      </c>
      <c r="U56" s="29">
        <f t="shared" si="2092"/>
        <v>8538</v>
      </c>
      <c r="V56" s="29">
        <f t="shared" si="2093"/>
        <v>8512</v>
      </c>
      <c r="W56" s="29">
        <f t="shared" si="2094"/>
        <v>8482</v>
      </c>
      <c r="X56" s="35">
        <f t="shared" si="2095"/>
        <v>15749</v>
      </c>
      <c r="Y56" s="29">
        <f t="shared" si="2096"/>
        <v>16815</v>
      </c>
      <c r="Z56" s="29">
        <f t="shared" si="2097"/>
        <v>17354</v>
      </c>
      <c r="AA56" s="29">
        <f t="shared" si="2098"/>
        <v>18262</v>
      </c>
      <c r="AB56" s="29">
        <f t="shared" si="2099"/>
        <v>17961</v>
      </c>
      <c r="AC56" s="29">
        <f t="shared" si="2100"/>
        <v>19457</v>
      </c>
      <c r="AD56" s="29">
        <f t="shared" si="2101"/>
        <v>19895</v>
      </c>
      <c r="AE56" s="29">
        <f t="shared" si="2102"/>
        <v>20138</v>
      </c>
      <c r="AF56" s="29">
        <f t="shared" si="2103"/>
        <v>21714</v>
      </c>
      <c r="AG56" s="29">
        <f t="shared" si="2104"/>
        <v>22463</v>
      </c>
      <c r="AH56" s="29">
        <f t="shared" si="2105"/>
        <v>23122</v>
      </c>
      <c r="AI56" s="42">
        <v>3871</v>
      </c>
      <c r="AJ56" s="31">
        <v>3905</v>
      </c>
      <c r="AK56" s="31">
        <v>3860</v>
      </c>
      <c r="AL56" s="31">
        <v>3927</v>
      </c>
      <c r="AM56" s="32">
        <v>3537</v>
      </c>
      <c r="AN56" s="32">
        <v>3933</v>
      </c>
      <c r="AO56" s="32">
        <v>4059</v>
      </c>
      <c r="AP56" s="32">
        <v>4194</v>
      </c>
      <c r="AQ56" s="32">
        <v>4473</v>
      </c>
      <c r="AR56" s="32">
        <v>4692</v>
      </c>
      <c r="AS56" s="32">
        <v>4929</v>
      </c>
      <c r="AT56" s="42">
        <v>970</v>
      </c>
      <c r="AU56" s="32">
        <v>1675</v>
      </c>
      <c r="AV56" s="32">
        <v>1660</v>
      </c>
      <c r="AW56" s="32">
        <v>1885</v>
      </c>
      <c r="AX56" s="32">
        <v>2109</v>
      </c>
      <c r="AY56" s="32">
        <v>2741</v>
      </c>
      <c r="AZ56" s="32">
        <v>2697</v>
      </c>
      <c r="BA56" s="32">
        <v>2820</v>
      </c>
      <c r="BB56" s="32">
        <v>3438</v>
      </c>
      <c r="BC56" s="32">
        <v>3369</v>
      </c>
      <c r="BD56" s="32">
        <v>3561</v>
      </c>
      <c r="BE56" s="33">
        <f t="shared" si="2106"/>
        <v>7837</v>
      </c>
      <c r="BF56" s="30">
        <f t="shared" si="2107"/>
        <v>8413</v>
      </c>
      <c r="BG56" s="30">
        <f t="shared" si="2108"/>
        <v>8730</v>
      </c>
      <c r="BH56" s="30">
        <f t="shared" si="2109"/>
        <v>9067</v>
      </c>
      <c r="BI56" s="30">
        <f t="shared" si="2110"/>
        <v>9048</v>
      </c>
      <c r="BJ56" s="30">
        <f t="shared" si="2111"/>
        <v>10252</v>
      </c>
      <c r="BK56" s="30">
        <f t="shared" si="2112"/>
        <v>10377</v>
      </c>
      <c r="BL56" s="30">
        <f t="shared" si="2113"/>
        <v>10464</v>
      </c>
      <c r="BM56" s="30">
        <f t="shared" si="2114"/>
        <v>11763</v>
      </c>
      <c r="BN56" s="30">
        <f t="shared" si="2115"/>
        <v>11958</v>
      </c>
      <c r="BO56" s="30">
        <f t="shared" si="2115"/>
        <v>12543</v>
      </c>
      <c r="BP56" s="117">
        <f t="shared" si="2116"/>
        <v>3966</v>
      </c>
      <c r="BQ56" s="118">
        <f t="shared" si="2117"/>
        <v>4508</v>
      </c>
      <c r="BR56" s="118">
        <f t="shared" si="2118"/>
        <v>4870</v>
      </c>
      <c r="BS56" s="118">
        <f t="shared" si="2119"/>
        <v>5140</v>
      </c>
      <c r="BT56" s="118">
        <f t="shared" si="2120"/>
        <v>5511</v>
      </c>
      <c r="BU56" s="118">
        <f t="shared" si="2121"/>
        <v>6319</v>
      </c>
      <c r="BV56" s="118">
        <f t="shared" si="2122"/>
        <v>6318</v>
      </c>
      <c r="BW56" s="118">
        <f t="shared" si="2123"/>
        <v>6270</v>
      </c>
      <c r="BX56" s="118">
        <f t="shared" si="2124"/>
        <v>7290</v>
      </c>
      <c r="BY56" s="118">
        <f t="shared" si="2125"/>
        <v>7266</v>
      </c>
      <c r="BZ56" s="118">
        <f t="shared" si="2125"/>
        <v>7614</v>
      </c>
      <c r="CA56" s="400">
        <f t="shared" si="174"/>
        <v>0.50606099272680871</v>
      </c>
      <c r="CB56" s="401">
        <f t="shared" si="175"/>
        <v>0.53583739450849877</v>
      </c>
      <c r="CC56" s="401">
        <f t="shared" si="176"/>
        <v>0.55784650630011456</v>
      </c>
      <c r="CD56" s="401">
        <f t="shared" si="177"/>
        <v>0.56689092312782619</v>
      </c>
      <c r="CE56" s="401">
        <f t="shared" si="178"/>
        <v>0.60908488063660482</v>
      </c>
      <c r="CF56" s="401">
        <f t="shared" si="179"/>
        <v>0.6163675380413578</v>
      </c>
      <c r="CG56" s="401">
        <f t="shared" si="180"/>
        <v>0.60884648742411096</v>
      </c>
      <c r="CH56" s="401">
        <f t="shared" si="2126"/>
        <v>0.59919724770642202</v>
      </c>
      <c r="CI56" s="401">
        <f t="shared" si="2127"/>
        <v>0.61973986228003064</v>
      </c>
      <c r="CJ56" s="401">
        <f t="shared" si="2128"/>
        <v>0.60762669342699449</v>
      </c>
      <c r="CK56" s="401">
        <f t="shared" si="2128"/>
        <v>0.60703181057163358</v>
      </c>
      <c r="CL56" s="119">
        <f t="shared" si="2129"/>
        <v>1.0245414621544819</v>
      </c>
      <c r="CM56" s="120">
        <f t="shared" si="2130"/>
        <v>1.1544174135723431</v>
      </c>
      <c r="CN56" s="120">
        <f t="shared" si="2131"/>
        <v>1.2616580310880829</v>
      </c>
      <c r="CO56" s="120">
        <f t="shared" si="2132"/>
        <v>1.3088871912401323</v>
      </c>
      <c r="CP56" s="120">
        <f t="shared" si="2133"/>
        <v>1.5581000848176421</v>
      </c>
      <c r="CQ56" s="120">
        <f t="shared" si="2134"/>
        <v>1.6066615814899567</v>
      </c>
      <c r="CR56" s="120">
        <f t="shared" si="2135"/>
        <v>1.5565410199556542</v>
      </c>
      <c r="CS56" s="120">
        <f t="shared" si="2136"/>
        <v>1.4949928469241773</v>
      </c>
      <c r="CT56" s="120">
        <f t="shared" si="2137"/>
        <v>1.6297786720321932</v>
      </c>
      <c r="CU56" s="120">
        <f t="shared" si="2138"/>
        <v>1.5485933503836318</v>
      </c>
      <c r="CV56" s="120"/>
      <c r="CW56" s="70" t="s">
        <v>36</v>
      </c>
      <c r="CX56" s="39" t="s">
        <v>36</v>
      </c>
      <c r="CY56" s="284" t="s">
        <v>36</v>
      </c>
      <c r="CZ56" s="284" t="s">
        <v>36</v>
      </c>
      <c r="DA56" s="285" t="s">
        <v>36</v>
      </c>
      <c r="DB56" s="285" t="s">
        <v>36</v>
      </c>
      <c r="DC56" s="285" t="s">
        <v>36</v>
      </c>
      <c r="DD56" s="285" t="s">
        <v>36</v>
      </c>
      <c r="DE56" s="14" t="s">
        <v>36</v>
      </c>
      <c r="DF56" s="14" t="s">
        <v>36</v>
      </c>
      <c r="DG56" s="14" t="s">
        <v>36</v>
      </c>
      <c r="DH56" s="281">
        <v>2996</v>
      </c>
      <c r="DI56" s="280">
        <v>2833</v>
      </c>
      <c r="DJ56" s="280">
        <v>3210</v>
      </c>
      <c r="DK56" s="280">
        <v>3255</v>
      </c>
      <c r="DL56" s="280">
        <v>3402</v>
      </c>
      <c r="DM56" s="280">
        <v>3578</v>
      </c>
      <c r="DN56" s="280">
        <v>3621</v>
      </c>
      <c r="DO56" s="280">
        <v>3450</v>
      </c>
      <c r="DP56" s="32">
        <v>3852</v>
      </c>
      <c r="DQ56" s="32">
        <v>3897</v>
      </c>
      <c r="DR56" s="32">
        <v>4053</v>
      </c>
      <c r="DS56" s="286">
        <f t="shared" si="2139"/>
        <v>2996</v>
      </c>
      <c r="DT56" s="287">
        <f t="shared" si="2140"/>
        <v>2833</v>
      </c>
      <c r="DU56" s="287">
        <f t="shared" si="2141"/>
        <v>3210</v>
      </c>
      <c r="DV56" s="287">
        <f t="shared" si="2142"/>
        <v>3255</v>
      </c>
      <c r="DW56" s="287">
        <f t="shared" si="2143"/>
        <v>3402</v>
      </c>
      <c r="DX56" s="287">
        <f t="shared" si="2144"/>
        <v>3578</v>
      </c>
      <c r="DY56" s="287">
        <f t="shared" si="2145"/>
        <v>3621</v>
      </c>
      <c r="DZ56" s="287">
        <f t="shared" si="2146"/>
        <v>3450</v>
      </c>
      <c r="EA56" s="287">
        <f t="shared" si="2147"/>
        <v>3852</v>
      </c>
      <c r="EB56" s="287">
        <f t="shared" si="2148"/>
        <v>3897</v>
      </c>
      <c r="EC56" s="287">
        <f t="shared" si="2148"/>
        <v>4053</v>
      </c>
      <c r="ED56" s="461">
        <v>247</v>
      </c>
      <c r="EE56" s="444">
        <v>242</v>
      </c>
      <c r="EF56" s="462">
        <v>34</v>
      </c>
      <c r="EG56" s="462">
        <v>31</v>
      </c>
      <c r="EH56" s="468">
        <f t="shared" si="2149"/>
        <v>281</v>
      </c>
      <c r="EI56" s="468">
        <f t="shared" si="2150"/>
        <v>273</v>
      </c>
      <c r="EJ56" s="461">
        <v>809</v>
      </c>
      <c r="EK56" s="444">
        <v>977</v>
      </c>
      <c r="EL56" s="462">
        <v>220</v>
      </c>
      <c r="EM56" s="462">
        <v>197</v>
      </c>
      <c r="EN56" s="468">
        <f t="shared" si="2151"/>
        <v>1029</v>
      </c>
      <c r="EO56" s="468">
        <f t="shared" si="2151"/>
        <v>1174</v>
      </c>
      <c r="EP56" s="461">
        <v>1302</v>
      </c>
      <c r="EQ56" s="444">
        <v>1358</v>
      </c>
      <c r="ER56" s="462">
        <v>47</v>
      </c>
      <c r="ES56" s="462">
        <v>37</v>
      </c>
      <c r="ET56" s="468">
        <f t="shared" si="2152"/>
        <v>1349</v>
      </c>
      <c r="EU56" s="468">
        <f t="shared" si="2152"/>
        <v>1395</v>
      </c>
      <c r="EV56" s="461">
        <v>854</v>
      </c>
      <c r="EW56" s="444">
        <v>938</v>
      </c>
      <c r="EX56" s="462">
        <v>39</v>
      </c>
      <c r="EY56" s="462">
        <v>45</v>
      </c>
      <c r="EZ56" s="468">
        <f t="shared" si="2153"/>
        <v>893</v>
      </c>
      <c r="FA56" s="468">
        <f t="shared" si="2153"/>
        <v>983</v>
      </c>
      <c r="FB56" s="461">
        <v>1049</v>
      </c>
      <c r="FC56" s="444">
        <v>1065</v>
      </c>
      <c r="FD56" s="462">
        <v>122</v>
      </c>
      <c r="FE56" s="462">
        <v>73</v>
      </c>
      <c r="FF56" s="468">
        <f t="shared" si="2154"/>
        <v>1171</v>
      </c>
      <c r="FG56" s="468">
        <f t="shared" si="2154"/>
        <v>1138</v>
      </c>
      <c r="FH56" s="461">
        <v>553</v>
      </c>
      <c r="FI56" s="444">
        <v>592</v>
      </c>
      <c r="FJ56" s="462">
        <v>186</v>
      </c>
      <c r="FK56" s="462">
        <v>165</v>
      </c>
      <c r="FL56" s="468">
        <f t="shared" si="2155"/>
        <v>739</v>
      </c>
      <c r="FM56" s="468">
        <f t="shared" si="2155"/>
        <v>757</v>
      </c>
      <c r="FN56" s="461">
        <v>156</v>
      </c>
      <c r="FO56" s="444">
        <v>170</v>
      </c>
      <c r="FP56" s="462">
        <v>33</v>
      </c>
      <c r="FQ56" s="462">
        <v>33</v>
      </c>
      <c r="FR56" s="468">
        <f t="shared" si="2156"/>
        <v>189</v>
      </c>
      <c r="FS56" s="468">
        <f t="shared" si="2156"/>
        <v>203</v>
      </c>
      <c r="FT56" s="461">
        <v>1578</v>
      </c>
      <c r="FU56" s="444">
        <v>1673</v>
      </c>
      <c r="FV56" s="462">
        <v>81</v>
      </c>
      <c r="FW56" s="462">
        <v>60</v>
      </c>
      <c r="FX56" s="468">
        <f t="shared" si="2157"/>
        <v>1659</v>
      </c>
      <c r="FY56" s="468">
        <f t="shared" si="2157"/>
        <v>1733</v>
      </c>
      <c r="FZ56" s="461">
        <v>6</v>
      </c>
      <c r="GA56" s="444">
        <v>8</v>
      </c>
      <c r="GB56" s="462"/>
      <c r="GC56" s="462"/>
      <c r="GD56" s="468">
        <f t="shared" si="2158"/>
        <v>6</v>
      </c>
      <c r="GE56" s="468">
        <f t="shared" si="2158"/>
        <v>8</v>
      </c>
      <c r="GF56" s="461">
        <v>1983</v>
      </c>
      <c r="GG56" s="444">
        <v>1920</v>
      </c>
      <c r="GH56" s="462">
        <v>469</v>
      </c>
      <c r="GI56" s="462">
        <v>204</v>
      </c>
      <c r="GJ56" s="468">
        <f t="shared" si="2159"/>
        <v>2452</v>
      </c>
      <c r="GK56" s="468">
        <f t="shared" si="2159"/>
        <v>2124</v>
      </c>
      <c r="GL56" s="461">
        <v>491</v>
      </c>
      <c r="GM56" s="444">
        <v>518</v>
      </c>
      <c r="GN56" s="462">
        <v>13</v>
      </c>
      <c r="GO56" s="462">
        <v>5</v>
      </c>
      <c r="GP56" s="468">
        <f t="shared" si="2160"/>
        <v>504</v>
      </c>
      <c r="GQ56" s="468">
        <f t="shared" si="2160"/>
        <v>523</v>
      </c>
      <c r="GR56" s="461">
        <v>231</v>
      </c>
      <c r="GS56" s="444">
        <v>250</v>
      </c>
      <c r="GT56" s="462">
        <v>2</v>
      </c>
      <c r="GU56" s="462">
        <v>18</v>
      </c>
      <c r="GV56" s="327">
        <f t="shared" si="2161"/>
        <v>233</v>
      </c>
      <c r="GW56" s="327">
        <f t="shared" si="2161"/>
        <v>268</v>
      </c>
      <c r="GX56" s="501">
        <v>491</v>
      </c>
      <c r="GY56" s="502">
        <v>470</v>
      </c>
      <c r="GZ56" s="502">
        <v>548</v>
      </c>
      <c r="HA56" s="502">
        <v>589</v>
      </c>
      <c r="HB56" s="503">
        <v>660</v>
      </c>
      <c r="HC56" s="503">
        <v>850</v>
      </c>
      <c r="HD56" s="503">
        <v>779</v>
      </c>
      <c r="HE56" s="503">
        <v>894</v>
      </c>
      <c r="HF56" s="504">
        <v>966</v>
      </c>
      <c r="HG56" s="501">
        <v>4</v>
      </c>
      <c r="HH56" s="503">
        <v>16</v>
      </c>
      <c r="HI56" s="503">
        <v>7</v>
      </c>
      <c r="HJ56" s="503">
        <v>9</v>
      </c>
      <c r="HK56" s="503">
        <v>7</v>
      </c>
      <c r="HL56" s="503">
        <v>13</v>
      </c>
      <c r="HM56" s="503">
        <v>10</v>
      </c>
      <c r="HN56" s="503">
        <v>11</v>
      </c>
      <c r="HO56" s="504">
        <v>17</v>
      </c>
      <c r="HP56" s="505">
        <f t="shared" si="2162"/>
        <v>495</v>
      </c>
      <c r="HQ56" s="506">
        <f t="shared" si="2163"/>
        <v>486</v>
      </c>
      <c r="HR56" s="506">
        <f t="shared" si="2164"/>
        <v>555</v>
      </c>
      <c r="HS56" s="506">
        <f t="shared" si="2165"/>
        <v>598</v>
      </c>
      <c r="HT56" s="506">
        <f t="shared" si="2166"/>
        <v>667</v>
      </c>
      <c r="HU56" s="506">
        <f t="shared" si="2167"/>
        <v>863</v>
      </c>
      <c r="HV56" s="506">
        <f t="shared" si="2168"/>
        <v>789</v>
      </c>
      <c r="HW56" s="506">
        <f t="shared" si="2169"/>
        <v>905</v>
      </c>
      <c r="HX56" s="506">
        <f t="shared" si="2170"/>
        <v>983</v>
      </c>
      <c r="HY56" s="505">
        <f t="shared" si="226"/>
        <v>2387</v>
      </c>
      <c r="HZ56" s="507">
        <f t="shared" si="227"/>
        <v>2608</v>
      </c>
      <c r="IA56" s="507">
        <f t="shared" si="228"/>
        <v>2935</v>
      </c>
      <c r="IB56" s="507">
        <f t="shared" si="229"/>
        <v>3129</v>
      </c>
      <c r="IC56" s="508">
        <f t="shared" si="230"/>
        <v>3478</v>
      </c>
      <c r="ID56" s="508">
        <f t="shared" si="231"/>
        <v>3398</v>
      </c>
      <c r="IE56" s="508">
        <f t="shared" si="232"/>
        <v>3546</v>
      </c>
      <c r="IF56" s="508">
        <f t="shared" si="233"/>
        <v>3641</v>
      </c>
      <c r="IG56" s="508">
        <f t="shared" si="233"/>
        <v>4015</v>
      </c>
      <c r="IH56" s="505">
        <f t="shared" si="234"/>
        <v>435</v>
      </c>
      <c r="II56" s="506">
        <f t="shared" si="235"/>
        <v>587</v>
      </c>
      <c r="IJ56" s="506">
        <f t="shared" si="236"/>
        <v>588</v>
      </c>
      <c r="IK56" s="506">
        <f t="shared" si="237"/>
        <v>594</v>
      </c>
      <c r="IL56" s="506">
        <f t="shared" si="238"/>
        <v>787</v>
      </c>
      <c r="IM56" s="506">
        <f t="shared" si="239"/>
        <v>742</v>
      </c>
      <c r="IN56" s="506">
        <f t="shared" si="240"/>
        <v>676</v>
      </c>
      <c r="IO56" s="506">
        <f t="shared" si="241"/>
        <v>691</v>
      </c>
      <c r="IP56" s="506">
        <f t="shared" si="241"/>
        <v>733</v>
      </c>
      <c r="IQ56" s="505">
        <f t="shared" si="242"/>
        <v>2822</v>
      </c>
      <c r="IR56" s="506">
        <f t="shared" si="243"/>
        <v>3195</v>
      </c>
      <c r="IS56" s="506">
        <f t="shared" si="244"/>
        <v>3523</v>
      </c>
      <c r="IT56" s="506">
        <f t="shared" si="245"/>
        <v>3723</v>
      </c>
      <c r="IU56" s="506">
        <f t="shared" si="246"/>
        <v>4265</v>
      </c>
      <c r="IV56" s="506">
        <f t="shared" si="247"/>
        <v>4140</v>
      </c>
      <c r="IW56" s="506">
        <f t="shared" si="248"/>
        <v>4222</v>
      </c>
      <c r="IX56" s="506">
        <f t="shared" si="249"/>
        <v>4332</v>
      </c>
      <c r="IY56" s="506">
        <f t="shared" si="249"/>
        <v>4748</v>
      </c>
      <c r="IZ56" s="501">
        <v>1792</v>
      </c>
      <c r="JA56" s="502">
        <v>2008</v>
      </c>
      <c r="JB56" s="502">
        <v>2256</v>
      </c>
      <c r="JC56" s="502">
        <v>2497</v>
      </c>
      <c r="JD56" s="503">
        <v>2786</v>
      </c>
      <c r="JE56" s="503">
        <v>2747</v>
      </c>
      <c r="JF56" s="503">
        <v>2981</v>
      </c>
      <c r="JG56" s="503">
        <v>2980</v>
      </c>
      <c r="JH56" s="504">
        <v>3370</v>
      </c>
      <c r="JI56" s="501">
        <v>365</v>
      </c>
      <c r="JJ56" s="503">
        <v>426</v>
      </c>
      <c r="JK56" s="503">
        <v>474</v>
      </c>
      <c r="JL56" s="503">
        <v>491</v>
      </c>
      <c r="JM56" s="503">
        <v>603</v>
      </c>
      <c r="JN56" s="503">
        <v>653</v>
      </c>
      <c r="JO56" s="503">
        <v>608</v>
      </c>
      <c r="JP56" s="503">
        <v>598</v>
      </c>
      <c r="JQ56" s="504">
        <v>645</v>
      </c>
      <c r="JR56" s="505">
        <f t="shared" si="2171"/>
        <v>2157</v>
      </c>
      <c r="JS56" s="506">
        <f t="shared" si="2172"/>
        <v>2434</v>
      </c>
      <c r="JT56" s="506">
        <f t="shared" si="2173"/>
        <v>2730</v>
      </c>
      <c r="JU56" s="506">
        <f t="shared" si="2174"/>
        <v>2988</v>
      </c>
      <c r="JV56" s="506">
        <f t="shared" si="2175"/>
        <v>3389</v>
      </c>
      <c r="JW56" s="506">
        <f t="shared" si="2176"/>
        <v>3400</v>
      </c>
      <c r="JX56" s="506">
        <f t="shared" si="2177"/>
        <v>3589</v>
      </c>
      <c r="JY56" s="506">
        <f t="shared" si="2178"/>
        <v>3578</v>
      </c>
      <c r="JZ56" s="506">
        <f t="shared" si="2178"/>
        <v>4015</v>
      </c>
      <c r="KA56" s="501">
        <v>595</v>
      </c>
      <c r="KB56" s="502">
        <v>600</v>
      </c>
      <c r="KC56" s="502">
        <v>679</v>
      </c>
      <c r="KD56" s="502">
        <v>632</v>
      </c>
      <c r="KE56" s="503">
        <v>692</v>
      </c>
      <c r="KF56" s="503">
        <v>651</v>
      </c>
      <c r="KG56" s="503">
        <v>565</v>
      </c>
      <c r="KH56" s="503">
        <v>661</v>
      </c>
      <c r="KI56" s="504">
        <v>645</v>
      </c>
      <c r="KJ56" s="501">
        <v>70</v>
      </c>
      <c r="KK56" s="503">
        <v>161</v>
      </c>
      <c r="KL56" s="503">
        <v>114</v>
      </c>
      <c r="KM56" s="503">
        <v>103</v>
      </c>
      <c r="KN56" s="503">
        <v>184</v>
      </c>
      <c r="KO56" s="503">
        <v>89</v>
      </c>
      <c r="KP56" s="503">
        <v>68</v>
      </c>
      <c r="KQ56" s="503">
        <v>93</v>
      </c>
      <c r="KR56" s="504">
        <v>88</v>
      </c>
      <c r="KS56" s="505">
        <f t="shared" si="2179"/>
        <v>665</v>
      </c>
      <c r="KT56" s="506">
        <f t="shared" si="2180"/>
        <v>761</v>
      </c>
      <c r="KU56" s="506">
        <f t="shared" si="2181"/>
        <v>793</v>
      </c>
      <c r="KV56" s="506">
        <f t="shared" si="2182"/>
        <v>735</v>
      </c>
      <c r="KW56" s="506">
        <f t="shared" si="2183"/>
        <v>876</v>
      </c>
      <c r="KX56" s="506">
        <f t="shared" si="2184"/>
        <v>740</v>
      </c>
      <c r="KY56" s="506">
        <f t="shared" si="2185"/>
        <v>633</v>
      </c>
      <c r="KZ56" s="506">
        <f t="shared" si="2186"/>
        <v>754</v>
      </c>
      <c r="LA56" s="506">
        <f t="shared" si="2186"/>
        <v>733</v>
      </c>
      <c r="LB56" s="505">
        <f t="shared" si="258"/>
        <v>4201</v>
      </c>
      <c r="LC56" s="507">
        <f t="shared" si="259"/>
        <v>4206</v>
      </c>
      <c r="LD56" s="507">
        <f t="shared" si="260"/>
        <v>4106</v>
      </c>
      <c r="LE56" s="507">
        <f t="shared" si="261"/>
        <v>4296</v>
      </c>
      <c r="LF56" s="508">
        <f t="shared" si="262"/>
        <v>3549</v>
      </c>
      <c r="LG56" s="508">
        <f t="shared" si="263"/>
        <v>3624</v>
      </c>
      <c r="LH56" s="508">
        <f t="shared" si="264"/>
        <v>3927</v>
      </c>
      <c r="LI56" s="508">
        <f t="shared" si="265"/>
        <v>3954</v>
      </c>
      <c r="LJ56" s="508">
        <f t="shared" si="265"/>
        <v>3722</v>
      </c>
      <c r="LK56" s="505">
        <f t="shared" si="266"/>
        <v>394</v>
      </c>
      <c r="LL56" s="506">
        <f t="shared" si="267"/>
        <v>515</v>
      </c>
      <c r="LM56" s="506">
        <f t="shared" si="268"/>
        <v>440</v>
      </c>
      <c r="LN56" s="506">
        <f t="shared" si="269"/>
        <v>578</v>
      </c>
      <c r="LO56" s="506">
        <f t="shared" si="270"/>
        <v>432</v>
      </c>
      <c r="LP56" s="506">
        <f t="shared" si="271"/>
        <v>578</v>
      </c>
      <c r="LQ56" s="506">
        <f t="shared" si="272"/>
        <v>580</v>
      </c>
      <c r="LR56" s="506">
        <f t="shared" si="273"/>
        <v>483</v>
      </c>
      <c r="LS56" s="506">
        <f t="shared" si="273"/>
        <v>498</v>
      </c>
      <c r="LT56" s="505">
        <f t="shared" si="274"/>
        <v>4595</v>
      </c>
      <c r="LU56" s="506">
        <f t="shared" si="275"/>
        <v>4721</v>
      </c>
      <c r="LV56" s="506">
        <f t="shared" si="276"/>
        <v>4546</v>
      </c>
      <c r="LW56" s="506">
        <f t="shared" si="277"/>
        <v>4874</v>
      </c>
      <c r="LX56" s="506">
        <f t="shared" si="278"/>
        <v>3981</v>
      </c>
      <c r="LY56" s="506">
        <f t="shared" si="279"/>
        <v>4202</v>
      </c>
      <c r="LZ56" s="506">
        <f t="shared" si="280"/>
        <v>4507</v>
      </c>
      <c r="MA56" s="506">
        <f t="shared" si="281"/>
        <v>4437</v>
      </c>
      <c r="MB56" s="506">
        <f t="shared" si="281"/>
        <v>4220</v>
      </c>
      <c r="MC56" s="501">
        <v>2070</v>
      </c>
      <c r="MD56" s="502">
        <v>2219</v>
      </c>
      <c r="ME56" s="502">
        <v>2073</v>
      </c>
      <c r="MF56" s="502">
        <v>2173</v>
      </c>
      <c r="MG56" s="503">
        <v>1766</v>
      </c>
      <c r="MH56" s="503">
        <v>1771</v>
      </c>
      <c r="MI56" s="503">
        <v>2007</v>
      </c>
      <c r="MJ56" s="503">
        <v>2008</v>
      </c>
      <c r="MK56" s="504">
        <v>1794</v>
      </c>
      <c r="ML56" s="501">
        <v>315</v>
      </c>
      <c r="MM56" s="503">
        <v>453</v>
      </c>
      <c r="MN56" s="503">
        <v>345</v>
      </c>
      <c r="MO56" s="503">
        <v>484</v>
      </c>
      <c r="MP56" s="503">
        <v>339</v>
      </c>
      <c r="MQ56" s="503">
        <v>507</v>
      </c>
      <c r="MR56" s="503">
        <v>532</v>
      </c>
      <c r="MS56" s="503">
        <v>436</v>
      </c>
      <c r="MT56" s="504">
        <v>400</v>
      </c>
      <c r="MU56" s="505">
        <f t="shared" si="2187"/>
        <v>2385</v>
      </c>
      <c r="MV56" s="506">
        <f t="shared" si="2188"/>
        <v>2672</v>
      </c>
      <c r="MW56" s="506">
        <f t="shared" si="2189"/>
        <v>2418</v>
      </c>
      <c r="MX56" s="506">
        <f t="shared" si="2190"/>
        <v>2657</v>
      </c>
      <c r="MY56" s="506">
        <f t="shared" si="2191"/>
        <v>2105</v>
      </c>
      <c r="MZ56" s="506">
        <f t="shared" si="2192"/>
        <v>2278</v>
      </c>
      <c r="NA56" s="506">
        <f t="shared" si="2193"/>
        <v>2539</v>
      </c>
      <c r="NB56" s="506">
        <f t="shared" si="2194"/>
        <v>2444</v>
      </c>
      <c r="NC56" s="506">
        <f t="shared" si="2194"/>
        <v>2194</v>
      </c>
      <c r="ND56" s="501">
        <v>528</v>
      </c>
      <c r="NE56" s="502">
        <v>568</v>
      </c>
      <c r="NF56" s="502">
        <v>541</v>
      </c>
      <c r="NG56" s="502">
        <v>616</v>
      </c>
      <c r="NH56" s="503">
        <v>479</v>
      </c>
      <c r="NI56" s="503">
        <v>502</v>
      </c>
      <c r="NJ56" s="503">
        <v>478</v>
      </c>
      <c r="NK56" s="503">
        <v>482</v>
      </c>
      <c r="NL56" s="504">
        <v>469</v>
      </c>
      <c r="NM56" s="501">
        <v>33</v>
      </c>
      <c r="NN56" s="503">
        <v>6</v>
      </c>
      <c r="NO56" s="503">
        <v>9</v>
      </c>
      <c r="NP56" s="503">
        <v>6</v>
      </c>
      <c r="NQ56" s="503">
        <v>17</v>
      </c>
      <c r="NR56" s="503">
        <v>15</v>
      </c>
      <c r="NS56" s="503">
        <v>1</v>
      </c>
      <c r="NT56" s="503">
        <v>3</v>
      </c>
      <c r="NU56" s="504">
        <v>54</v>
      </c>
      <c r="NV56" s="505">
        <f t="shared" si="2195"/>
        <v>561</v>
      </c>
      <c r="NW56" s="506">
        <f t="shared" si="2196"/>
        <v>574</v>
      </c>
      <c r="NX56" s="506">
        <f t="shared" si="2197"/>
        <v>550</v>
      </c>
      <c r="NY56" s="506">
        <f t="shared" si="2198"/>
        <v>622</v>
      </c>
      <c r="NZ56" s="506">
        <f t="shared" si="2199"/>
        <v>496</v>
      </c>
      <c r="OA56" s="506">
        <f t="shared" si="2200"/>
        <v>517</v>
      </c>
      <c r="OB56" s="506">
        <f t="shared" si="2201"/>
        <v>479</v>
      </c>
      <c r="OC56" s="506">
        <f t="shared" si="2202"/>
        <v>485</v>
      </c>
      <c r="OD56" s="506">
        <f t="shared" si="2202"/>
        <v>523</v>
      </c>
      <c r="OE56" s="501">
        <v>1603</v>
      </c>
      <c r="OF56" s="502">
        <v>1419</v>
      </c>
      <c r="OG56" s="502">
        <v>1492</v>
      </c>
      <c r="OH56" s="502">
        <v>1507</v>
      </c>
      <c r="OI56" s="503">
        <v>1304</v>
      </c>
      <c r="OJ56" s="503">
        <v>1351</v>
      </c>
      <c r="OK56" s="503">
        <v>1442</v>
      </c>
      <c r="OL56" s="503">
        <v>1464</v>
      </c>
      <c r="OM56" s="504">
        <v>1459</v>
      </c>
      <c r="ON56" s="501">
        <v>46</v>
      </c>
      <c r="OO56" s="503">
        <v>56</v>
      </c>
      <c r="OP56" s="503">
        <v>86</v>
      </c>
      <c r="OQ56" s="503">
        <v>88</v>
      </c>
      <c r="OR56" s="503">
        <v>76</v>
      </c>
      <c r="OS56" s="503">
        <v>56</v>
      </c>
      <c r="OT56" s="503">
        <v>47</v>
      </c>
      <c r="OU56" s="503">
        <v>44</v>
      </c>
      <c r="OV56" s="504">
        <v>44</v>
      </c>
      <c r="OW56" s="505">
        <f t="shared" si="2203"/>
        <v>1649</v>
      </c>
      <c r="OX56" s="506">
        <f t="shared" si="2204"/>
        <v>1475</v>
      </c>
      <c r="OY56" s="506">
        <f t="shared" si="2205"/>
        <v>1578</v>
      </c>
      <c r="OZ56" s="506">
        <f t="shared" si="2206"/>
        <v>1595</v>
      </c>
      <c r="PA56" s="506">
        <f t="shared" si="2207"/>
        <v>1380</v>
      </c>
      <c r="PB56" s="506">
        <f t="shared" si="2208"/>
        <v>1407</v>
      </c>
      <c r="PC56" s="506">
        <f t="shared" si="2209"/>
        <v>1489</v>
      </c>
      <c r="PD56" s="506">
        <f t="shared" si="2210"/>
        <v>1508</v>
      </c>
      <c r="PE56" s="506">
        <f t="shared" si="2210"/>
        <v>1503</v>
      </c>
      <c r="PF56" s="277"/>
      <c r="PG56" s="277"/>
    </row>
    <row r="57" spans="1:423" x14ac:dyDescent="0.2">
      <c r="A57" s="11" t="s">
        <v>57</v>
      </c>
      <c r="B57" s="34">
        <f t="shared" si="2073"/>
        <v>3059</v>
      </c>
      <c r="C57" s="34">
        <f t="shared" si="2074"/>
        <v>3350</v>
      </c>
      <c r="D57" s="34">
        <f t="shared" si="2075"/>
        <v>3076</v>
      </c>
      <c r="E57" s="34">
        <f t="shared" si="2076"/>
        <v>3115</v>
      </c>
      <c r="F57" s="34">
        <f t="shared" si="2077"/>
        <v>3511</v>
      </c>
      <c r="G57" s="34">
        <f t="shared" si="2078"/>
        <v>3463</v>
      </c>
      <c r="H57" s="34">
        <f t="shared" si="2079"/>
        <v>3510</v>
      </c>
      <c r="I57" s="34">
        <f t="shared" si="2080"/>
        <v>3567</v>
      </c>
      <c r="J57" s="34">
        <f t="shared" si="2081"/>
        <v>3545</v>
      </c>
      <c r="K57" s="34">
        <f t="shared" si="2082"/>
        <v>3577</v>
      </c>
      <c r="L57" s="34">
        <f t="shared" si="2083"/>
        <v>3706</v>
      </c>
      <c r="M57" s="35">
        <f t="shared" si="2084"/>
        <v>1098</v>
      </c>
      <c r="N57" s="29">
        <f t="shared" si="2085"/>
        <v>1182</v>
      </c>
      <c r="O57" s="29">
        <f t="shared" si="2086"/>
        <v>1231</v>
      </c>
      <c r="P57" s="29">
        <f t="shared" si="2087"/>
        <v>1231</v>
      </c>
      <c r="Q57" s="29">
        <f t="shared" si="2088"/>
        <v>3734</v>
      </c>
      <c r="R57" s="29">
        <f t="shared" si="2089"/>
        <v>4026</v>
      </c>
      <c r="S57" s="29">
        <f t="shared" si="2090"/>
        <v>3900</v>
      </c>
      <c r="T57" s="29">
        <f t="shared" si="2091"/>
        <v>3532</v>
      </c>
      <c r="U57" s="29">
        <f t="shared" si="2092"/>
        <v>3287</v>
      </c>
      <c r="V57" s="29">
        <f t="shared" si="2093"/>
        <v>3162</v>
      </c>
      <c r="W57" s="29">
        <f t="shared" si="2094"/>
        <v>3115</v>
      </c>
      <c r="X57" s="35">
        <f t="shared" si="2095"/>
        <v>4157</v>
      </c>
      <c r="Y57" s="29">
        <f t="shared" si="2096"/>
        <v>4532</v>
      </c>
      <c r="Z57" s="29">
        <f t="shared" si="2097"/>
        <v>4307</v>
      </c>
      <c r="AA57" s="29">
        <f t="shared" si="2098"/>
        <v>4346</v>
      </c>
      <c r="AB57" s="29">
        <f t="shared" si="2099"/>
        <v>7245</v>
      </c>
      <c r="AC57" s="29">
        <f t="shared" si="2100"/>
        <v>7489</v>
      </c>
      <c r="AD57" s="29">
        <f t="shared" si="2101"/>
        <v>7410</v>
      </c>
      <c r="AE57" s="29">
        <f t="shared" si="2102"/>
        <v>7099</v>
      </c>
      <c r="AF57" s="29">
        <f t="shared" si="2103"/>
        <v>6832</v>
      </c>
      <c r="AG57" s="29">
        <f t="shared" si="2104"/>
        <v>6739</v>
      </c>
      <c r="AH57" s="29">
        <f t="shared" si="2105"/>
        <v>6821</v>
      </c>
      <c r="AI57" s="42">
        <v>1101</v>
      </c>
      <c r="AJ57" s="31">
        <v>1175</v>
      </c>
      <c r="AK57" s="31">
        <v>1105</v>
      </c>
      <c r="AL57" s="31">
        <v>1107</v>
      </c>
      <c r="AM57" s="32">
        <v>1130</v>
      </c>
      <c r="AN57" s="32">
        <v>1117</v>
      </c>
      <c r="AO57" s="32">
        <v>1117</v>
      </c>
      <c r="AP57" s="32">
        <v>1104</v>
      </c>
      <c r="AQ57" s="32">
        <v>1140</v>
      </c>
      <c r="AR57" s="32">
        <v>1110</v>
      </c>
      <c r="AS57" s="32">
        <v>1146</v>
      </c>
      <c r="AT57" s="42">
        <v>104</v>
      </c>
      <c r="AU57" s="32">
        <v>178</v>
      </c>
      <c r="AV57" s="32">
        <v>118</v>
      </c>
      <c r="AW57" s="32">
        <v>129</v>
      </c>
      <c r="AX57" s="32">
        <v>1030</v>
      </c>
      <c r="AY57" s="32">
        <v>976</v>
      </c>
      <c r="AZ57" s="32">
        <v>1028</v>
      </c>
      <c r="BA57" s="32">
        <v>1112</v>
      </c>
      <c r="BB57" s="32">
        <v>1147</v>
      </c>
      <c r="BC57" s="32">
        <v>1206</v>
      </c>
      <c r="BD57" s="32">
        <v>1149</v>
      </c>
      <c r="BE57" s="33">
        <f t="shared" si="2106"/>
        <v>1750</v>
      </c>
      <c r="BF57" s="30">
        <f t="shared" si="2107"/>
        <v>1859</v>
      </c>
      <c r="BG57" s="30">
        <f t="shared" si="2108"/>
        <v>1825</v>
      </c>
      <c r="BH57" s="30">
        <f t="shared" si="2109"/>
        <v>1839</v>
      </c>
      <c r="BI57" s="30">
        <f t="shared" si="2110"/>
        <v>2830</v>
      </c>
      <c r="BJ57" s="30">
        <f t="shared" si="2111"/>
        <v>2787</v>
      </c>
      <c r="BK57" s="30">
        <f t="shared" si="2112"/>
        <v>2876</v>
      </c>
      <c r="BL57" s="30">
        <f t="shared" si="2113"/>
        <v>2960</v>
      </c>
      <c r="BM57" s="30">
        <f t="shared" si="2114"/>
        <v>3060</v>
      </c>
      <c r="BN57" s="30">
        <f t="shared" si="2115"/>
        <v>3050</v>
      </c>
      <c r="BO57" s="30">
        <f t="shared" si="2115"/>
        <v>2996</v>
      </c>
      <c r="BP57" s="117">
        <f t="shared" si="2116"/>
        <v>649</v>
      </c>
      <c r="BQ57" s="118">
        <f t="shared" si="2117"/>
        <v>684</v>
      </c>
      <c r="BR57" s="118">
        <f t="shared" si="2118"/>
        <v>720</v>
      </c>
      <c r="BS57" s="118">
        <f t="shared" si="2119"/>
        <v>732</v>
      </c>
      <c r="BT57" s="118">
        <f t="shared" si="2120"/>
        <v>1700</v>
      </c>
      <c r="BU57" s="118">
        <f t="shared" si="2121"/>
        <v>1670</v>
      </c>
      <c r="BV57" s="118">
        <f t="shared" si="2122"/>
        <v>1759</v>
      </c>
      <c r="BW57" s="118">
        <f t="shared" si="2123"/>
        <v>1856</v>
      </c>
      <c r="BX57" s="118">
        <f t="shared" si="2124"/>
        <v>1920</v>
      </c>
      <c r="BY57" s="118">
        <f t="shared" si="2125"/>
        <v>1940</v>
      </c>
      <c r="BZ57" s="118">
        <f t="shared" si="2125"/>
        <v>1850</v>
      </c>
      <c r="CA57" s="400">
        <f t="shared" si="174"/>
        <v>0.37085714285714283</v>
      </c>
      <c r="CB57" s="401">
        <f t="shared" si="175"/>
        <v>0.36793975255513717</v>
      </c>
      <c r="CC57" s="401">
        <f t="shared" si="176"/>
        <v>0.39452054794520547</v>
      </c>
      <c r="CD57" s="401">
        <f t="shared" si="177"/>
        <v>0.39804241435562804</v>
      </c>
      <c r="CE57" s="401">
        <f t="shared" si="178"/>
        <v>0.60070671378091878</v>
      </c>
      <c r="CF57" s="401">
        <f t="shared" si="179"/>
        <v>0.59921062073914599</v>
      </c>
      <c r="CG57" s="401">
        <f t="shared" si="180"/>
        <v>0.61161335187760779</v>
      </c>
      <c r="CH57" s="401">
        <f t="shared" si="2126"/>
        <v>0.62702702702702706</v>
      </c>
      <c r="CI57" s="401">
        <f t="shared" si="2127"/>
        <v>0.62745098039215685</v>
      </c>
      <c r="CJ57" s="401">
        <f t="shared" si="2128"/>
        <v>0.63606557377049178</v>
      </c>
      <c r="CK57" s="401">
        <f t="shared" si="2128"/>
        <v>0.61748998664886512</v>
      </c>
      <c r="CL57" s="119">
        <f t="shared" si="2129"/>
        <v>0.58946412352406907</v>
      </c>
      <c r="CM57" s="120">
        <f t="shared" si="2130"/>
        <v>0.5821276595744681</v>
      </c>
      <c r="CN57" s="120">
        <f t="shared" si="2131"/>
        <v>0.65158371040723984</v>
      </c>
      <c r="CO57" s="120">
        <f t="shared" si="2132"/>
        <v>0.66124661246612471</v>
      </c>
      <c r="CP57" s="120">
        <f t="shared" si="2133"/>
        <v>1.5044247787610618</v>
      </c>
      <c r="CQ57" s="120">
        <f t="shared" si="2134"/>
        <v>1.495076096687556</v>
      </c>
      <c r="CR57" s="120">
        <f t="shared" si="2135"/>
        <v>1.5747538048343779</v>
      </c>
      <c r="CS57" s="120">
        <f t="shared" si="2136"/>
        <v>1.681159420289855</v>
      </c>
      <c r="CT57" s="120">
        <f t="shared" si="2137"/>
        <v>1.6842105263157894</v>
      </c>
      <c r="CU57" s="120">
        <f t="shared" si="2138"/>
        <v>1.7477477477477477</v>
      </c>
      <c r="CV57" s="120"/>
      <c r="CW57" s="70" t="s">
        <v>36</v>
      </c>
      <c r="CX57" s="39" t="s">
        <v>36</v>
      </c>
      <c r="CY57" s="284" t="s">
        <v>36</v>
      </c>
      <c r="CZ57" s="284" t="s">
        <v>36</v>
      </c>
      <c r="DA57" s="285" t="s">
        <v>36</v>
      </c>
      <c r="DB57" s="285" t="s">
        <v>36</v>
      </c>
      <c r="DC57" s="285" t="s">
        <v>36</v>
      </c>
      <c r="DD57" s="285" t="s">
        <v>36</v>
      </c>
      <c r="DE57" s="14" t="s">
        <v>36</v>
      </c>
      <c r="DF57" s="14" t="s">
        <v>36</v>
      </c>
      <c r="DG57" s="14" t="s">
        <v>36</v>
      </c>
      <c r="DH57" s="281">
        <v>545</v>
      </c>
      <c r="DI57" s="280">
        <v>506</v>
      </c>
      <c r="DJ57" s="280">
        <v>602</v>
      </c>
      <c r="DK57" s="280">
        <v>603</v>
      </c>
      <c r="DL57" s="280">
        <v>670</v>
      </c>
      <c r="DM57" s="280">
        <v>694</v>
      </c>
      <c r="DN57" s="280">
        <v>731</v>
      </c>
      <c r="DO57" s="280">
        <v>744</v>
      </c>
      <c r="DP57" s="32">
        <v>773</v>
      </c>
      <c r="DQ57" s="32">
        <v>734</v>
      </c>
      <c r="DR57" s="32">
        <v>701</v>
      </c>
      <c r="DS57" s="286">
        <f t="shared" si="2139"/>
        <v>545</v>
      </c>
      <c r="DT57" s="287">
        <f t="shared" si="2140"/>
        <v>506</v>
      </c>
      <c r="DU57" s="287">
        <f t="shared" si="2141"/>
        <v>602</v>
      </c>
      <c r="DV57" s="287">
        <f t="shared" si="2142"/>
        <v>603</v>
      </c>
      <c r="DW57" s="287">
        <f t="shared" si="2143"/>
        <v>670</v>
      </c>
      <c r="DX57" s="287">
        <f t="shared" si="2144"/>
        <v>694</v>
      </c>
      <c r="DY57" s="287">
        <f t="shared" si="2145"/>
        <v>731</v>
      </c>
      <c r="DZ57" s="287">
        <f t="shared" si="2146"/>
        <v>744</v>
      </c>
      <c r="EA57" s="287">
        <f t="shared" si="2147"/>
        <v>773</v>
      </c>
      <c r="EB57" s="287">
        <f t="shared" si="2148"/>
        <v>734</v>
      </c>
      <c r="EC57" s="287">
        <f t="shared" si="2148"/>
        <v>701</v>
      </c>
      <c r="ED57" s="461">
        <v>85</v>
      </c>
      <c r="EE57" s="444">
        <v>81</v>
      </c>
      <c r="EF57" s="462">
        <v>4</v>
      </c>
      <c r="EG57" s="462">
        <v>3</v>
      </c>
      <c r="EH57" s="468">
        <f t="shared" si="2149"/>
        <v>89</v>
      </c>
      <c r="EI57" s="468">
        <f t="shared" si="2150"/>
        <v>84</v>
      </c>
      <c r="EJ57" s="461">
        <v>188</v>
      </c>
      <c r="EK57" s="444">
        <v>204</v>
      </c>
      <c r="EL57" s="462">
        <v>94</v>
      </c>
      <c r="EM57" s="462">
        <v>96</v>
      </c>
      <c r="EN57" s="468">
        <f t="shared" si="2151"/>
        <v>282</v>
      </c>
      <c r="EO57" s="468">
        <f t="shared" si="2151"/>
        <v>300</v>
      </c>
      <c r="EP57" s="461">
        <v>564</v>
      </c>
      <c r="EQ57" s="444">
        <v>539</v>
      </c>
      <c r="ER57" s="462">
        <v>60</v>
      </c>
      <c r="ES57" s="462">
        <v>54</v>
      </c>
      <c r="ET57" s="468">
        <f t="shared" si="2152"/>
        <v>624</v>
      </c>
      <c r="EU57" s="468">
        <f t="shared" si="2152"/>
        <v>593</v>
      </c>
      <c r="EV57" s="461">
        <v>183</v>
      </c>
      <c r="EW57" s="444">
        <v>255</v>
      </c>
      <c r="EX57" s="462">
        <v>138</v>
      </c>
      <c r="EY57" s="462">
        <v>157</v>
      </c>
      <c r="EZ57" s="468">
        <f t="shared" si="2153"/>
        <v>321</v>
      </c>
      <c r="FA57" s="468">
        <f t="shared" si="2153"/>
        <v>412</v>
      </c>
      <c r="FB57" s="461">
        <v>398</v>
      </c>
      <c r="FC57" s="444">
        <v>417</v>
      </c>
      <c r="FD57" s="462">
        <v>31</v>
      </c>
      <c r="FE57" s="462">
        <v>34</v>
      </c>
      <c r="FF57" s="468">
        <f t="shared" si="2154"/>
        <v>429</v>
      </c>
      <c r="FG57" s="468">
        <f t="shared" si="2154"/>
        <v>451</v>
      </c>
      <c r="FH57" s="461">
        <v>182</v>
      </c>
      <c r="FI57" s="444">
        <v>223</v>
      </c>
      <c r="FJ57" s="462">
        <v>135</v>
      </c>
      <c r="FK57" s="462">
        <v>116</v>
      </c>
      <c r="FL57" s="468">
        <f t="shared" si="2155"/>
        <v>317</v>
      </c>
      <c r="FM57" s="468">
        <f t="shared" si="2155"/>
        <v>339</v>
      </c>
      <c r="FN57" s="461">
        <v>19</v>
      </c>
      <c r="FO57" s="444">
        <v>10</v>
      </c>
      <c r="FP57" s="462">
        <v>34</v>
      </c>
      <c r="FQ57" s="462">
        <v>30</v>
      </c>
      <c r="FR57" s="468">
        <f t="shared" si="2156"/>
        <v>53</v>
      </c>
      <c r="FS57" s="468">
        <f t="shared" si="2156"/>
        <v>40</v>
      </c>
      <c r="FT57" s="461">
        <v>170</v>
      </c>
      <c r="FU57" s="444">
        <v>167</v>
      </c>
      <c r="FV57" s="462">
        <v>272</v>
      </c>
      <c r="FW57" s="462">
        <v>288</v>
      </c>
      <c r="FX57" s="468">
        <f t="shared" si="2157"/>
        <v>442</v>
      </c>
      <c r="FY57" s="468">
        <f t="shared" si="2157"/>
        <v>455</v>
      </c>
      <c r="FZ57" s="461">
        <v>5</v>
      </c>
      <c r="GA57" s="444">
        <v>5</v>
      </c>
      <c r="GB57" s="462"/>
      <c r="GC57" s="462"/>
      <c r="GD57" s="468">
        <f t="shared" si="2158"/>
        <v>5</v>
      </c>
      <c r="GE57" s="468">
        <f t="shared" si="2158"/>
        <v>5</v>
      </c>
      <c r="GF57" s="461">
        <v>530</v>
      </c>
      <c r="GG57" s="444">
        <v>515</v>
      </c>
      <c r="GH57" s="462">
        <v>367</v>
      </c>
      <c r="GI57" s="462">
        <v>415</v>
      </c>
      <c r="GJ57" s="468">
        <f t="shared" si="2159"/>
        <v>897</v>
      </c>
      <c r="GK57" s="468">
        <f t="shared" si="2159"/>
        <v>930</v>
      </c>
      <c r="GL57" s="461">
        <v>119</v>
      </c>
      <c r="GM57" s="444">
        <v>107</v>
      </c>
      <c r="GN57" s="462">
        <v>26</v>
      </c>
      <c r="GO57" s="462">
        <v>20</v>
      </c>
      <c r="GP57" s="468">
        <f t="shared" si="2160"/>
        <v>145</v>
      </c>
      <c r="GQ57" s="468">
        <f t="shared" si="2160"/>
        <v>127</v>
      </c>
      <c r="GR57" s="461">
        <v>24</v>
      </c>
      <c r="GS57" s="444">
        <v>37</v>
      </c>
      <c r="GT57" s="462">
        <v>61</v>
      </c>
      <c r="GU57" s="462">
        <v>52</v>
      </c>
      <c r="GV57" s="327">
        <f t="shared" si="2161"/>
        <v>85</v>
      </c>
      <c r="GW57" s="327">
        <f t="shared" si="2161"/>
        <v>89</v>
      </c>
      <c r="GX57" s="501">
        <v>202</v>
      </c>
      <c r="GY57" s="502">
        <v>246</v>
      </c>
      <c r="GZ57" s="502">
        <v>200</v>
      </c>
      <c r="HA57" s="502">
        <v>234</v>
      </c>
      <c r="HB57" s="503">
        <v>274</v>
      </c>
      <c r="HC57" s="503">
        <v>269</v>
      </c>
      <c r="HD57" s="503">
        <v>273</v>
      </c>
      <c r="HE57" s="503">
        <v>296</v>
      </c>
      <c r="HF57" s="504">
        <v>325</v>
      </c>
      <c r="HG57" s="501">
        <v>12</v>
      </c>
      <c r="HH57" s="503">
        <v>28</v>
      </c>
      <c r="HI57" s="503">
        <v>23</v>
      </c>
      <c r="HJ57" s="503">
        <v>25</v>
      </c>
      <c r="HK57" s="503">
        <v>28</v>
      </c>
      <c r="HL57" s="503">
        <v>25</v>
      </c>
      <c r="HM57" s="503">
        <v>30</v>
      </c>
      <c r="HN57" s="503">
        <v>22</v>
      </c>
      <c r="HO57" s="504">
        <v>45</v>
      </c>
      <c r="HP57" s="505">
        <f t="shared" si="2162"/>
        <v>214</v>
      </c>
      <c r="HQ57" s="506">
        <f t="shared" si="2163"/>
        <v>274</v>
      </c>
      <c r="HR57" s="506">
        <f t="shared" si="2164"/>
        <v>223</v>
      </c>
      <c r="HS57" s="506">
        <f t="shared" si="2165"/>
        <v>259</v>
      </c>
      <c r="HT57" s="506">
        <f t="shared" si="2166"/>
        <v>302</v>
      </c>
      <c r="HU57" s="506">
        <f t="shared" si="2167"/>
        <v>294</v>
      </c>
      <c r="HV57" s="506">
        <f t="shared" si="2168"/>
        <v>303</v>
      </c>
      <c r="HW57" s="506">
        <f t="shared" si="2169"/>
        <v>318</v>
      </c>
      <c r="HX57" s="506">
        <f t="shared" si="2170"/>
        <v>370</v>
      </c>
      <c r="HY57" s="505">
        <f t="shared" si="226"/>
        <v>735</v>
      </c>
      <c r="HZ57" s="507">
        <f t="shared" si="227"/>
        <v>824</v>
      </c>
      <c r="IA57" s="507">
        <f t="shared" si="228"/>
        <v>775</v>
      </c>
      <c r="IB57" s="507">
        <f t="shared" si="229"/>
        <v>838</v>
      </c>
      <c r="IC57" s="508">
        <f t="shared" si="230"/>
        <v>1169</v>
      </c>
      <c r="ID57" s="508">
        <f t="shared" si="231"/>
        <v>1199</v>
      </c>
      <c r="IE57" s="508">
        <f t="shared" si="232"/>
        <v>1226</v>
      </c>
      <c r="IF57" s="508">
        <f t="shared" si="233"/>
        <v>1223</v>
      </c>
      <c r="IG57" s="508">
        <f t="shared" si="233"/>
        <v>1244</v>
      </c>
      <c r="IH57" s="505">
        <f t="shared" si="234"/>
        <v>226</v>
      </c>
      <c r="II57" s="506">
        <f t="shared" si="235"/>
        <v>252</v>
      </c>
      <c r="IJ57" s="506">
        <f t="shared" si="236"/>
        <v>274</v>
      </c>
      <c r="IK57" s="506">
        <f t="shared" si="237"/>
        <v>263</v>
      </c>
      <c r="IL57" s="506">
        <f t="shared" si="238"/>
        <v>1749</v>
      </c>
      <c r="IM57" s="506">
        <f t="shared" si="239"/>
        <v>2084</v>
      </c>
      <c r="IN57" s="506">
        <f t="shared" si="240"/>
        <v>1863</v>
      </c>
      <c r="IO57" s="506">
        <f t="shared" si="241"/>
        <v>790</v>
      </c>
      <c r="IP57" s="506">
        <f t="shared" si="241"/>
        <v>739</v>
      </c>
      <c r="IQ57" s="505">
        <f t="shared" si="242"/>
        <v>961</v>
      </c>
      <c r="IR57" s="506">
        <f t="shared" si="243"/>
        <v>1076</v>
      </c>
      <c r="IS57" s="506">
        <f t="shared" si="244"/>
        <v>1049</v>
      </c>
      <c r="IT57" s="506">
        <f t="shared" si="245"/>
        <v>1101</v>
      </c>
      <c r="IU57" s="506">
        <f t="shared" si="246"/>
        <v>2918</v>
      </c>
      <c r="IV57" s="506">
        <f t="shared" si="247"/>
        <v>3283</v>
      </c>
      <c r="IW57" s="506">
        <f t="shared" si="248"/>
        <v>3089</v>
      </c>
      <c r="IX57" s="506">
        <f t="shared" si="249"/>
        <v>2013</v>
      </c>
      <c r="IY57" s="506">
        <f t="shared" si="249"/>
        <v>1983</v>
      </c>
      <c r="IZ57" s="501">
        <v>568</v>
      </c>
      <c r="JA57" s="502">
        <v>630</v>
      </c>
      <c r="JB57" s="502">
        <v>619</v>
      </c>
      <c r="JC57" s="502">
        <v>682</v>
      </c>
      <c r="JD57" s="503">
        <v>1081</v>
      </c>
      <c r="JE57" s="503">
        <v>1114</v>
      </c>
      <c r="JF57" s="503">
        <v>1138</v>
      </c>
      <c r="JG57" s="503">
        <v>1150</v>
      </c>
      <c r="JH57" s="504">
        <v>1172</v>
      </c>
      <c r="JI57" s="501">
        <v>176</v>
      </c>
      <c r="JJ57" s="503">
        <v>197</v>
      </c>
      <c r="JK57" s="503">
        <v>211</v>
      </c>
      <c r="JL57" s="503">
        <v>209</v>
      </c>
      <c r="JM57" s="503">
        <v>1727</v>
      </c>
      <c r="JN57" s="503">
        <v>2049</v>
      </c>
      <c r="JO57" s="503">
        <v>1838</v>
      </c>
      <c r="JP57" s="503">
        <v>765</v>
      </c>
      <c r="JQ57" s="504">
        <v>716</v>
      </c>
      <c r="JR57" s="505">
        <f t="shared" si="2171"/>
        <v>744</v>
      </c>
      <c r="JS57" s="506">
        <f t="shared" si="2172"/>
        <v>827</v>
      </c>
      <c r="JT57" s="506">
        <f t="shared" si="2173"/>
        <v>830</v>
      </c>
      <c r="JU57" s="506">
        <f t="shared" si="2174"/>
        <v>891</v>
      </c>
      <c r="JV57" s="506">
        <f t="shared" si="2175"/>
        <v>2808</v>
      </c>
      <c r="JW57" s="506">
        <f t="shared" si="2176"/>
        <v>3163</v>
      </c>
      <c r="JX57" s="506">
        <f t="shared" si="2177"/>
        <v>2976</v>
      </c>
      <c r="JY57" s="506">
        <f t="shared" si="2178"/>
        <v>1915</v>
      </c>
      <c r="JZ57" s="506">
        <f t="shared" si="2178"/>
        <v>1888</v>
      </c>
      <c r="KA57" s="501">
        <v>167</v>
      </c>
      <c r="KB57" s="502">
        <v>194</v>
      </c>
      <c r="KC57" s="502">
        <v>156</v>
      </c>
      <c r="KD57" s="502">
        <v>156</v>
      </c>
      <c r="KE57" s="503">
        <v>88</v>
      </c>
      <c r="KF57" s="503">
        <v>85</v>
      </c>
      <c r="KG57" s="503">
        <v>88</v>
      </c>
      <c r="KH57" s="503">
        <v>73</v>
      </c>
      <c r="KI57" s="504">
        <v>72</v>
      </c>
      <c r="KJ57" s="501">
        <v>50</v>
      </c>
      <c r="KK57" s="503">
        <v>55</v>
      </c>
      <c r="KL57" s="503">
        <v>63</v>
      </c>
      <c r="KM57" s="503">
        <v>54</v>
      </c>
      <c r="KN57" s="503">
        <v>22</v>
      </c>
      <c r="KO57" s="503">
        <v>35</v>
      </c>
      <c r="KP57" s="503">
        <v>25</v>
      </c>
      <c r="KQ57" s="503">
        <v>25</v>
      </c>
      <c r="KR57" s="504">
        <v>23</v>
      </c>
      <c r="KS57" s="505">
        <f t="shared" si="2179"/>
        <v>217</v>
      </c>
      <c r="KT57" s="506">
        <f t="shared" si="2180"/>
        <v>249</v>
      </c>
      <c r="KU57" s="506">
        <f t="shared" si="2181"/>
        <v>219</v>
      </c>
      <c r="KV57" s="506">
        <f t="shared" si="2182"/>
        <v>210</v>
      </c>
      <c r="KW57" s="506">
        <f t="shared" si="2183"/>
        <v>110</v>
      </c>
      <c r="KX57" s="506">
        <f t="shared" si="2184"/>
        <v>120</v>
      </c>
      <c r="KY57" s="506">
        <f t="shared" si="2185"/>
        <v>113</v>
      </c>
      <c r="KZ57" s="506">
        <f t="shared" si="2186"/>
        <v>98</v>
      </c>
      <c r="LA57" s="506">
        <f t="shared" si="2186"/>
        <v>95</v>
      </c>
      <c r="LB57" s="505">
        <f t="shared" si="258"/>
        <v>1021</v>
      </c>
      <c r="LC57" s="507">
        <f t="shared" si="259"/>
        <v>1105</v>
      </c>
      <c r="LD57" s="507">
        <f t="shared" si="260"/>
        <v>996</v>
      </c>
      <c r="LE57" s="507">
        <f t="shared" si="261"/>
        <v>936</v>
      </c>
      <c r="LF57" s="508">
        <f t="shared" si="262"/>
        <v>938</v>
      </c>
      <c r="LG57" s="508">
        <f t="shared" si="263"/>
        <v>878</v>
      </c>
      <c r="LH57" s="508">
        <f t="shared" si="264"/>
        <v>894</v>
      </c>
      <c r="LI57" s="508">
        <f t="shared" si="265"/>
        <v>944</v>
      </c>
      <c r="LJ57" s="508">
        <f t="shared" si="265"/>
        <v>836</v>
      </c>
      <c r="LK57" s="505">
        <f t="shared" si="266"/>
        <v>211</v>
      </c>
      <c r="LL57" s="506">
        <f t="shared" si="267"/>
        <v>218</v>
      </c>
      <c r="LM57" s="506">
        <f t="shared" si="268"/>
        <v>214</v>
      </c>
      <c r="LN57" s="506">
        <f t="shared" si="269"/>
        <v>211</v>
      </c>
      <c r="LO57" s="506">
        <f t="shared" si="270"/>
        <v>257</v>
      </c>
      <c r="LP57" s="506">
        <f t="shared" si="271"/>
        <v>247</v>
      </c>
      <c r="LQ57" s="506">
        <f t="shared" si="272"/>
        <v>248</v>
      </c>
      <c r="LR57" s="506">
        <f t="shared" si="273"/>
        <v>864</v>
      </c>
      <c r="LS57" s="506">
        <f t="shared" si="273"/>
        <v>583</v>
      </c>
      <c r="LT57" s="505">
        <f t="shared" si="274"/>
        <v>1232</v>
      </c>
      <c r="LU57" s="506">
        <f t="shared" si="275"/>
        <v>1323</v>
      </c>
      <c r="LV57" s="506">
        <f t="shared" si="276"/>
        <v>1210</v>
      </c>
      <c r="LW57" s="506">
        <f t="shared" si="277"/>
        <v>1147</v>
      </c>
      <c r="LX57" s="506">
        <f t="shared" si="278"/>
        <v>1195</v>
      </c>
      <c r="LY57" s="506">
        <f t="shared" si="279"/>
        <v>1125</v>
      </c>
      <c r="LZ57" s="506">
        <f t="shared" si="280"/>
        <v>1142</v>
      </c>
      <c r="MA57" s="506">
        <f t="shared" si="281"/>
        <v>1808</v>
      </c>
      <c r="MB57" s="506">
        <f t="shared" si="281"/>
        <v>1419</v>
      </c>
      <c r="MC57" s="501">
        <v>530</v>
      </c>
      <c r="MD57" s="502">
        <v>601</v>
      </c>
      <c r="ME57" s="502">
        <v>520</v>
      </c>
      <c r="MF57" s="502">
        <v>474</v>
      </c>
      <c r="MG57" s="503">
        <v>513</v>
      </c>
      <c r="MH57" s="503">
        <v>508</v>
      </c>
      <c r="MI57" s="503">
        <v>513</v>
      </c>
      <c r="MJ57" s="503">
        <v>523</v>
      </c>
      <c r="MK57" s="504">
        <v>493</v>
      </c>
      <c r="ML57" s="501">
        <v>113</v>
      </c>
      <c r="MM57" s="503">
        <v>119</v>
      </c>
      <c r="MN57" s="503">
        <v>118</v>
      </c>
      <c r="MO57" s="503">
        <v>115</v>
      </c>
      <c r="MP57" s="503">
        <v>139</v>
      </c>
      <c r="MQ57" s="503">
        <v>123</v>
      </c>
      <c r="MR57" s="503">
        <v>133</v>
      </c>
      <c r="MS57" s="503">
        <v>344</v>
      </c>
      <c r="MT57" s="504">
        <v>231</v>
      </c>
      <c r="MU57" s="505">
        <f t="shared" si="2187"/>
        <v>643</v>
      </c>
      <c r="MV57" s="506">
        <f t="shared" si="2188"/>
        <v>720</v>
      </c>
      <c r="MW57" s="506">
        <f t="shared" si="2189"/>
        <v>638</v>
      </c>
      <c r="MX57" s="506">
        <f t="shared" si="2190"/>
        <v>589</v>
      </c>
      <c r="MY57" s="506">
        <f t="shared" si="2191"/>
        <v>652</v>
      </c>
      <c r="MZ57" s="506">
        <f t="shared" si="2192"/>
        <v>631</v>
      </c>
      <c r="NA57" s="506">
        <f t="shared" si="2193"/>
        <v>646</v>
      </c>
      <c r="NB57" s="506">
        <f t="shared" si="2194"/>
        <v>867</v>
      </c>
      <c r="NC57" s="506">
        <f t="shared" si="2194"/>
        <v>724</v>
      </c>
      <c r="ND57" s="501">
        <v>146</v>
      </c>
      <c r="NE57" s="502">
        <v>144</v>
      </c>
      <c r="NF57" s="502">
        <v>143</v>
      </c>
      <c r="NG57" s="502">
        <v>138</v>
      </c>
      <c r="NH57" s="503">
        <v>125</v>
      </c>
      <c r="NI57" s="503">
        <v>110</v>
      </c>
      <c r="NJ57" s="503">
        <v>112</v>
      </c>
      <c r="NK57" s="503">
        <v>120</v>
      </c>
      <c r="NL57" s="504">
        <v>115</v>
      </c>
      <c r="NM57" s="501">
        <v>3</v>
      </c>
      <c r="NN57" s="503">
        <v>5</v>
      </c>
      <c r="NO57" s="503">
        <v>4</v>
      </c>
      <c r="NP57" s="503">
        <v>3</v>
      </c>
      <c r="NQ57" s="503">
        <v>2</v>
      </c>
      <c r="NR57" s="503">
        <v>3</v>
      </c>
      <c r="NS57" s="503">
        <v>3</v>
      </c>
      <c r="NT57" s="503">
        <v>62</v>
      </c>
      <c r="NU57" s="504">
        <v>4</v>
      </c>
      <c r="NV57" s="505">
        <f t="shared" si="2195"/>
        <v>149</v>
      </c>
      <c r="NW57" s="506">
        <f t="shared" si="2196"/>
        <v>149</v>
      </c>
      <c r="NX57" s="506">
        <f t="shared" si="2197"/>
        <v>147</v>
      </c>
      <c r="NY57" s="506">
        <f t="shared" si="2198"/>
        <v>141</v>
      </c>
      <c r="NZ57" s="506">
        <f t="shared" si="2199"/>
        <v>127</v>
      </c>
      <c r="OA57" s="506">
        <f t="shared" si="2200"/>
        <v>113</v>
      </c>
      <c r="OB57" s="506">
        <f t="shared" si="2201"/>
        <v>115</v>
      </c>
      <c r="OC57" s="506">
        <f t="shared" si="2202"/>
        <v>182</v>
      </c>
      <c r="OD57" s="506">
        <f t="shared" si="2202"/>
        <v>119</v>
      </c>
      <c r="OE57" s="501">
        <v>345</v>
      </c>
      <c r="OF57" s="502">
        <v>360</v>
      </c>
      <c r="OG57" s="502">
        <v>333</v>
      </c>
      <c r="OH57" s="502">
        <v>324</v>
      </c>
      <c r="OI57" s="503">
        <v>300</v>
      </c>
      <c r="OJ57" s="503">
        <v>260</v>
      </c>
      <c r="OK57" s="503">
        <v>269</v>
      </c>
      <c r="OL57" s="503">
        <v>301</v>
      </c>
      <c r="OM57" s="504">
        <v>228</v>
      </c>
      <c r="ON57" s="501">
        <v>95</v>
      </c>
      <c r="OO57" s="503">
        <v>94</v>
      </c>
      <c r="OP57" s="503">
        <v>92</v>
      </c>
      <c r="OQ57" s="503">
        <v>93</v>
      </c>
      <c r="OR57" s="503">
        <v>116</v>
      </c>
      <c r="OS57" s="503">
        <v>121</v>
      </c>
      <c r="OT57" s="503">
        <v>112</v>
      </c>
      <c r="OU57" s="503">
        <v>458</v>
      </c>
      <c r="OV57" s="504">
        <v>348</v>
      </c>
      <c r="OW57" s="505">
        <f t="shared" si="2203"/>
        <v>440</v>
      </c>
      <c r="OX57" s="506">
        <f t="shared" si="2204"/>
        <v>454</v>
      </c>
      <c r="OY57" s="506">
        <f t="shared" si="2205"/>
        <v>425</v>
      </c>
      <c r="OZ57" s="506">
        <f t="shared" si="2206"/>
        <v>417</v>
      </c>
      <c r="PA57" s="506">
        <f t="shared" si="2207"/>
        <v>416</v>
      </c>
      <c r="PB57" s="506">
        <f t="shared" si="2208"/>
        <v>381</v>
      </c>
      <c r="PC57" s="506">
        <f t="shared" si="2209"/>
        <v>381</v>
      </c>
      <c r="PD57" s="506">
        <f t="shared" si="2210"/>
        <v>759</v>
      </c>
      <c r="PE57" s="506">
        <f t="shared" si="2210"/>
        <v>576</v>
      </c>
      <c r="PF57" s="277"/>
      <c r="PG57" s="277"/>
    </row>
    <row r="58" spans="1:423" x14ac:dyDescent="0.2">
      <c r="A58" s="11" t="s">
        <v>58</v>
      </c>
      <c r="B58" s="34">
        <f t="shared" si="2073"/>
        <v>14933</v>
      </c>
      <c r="C58" s="34">
        <f t="shared" si="2074"/>
        <v>15594</v>
      </c>
      <c r="D58" s="34">
        <f t="shared" si="2075"/>
        <v>16013</v>
      </c>
      <c r="E58" s="34">
        <f t="shared" si="2076"/>
        <v>16263</v>
      </c>
      <c r="F58" s="34">
        <f t="shared" si="2077"/>
        <v>18307</v>
      </c>
      <c r="G58" s="34">
        <f t="shared" si="2078"/>
        <v>19069</v>
      </c>
      <c r="H58" s="34">
        <f t="shared" si="2079"/>
        <v>19064</v>
      </c>
      <c r="I58" s="34">
        <f t="shared" si="2080"/>
        <v>19648</v>
      </c>
      <c r="J58" s="34">
        <f t="shared" si="2081"/>
        <v>20039</v>
      </c>
      <c r="K58" s="34">
        <f t="shared" si="2082"/>
        <v>29257</v>
      </c>
      <c r="L58" s="34">
        <f t="shared" si="2083"/>
        <v>29375</v>
      </c>
      <c r="M58" s="35">
        <f t="shared" si="2084"/>
        <v>3096</v>
      </c>
      <c r="N58" s="29">
        <f t="shared" si="2085"/>
        <v>4390</v>
      </c>
      <c r="O58" s="29">
        <f t="shared" si="2086"/>
        <v>3548</v>
      </c>
      <c r="P58" s="29">
        <f t="shared" si="2087"/>
        <v>6051</v>
      </c>
      <c r="Q58" s="29">
        <f t="shared" si="2088"/>
        <v>8842</v>
      </c>
      <c r="R58" s="29">
        <f t="shared" si="2089"/>
        <v>9185</v>
      </c>
      <c r="S58" s="29">
        <f t="shared" si="2090"/>
        <v>9518</v>
      </c>
      <c r="T58" s="29">
        <f t="shared" si="2091"/>
        <v>10191</v>
      </c>
      <c r="U58" s="29">
        <f t="shared" si="2092"/>
        <v>10870</v>
      </c>
      <c r="V58" s="29">
        <f t="shared" si="2093"/>
        <v>14368</v>
      </c>
      <c r="W58" s="29">
        <f t="shared" si="2094"/>
        <v>14543</v>
      </c>
      <c r="X58" s="35">
        <f t="shared" si="2095"/>
        <v>18029</v>
      </c>
      <c r="Y58" s="29">
        <f t="shared" si="2096"/>
        <v>19984</v>
      </c>
      <c r="Z58" s="29">
        <f t="shared" si="2097"/>
        <v>19561</v>
      </c>
      <c r="AA58" s="29">
        <f t="shared" si="2098"/>
        <v>22314</v>
      </c>
      <c r="AB58" s="29">
        <f t="shared" si="2099"/>
        <v>27149</v>
      </c>
      <c r="AC58" s="29">
        <f t="shared" si="2100"/>
        <v>28254</v>
      </c>
      <c r="AD58" s="29">
        <f t="shared" si="2101"/>
        <v>28582</v>
      </c>
      <c r="AE58" s="29">
        <f t="shared" si="2102"/>
        <v>29839</v>
      </c>
      <c r="AF58" s="29">
        <f t="shared" si="2103"/>
        <v>30909</v>
      </c>
      <c r="AG58" s="29">
        <f t="shared" si="2104"/>
        <v>43625</v>
      </c>
      <c r="AH58" s="29">
        <f t="shared" si="2105"/>
        <v>43918</v>
      </c>
      <c r="AI58" s="42">
        <v>4792</v>
      </c>
      <c r="AJ58" s="31">
        <v>4952</v>
      </c>
      <c r="AK58" s="31">
        <v>5052</v>
      </c>
      <c r="AL58" s="31">
        <v>5182</v>
      </c>
      <c r="AM58" s="32">
        <v>5905</v>
      </c>
      <c r="AN58" s="32">
        <v>6084</v>
      </c>
      <c r="AO58" s="32">
        <v>6079</v>
      </c>
      <c r="AP58" s="32">
        <v>6343</v>
      </c>
      <c r="AQ58" s="32">
        <v>6524</v>
      </c>
      <c r="AR58" s="32">
        <v>8138</v>
      </c>
      <c r="AS58" s="32">
        <v>8244</v>
      </c>
      <c r="AT58" s="42">
        <v>688</v>
      </c>
      <c r="AU58" s="32">
        <v>1373</v>
      </c>
      <c r="AV58" s="32">
        <v>924</v>
      </c>
      <c r="AW58" s="32">
        <v>3562</v>
      </c>
      <c r="AX58" s="32">
        <v>5361</v>
      </c>
      <c r="AY58" s="32">
        <v>5777</v>
      </c>
      <c r="AZ58" s="32">
        <v>6203</v>
      </c>
      <c r="BA58" s="32">
        <v>6201</v>
      </c>
      <c r="BB58" s="32">
        <v>7007</v>
      </c>
      <c r="BC58" s="32">
        <v>8759</v>
      </c>
      <c r="BD58" s="32">
        <v>9307</v>
      </c>
      <c r="BE58" s="33">
        <f t="shared" si="2106"/>
        <v>7187</v>
      </c>
      <c r="BF58" s="30">
        <f t="shared" si="2107"/>
        <v>8524</v>
      </c>
      <c r="BG58" s="30">
        <f t="shared" si="2108"/>
        <v>7963</v>
      </c>
      <c r="BH58" s="30">
        <f t="shared" si="2109"/>
        <v>10697</v>
      </c>
      <c r="BI58" s="30">
        <f t="shared" si="2110"/>
        <v>13836</v>
      </c>
      <c r="BJ58" s="30">
        <f t="shared" si="2111"/>
        <v>14220</v>
      </c>
      <c r="BK58" s="30">
        <f t="shared" si="2112"/>
        <v>14545</v>
      </c>
      <c r="BL58" s="30">
        <f t="shared" si="2113"/>
        <v>15470</v>
      </c>
      <c r="BM58" s="30">
        <f t="shared" si="2114"/>
        <v>16320</v>
      </c>
      <c r="BN58" s="30">
        <f t="shared" si="2115"/>
        <v>19910</v>
      </c>
      <c r="BO58" s="30">
        <f t="shared" si="2115"/>
        <v>20342</v>
      </c>
      <c r="BP58" s="117">
        <f t="shared" si="2116"/>
        <v>2395</v>
      </c>
      <c r="BQ58" s="118">
        <f t="shared" si="2117"/>
        <v>3572</v>
      </c>
      <c r="BR58" s="118">
        <f t="shared" si="2118"/>
        <v>2911</v>
      </c>
      <c r="BS58" s="118">
        <f t="shared" si="2119"/>
        <v>5515</v>
      </c>
      <c r="BT58" s="118">
        <f t="shared" si="2120"/>
        <v>7931</v>
      </c>
      <c r="BU58" s="118">
        <f t="shared" si="2121"/>
        <v>8136</v>
      </c>
      <c r="BV58" s="118">
        <f t="shared" si="2122"/>
        <v>8466</v>
      </c>
      <c r="BW58" s="118">
        <f t="shared" si="2123"/>
        <v>9127</v>
      </c>
      <c r="BX58" s="118">
        <f t="shared" si="2124"/>
        <v>9796</v>
      </c>
      <c r="BY58" s="118">
        <f t="shared" si="2125"/>
        <v>11772</v>
      </c>
      <c r="BZ58" s="118">
        <f t="shared" si="2125"/>
        <v>12098</v>
      </c>
      <c r="CA58" s="400">
        <f t="shared" si="174"/>
        <v>0.33324057325727008</v>
      </c>
      <c r="CB58" s="401">
        <f t="shared" si="175"/>
        <v>0.41905208822149226</v>
      </c>
      <c r="CC58" s="401">
        <f t="shared" si="176"/>
        <v>0.36556574155469046</v>
      </c>
      <c r="CD58" s="401">
        <f t="shared" si="177"/>
        <v>0.51556511171356456</v>
      </c>
      <c r="CE58" s="401">
        <f t="shared" si="178"/>
        <v>0.57321480196588614</v>
      </c>
      <c r="CF58" s="401">
        <f t="shared" si="179"/>
        <v>0.57215189873417727</v>
      </c>
      <c r="CG58" s="401">
        <f t="shared" si="180"/>
        <v>0.58205568924028872</v>
      </c>
      <c r="CH58" s="401">
        <f t="shared" si="2126"/>
        <v>0.58998060762766646</v>
      </c>
      <c r="CI58" s="401">
        <f t="shared" si="2127"/>
        <v>0.60024509803921566</v>
      </c>
      <c r="CJ58" s="401">
        <f t="shared" si="2128"/>
        <v>0.59126067302862884</v>
      </c>
      <c r="CK58" s="401">
        <f t="shared" si="2128"/>
        <v>0.59473011503293682</v>
      </c>
      <c r="CL58" s="119">
        <f t="shared" si="2129"/>
        <v>0.49979131886477463</v>
      </c>
      <c r="CM58" s="120">
        <f t="shared" si="2130"/>
        <v>0.72132471728594505</v>
      </c>
      <c r="CN58" s="120">
        <f t="shared" si="2131"/>
        <v>0.5762074425969913</v>
      </c>
      <c r="CO58" s="120">
        <f t="shared" si="2132"/>
        <v>1.064260903126206</v>
      </c>
      <c r="CP58" s="120">
        <f t="shared" si="2133"/>
        <v>1.3430990685859441</v>
      </c>
      <c r="CQ58" s="120">
        <f t="shared" si="2134"/>
        <v>1.3372781065088757</v>
      </c>
      <c r="CR58" s="120">
        <f t="shared" si="2135"/>
        <v>1.3926632669847014</v>
      </c>
      <c r="CS58" s="120">
        <f t="shared" si="2136"/>
        <v>1.4389090335803247</v>
      </c>
      <c r="CT58" s="120">
        <f t="shared" si="2137"/>
        <v>1.5015328019619865</v>
      </c>
      <c r="CU58" s="120">
        <f t="shared" si="2138"/>
        <v>1.4465470631604818</v>
      </c>
      <c r="CV58" s="120"/>
      <c r="CW58" s="70" t="s">
        <v>36</v>
      </c>
      <c r="CX58" s="39" t="s">
        <v>36</v>
      </c>
      <c r="CY58" s="284" t="s">
        <v>36</v>
      </c>
      <c r="CZ58" s="284" t="s">
        <v>36</v>
      </c>
      <c r="DA58" s="285" t="s">
        <v>36</v>
      </c>
      <c r="DB58" s="285" t="s">
        <v>36</v>
      </c>
      <c r="DC58" s="285" t="s">
        <v>36</v>
      </c>
      <c r="DD58" s="285" t="s">
        <v>36</v>
      </c>
      <c r="DE58" s="14" t="s">
        <v>36</v>
      </c>
      <c r="DF58" s="14" t="s">
        <v>36</v>
      </c>
      <c r="DG58" s="14" t="s">
        <v>36</v>
      </c>
      <c r="DH58" s="281">
        <v>1707</v>
      </c>
      <c r="DI58" s="280">
        <v>2199</v>
      </c>
      <c r="DJ58" s="280">
        <v>1987</v>
      </c>
      <c r="DK58" s="280">
        <v>1953</v>
      </c>
      <c r="DL58" s="280">
        <v>2570</v>
      </c>
      <c r="DM58" s="280">
        <v>2359</v>
      </c>
      <c r="DN58" s="280">
        <v>2263</v>
      </c>
      <c r="DO58" s="280">
        <v>2926</v>
      </c>
      <c r="DP58" s="32">
        <v>2789</v>
      </c>
      <c r="DQ58" s="32">
        <v>3013</v>
      </c>
      <c r="DR58" s="32">
        <v>2791</v>
      </c>
      <c r="DS58" s="286">
        <f t="shared" si="2139"/>
        <v>1707</v>
      </c>
      <c r="DT58" s="287">
        <f t="shared" si="2140"/>
        <v>2199</v>
      </c>
      <c r="DU58" s="287">
        <f t="shared" si="2141"/>
        <v>1987</v>
      </c>
      <c r="DV58" s="287">
        <f t="shared" si="2142"/>
        <v>1953</v>
      </c>
      <c r="DW58" s="287">
        <f t="shared" si="2143"/>
        <v>2570</v>
      </c>
      <c r="DX58" s="287">
        <f t="shared" si="2144"/>
        <v>2359</v>
      </c>
      <c r="DY58" s="287">
        <f t="shared" si="2145"/>
        <v>2263</v>
      </c>
      <c r="DZ58" s="287">
        <f t="shared" si="2146"/>
        <v>2926</v>
      </c>
      <c r="EA58" s="287">
        <f t="shared" si="2147"/>
        <v>2789</v>
      </c>
      <c r="EB58" s="287">
        <f t="shared" si="2148"/>
        <v>3013</v>
      </c>
      <c r="EC58" s="287">
        <f t="shared" si="2148"/>
        <v>2791</v>
      </c>
      <c r="ED58" s="461">
        <v>450</v>
      </c>
      <c r="EE58" s="444">
        <v>426</v>
      </c>
      <c r="EF58" s="462">
        <v>34</v>
      </c>
      <c r="EG58" s="462">
        <v>26</v>
      </c>
      <c r="EH58" s="468">
        <f t="shared" si="2149"/>
        <v>484</v>
      </c>
      <c r="EI58" s="468">
        <f t="shared" si="2150"/>
        <v>452</v>
      </c>
      <c r="EJ58" s="461">
        <v>1052</v>
      </c>
      <c r="EK58" s="444">
        <v>1148</v>
      </c>
      <c r="EL58" s="462">
        <v>192</v>
      </c>
      <c r="EM58" s="462">
        <v>111</v>
      </c>
      <c r="EN58" s="468">
        <f t="shared" si="2151"/>
        <v>1244</v>
      </c>
      <c r="EO58" s="468">
        <f t="shared" si="2151"/>
        <v>1259</v>
      </c>
      <c r="EP58" s="461">
        <v>1388</v>
      </c>
      <c r="EQ58" s="444">
        <v>1440</v>
      </c>
      <c r="ER58" s="462">
        <v>12</v>
      </c>
      <c r="ES58" s="462">
        <v>7</v>
      </c>
      <c r="ET58" s="468">
        <f t="shared" si="2152"/>
        <v>1400</v>
      </c>
      <c r="EU58" s="468">
        <f t="shared" si="2152"/>
        <v>1447</v>
      </c>
      <c r="EV58" s="461">
        <v>3042</v>
      </c>
      <c r="EW58" s="444">
        <v>3236</v>
      </c>
      <c r="EX58" s="462">
        <v>101</v>
      </c>
      <c r="EY58" s="462">
        <v>120</v>
      </c>
      <c r="EZ58" s="468">
        <f t="shared" si="2153"/>
        <v>3143</v>
      </c>
      <c r="FA58" s="468">
        <f t="shared" si="2153"/>
        <v>3356</v>
      </c>
      <c r="FB58" s="461">
        <v>2402</v>
      </c>
      <c r="FC58" s="444">
        <v>2337</v>
      </c>
      <c r="FD58" s="462">
        <v>142</v>
      </c>
      <c r="FE58" s="462">
        <v>142</v>
      </c>
      <c r="FF58" s="468">
        <f t="shared" si="2154"/>
        <v>2544</v>
      </c>
      <c r="FG58" s="468">
        <f t="shared" si="2154"/>
        <v>2479</v>
      </c>
      <c r="FH58" s="461">
        <v>1326</v>
      </c>
      <c r="FI58" s="444">
        <v>1380</v>
      </c>
      <c r="FJ58" s="462">
        <v>152</v>
      </c>
      <c r="FK58" s="462">
        <v>231</v>
      </c>
      <c r="FL58" s="468">
        <f t="shared" si="2155"/>
        <v>1478</v>
      </c>
      <c r="FM58" s="468">
        <f t="shared" si="2155"/>
        <v>1611</v>
      </c>
      <c r="FN58" s="461">
        <v>2540</v>
      </c>
      <c r="FO58" s="444">
        <v>2552</v>
      </c>
      <c r="FP58" s="462">
        <v>770</v>
      </c>
      <c r="FQ58" s="462">
        <v>671</v>
      </c>
      <c r="FR58" s="468">
        <f t="shared" si="2156"/>
        <v>3310</v>
      </c>
      <c r="FS58" s="468">
        <f t="shared" si="2156"/>
        <v>3223</v>
      </c>
      <c r="FT58" s="461">
        <v>3385</v>
      </c>
      <c r="FU58" s="444">
        <v>3346</v>
      </c>
      <c r="FV58" s="462">
        <v>261</v>
      </c>
      <c r="FW58" s="462">
        <v>235</v>
      </c>
      <c r="FX58" s="468">
        <f t="shared" si="2157"/>
        <v>3646</v>
      </c>
      <c r="FY58" s="468">
        <f t="shared" si="2157"/>
        <v>3581</v>
      </c>
      <c r="FZ58" s="461">
        <v>11</v>
      </c>
      <c r="GA58" s="444">
        <v>9</v>
      </c>
      <c r="GB58" s="462">
        <v>1</v>
      </c>
      <c r="GC58" s="462">
        <v>1</v>
      </c>
      <c r="GD58" s="468">
        <f t="shared" si="2158"/>
        <v>12</v>
      </c>
      <c r="GE58" s="468">
        <f t="shared" si="2158"/>
        <v>10</v>
      </c>
      <c r="GF58" s="461">
        <v>4311</v>
      </c>
      <c r="GG58" s="444">
        <v>4103</v>
      </c>
      <c r="GH58" s="462">
        <v>796</v>
      </c>
      <c r="GI58" s="462">
        <v>675</v>
      </c>
      <c r="GJ58" s="468">
        <f t="shared" si="2159"/>
        <v>5107</v>
      </c>
      <c r="GK58" s="468">
        <f t="shared" si="2159"/>
        <v>4778</v>
      </c>
      <c r="GL58" s="461">
        <v>1128</v>
      </c>
      <c r="GM58" s="444">
        <v>1087</v>
      </c>
      <c r="GN58" s="462">
        <v>128</v>
      </c>
      <c r="GO58" s="462">
        <v>199</v>
      </c>
      <c r="GP58" s="468">
        <f t="shared" si="2160"/>
        <v>1256</v>
      </c>
      <c r="GQ58" s="468">
        <f t="shared" si="2160"/>
        <v>1286</v>
      </c>
      <c r="GR58" s="461">
        <v>84</v>
      </c>
      <c r="GS58" s="444">
        <v>67</v>
      </c>
      <c r="GT58" s="462">
        <v>7</v>
      </c>
      <c r="GU58" s="462">
        <v>27</v>
      </c>
      <c r="GV58" s="327">
        <f t="shared" si="2161"/>
        <v>91</v>
      </c>
      <c r="GW58" s="327">
        <f t="shared" si="2161"/>
        <v>94</v>
      </c>
      <c r="GX58" s="501">
        <v>931</v>
      </c>
      <c r="GY58" s="502">
        <v>1016</v>
      </c>
      <c r="GZ58" s="502">
        <v>799</v>
      </c>
      <c r="HA58" s="502">
        <v>839</v>
      </c>
      <c r="HB58" s="503">
        <v>1202</v>
      </c>
      <c r="HC58" s="503">
        <v>1469</v>
      </c>
      <c r="HD58" s="503">
        <v>1002</v>
      </c>
      <c r="HE58" s="503">
        <v>1023</v>
      </c>
      <c r="HF58" s="504">
        <v>982</v>
      </c>
      <c r="HG58" s="501">
        <v>9</v>
      </c>
      <c r="HH58" s="503">
        <v>7</v>
      </c>
      <c r="HI58" s="503">
        <v>3</v>
      </c>
      <c r="HJ58" s="503">
        <v>8</v>
      </c>
      <c r="HK58" s="503">
        <v>10</v>
      </c>
      <c r="HL58" s="503">
        <v>10</v>
      </c>
      <c r="HM58" s="503">
        <v>9</v>
      </c>
      <c r="HN58" s="503">
        <v>5</v>
      </c>
      <c r="HO58" s="504">
        <v>54</v>
      </c>
      <c r="HP58" s="505">
        <f t="shared" si="2162"/>
        <v>940</v>
      </c>
      <c r="HQ58" s="506">
        <f t="shared" si="2163"/>
        <v>1023</v>
      </c>
      <c r="HR58" s="506">
        <f t="shared" si="2164"/>
        <v>802</v>
      </c>
      <c r="HS58" s="506">
        <f t="shared" si="2165"/>
        <v>847</v>
      </c>
      <c r="HT58" s="506">
        <f t="shared" si="2166"/>
        <v>1212</v>
      </c>
      <c r="HU58" s="506">
        <f t="shared" si="2167"/>
        <v>1479</v>
      </c>
      <c r="HV58" s="506">
        <f t="shared" si="2168"/>
        <v>1011</v>
      </c>
      <c r="HW58" s="506">
        <f t="shared" si="2169"/>
        <v>1028</v>
      </c>
      <c r="HX58" s="506">
        <f t="shared" si="2170"/>
        <v>1036</v>
      </c>
      <c r="HY58" s="505">
        <f t="shared" si="226"/>
        <v>3263</v>
      </c>
      <c r="HZ58" s="507">
        <f t="shared" si="227"/>
        <v>3600</v>
      </c>
      <c r="IA58" s="507">
        <f t="shared" si="228"/>
        <v>4114</v>
      </c>
      <c r="IB58" s="507">
        <f t="shared" si="229"/>
        <v>4323</v>
      </c>
      <c r="IC58" s="508">
        <f t="shared" si="230"/>
        <v>5484</v>
      </c>
      <c r="ID58" s="508">
        <f t="shared" si="231"/>
        <v>5898</v>
      </c>
      <c r="IE58" s="508">
        <f t="shared" si="232"/>
        <v>6469</v>
      </c>
      <c r="IF58" s="508">
        <f t="shared" si="233"/>
        <v>6985</v>
      </c>
      <c r="IG58" s="508">
        <f t="shared" si="233"/>
        <v>7151</v>
      </c>
      <c r="IH58" s="505">
        <f t="shared" si="234"/>
        <v>136</v>
      </c>
      <c r="II58" s="506">
        <f t="shared" si="235"/>
        <v>109</v>
      </c>
      <c r="IJ58" s="506">
        <f t="shared" si="236"/>
        <v>190</v>
      </c>
      <c r="IK58" s="506">
        <f t="shared" si="237"/>
        <v>227</v>
      </c>
      <c r="IL58" s="506">
        <f t="shared" si="238"/>
        <v>298</v>
      </c>
      <c r="IM58" s="506">
        <f t="shared" si="239"/>
        <v>321</v>
      </c>
      <c r="IN58" s="506">
        <f t="shared" si="240"/>
        <v>300</v>
      </c>
      <c r="IO58" s="506">
        <f t="shared" si="241"/>
        <v>333</v>
      </c>
      <c r="IP58" s="506">
        <f t="shared" si="241"/>
        <v>380</v>
      </c>
      <c r="IQ58" s="505">
        <f t="shared" si="242"/>
        <v>3399</v>
      </c>
      <c r="IR58" s="506">
        <f t="shared" si="243"/>
        <v>3709</v>
      </c>
      <c r="IS58" s="506">
        <f t="shared" si="244"/>
        <v>4304</v>
      </c>
      <c r="IT58" s="506">
        <f t="shared" si="245"/>
        <v>4550</v>
      </c>
      <c r="IU58" s="506">
        <f t="shared" si="246"/>
        <v>5782</v>
      </c>
      <c r="IV58" s="506">
        <f t="shared" si="247"/>
        <v>6219</v>
      </c>
      <c r="IW58" s="506">
        <f t="shared" si="248"/>
        <v>6769</v>
      </c>
      <c r="IX58" s="506">
        <f t="shared" si="249"/>
        <v>7318</v>
      </c>
      <c r="IY58" s="506">
        <f t="shared" si="249"/>
        <v>7531</v>
      </c>
      <c r="IZ58" s="501">
        <v>2503</v>
      </c>
      <c r="JA58" s="502">
        <v>2876</v>
      </c>
      <c r="JB58" s="502">
        <v>3300</v>
      </c>
      <c r="JC58" s="502">
        <v>3505</v>
      </c>
      <c r="JD58" s="503">
        <v>4679</v>
      </c>
      <c r="JE58" s="503">
        <v>5058</v>
      </c>
      <c r="JF58" s="503">
        <v>5602</v>
      </c>
      <c r="JG58" s="503">
        <v>6178</v>
      </c>
      <c r="JH58" s="504">
        <v>6410</v>
      </c>
      <c r="JI58" s="501">
        <v>99</v>
      </c>
      <c r="JJ58" s="503">
        <v>83</v>
      </c>
      <c r="JK58" s="503">
        <v>162</v>
      </c>
      <c r="JL58" s="503">
        <v>190</v>
      </c>
      <c r="JM58" s="503">
        <v>253</v>
      </c>
      <c r="JN58" s="503">
        <v>295</v>
      </c>
      <c r="JO58" s="503">
        <v>267</v>
      </c>
      <c r="JP58" s="503">
        <v>301</v>
      </c>
      <c r="JQ58" s="504">
        <v>348</v>
      </c>
      <c r="JR58" s="505">
        <f t="shared" si="2171"/>
        <v>2602</v>
      </c>
      <c r="JS58" s="506">
        <f t="shared" si="2172"/>
        <v>2959</v>
      </c>
      <c r="JT58" s="506">
        <f t="shared" si="2173"/>
        <v>3462</v>
      </c>
      <c r="JU58" s="506">
        <f t="shared" si="2174"/>
        <v>3695</v>
      </c>
      <c r="JV58" s="506">
        <f t="shared" si="2175"/>
        <v>4932</v>
      </c>
      <c r="JW58" s="506">
        <f t="shared" si="2176"/>
        <v>5353</v>
      </c>
      <c r="JX58" s="506">
        <f t="shared" si="2177"/>
        <v>5869</v>
      </c>
      <c r="JY58" s="506">
        <f t="shared" si="2178"/>
        <v>6479</v>
      </c>
      <c r="JZ58" s="506">
        <f t="shared" si="2178"/>
        <v>6758</v>
      </c>
      <c r="KA58" s="501">
        <v>760</v>
      </c>
      <c r="KB58" s="502">
        <v>724</v>
      </c>
      <c r="KC58" s="502">
        <v>814</v>
      </c>
      <c r="KD58" s="502">
        <v>818</v>
      </c>
      <c r="KE58" s="503">
        <v>805</v>
      </c>
      <c r="KF58" s="503">
        <v>840</v>
      </c>
      <c r="KG58" s="503">
        <v>867</v>
      </c>
      <c r="KH58" s="503">
        <v>807</v>
      </c>
      <c r="KI58" s="504">
        <v>741</v>
      </c>
      <c r="KJ58" s="501">
        <v>37</v>
      </c>
      <c r="KK58" s="503">
        <v>26</v>
      </c>
      <c r="KL58" s="503">
        <v>28</v>
      </c>
      <c r="KM58" s="503">
        <v>37</v>
      </c>
      <c r="KN58" s="503">
        <v>45</v>
      </c>
      <c r="KO58" s="503">
        <v>26</v>
      </c>
      <c r="KP58" s="503">
        <v>33</v>
      </c>
      <c r="KQ58" s="503">
        <v>32</v>
      </c>
      <c r="KR58" s="504">
        <v>32</v>
      </c>
      <c r="KS58" s="505">
        <f t="shared" si="2179"/>
        <v>797</v>
      </c>
      <c r="KT58" s="506">
        <f t="shared" si="2180"/>
        <v>750</v>
      </c>
      <c r="KU58" s="506">
        <f t="shared" si="2181"/>
        <v>842</v>
      </c>
      <c r="KV58" s="506">
        <f t="shared" si="2182"/>
        <v>855</v>
      </c>
      <c r="KW58" s="506">
        <f t="shared" si="2183"/>
        <v>850</v>
      </c>
      <c r="KX58" s="506">
        <f t="shared" si="2184"/>
        <v>866</v>
      </c>
      <c r="KY58" s="506">
        <f t="shared" si="2185"/>
        <v>900</v>
      </c>
      <c r="KZ58" s="506">
        <f t="shared" si="2186"/>
        <v>839</v>
      </c>
      <c r="LA58" s="506">
        <f t="shared" si="2186"/>
        <v>773</v>
      </c>
      <c r="LB58" s="505">
        <f t="shared" si="258"/>
        <v>5947</v>
      </c>
      <c r="LC58" s="507">
        <f t="shared" si="259"/>
        <v>6026</v>
      </c>
      <c r="LD58" s="507">
        <f t="shared" si="260"/>
        <v>6048</v>
      </c>
      <c r="LE58" s="507">
        <f t="shared" si="261"/>
        <v>5919</v>
      </c>
      <c r="LF58" s="508">
        <f t="shared" si="262"/>
        <v>5716</v>
      </c>
      <c r="LG58" s="508">
        <f t="shared" si="263"/>
        <v>5618</v>
      </c>
      <c r="LH58" s="508">
        <f t="shared" si="264"/>
        <v>5514</v>
      </c>
      <c r="LI58" s="508">
        <f t="shared" si="265"/>
        <v>5297</v>
      </c>
      <c r="LJ58" s="508">
        <f t="shared" si="265"/>
        <v>5382</v>
      </c>
      <c r="LK58" s="505">
        <f t="shared" si="266"/>
        <v>556</v>
      </c>
      <c r="LL58" s="506">
        <f t="shared" si="267"/>
        <v>702</v>
      </c>
      <c r="LM58" s="506">
        <f t="shared" si="268"/>
        <v>444</v>
      </c>
      <c r="LN58" s="506">
        <f t="shared" si="269"/>
        <v>301</v>
      </c>
      <c r="LO58" s="506">
        <f t="shared" si="270"/>
        <v>603</v>
      </c>
      <c r="LP58" s="506">
        <f t="shared" si="271"/>
        <v>718</v>
      </c>
      <c r="LQ58" s="506">
        <f t="shared" si="272"/>
        <v>743</v>
      </c>
      <c r="LR58" s="506">
        <f t="shared" si="273"/>
        <v>726</v>
      </c>
      <c r="LS58" s="506">
        <f t="shared" si="273"/>
        <v>640</v>
      </c>
      <c r="LT58" s="505">
        <f t="shared" si="274"/>
        <v>6503</v>
      </c>
      <c r="LU58" s="506">
        <f t="shared" si="275"/>
        <v>6728</v>
      </c>
      <c r="LV58" s="506">
        <f t="shared" si="276"/>
        <v>6492</v>
      </c>
      <c r="LW58" s="506">
        <f t="shared" si="277"/>
        <v>6220</v>
      </c>
      <c r="LX58" s="506">
        <f t="shared" si="278"/>
        <v>6319</v>
      </c>
      <c r="LY58" s="506">
        <f t="shared" si="279"/>
        <v>6336</v>
      </c>
      <c r="LZ58" s="506">
        <f t="shared" si="280"/>
        <v>6257</v>
      </c>
      <c r="MA58" s="506">
        <f t="shared" si="281"/>
        <v>6023</v>
      </c>
      <c r="MB58" s="506">
        <f t="shared" si="281"/>
        <v>6022</v>
      </c>
      <c r="MC58" s="501">
        <v>2953</v>
      </c>
      <c r="MD58" s="502">
        <v>2876</v>
      </c>
      <c r="ME58" s="502">
        <v>2992</v>
      </c>
      <c r="MF58" s="502">
        <v>2906</v>
      </c>
      <c r="MG58" s="503">
        <v>2512</v>
      </c>
      <c r="MH58" s="503">
        <v>2369</v>
      </c>
      <c r="MI58" s="503">
        <v>2205</v>
      </c>
      <c r="MJ58" s="503">
        <v>2009</v>
      </c>
      <c r="MK58" s="504">
        <v>2006</v>
      </c>
      <c r="ML58" s="501">
        <v>284</v>
      </c>
      <c r="MM58" s="503">
        <v>250</v>
      </c>
      <c r="MN58" s="503">
        <v>245</v>
      </c>
      <c r="MO58" s="503">
        <v>193</v>
      </c>
      <c r="MP58" s="503">
        <v>447</v>
      </c>
      <c r="MQ58" s="503">
        <v>552</v>
      </c>
      <c r="MR58" s="503">
        <v>658</v>
      </c>
      <c r="MS58" s="503">
        <v>615</v>
      </c>
      <c r="MT58" s="504">
        <v>576</v>
      </c>
      <c r="MU58" s="505">
        <f t="shared" si="2187"/>
        <v>3237</v>
      </c>
      <c r="MV58" s="506">
        <f t="shared" si="2188"/>
        <v>3126</v>
      </c>
      <c r="MW58" s="506">
        <f t="shared" si="2189"/>
        <v>3237</v>
      </c>
      <c r="MX58" s="506">
        <f t="shared" si="2190"/>
        <v>3099</v>
      </c>
      <c r="MY58" s="506">
        <f t="shared" si="2191"/>
        <v>2959</v>
      </c>
      <c r="MZ58" s="506">
        <f t="shared" si="2192"/>
        <v>2921</v>
      </c>
      <c r="NA58" s="506">
        <f t="shared" si="2193"/>
        <v>2863</v>
      </c>
      <c r="NB58" s="506">
        <f t="shared" si="2194"/>
        <v>2624</v>
      </c>
      <c r="NC58" s="506">
        <f t="shared" si="2194"/>
        <v>2582</v>
      </c>
      <c r="ND58" s="501">
        <v>803</v>
      </c>
      <c r="NE58" s="502">
        <v>851</v>
      </c>
      <c r="NF58" s="502">
        <v>814</v>
      </c>
      <c r="NG58" s="502">
        <v>829</v>
      </c>
      <c r="NH58" s="503">
        <v>838</v>
      </c>
      <c r="NI58" s="503">
        <v>862</v>
      </c>
      <c r="NJ58" s="503">
        <v>831</v>
      </c>
      <c r="NK58" s="503">
        <v>816</v>
      </c>
      <c r="NL58" s="504">
        <v>805</v>
      </c>
      <c r="NM58" s="501">
        <v>5</v>
      </c>
      <c r="NN58" s="503">
        <v>307</v>
      </c>
      <c r="NO58" s="503">
        <v>139</v>
      </c>
      <c r="NP58" s="503">
        <v>49</v>
      </c>
      <c r="NQ58" s="503">
        <v>1</v>
      </c>
      <c r="NR58" s="503">
        <v>6</v>
      </c>
      <c r="NS58" s="503"/>
      <c r="NT58" s="503">
        <v>1</v>
      </c>
      <c r="NV58" s="505">
        <f t="shared" si="2195"/>
        <v>808</v>
      </c>
      <c r="NW58" s="506">
        <f t="shared" si="2196"/>
        <v>1158</v>
      </c>
      <c r="NX58" s="506">
        <f t="shared" si="2197"/>
        <v>953</v>
      </c>
      <c r="NY58" s="506">
        <f t="shared" si="2198"/>
        <v>878</v>
      </c>
      <c r="NZ58" s="506">
        <f t="shared" si="2199"/>
        <v>839</v>
      </c>
      <c r="OA58" s="506">
        <f t="shared" si="2200"/>
        <v>868</v>
      </c>
      <c r="OB58" s="506">
        <f t="shared" si="2201"/>
        <v>831</v>
      </c>
      <c r="OC58" s="506">
        <f t="shared" si="2202"/>
        <v>817</v>
      </c>
      <c r="OD58" s="506">
        <f t="shared" si="2202"/>
        <v>805</v>
      </c>
      <c r="OE58" s="501">
        <v>2191</v>
      </c>
      <c r="OF58" s="502">
        <v>2299</v>
      </c>
      <c r="OG58" s="502">
        <v>2242</v>
      </c>
      <c r="OH58" s="502">
        <v>2184</v>
      </c>
      <c r="OI58" s="503">
        <v>2366</v>
      </c>
      <c r="OJ58" s="503">
        <v>2387</v>
      </c>
      <c r="OK58" s="503">
        <v>2478</v>
      </c>
      <c r="OL58" s="503">
        <v>2472</v>
      </c>
      <c r="OM58" s="504">
        <v>2571</v>
      </c>
      <c r="ON58" s="501">
        <v>267</v>
      </c>
      <c r="OO58" s="503">
        <v>145</v>
      </c>
      <c r="OP58" s="503">
        <v>60</v>
      </c>
      <c r="OQ58" s="503">
        <v>59</v>
      </c>
      <c r="OR58" s="503">
        <v>155</v>
      </c>
      <c r="OS58" s="503">
        <v>160</v>
      </c>
      <c r="OT58" s="503">
        <v>85</v>
      </c>
      <c r="OU58" s="503">
        <v>110</v>
      </c>
      <c r="OV58" s="504">
        <v>64</v>
      </c>
      <c r="OW58" s="505">
        <f t="shared" si="2203"/>
        <v>2458</v>
      </c>
      <c r="OX58" s="506">
        <f t="shared" si="2204"/>
        <v>2444</v>
      </c>
      <c r="OY58" s="506">
        <f t="shared" si="2205"/>
        <v>2302</v>
      </c>
      <c r="OZ58" s="506">
        <f t="shared" si="2206"/>
        <v>2243</v>
      </c>
      <c r="PA58" s="506">
        <f t="shared" si="2207"/>
        <v>2521</v>
      </c>
      <c r="PB58" s="506">
        <f t="shared" si="2208"/>
        <v>2547</v>
      </c>
      <c r="PC58" s="506">
        <f t="shared" si="2209"/>
        <v>2563</v>
      </c>
      <c r="PD58" s="506">
        <f t="shared" si="2210"/>
        <v>2582</v>
      </c>
      <c r="PE58" s="506">
        <f t="shared" si="2210"/>
        <v>2635</v>
      </c>
      <c r="PF58" s="277"/>
      <c r="PG58" s="277"/>
    </row>
    <row r="59" spans="1:423" x14ac:dyDescent="0.2">
      <c r="A59" s="11" t="s">
        <v>60</v>
      </c>
      <c r="B59" s="34">
        <f t="shared" si="2073"/>
        <v>41069</v>
      </c>
      <c r="C59" s="34">
        <f t="shared" si="2074"/>
        <v>37131</v>
      </c>
      <c r="D59" s="34">
        <f t="shared" si="2075"/>
        <v>35267</v>
      </c>
      <c r="E59" s="34">
        <f t="shared" si="2076"/>
        <v>36339</v>
      </c>
      <c r="F59" s="34">
        <f t="shared" si="2077"/>
        <v>34022</v>
      </c>
      <c r="G59" s="34">
        <f t="shared" si="2078"/>
        <v>34341</v>
      </c>
      <c r="H59" s="34">
        <f t="shared" si="2079"/>
        <v>31620</v>
      </c>
      <c r="I59" s="34">
        <f t="shared" si="2080"/>
        <v>34865</v>
      </c>
      <c r="J59" s="34">
        <f t="shared" si="2081"/>
        <v>34724</v>
      </c>
      <c r="K59" s="34">
        <f t="shared" si="2082"/>
        <v>38541</v>
      </c>
      <c r="L59" s="34">
        <f t="shared" si="2083"/>
        <v>39615</v>
      </c>
      <c r="M59" s="35">
        <f t="shared" si="2084"/>
        <v>15789</v>
      </c>
      <c r="N59" s="29">
        <f t="shared" si="2085"/>
        <v>20949</v>
      </c>
      <c r="O59" s="29">
        <f t="shared" si="2086"/>
        <v>18633</v>
      </c>
      <c r="P59" s="29">
        <f t="shared" si="2087"/>
        <v>23369</v>
      </c>
      <c r="Q59" s="29">
        <f t="shared" si="2088"/>
        <v>23817</v>
      </c>
      <c r="R59" s="29">
        <f t="shared" si="2089"/>
        <v>24442</v>
      </c>
      <c r="S59" s="29">
        <f t="shared" si="2090"/>
        <v>23149</v>
      </c>
      <c r="T59" s="29">
        <f t="shared" si="2091"/>
        <v>25854</v>
      </c>
      <c r="U59" s="29">
        <f t="shared" si="2092"/>
        <v>25468</v>
      </c>
      <c r="V59" s="29">
        <f t="shared" si="2093"/>
        <v>29582</v>
      </c>
      <c r="W59" s="29">
        <f t="shared" si="2094"/>
        <v>32096</v>
      </c>
      <c r="X59" s="35">
        <f t="shared" si="2095"/>
        <v>56858</v>
      </c>
      <c r="Y59" s="29">
        <f t="shared" si="2096"/>
        <v>58080</v>
      </c>
      <c r="Z59" s="29">
        <f t="shared" si="2097"/>
        <v>53900</v>
      </c>
      <c r="AA59" s="29">
        <f t="shared" si="2098"/>
        <v>59708</v>
      </c>
      <c r="AB59" s="29">
        <f t="shared" si="2099"/>
        <v>57839</v>
      </c>
      <c r="AC59" s="29">
        <f t="shared" si="2100"/>
        <v>58783</v>
      </c>
      <c r="AD59" s="29">
        <f t="shared" si="2101"/>
        <v>54769</v>
      </c>
      <c r="AE59" s="29">
        <f t="shared" si="2102"/>
        <v>60719</v>
      </c>
      <c r="AF59" s="29">
        <f t="shared" si="2103"/>
        <v>60192</v>
      </c>
      <c r="AG59" s="29">
        <f t="shared" si="2104"/>
        <v>68123</v>
      </c>
      <c r="AH59" s="29">
        <f t="shared" si="2105"/>
        <v>71711</v>
      </c>
      <c r="AI59" s="42">
        <v>13677</v>
      </c>
      <c r="AJ59" s="31">
        <v>13245</v>
      </c>
      <c r="AK59" s="31">
        <v>11986</v>
      </c>
      <c r="AL59" s="31">
        <v>12065</v>
      </c>
      <c r="AM59" s="32">
        <v>12661</v>
      </c>
      <c r="AN59" s="32">
        <v>12729</v>
      </c>
      <c r="AO59" s="32">
        <v>11856</v>
      </c>
      <c r="AP59" s="32">
        <v>12992</v>
      </c>
      <c r="AQ59" s="32">
        <v>13043</v>
      </c>
      <c r="AR59" s="32">
        <v>14348</v>
      </c>
      <c r="AS59" s="32">
        <v>14654</v>
      </c>
      <c r="AT59" s="42">
        <v>3609</v>
      </c>
      <c r="AU59" s="32">
        <v>9174</v>
      </c>
      <c r="AV59" s="32">
        <v>8260</v>
      </c>
      <c r="AW59" s="32">
        <v>10242</v>
      </c>
      <c r="AX59" s="32">
        <v>11406</v>
      </c>
      <c r="AY59" s="32">
        <v>11726</v>
      </c>
      <c r="AZ59" s="32">
        <v>11010</v>
      </c>
      <c r="BA59" s="32">
        <v>13530</v>
      </c>
      <c r="BB59" s="32">
        <v>13759</v>
      </c>
      <c r="BC59" s="32">
        <v>15116</v>
      </c>
      <c r="BD59" s="32">
        <v>16460</v>
      </c>
      <c r="BE59" s="33">
        <f t="shared" si="2106"/>
        <v>21590</v>
      </c>
      <c r="BF59" s="30">
        <f t="shared" si="2107"/>
        <v>26424</v>
      </c>
      <c r="BG59" s="30">
        <f t="shared" si="2108"/>
        <v>23636</v>
      </c>
      <c r="BH59" s="30">
        <f t="shared" si="2109"/>
        <v>26692</v>
      </c>
      <c r="BI59" s="30">
        <f t="shared" si="2110"/>
        <v>29002</v>
      </c>
      <c r="BJ59" s="30">
        <f t="shared" si="2111"/>
        <v>29284</v>
      </c>
      <c r="BK59" s="30">
        <f t="shared" si="2112"/>
        <v>27527</v>
      </c>
      <c r="BL59" s="30">
        <f t="shared" si="2113"/>
        <v>30948</v>
      </c>
      <c r="BM59" s="30">
        <f t="shared" si="2114"/>
        <v>31164</v>
      </c>
      <c r="BN59" s="30">
        <f t="shared" si="2115"/>
        <v>35527</v>
      </c>
      <c r="BO59" s="30">
        <f t="shared" si="2115"/>
        <v>37350</v>
      </c>
      <c r="BP59" s="117">
        <f t="shared" si="2116"/>
        <v>7913</v>
      </c>
      <c r="BQ59" s="118">
        <f t="shared" si="2117"/>
        <v>13179</v>
      </c>
      <c r="BR59" s="118">
        <f t="shared" si="2118"/>
        <v>11650</v>
      </c>
      <c r="BS59" s="118">
        <f t="shared" si="2119"/>
        <v>14627</v>
      </c>
      <c r="BT59" s="118">
        <f t="shared" si="2120"/>
        <v>16341</v>
      </c>
      <c r="BU59" s="118">
        <f t="shared" si="2121"/>
        <v>16555</v>
      </c>
      <c r="BV59" s="118">
        <f t="shared" si="2122"/>
        <v>15671</v>
      </c>
      <c r="BW59" s="118">
        <f t="shared" si="2123"/>
        <v>17956</v>
      </c>
      <c r="BX59" s="118">
        <f t="shared" si="2124"/>
        <v>18121</v>
      </c>
      <c r="BY59" s="118">
        <f t="shared" si="2125"/>
        <v>21179</v>
      </c>
      <c r="BZ59" s="118">
        <f t="shared" si="2125"/>
        <v>22696</v>
      </c>
      <c r="CA59" s="400">
        <f t="shared" si="174"/>
        <v>0.36651227420101901</v>
      </c>
      <c r="CB59" s="401">
        <f t="shared" si="175"/>
        <v>0.49875113533151683</v>
      </c>
      <c r="CC59" s="401">
        <f t="shared" si="176"/>
        <v>0.49289219834151293</v>
      </c>
      <c r="CD59" s="401">
        <f t="shared" si="177"/>
        <v>0.54799190768769668</v>
      </c>
      <c r="CE59" s="401">
        <f t="shared" si="178"/>
        <v>0.56344390042066061</v>
      </c>
      <c r="CF59" s="401">
        <f t="shared" si="179"/>
        <v>0.56532577516732685</v>
      </c>
      <c r="CG59" s="401">
        <f t="shared" si="180"/>
        <v>0.56929560068296581</v>
      </c>
      <c r="CH59" s="401">
        <f t="shared" si="2126"/>
        <v>0.58019904355693419</v>
      </c>
      <c r="CI59" s="401">
        <f t="shared" si="2127"/>
        <v>0.58147221152611983</v>
      </c>
      <c r="CJ59" s="401">
        <f t="shared" si="2128"/>
        <v>0.5961381484504743</v>
      </c>
      <c r="CK59" s="401">
        <f t="shared" si="2128"/>
        <v>0.60765729585006689</v>
      </c>
      <c r="CL59" s="119">
        <f t="shared" si="2129"/>
        <v>0.57856255026687142</v>
      </c>
      <c r="CM59" s="120">
        <f t="shared" si="2130"/>
        <v>0.99501698754246881</v>
      </c>
      <c r="CN59" s="120">
        <f t="shared" si="2131"/>
        <v>0.9719672951777073</v>
      </c>
      <c r="CO59" s="120">
        <f t="shared" si="2132"/>
        <v>1.2123497720679652</v>
      </c>
      <c r="CP59" s="120">
        <f t="shared" si="2133"/>
        <v>1.290656346260169</v>
      </c>
      <c r="CQ59" s="120">
        <f t="shared" si="2134"/>
        <v>1.3005734935972975</v>
      </c>
      <c r="CR59" s="120">
        <f t="shared" si="2135"/>
        <v>1.3217780026990553</v>
      </c>
      <c r="CS59" s="120">
        <f t="shared" si="2136"/>
        <v>1.3820812807881773</v>
      </c>
      <c r="CT59" s="120">
        <f t="shared" si="2137"/>
        <v>1.389327608678985</v>
      </c>
      <c r="CU59" s="120">
        <f t="shared" si="2138"/>
        <v>1.4760942291608588</v>
      </c>
      <c r="CV59" s="120"/>
      <c r="CW59" s="70" t="s">
        <v>36</v>
      </c>
      <c r="CX59" s="39" t="s">
        <v>36</v>
      </c>
      <c r="CY59" s="284" t="s">
        <v>36</v>
      </c>
      <c r="CZ59" s="284" t="s">
        <v>36</v>
      </c>
      <c r="DA59" s="285" t="s">
        <v>36</v>
      </c>
      <c r="DB59" s="285" t="s">
        <v>36</v>
      </c>
      <c r="DC59" s="285" t="s">
        <v>36</v>
      </c>
      <c r="DD59" s="285" t="s">
        <v>36</v>
      </c>
      <c r="DE59" s="14" t="s">
        <v>36</v>
      </c>
      <c r="DF59" s="14" t="s">
        <v>36</v>
      </c>
      <c r="DG59" s="14" t="s">
        <v>36</v>
      </c>
      <c r="DH59" s="281">
        <v>4304</v>
      </c>
      <c r="DI59" s="280">
        <v>4005</v>
      </c>
      <c r="DJ59" s="280">
        <v>3390</v>
      </c>
      <c r="DK59" s="280">
        <v>4385</v>
      </c>
      <c r="DL59" s="280">
        <v>4935</v>
      </c>
      <c r="DM59" s="280">
        <v>4829</v>
      </c>
      <c r="DN59" s="280">
        <v>4661</v>
      </c>
      <c r="DO59" s="280">
        <v>4426</v>
      </c>
      <c r="DP59" s="32">
        <v>4362</v>
      </c>
      <c r="DQ59" s="32">
        <v>6063</v>
      </c>
      <c r="DR59" s="32">
        <v>6236</v>
      </c>
      <c r="DS59" s="286">
        <f t="shared" si="2139"/>
        <v>4304</v>
      </c>
      <c r="DT59" s="287">
        <f t="shared" si="2140"/>
        <v>4005</v>
      </c>
      <c r="DU59" s="287">
        <f t="shared" si="2141"/>
        <v>3390</v>
      </c>
      <c r="DV59" s="287">
        <f t="shared" si="2142"/>
        <v>4385</v>
      </c>
      <c r="DW59" s="287">
        <f t="shared" si="2143"/>
        <v>4935</v>
      </c>
      <c r="DX59" s="287">
        <f t="shared" si="2144"/>
        <v>4829</v>
      </c>
      <c r="DY59" s="287">
        <f t="shared" si="2145"/>
        <v>4661</v>
      </c>
      <c r="DZ59" s="287">
        <f t="shared" si="2146"/>
        <v>4426</v>
      </c>
      <c r="EA59" s="287">
        <f t="shared" si="2147"/>
        <v>4362</v>
      </c>
      <c r="EB59" s="287">
        <f t="shared" si="2148"/>
        <v>6063</v>
      </c>
      <c r="EC59" s="287">
        <f t="shared" si="2148"/>
        <v>6236</v>
      </c>
      <c r="ED59" s="461">
        <v>394</v>
      </c>
      <c r="EE59" s="444">
        <v>430</v>
      </c>
      <c r="EF59" s="462">
        <v>42</v>
      </c>
      <c r="EG59" s="462">
        <v>54</v>
      </c>
      <c r="EH59" s="468">
        <f t="shared" si="2149"/>
        <v>436</v>
      </c>
      <c r="EI59" s="468">
        <f t="shared" si="2150"/>
        <v>484</v>
      </c>
      <c r="EJ59" s="461">
        <v>847</v>
      </c>
      <c r="EK59" s="444">
        <v>1128</v>
      </c>
      <c r="EL59" s="462">
        <v>1300</v>
      </c>
      <c r="EM59" s="462">
        <v>1758</v>
      </c>
      <c r="EN59" s="468">
        <f t="shared" si="2151"/>
        <v>2147</v>
      </c>
      <c r="EO59" s="468">
        <f t="shared" si="2151"/>
        <v>2886</v>
      </c>
      <c r="EP59" s="461">
        <v>3042</v>
      </c>
      <c r="EQ59" s="444">
        <v>3478</v>
      </c>
      <c r="ER59" s="462">
        <v>60</v>
      </c>
      <c r="ES59" s="462">
        <v>49</v>
      </c>
      <c r="ET59" s="468">
        <f t="shared" si="2152"/>
        <v>3102</v>
      </c>
      <c r="EU59" s="468">
        <f t="shared" si="2152"/>
        <v>3527</v>
      </c>
      <c r="EV59" s="461">
        <v>1854</v>
      </c>
      <c r="EW59" s="444">
        <v>2583</v>
      </c>
      <c r="EX59" s="462">
        <v>291</v>
      </c>
      <c r="EY59" s="462">
        <v>528</v>
      </c>
      <c r="EZ59" s="468">
        <f t="shared" si="2153"/>
        <v>2145</v>
      </c>
      <c r="FA59" s="468">
        <f t="shared" si="2153"/>
        <v>3111</v>
      </c>
      <c r="FB59" s="461">
        <v>2240</v>
      </c>
      <c r="FC59" s="444">
        <v>2314</v>
      </c>
      <c r="FD59" s="462">
        <v>453</v>
      </c>
      <c r="FE59" s="462">
        <v>606</v>
      </c>
      <c r="FF59" s="468">
        <f t="shared" si="2154"/>
        <v>2693</v>
      </c>
      <c r="FG59" s="468">
        <f t="shared" si="2154"/>
        <v>2920</v>
      </c>
      <c r="FH59" s="461">
        <v>1741</v>
      </c>
      <c r="FI59" s="444">
        <v>1786</v>
      </c>
      <c r="FJ59" s="462">
        <v>601</v>
      </c>
      <c r="FK59" s="462">
        <v>715</v>
      </c>
      <c r="FL59" s="468">
        <f t="shared" si="2155"/>
        <v>2342</v>
      </c>
      <c r="FM59" s="468">
        <f t="shared" si="2155"/>
        <v>2501</v>
      </c>
      <c r="FN59" s="461">
        <v>1363</v>
      </c>
      <c r="FO59" s="444">
        <v>1063</v>
      </c>
      <c r="FP59" s="462">
        <v>594</v>
      </c>
      <c r="FQ59" s="462">
        <v>560</v>
      </c>
      <c r="FR59" s="468">
        <f t="shared" si="2156"/>
        <v>1957</v>
      </c>
      <c r="FS59" s="468">
        <f t="shared" si="2156"/>
        <v>1623</v>
      </c>
      <c r="FT59" s="461">
        <v>4653</v>
      </c>
      <c r="FU59" s="444">
        <v>4755</v>
      </c>
      <c r="FV59" s="462">
        <v>478</v>
      </c>
      <c r="FW59" s="462">
        <v>478</v>
      </c>
      <c r="FX59" s="468">
        <f t="shared" si="2157"/>
        <v>5131</v>
      </c>
      <c r="FY59" s="468">
        <f t="shared" si="2157"/>
        <v>5233</v>
      </c>
      <c r="FZ59" s="461">
        <v>7</v>
      </c>
      <c r="GA59" s="444">
        <v>7</v>
      </c>
      <c r="GB59" s="462">
        <v>1</v>
      </c>
      <c r="GC59" s="462">
        <v>1</v>
      </c>
      <c r="GD59" s="468">
        <f t="shared" si="2158"/>
        <v>8</v>
      </c>
      <c r="GE59" s="468">
        <f t="shared" si="2158"/>
        <v>8</v>
      </c>
      <c r="GF59" s="461">
        <v>5770</v>
      </c>
      <c r="GG59" s="444">
        <v>5045</v>
      </c>
      <c r="GH59" s="462">
        <v>4476</v>
      </c>
      <c r="GI59" s="462">
        <v>4560</v>
      </c>
      <c r="GJ59" s="468">
        <f t="shared" si="2159"/>
        <v>10246</v>
      </c>
      <c r="GK59" s="468">
        <f t="shared" si="2159"/>
        <v>9605</v>
      </c>
      <c r="GL59" s="461">
        <v>1781</v>
      </c>
      <c r="GM59" s="444">
        <v>1819</v>
      </c>
      <c r="GN59" s="462">
        <v>48</v>
      </c>
      <c r="GO59" s="462">
        <v>37</v>
      </c>
      <c r="GP59" s="468">
        <f t="shared" si="2160"/>
        <v>1829</v>
      </c>
      <c r="GQ59" s="468">
        <f t="shared" si="2160"/>
        <v>1856</v>
      </c>
      <c r="GR59" s="461">
        <v>501</v>
      </c>
      <c r="GS59" s="444">
        <v>553</v>
      </c>
      <c r="GT59" s="462">
        <v>59</v>
      </c>
      <c r="GU59" s="462">
        <v>54</v>
      </c>
      <c r="GV59" s="327">
        <f t="shared" si="2161"/>
        <v>560</v>
      </c>
      <c r="GW59" s="327">
        <f t="shared" si="2161"/>
        <v>607</v>
      </c>
      <c r="GX59" s="501">
        <v>2117</v>
      </c>
      <c r="GY59" s="502">
        <v>1531</v>
      </c>
      <c r="GZ59" s="502">
        <v>1903</v>
      </c>
      <c r="HA59" s="502">
        <v>2282</v>
      </c>
      <c r="HB59" s="503">
        <v>2462</v>
      </c>
      <c r="HC59" s="503">
        <v>2583</v>
      </c>
      <c r="HD59" s="503">
        <v>2339</v>
      </c>
      <c r="HE59" s="503">
        <v>2577</v>
      </c>
      <c r="HF59" s="504">
        <v>2631</v>
      </c>
      <c r="HG59" s="501">
        <v>40</v>
      </c>
      <c r="HH59" s="503">
        <v>51</v>
      </c>
      <c r="HI59" s="503">
        <v>53</v>
      </c>
      <c r="HJ59" s="503">
        <v>69</v>
      </c>
      <c r="HK59" s="503">
        <v>33</v>
      </c>
      <c r="HL59" s="503">
        <v>38</v>
      </c>
      <c r="HM59" s="503">
        <v>29</v>
      </c>
      <c r="HN59" s="503">
        <v>32</v>
      </c>
      <c r="HO59" s="504">
        <v>4</v>
      </c>
      <c r="HP59" s="505">
        <f t="shared" si="2162"/>
        <v>2157</v>
      </c>
      <c r="HQ59" s="506">
        <f t="shared" si="2163"/>
        <v>1582</v>
      </c>
      <c r="HR59" s="506">
        <f t="shared" si="2164"/>
        <v>1956</v>
      </c>
      <c r="HS59" s="506">
        <f t="shared" si="2165"/>
        <v>2351</v>
      </c>
      <c r="HT59" s="506">
        <f t="shared" si="2166"/>
        <v>2495</v>
      </c>
      <c r="HU59" s="506">
        <f t="shared" si="2167"/>
        <v>2621</v>
      </c>
      <c r="HV59" s="506">
        <f t="shared" si="2168"/>
        <v>2368</v>
      </c>
      <c r="HW59" s="506">
        <f t="shared" si="2169"/>
        <v>2609</v>
      </c>
      <c r="HX59" s="506">
        <f t="shared" si="2170"/>
        <v>2635</v>
      </c>
      <c r="HY59" s="505">
        <f t="shared" si="226"/>
        <v>10234</v>
      </c>
      <c r="HZ59" s="507">
        <f t="shared" si="227"/>
        <v>9847</v>
      </c>
      <c r="IA59" s="507">
        <f t="shared" si="228"/>
        <v>9480</v>
      </c>
      <c r="IB59" s="507">
        <f t="shared" si="229"/>
        <v>9736</v>
      </c>
      <c r="IC59" s="508">
        <f t="shared" si="230"/>
        <v>8066</v>
      </c>
      <c r="ID59" s="508">
        <f t="shared" si="231"/>
        <v>8335</v>
      </c>
      <c r="IE59" s="508">
        <f t="shared" si="232"/>
        <v>7905</v>
      </c>
      <c r="IF59" s="508">
        <f t="shared" si="233"/>
        <v>8908</v>
      </c>
      <c r="IG59" s="508">
        <f t="shared" si="233"/>
        <v>9022</v>
      </c>
      <c r="IH59" s="505">
        <f t="shared" si="234"/>
        <v>4184</v>
      </c>
      <c r="II59" s="506">
        <f t="shared" si="235"/>
        <v>2586</v>
      </c>
      <c r="IJ59" s="506">
        <f t="shared" si="236"/>
        <v>2653</v>
      </c>
      <c r="IK59" s="506">
        <f t="shared" si="237"/>
        <v>3110</v>
      </c>
      <c r="IL59" s="506">
        <f t="shared" si="238"/>
        <v>2311</v>
      </c>
      <c r="IM59" s="506">
        <f t="shared" si="239"/>
        <v>2803</v>
      </c>
      <c r="IN59" s="506">
        <f t="shared" si="240"/>
        <v>2440</v>
      </c>
      <c r="IO59" s="506">
        <f t="shared" si="241"/>
        <v>2717</v>
      </c>
      <c r="IP59" s="506">
        <f t="shared" si="241"/>
        <v>2880</v>
      </c>
      <c r="IQ59" s="505">
        <f t="shared" si="242"/>
        <v>14418</v>
      </c>
      <c r="IR59" s="506">
        <f t="shared" si="243"/>
        <v>12433</v>
      </c>
      <c r="IS59" s="506">
        <f t="shared" si="244"/>
        <v>12133</v>
      </c>
      <c r="IT59" s="506">
        <f t="shared" si="245"/>
        <v>12846</v>
      </c>
      <c r="IU59" s="506">
        <f t="shared" si="246"/>
        <v>10377</v>
      </c>
      <c r="IV59" s="506">
        <f t="shared" si="247"/>
        <v>11138</v>
      </c>
      <c r="IW59" s="506">
        <f t="shared" si="248"/>
        <v>10345</v>
      </c>
      <c r="IX59" s="506">
        <f t="shared" si="249"/>
        <v>11625</v>
      </c>
      <c r="IY59" s="506">
        <f t="shared" si="249"/>
        <v>11902</v>
      </c>
      <c r="IZ59" s="501">
        <v>8125</v>
      </c>
      <c r="JA59" s="502">
        <v>7412</v>
      </c>
      <c r="JB59" s="502">
        <v>7038</v>
      </c>
      <c r="JC59" s="502">
        <v>7572</v>
      </c>
      <c r="JD59" s="503">
        <v>7220</v>
      </c>
      <c r="JE59" s="503">
        <v>7521</v>
      </c>
      <c r="JF59" s="503">
        <v>7217</v>
      </c>
      <c r="JG59" s="503">
        <v>8149</v>
      </c>
      <c r="JH59" s="504">
        <v>8298</v>
      </c>
      <c r="JI59" s="501">
        <v>2758</v>
      </c>
      <c r="JJ59" s="503">
        <v>1599</v>
      </c>
      <c r="JK59" s="503">
        <v>1562</v>
      </c>
      <c r="JL59" s="503">
        <v>1856</v>
      </c>
      <c r="JM59" s="503">
        <v>1627</v>
      </c>
      <c r="JN59" s="503">
        <v>2076</v>
      </c>
      <c r="JO59" s="503">
        <v>1911</v>
      </c>
      <c r="JP59" s="503">
        <v>2042</v>
      </c>
      <c r="JQ59" s="504">
        <v>2126</v>
      </c>
      <c r="JR59" s="505">
        <f t="shared" si="2171"/>
        <v>10883</v>
      </c>
      <c r="JS59" s="506">
        <f t="shared" si="2172"/>
        <v>9011</v>
      </c>
      <c r="JT59" s="506">
        <f t="shared" si="2173"/>
        <v>8600</v>
      </c>
      <c r="JU59" s="506">
        <f t="shared" si="2174"/>
        <v>9428</v>
      </c>
      <c r="JV59" s="506">
        <f t="shared" si="2175"/>
        <v>8847</v>
      </c>
      <c r="JW59" s="506">
        <f t="shared" si="2176"/>
        <v>9597</v>
      </c>
      <c r="JX59" s="506">
        <f t="shared" si="2177"/>
        <v>9128</v>
      </c>
      <c r="JY59" s="506">
        <f t="shared" si="2178"/>
        <v>10191</v>
      </c>
      <c r="JZ59" s="506">
        <f t="shared" si="2178"/>
        <v>10424</v>
      </c>
      <c r="KA59" s="501">
        <v>2109</v>
      </c>
      <c r="KB59" s="502">
        <v>2435</v>
      </c>
      <c r="KC59" s="502">
        <v>2442</v>
      </c>
      <c r="KD59" s="502">
        <v>2164</v>
      </c>
      <c r="KE59" s="503">
        <v>846</v>
      </c>
      <c r="KF59" s="503">
        <v>814</v>
      </c>
      <c r="KG59" s="503">
        <v>688</v>
      </c>
      <c r="KH59" s="503">
        <v>759</v>
      </c>
      <c r="KI59" s="504">
        <v>724</v>
      </c>
      <c r="KJ59" s="501">
        <v>1426</v>
      </c>
      <c r="KK59" s="503">
        <v>987</v>
      </c>
      <c r="KL59" s="503">
        <v>1091</v>
      </c>
      <c r="KM59" s="503">
        <v>1254</v>
      </c>
      <c r="KN59" s="503">
        <v>684</v>
      </c>
      <c r="KO59" s="503">
        <v>727</v>
      </c>
      <c r="KP59" s="503">
        <v>529</v>
      </c>
      <c r="KQ59" s="503">
        <v>675</v>
      </c>
      <c r="KR59" s="504">
        <v>754</v>
      </c>
      <c r="KS59" s="505">
        <f t="shared" si="2179"/>
        <v>3535</v>
      </c>
      <c r="KT59" s="506">
        <f t="shared" si="2180"/>
        <v>3422</v>
      </c>
      <c r="KU59" s="506">
        <f t="shared" si="2181"/>
        <v>3533</v>
      </c>
      <c r="KV59" s="506">
        <f t="shared" si="2182"/>
        <v>3418</v>
      </c>
      <c r="KW59" s="506">
        <f t="shared" si="2183"/>
        <v>1530</v>
      </c>
      <c r="KX59" s="506">
        <f t="shared" si="2184"/>
        <v>1541</v>
      </c>
      <c r="KY59" s="506">
        <f t="shared" si="2185"/>
        <v>1217</v>
      </c>
      <c r="KZ59" s="506">
        <f t="shared" si="2186"/>
        <v>1434</v>
      </c>
      <c r="LA59" s="506">
        <f t="shared" si="2186"/>
        <v>1478</v>
      </c>
      <c r="LB59" s="505">
        <f t="shared" si="258"/>
        <v>15041</v>
      </c>
      <c r="LC59" s="507">
        <f t="shared" si="259"/>
        <v>12508</v>
      </c>
      <c r="LD59" s="507">
        <f t="shared" si="260"/>
        <v>11898</v>
      </c>
      <c r="LE59" s="507">
        <f t="shared" si="261"/>
        <v>12256</v>
      </c>
      <c r="LF59" s="508">
        <f t="shared" si="262"/>
        <v>10833</v>
      </c>
      <c r="LG59" s="508">
        <f t="shared" si="263"/>
        <v>10694</v>
      </c>
      <c r="LH59" s="508">
        <f t="shared" si="264"/>
        <v>9520</v>
      </c>
      <c r="LI59" s="508">
        <f t="shared" si="265"/>
        <v>10388</v>
      </c>
      <c r="LJ59" s="508">
        <f t="shared" si="265"/>
        <v>10028</v>
      </c>
      <c r="LK59" s="505">
        <f t="shared" si="266"/>
        <v>3652</v>
      </c>
      <c r="LL59" s="506">
        <f t="shared" si="267"/>
        <v>5133</v>
      </c>
      <c r="LM59" s="506">
        <f t="shared" si="268"/>
        <v>4277</v>
      </c>
      <c r="LN59" s="506">
        <f t="shared" si="269"/>
        <v>5563</v>
      </c>
      <c r="LO59" s="506">
        <f t="shared" si="270"/>
        <v>5132</v>
      </c>
      <c r="LP59" s="506">
        <f t="shared" si="271"/>
        <v>5046</v>
      </c>
      <c r="LQ59" s="506">
        <f t="shared" si="272"/>
        <v>5009</v>
      </c>
      <c r="LR59" s="506">
        <f t="shared" si="273"/>
        <v>5149</v>
      </c>
      <c r="LS59" s="506">
        <f t="shared" si="273"/>
        <v>4463</v>
      </c>
      <c r="LT59" s="505">
        <f t="shared" si="274"/>
        <v>18693</v>
      </c>
      <c r="LU59" s="506">
        <f t="shared" si="275"/>
        <v>17641</v>
      </c>
      <c r="LV59" s="506">
        <f t="shared" si="276"/>
        <v>16175</v>
      </c>
      <c r="LW59" s="506">
        <f t="shared" si="277"/>
        <v>17819</v>
      </c>
      <c r="LX59" s="506">
        <f t="shared" si="278"/>
        <v>15965</v>
      </c>
      <c r="LY59" s="506">
        <f t="shared" si="279"/>
        <v>15740</v>
      </c>
      <c r="LZ59" s="506">
        <f t="shared" si="280"/>
        <v>14529</v>
      </c>
      <c r="MA59" s="506">
        <f t="shared" si="281"/>
        <v>15537</v>
      </c>
      <c r="MB59" s="506">
        <f t="shared" si="281"/>
        <v>14491</v>
      </c>
      <c r="MC59" s="501">
        <v>7515</v>
      </c>
      <c r="MD59" s="502">
        <v>5988</v>
      </c>
      <c r="ME59" s="502">
        <v>5506</v>
      </c>
      <c r="MF59" s="502">
        <v>5834</v>
      </c>
      <c r="MG59" s="503">
        <v>4798</v>
      </c>
      <c r="MH59" s="503">
        <v>4618</v>
      </c>
      <c r="MI59" s="503">
        <v>4014</v>
      </c>
      <c r="MJ59" s="503">
        <v>4311</v>
      </c>
      <c r="MK59" s="504">
        <v>4022</v>
      </c>
      <c r="ML59" s="501">
        <v>2962</v>
      </c>
      <c r="MM59" s="503">
        <v>4499</v>
      </c>
      <c r="MN59" s="503">
        <v>3696</v>
      </c>
      <c r="MO59" s="503">
        <v>4895</v>
      </c>
      <c r="MP59" s="503">
        <v>4611</v>
      </c>
      <c r="MQ59" s="503">
        <v>4456</v>
      </c>
      <c r="MR59" s="503">
        <v>4423</v>
      </c>
      <c r="MS59" s="503">
        <v>4610</v>
      </c>
      <c r="MT59" s="504">
        <v>3930</v>
      </c>
      <c r="MU59" s="505">
        <f t="shared" si="2187"/>
        <v>10477</v>
      </c>
      <c r="MV59" s="506">
        <f t="shared" si="2188"/>
        <v>10487</v>
      </c>
      <c r="MW59" s="506">
        <f t="shared" si="2189"/>
        <v>9202</v>
      </c>
      <c r="MX59" s="506">
        <f t="shared" si="2190"/>
        <v>10729</v>
      </c>
      <c r="MY59" s="506">
        <f t="shared" si="2191"/>
        <v>9409</v>
      </c>
      <c r="MZ59" s="506">
        <f t="shared" si="2192"/>
        <v>9074</v>
      </c>
      <c r="NA59" s="506">
        <f t="shared" si="2193"/>
        <v>8437</v>
      </c>
      <c r="NB59" s="506">
        <f t="shared" si="2194"/>
        <v>8921</v>
      </c>
      <c r="NC59" s="506">
        <f t="shared" si="2194"/>
        <v>7952</v>
      </c>
      <c r="ND59" s="501">
        <v>2057</v>
      </c>
      <c r="NE59" s="502">
        <v>1651</v>
      </c>
      <c r="NF59" s="502">
        <v>1546</v>
      </c>
      <c r="NG59" s="502">
        <v>1555</v>
      </c>
      <c r="NH59" s="503">
        <v>1481</v>
      </c>
      <c r="NI59" s="503">
        <v>1510</v>
      </c>
      <c r="NJ59" s="503">
        <v>1385</v>
      </c>
      <c r="NK59" s="503">
        <v>1475</v>
      </c>
      <c r="NL59" s="504">
        <v>1437</v>
      </c>
      <c r="NM59" s="501">
        <v>93</v>
      </c>
      <c r="NN59" s="503">
        <v>63</v>
      </c>
      <c r="NO59" s="503">
        <v>41</v>
      </c>
      <c r="NP59" s="503">
        <v>37</v>
      </c>
      <c r="NQ59" s="503">
        <v>13</v>
      </c>
      <c r="NR59" s="503">
        <v>21</v>
      </c>
      <c r="NS59" s="503">
        <v>11</v>
      </c>
      <c r="NT59" s="503">
        <v>14</v>
      </c>
      <c r="NV59" s="505">
        <f t="shared" si="2195"/>
        <v>2150</v>
      </c>
      <c r="NW59" s="506">
        <f t="shared" si="2196"/>
        <v>1714</v>
      </c>
      <c r="NX59" s="506">
        <f t="shared" si="2197"/>
        <v>1587</v>
      </c>
      <c r="NY59" s="506">
        <f t="shared" si="2198"/>
        <v>1592</v>
      </c>
      <c r="NZ59" s="506">
        <f t="shared" si="2199"/>
        <v>1494</v>
      </c>
      <c r="OA59" s="506">
        <f t="shared" si="2200"/>
        <v>1531</v>
      </c>
      <c r="OB59" s="506">
        <f t="shared" si="2201"/>
        <v>1396</v>
      </c>
      <c r="OC59" s="506">
        <f t="shared" si="2202"/>
        <v>1489</v>
      </c>
      <c r="OD59" s="506">
        <f t="shared" si="2202"/>
        <v>1437</v>
      </c>
      <c r="OE59" s="501">
        <v>5469</v>
      </c>
      <c r="OF59" s="502">
        <v>4869</v>
      </c>
      <c r="OG59" s="502">
        <v>4846</v>
      </c>
      <c r="OH59" s="502">
        <v>4867</v>
      </c>
      <c r="OI59" s="503">
        <v>4554</v>
      </c>
      <c r="OJ59" s="503">
        <v>4566</v>
      </c>
      <c r="OK59" s="503">
        <v>4121</v>
      </c>
      <c r="OL59" s="503">
        <v>4602</v>
      </c>
      <c r="OM59" s="504">
        <v>4569</v>
      </c>
      <c r="ON59" s="501">
        <v>597</v>
      </c>
      <c r="OO59" s="503">
        <v>571</v>
      </c>
      <c r="OP59" s="503">
        <v>540</v>
      </c>
      <c r="OQ59" s="503">
        <v>631</v>
      </c>
      <c r="OR59" s="503">
        <v>508</v>
      </c>
      <c r="OS59" s="503">
        <v>569</v>
      </c>
      <c r="OT59" s="503">
        <v>575</v>
      </c>
      <c r="OU59" s="503">
        <v>525</v>
      </c>
      <c r="OV59" s="504">
        <v>533</v>
      </c>
      <c r="OW59" s="505">
        <f t="shared" si="2203"/>
        <v>6066</v>
      </c>
      <c r="OX59" s="506">
        <f t="shared" si="2204"/>
        <v>5440</v>
      </c>
      <c r="OY59" s="506">
        <f t="shared" si="2205"/>
        <v>5386</v>
      </c>
      <c r="OZ59" s="506">
        <f t="shared" si="2206"/>
        <v>5498</v>
      </c>
      <c r="PA59" s="506">
        <f t="shared" si="2207"/>
        <v>5062</v>
      </c>
      <c r="PB59" s="506">
        <f t="shared" si="2208"/>
        <v>5135</v>
      </c>
      <c r="PC59" s="506">
        <f t="shared" si="2209"/>
        <v>4696</v>
      </c>
      <c r="PD59" s="506">
        <f t="shared" si="2210"/>
        <v>5127</v>
      </c>
      <c r="PE59" s="506">
        <f t="shared" si="2210"/>
        <v>5102</v>
      </c>
      <c r="PF59" s="277"/>
      <c r="PG59" s="277"/>
    </row>
    <row r="60" spans="1:423" x14ac:dyDescent="0.2">
      <c r="A60" s="11" t="s">
        <v>64</v>
      </c>
      <c r="B60" s="34">
        <f t="shared" si="2073"/>
        <v>39358</v>
      </c>
      <c r="C60" s="34">
        <f t="shared" si="2074"/>
        <v>40368</v>
      </c>
      <c r="D60" s="34">
        <f t="shared" si="2075"/>
        <v>40596</v>
      </c>
      <c r="E60" s="34">
        <f t="shared" si="2076"/>
        <v>39411</v>
      </c>
      <c r="F60" s="34">
        <f t="shared" si="2077"/>
        <v>43134</v>
      </c>
      <c r="G60" s="34">
        <f t="shared" si="2078"/>
        <v>43367</v>
      </c>
      <c r="H60" s="34">
        <f t="shared" si="2079"/>
        <v>42567</v>
      </c>
      <c r="I60" s="34">
        <f t="shared" si="2080"/>
        <v>45382</v>
      </c>
      <c r="J60" s="34">
        <f t="shared" si="2081"/>
        <v>46471</v>
      </c>
      <c r="K60" s="34">
        <f t="shared" si="2082"/>
        <v>45792</v>
      </c>
      <c r="L60" s="34">
        <f t="shared" si="2083"/>
        <v>46324</v>
      </c>
      <c r="M60" s="35">
        <f t="shared" si="2084"/>
        <v>10197</v>
      </c>
      <c r="N60" s="29">
        <f t="shared" si="2085"/>
        <v>15701</v>
      </c>
      <c r="O60" s="29">
        <f t="shared" si="2086"/>
        <v>16760</v>
      </c>
      <c r="P60" s="29">
        <f t="shared" si="2087"/>
        <v>16383</v>
      </c>
      <c r="Q60" s="29">
        <f t="shared" si="2088"/>
        <v>19797</v>
      </c>
      <c r="R60" s="29">
        <f t="shared" si="2089"/>
        <v>19469</v>
      </c>
      <c r="S60" s="29">
        <f t="shared" si="2090"/>
        <v>18808</v>
      </c>
      <c r="T60" s="29">
        <f t="shared" si="2091"/>
        <v>19817</v>
      </c>
      <c r="U60" s="29">
        <f t="shared" si="2092"/>
        <v>17717</v>
      </c>
      <c r="V60" s="29">
        <f t="shared" si="2093"/>
        <v>17641</v>
      </c>
      <c r="W60" s="29">
        <f t="shared" si="2094"/>
        <v>17030</v>
      </c>
      <c r="X60" s="35">
        <f t="shared" si="2095"/>
        <v>49555</v>
      </c>
      <c r="Y60" s="29">
        <f t="shared" si="2096"/>
        <v>56069</v>
      </c>
      <c r="Z60" s="29">
        <f t="shared" si="2097"/>
        <v>57356</v>
      </c>
      <c r="AA60" s="29">
        <f t="shared" si="2098"/>
        <v>55794</v>
      </c>
      <c r="AB60" s="29">
        <f t="shared" si="2099"/>
        <v>62931</v>
      </c>
      <c r="AC60" s="29">
        <f t="shared" si="2100"/>
        <v>62836</v>
      </c>
      <c r="AD60" s="29">
        <f t="shared" si="2101"/>
        <v>61375</v>
      </c>
      <c r="AE60" s="29">
        <f t="shared" si="2102"/>
        <v>65199</v>
      </c>
      <c r="AF60" s="29">
        <f t="shared" si="2103"/>
        <v>64188</v>
      </c>
      <c r="AG60" s="29">
        <f t="shared" si="2104"/>
        <v>63433</v>
      </c>
      <c r="AH60" s="29">
        <f t="shared" si="2105"/>
        <v>63354</v>
      </c>
      <c r="AI60" s="42">
        <v>12640</v>
      </c>
      <c r="AJ60" s="31">
        <v>13461</v>
      </c>
      <c r="AK60" s="31">
        <v>14357</v>
      </c>
      <c r="AL60" s="31">
        <v>13965</v>
      </c>
      <c r="AM60" s="32">
        <v>15543</v>
      </c>
      <c r="AN60" s="32">
        <v>15493</v>
      </c>
      <c r="AO60" s="32">
        <v>15039</v>
      </c>
      <c r="AP60" s="32">
        <v>15984</v>
      </c>
      <c r="AQ60" s="32">
        <v>16841</v>
      </c>
      <c r="AR60" s="32">
        <v>16623</v>
      </c>
      <c r="AS60" s="32">
        <v>16699</v>
      </c>
      <c r="AT60" s="42">
        <v>3148</v>
      </c>
      <c r="AU60" s="32">
        <v>3854</v>
      </c>
      <c r="AV60" s="32">
        <v>3908</v>
      </c>
      <c r="AW60" s="32">
        <v>3953</v>
      </c>
      <c r="AX60" s="32">
        <v>5059</v>
      </c>
      <c r="AY60" s="32">
        <v>5180</v>
      </c>
      <c r="AZ60" s="32">
        <v>4532</v>
      </c>
      <c r="BA60" s="32">
        <v>5287</v>
      </c>
      <c r="BB60" s="32">
        <v>5426</v>
      </c>
      <c r="BC60" s="32">
        <v>6158</v>
      </c>
      <c r="BD60" s="32">
        <v>6274</v>
      </c>
      <c r="BE60" s="33">
        <f t="shared" si="2106"/>
        <v>18903</v>
      </c>
      <c r="BF60" s="30">
        <f t="shared" si="2107"/>
        <v>24027</v>
      </c>
      <c r="BG60" s="30">
        <f t="shared" si="2108"/>
        <v>24868</v>
      </c>
      <c r="BH60" s="30">
        <f t="shared" si="2109"/>
        <v>24397</v>
      </c>
      <c r="BI60" s="30">
        <f t="shared" si="2110"/>
        <v>29449</v>
      </c>
      <c r="BJ60" s="30">
        <f t="shared" si="2111"/>
        <v>29762</v>
      </c>
      <c r="BK60" s="30">
        <f t="shared" si="2112"/>
        <v>28579</v>
      </c>
      <c r="BL60" s="30">
        <f t="shared" si="2113"/>
        <v>30592</v>
      </c>
      <c r="BM60" s="30">
        <f t="shared" si="2114"/>
        <v>31622</v>
      </c>
      <c r="BN60" s="30">
        <f t="shared" si="2115"/>
        <v>31506</v>
      </c>
      <c r="BO60" s="30">
        <f t="shared" si="2115"/>
        <v>31505</v>
      </c>
      <c r="BP60" s="117">
        <f t="shared" si="2116"/>
        <v>6263</v>
      </c>
      <c r="BQ60" s="118">
        <f t="shared" si="2117"/>
        <v>10566</v>
      </c>
      <c r="BR60" s="118">
        <f t="shared" si="2118"/>
        <v>10511</v>
      </c>
      <c r="BS60" s="118">
        <f t="shared" si="2119"/>
        <v>10432</v>
      </c>
      <c r="BT60" s="118">
        <f t="shared" si="2120"/>
        <v>13906</v>
      </c>
      <c r="BU60" s="118">
        <f t="shared" si="2121"/>
        <v>14269</v>
      </c>
      <c r="BV60" s="118">
        <f t="shared" si="2122"/>
        <v>13540</v>
      </c>
      <c r="BW60" s="118">
        <f t="shared" si="2123"/>
        <v>14608</v>
      </c>
      <c r="BX60" s="118">
        <f t="shared" si="2124"/>
        <v>14781</v>
      </c>
      <c r="BY60" s="118">
        <f t="shared" si="2125"/>
        <v>14883</v>
      </c>
      <c r="BZ60" s="118">
        <f t="shared" si="2125"/>
        <v>14806</v>
      </c>
      <c r="CA60" s="400">
        <f t="shared" si="174"/>
        <v>0.3313230704121039</v>
      </c>
      <c r="CB60" s="401">
        <f t="shared" si="175"/>
        <v>0.43975527531527031</v>
      </c>
      <c r="CC60" s="401">
        <f t="shared" si="176"/>
        <v>0.42267170661090558</v>
      </c>
      <c r="CD60" s="401">
        <f t="shared" si="177"/>
        <v>0.42759355658482601</v>
      </c>
      <c r="CE60" s="401">
        <f t="shared" si="178"/>
        <v>0.47220618696729938</v>
      </c>
      <c r="CF60" s="401">
        <f t="shared" si="179"/>
        <v>0.47943686580202943</v>
      </c>
      <c r="CG60" s="401">
        <f t="shared" si="180"/>
        <v>0.47377444977081073</v>
      </c>
      <c r="CH60" s="401">
        <f t="shared" si="2126"/>
        <v>0.47751046025104604</v>
      </c>
      <c r="CI60" s="401">
        <f t="shared" si="2127"/>
        <v>0.46742774018088673</v>
      </c>
      <c r="CJ60" s="401">
        <f t="shared" si="2128"/>
        <v>0.47238621215006665</v>
      </c>
      <c r="CK60" s="401">
        <f t="shared" si="2128"/>
        <v>0.46995714965878432</v>
      </c>
      <c r="CL60" s="119">
        <f t="shared" si="2129"/>
        <v>0.4954905063291139</v>
      </c>
      <c r="CM60" s="120">
        <f t="shared" si="2130"/>
        <v>0.78493425451303767</v>
      </c>
      <c r="CN60" s="120">
        <f t="shared" si="2131"/>
        <v>0.73211673747997497</v>
      </c>
      <c r="CO60" s="120">
        <f t="shared" si="2132"/>
        <v>0.74701038310060863</v>
      </c>
      <c r="CP60" s="120">
        <f t="shared" si="2133"/>
        <v>0.89467927684488191</v>
      </c>
      <c r="CQ60" s="120">
        <f t="shared" si="2134"/>
        <v>0.9209965791002388</v>
      </c>
      <c r="CR60" s="120">
        <f t="shared" si="2135"/>
        <v>0.90032581953587343</v>
      </c>
      <c r="CS60" s="120">
        <f t="shared" si="2136"/>
        <v>0.91391391391391397</v>
      </c>
      <c r="CT60" s="120">
        <f t="shared" si="2137"/>
        <v>0.87767947271539692</v>
      </c>
      <c r="CU60" s="120">
        <f t="shared" si="2138"/>
        <v>0.89532575347410215</v>
      </c>
      <c r="CV60" s="120"/>
      <c r="CW60" s="70" t="s">
        <v>36</v>
      </c>
      <c r="CX60" s="39" t="s">
        <v>36</v>
      </c>
      <c r="CY60" s="284" t="s">
        <v>36</v>
      </c>
      <c r="CZ60" s="284" t="s">
        <v>36</v>
      </c>
      <c r="DA60" s="285" t="s">
        <v>36</v>
      </c>
      <c r="DB60" s="285" t="s">
        <v>36</v>
      </c>
      <c r="DC60" s="285" t="s">
        <v>36</v>
      </c>
      <c r="DD60" s="285" t="s">
        <v>36</v>
      </c>
      <c r="DE60" s="14" t="s">
        <v>36</v>
      </c>
      <c r="DF60" s="14" t="s">
        <v>36</v>
      </c>
      <c r="DG60" s="14" t="s">
        <v>36</v>
      </c>
      <c r="DH60" s="281">
        <v>3115</v>
      </c>
      <c r="DI60" s="280">
        <v>6712</v>
      </c>
      <c r="DJ60" s="280">
        <v>6603</v>
      </c>
      <c r="DK60" s="280">
        <v>6479</v>
      </c>
      <c r="DL60" s="280">
        <v>8847</v>
      </c>
      <c r="DM60" s="280">
        <v>9089</v>
      </c>
      <c r="DN60" s="280">
        <v>9008</v>
      </c>
      <c r="DO60" s="280">
        <v>9321</v>
      </c>
      <c r="DP60" s="32">
        <v>9355</v>
      </c>
      <c r="DQ60" s="32">
        <v>8725</v>
      </c>
      <c r="DR60" s="32">
        <v>8532</v>
      </c>
      <c r="DS60" s="286">
        <f t="shared" si="2139"/>
        <v>3115</v>
      </c>
      <c r="DT60" s="287">
        <f t="shared" si="2140"/>
        <v>6712</v>
      </c>
      <c r="DU60" s="287">
        <f t="shared" si="2141"/>
        <v>6603</v>
      </c>
      <c r="DV60" s="287">
        <f t="shared" si="2142"/>
        <v>6479</v>
      </c>
      <c r="DW60" s="287">
        <f t="shared" si="2143"/>
        <v>8847</v>
      </c>
      <c r="DX60" s="287">
        <f t="shared" si="2144"/>
        <v>9089</v>
      </c>
      <c r="DY60" s="287">
        <f t="shared" si="2145"/>
        <v>9008</v>
      </c>
      <c r="DZ60" s="287">
        <f t="shared" si="2146"/>
        <v>9321</v>
      </c>
      <c r="EA60" s="287">
        <f t="shared" si="2147"/>
        <v>9355</v>
      </c>
      <c r="EB60" s="287">
        <f t="shared" si="2148"/>
        <v>8725</v>
      </c>
      <c r="EC60" s="287">
        <f t="shared" si="2148"/>
        <v>8532</v>
      </c>
      <c r="ED60" s="461">
        <v>655</v>
      </c>
      <c r="EE60" s="444">
        <v>625</v>
      </c>
      <c r="EF60" s="462">
        <v>41</v>
      </c>
      <c r="EG60" s="462">
        <v>40</v>
      </c>
      <c r="EH60" s="468">
        <f t="shared" si="2149"/>
        <v>696</v>
      </c>
      <c r="EI60" s="468">
        <f t="shared" si="2150"/>
        <v>665</v>
      </c>
      <c r="EJ60" s="461">
        <v>668</v>
      </c>
      <c r="EK60" s="444">
        <v>714</v>
      </c>
      <c r="EL60" s="462">
        <v>317</v>
      </c>
      <c r="EM60" s="462">
        <v>202</v>
      </c>
      <c r="EN60" s="468">
        <f t="shared" si="2151"/>
        <v>985</v>
      </c>
      <c r="EO60" s="468">
        <f t="shared" si="2151"/>
        <v>916</v>
      </c>
      <c r="EP60" s="461">
        <v>4005</v>
      </c>
      <c r="EQ60" s="444">
        <v>4253</v>
      </c>
      <c r="ER60" s="462">
        <v>76</v>
      </c>
      <c r="ES60" s="462">
        <v>58</v>
      </c>
      <c r="ET60" s="468">
        <f t="shared" si="2152"/>
        <v>4081</v>
      </c>
      <c r="EU60" s="468">
        <f t="shared" si="2152"/>
        <v>4311</v>
      </c>
      <c r="EV60" s="461">
        <v>2950</v>
      </c>
      <c r="EW60" s="444">
        <v>3048</v>
      </c>
      <c r="EX60" s="462">
        <v>195</v>
      </c>
      <c r="EY60" s="462">
        <v>114</v>
      </c>
      <c r="EZ60" s="468">
        <f t="shared" si="2153"/>
        <v>3145</v>
      </c>
      <c r="FA60" s="468">
        <f t="shared" si="2153"/>
        <v>3162</v>
      </c>
      <c r="FB60" s="461">
        <v>4795</v>
      </c>
      <c r="FC60" s="444">
        <v>4838</v>
      </c>
      <c r="FD60" s="462">
        <v>227</v>
      </c>
      <c r="FE60" s="462">
        <v>204</v>
      </c>
      <c r="FF60" s="468">
        <f t="shared" si="2154"/>
        <v>5022</v>
      </c>
      <c r="FG60" s="468">
        <f t="shared" si="2154"/>
        <v>5042</v>
      </c>
      <c r="FH60" s="461">
        <v>2074</v>
      </c>
      <c r="FI60" s="444">
        <v>2225</v>
      </c>
      <c r="FJ60" s="462">
        <v>211</v>
      </c>
      <c r="FK60" s="462">
        <v>214</v>
      </c>
      <c r="FL60" s="468">
        <f t="shared" si="2155"/>
        <v>2285</v>
      </c>
      <c r="FM60" s="468">
        <f t="shared" si="2155"/>
        <v>2439</v>
      </c>
      <c r="FN60" s="461">
        <v>1426</v>
      </c>
      <c r="FO60" s="444">
        <v>1415</v>
      </c>
      <c r="FP60" s="462">
        <v>158</v>
      </c>
      <c r="FQ60" s="462">
        <v>152</v>
      </c>
      <c r="FR60" s="468">
        <f t="shared" si="2156"/>
        <v>1584</v>
      </c>
      <c r="FS60" s="468">
        <f t="shared" si="2156"/>
        <v>1567</v>
      </c>
      <c r="FT60" s="461">
        <v>3789</v>
      </c>
      <c r="FU60" s="444">
        <v>3832</v>
      </c>
      <c r="FV60" s="462">
        <v>184</v>
      </c>
      <c r="FW60" s="462">
        <v>226</v>
      </c>
      <c r="FX60" s="468">
        <f t="shared" si="2157"/>
        <v>3973</v>
      </c>
      <c r="FY60" s="468">
        <f t="shared" si="2157"/>
        <v>4058</v>
      </c>
      <c r="FZ60" s="461">
        <v>130</v>
      </c>
      <c r="GA60" s="444">
        <v>159</v>
      </c>
      <c r="GB60" s="462">
        <v>15</v>
      </c>
      <c r="GC60" s="462">
        <v>17</v>
      </c>
      <c r="GD60" s="468">
        <f t="shared" si="2158"/>
        <v>145</v>
      </c>
      <c r="GE60" s="468">
        <f t="shared" si="2158"/>
        <v>176</v>
      </c>
      <c r="GF60" s="461">
        <v>6624</v>
      </c>
      <c r="GG60" s="444">
        <v>6501</v>
      </c>
      <c r="GH60" s="462">
        <v>1150</v>
      </c>
      <c r="GI60" s="462">
        <v>885</v>
      </c>
      <c r="GJ60" s="468">
        <f t="shared" si="2159"/>
        <v>7774</v>
      </c>
      <c r="GK60" s="468">
        <f t="shared" si="2159"/>
        <v>7386</v>
      </c>
      <c r="GL60" s="461">
        <v>1708</v>
      </c>
      <c r="GM60" s="444">
        <v>1667</v>
      </c>
      <c r="GN60" s="462">
        <v>176</v>
      </c>
      <c r="GO60" s="462">
        <v>102</v>
      </c>
      <c r="GP60" s="468">
        <f t="shared" si="2160"/>
        <v>1884</v>
      </c>
      <c r="GQ60" s="468">
        <f t="shared" si="2160"/>
        <v>1769</v>
      </c>
      <c r="GR60" s="461">
        <v>345</v>
      </c>
      <c r="GS60" s="444">
        <v>348</v>
      </c>
      <c r="GT60" s="462">
        <v>8</v>
      </c>
      <c r="GU60" s="462">
        <v>10</v>
      </c>
      <c r="GV60" s="327">
        <f t="shared" si="2161"/>
        <v>353</v>
      </c>
      <c r="GW60" s="327">
        <f t="shared" si="2161"/>
        <v>358</v>
      </c>
      <c r="GX60" s="501">
        <v>2632</v>
      </c>
      <c r="GY60" s="502">
        <v>2840</v>
      </c>
      <c r="GZ60" s="502">
        <v>2699</v>
      </c>
      <c r="HA60" s="502">
        <v>2862</v>
      </c>
      <c r="HB60" s="503">
        <v>2646</v>
      </c>
      <c r="HC60" s="503">
        <v>2838</v>
      </c>
      <c r="HD60" s="503">
        <v>2889</v>
      </c>
      <c r="HE60" s="503">
        <v>3150</v>
      </c>
      <c r="HF60" s="504">
        <v>3633</v>
      </c>
      <c r="HG60" s="501">
        <v>79</v>
      </c>
      <c r="HH60" s="503">
        <v>108</v>
      </c>
      <c r="HI60" s="503">
        <v>116</v>
      </c>
      <c r="HJ60" s="503">
        <v>77</v>
      </c>
      <c r="HK60" s="503">
        <v>37</v>
      </c>
      <c r="HL60" s="503">
        <v>46</v>
      </c>
      <c r="HM60" s="503">
        <v>33</v>
      </c>
      <c r="HN60" s="503">
        <v>1456</v>
      </c>
      <c r="HO60" s="504">
        <v>3</v>
      </c>
      <c r="HP60" s="505">
        <f t="shared" si="2162"/>
        <v>2711</v>
      </c>
      <c r="HQ60" s="506">
        <f t="shared" si="2163"/>
        <v>2948</v>
      </c>
      <c r="HR60" s="506">
        <f t="shared" si="2164"/>
        <v>2815</v>
      </c>
      <c r="HS60" s="506">
        <f t="shared" si="2165"/>
        <v>2939</v>
      </c>
      <c r="HT60" s="506">
        <f t="shared" si="2166"/>
        <v>2683</v>
      </c>
      <c r="HU60" s="506">
        <f t="shared" si="2167"/>
        <v>2884</v>
      </c>
      <c r="HV60" s="506">
        <f t="shared" si="2168"/>
        <v>2922</v>
      </c>
      <c r="HW60" s="506">
        <f t="shared" si="2169"/>
        <v>4606</v>
      </c>
      <c r="HX60" s="506">
        <f t="shared" si="2170"/>
        <v>3636</v>
      </c>
      <c r="HY60" s="505">
        <f t="shared" si="226"/>
        <v>10459</v>
      </c>
      <c r="HZ60" s="507">
        <f t="shared" si="227"/>
        <v>10412</v>
      </c>
      <c r="IA60" s="507">
        <f t="shared" si="228"/>
        <v>10032</v>
      </c>
      <c r="IB60" s="507">
        <f t="shared" si="229"/>
        <v>9871</v>
      </c>
      <c r="IC60" s="508">
        <f t="shared" si="230"/>
        <v>12682</v>
      </c>
      <c r="ID60" s="508">
        <f t="shared" si="231"/>
        <v>13161</v>
      </c>
      <c r="IE60" s="508">
        <f t="shared" si="232"/>
        <v>13650</v>
      </c>
      <c r="IF60" s="508">
        <f t="shared" si="233"/>
        <v>14873</v>
      </c>
      <c r="IG60" s="508">
        <f t="shared" si="233"/>
        <v>14528</v>
      </c>
      <c r="IH60" s="505">
        <f t="shared" si="234"/>
        <v>2003</v>
      </c>
      <c r="II60" s="506">
        <f t="shared" si="235"/>
        <v>3377</v>
      </c>
      <c r="IJ60" s="506">
        <f t="shared" si="236"/>
        <v>4661</v>
      </c>
      <c r="IK60" s="506">
        <f t="shared" si="237"/>
        <v>2452</v>
      </c>
      <c r="IL60" s="506">
        <f t="shared" si="238"/>
        <v>4698</v>
      </c>
      <c r="IM60" s="506">
        <f t="shared" si="239"/>
        <v>2918</v>
      </c>
      <c r="IN60" s="506">
        <f t="shared" si="240"/>
        <v>2961</v>
      </c>
      <c r="IO60" s="506">
        <f t="shared" si="241"/>
        <v>1597</v>
      </c>
      <c r="IP60" s="506">
        <f t="shared" si="241"/>
        <v>2153</v>
      </c>
      <c r="IQ60" s="505">
        <f t="shared" si="242"/>
        <v>12462</v>
      </c>
      <c r="IR60" s="506">
        <f t="shared" si="243"/>
        <v>13789</v>
      </c>
      <c r="IS60" s="506">
        <f t="shared" si="244"/>
        <v>14693</v>
      </c>
      <c r="IT60" s="506">
        <f t="shared" si="245"/>
        <v>12323</v>
      </c>
      <c r="IU60" s="506">
        <f t="shared" si="246"/>
        <v>17380</v>
      </c>
      <c r="IV60" s="506">
        <f t="shared" si="247"/>
        <v>16079</v>
      </c>
      <c r="IW60" s="506">
        <f t="shared" si="248"/>
        <v>16611</v>
      </c>
      <c r="IX60" s="506">
        <f t="shared" si="249"/>
        <v>16470</v>
      </c>
      <c r="IY60" s="506">
        <f t="shared" si="249"/>
        <v>16681</v>
      </c>
      <c r="IZ60" s="501">
        <v>8307</v>
      </c>
      <c r="JA60" s="502">
        <v>8066</v>
      </c>
      <c r="JB60" s="502">
        <v>7940</v>
      </c>
      <c r="JC60" s="502">
        <v>7933</v>
      </c>
      <c r="JD60" s="503">
        <v>10909</v>
      </c>
      <c r="JE60" s="503">
        <v>11546</v>
      </c>
      <c r="JF60" s="503">
        <v>12140</v>
      </c>
      <c r="JG60" s="503">
        <v>12961</v>
      </c>
      <c r="JH60" s="504">
        <v>12757</v>
      </c>
      <c r="JI60" s="501">
        <v>1361</v>
      </c>
      <c r="JJ60" s="503">
        <v>2005</v>
      </c>
      <c r="JK60" s="503">
        <v>2064</v>
      </c>
      <c r="JL60" s="503">
        <v>2241</v>
      </c>
      <c r="JM60" s="503">
        <v>2504</v>
      </c>
      <c r="JN60" s="503">
        <v>2725</v>
      </c>
      <c r="JO60" s="503">
        <v>2860</v>
      </c>
      <c r="JP60" s="503">
        <v>1368</v>
      </c>
      <c r="JQ60" s="504">
        <v>1963</v>
      </c>
      <c r="JR60" s="505">
        <f t="shared" si="2171"/>
        <v>9668</v>
      </c>
      <c r="JS60" s="506">
        <f t="shared" si="2172"/>
        <v>10071</v>
      </c>
      <c r="JT60" s="506">
        <f t="shared" si="2173"/>
        <v>10004</v>
      </c>
      <c r="JU60" s="506">
        <f t="shared" si="2174"/>
        <v>10174</v>
      </c>
      <c r="JV60" s="506">
        <f t="shared" si="2175"/>
        <v>13413</v>
      </c>
      <c r="JW60" s="506">
        <f t="shared" si="2176"/>
        <v>14271</v>
      </c>
      <c r="JX60" s="506">
        <f t="shared" si="2177"/>
        <v>15000</v>
      </c>
      <c r="JY60" s="506">
        <f t="shared" si="2178"/>
        <v>14329</v>
      </c>
      <c r="JZ60" s="506">
        <f t="shared" si="2178"/>
        <v>14720</v>
      </c>
      <c r="KA60" s="501">
        <v>2152</v>
      </c>
      <c r="KB60" s="502">
        <v>2346</v>
      </c>
      <c r="KC60" s="502">
        <v>2092</v>
      </c>
      <c r="KD60" s="502">
        <v>1938</v>
      </c>
      <c r="KE60" s="503">
        <v>1773</v>
      </c>
      <c r="KF60" s="503">
        <v>1615</v>
      </c>
      <c r="KG60" s="503">
        <v>1510</v>
      </c>
      <c r="KH60" s="503">
        <v>1912</v>
      </c>
      <c r="KI60" s="504">
        <v>1771</v>
      </c>
      <c r="KJ60" s="501">
        <v>642</v>
      </c>
      <c r="KK60" s="503">
        <v>1372</v>
      </c>
      <c r="KL60" s="503">
        <v>2597</v>
      </c>
      <c r="KM60" s="503">
        <v>211</v>
      </c>
      <c r="KN60" s="503">
        <v>2194</v>
      </c>
      <c r="KO60" s="503">
        <v>193</v>
      </c>
      <c r="KP60" s="503">
        <v>101</v>
      </c>
      <c r="KQ60" s="503">
        <v>229</v>
      </c>
      <c r="KR60" s="504">
        <v>190</v>
      </c>
      <c r="KS60" s="505">
        <f t="shared" si="2179"/>
        <v>2794</v>
      </c>
      <c r="KT60" s="506">
        <f t="shared" si="2180"/>
        <v>3718</v>
      </c>
      <c r="KU60" s="506">
        <f t="shared" si="2181"/>
        <v>4689</v>
      </c>
      <c r="KV60" s="506">
        <f t="shared" si="2182"/>
        <v>2149</v>
      </c>
      <c r="KW60" s="506">
        <f t="shared" si="2183"/>
        <v>3967</v>
      </c>
      <c r="KX60" s="506">
        <f t="shared" si="2184"/>
        <v>1808</v>
      </c>
      <c r="KY60" s="506">
        <f t="shared" si="2185"/>
        <v>1611</v>
      </c>
      <c r="KZ60" s="506">
        <f t="shared" si="2186"/>
        <v>2141</v>
      </c>
      <c r="LA60" s="506">
        <f t="shared" si="2186"/>
        <v>1961</v>
      </c>
      <c r="LB60" s="505">
        <f t="shared" si="258"/>
        <v>13627</v>
      </c>
      <c r="LC60" s="507">
        <f t="shared" si="259"/>
        <v>13655</v>
      </c>
      <c r="LD60" s="507">
        <f t="shared" si="260"/>
        <v>13508</v>
      </c>
      <c r="LE60" s="507">
        <f t="shared" si="261"/>
        <v>12713</v>
      </c>
      <c r="LF60" s="508">
        <f t="shared" si="262"/>
        <v>12263</v>
      </c>
      <c r="LG60" s="508">
        <f t="shared" si="263"/>
        <v>11875</v>
      </c>
      <c r="LH60" s="508">
        <f t="shared" si="264"/>
        <v>10989</v>
      </c>
      <c r="LI60" s="508">
        <f t="shared" si="265"/>
        <v>11375</v>
      </c>
      <c r="LJ60" s="508">
        <f t="shared" si="265"/>
        <v>11469</v>
      </c>
      <c r="LK60" s="505">
        <f t="shared" si="266"/>
        <v>1852</v>
      </c>
      <c r="LL60" s="506">
        <f t="shared" si="267"/>
        <v>1650</v>
      </c>
      <c r="LM60" s="506">
        <f t="shared" si="268"/>
        <v>1472</v>
      </c>
      <c r="LN60" s="506">
        <f t="shared" si="269"/>
        <v>3422</v>
      </c>
      <c r="LO60" s="506">
        <f t="shared" si="270"/>
        <v>1156</v>
      </c>
      <c r="LP60" s="506">
        <f t="shared" si="271"/>
        <v>2236</v>
      </c>
      <c r="LQ60" s="506">
        <f t="shared" si="272"/>
        <v>2274</v>
      </c>
      <c r="LR60" s="506">
        <f t="shared" si="273"/>
        <v>2156</v>
      </c>
      <c r="LS60" s="506">
        <f t="shared" si="273"/>
        <v>780</v>
      </c>
      <c r="LT60" s="505">
        <f t="shared" si="274"/>
        <v>15479</v>
      </c>
      <c r="LU60" s="506">
        <f t="shared" si="275"/>
        <v>15305</v>
      </c>
      <c r="LV60" s="506">
        <f t="shared" si="276"/>
        <v>14980</v>
      </c>
      <c r="LW60" s="506">
        <f t="shared" si="277"/>
        <v>16135</v>
      </c>
      <c r="LX60" s="506">
        <f t="shared" si="278"/>
        <v>13419</v>
      </c>
      <c r="LY60" s="506">
        <f t="shared" si="279"/>
        <v>14111</v>
      </c>
      <c r="LZ60" s="506">
        <f t="shared" si="280"/>
        <v>13263</v>
      </c>
      <c r="MA60" s="506">
        <f t="shared" si="281"/>
        <v>13531</v>
      </c>
      <c r="MB60" s="506">
        <f t="shared" si="281"/>
        <v>12249</v>
      </c>
      <c r="MC60" s="501">
        <v>7246</v>
      </c>
      <c r="MD60" s="502">
        <v>7017</v>
      </c>
      <c r="ME60" s="502">
        <v>6980</v>
      </c>
      <c r="MF60" s="502">
        <v>6467</v>
      </c>
      <c r="MG60" s="503">
        <v>6051</v>
      </c>
      <c r="MH60" s="503">
        <v>5698</v>
      </c>
      <c r="MI60" s="503">
        <v>5147</v>
      </c>
      <c r="MJ60" s="503">
        <v>5209</v>
      </c>
      <c r="MK60" s="504">
        <v>5324</v>
      </c>
      <c r="ML60" s="501">
        <v>1292</v>
      </c>
      <c r="MM60" s="503">
        <v>593</v>
      </c>
      <c r="MN60" s="503">
        <v>517</v>
      </c>
      <c r="MO60" s="503">
        <v>2528</v>
      </c>
      <c r="MP60" s="503">
        <v>310</v>
      </c>
      <c r="MQ60" s="503">
        <v>1734</v>
      </c>
      <c r="MR60" s="503">
        <v>1553</v>
      </c>
      <c r="MS60" s="503">
        <v>1605</v>
      </c>
      <c r="MT60" s="504">
        <v>409</v>
      </c>
      <c r="MU60" s="505">
        <f t="shared" si="2187"/>
        <v>8538</v>
      </c>
      <c r="MV60" s="506">
        <f t="shared" si="2188"/>
        <v>7610</v>
      </c>
      <c r="MW60" s="506">
        <f t="shared" si="2189"/>
        <v>7497</v>
      </c>
      <c r="MX60" s="506">
        <f t="shared" si="2190"/>
        <v>8995</v>
      </c>
      <c r="MY60" s="506">
        <f t="shared" si="2191"/>
        <v>6361</v>
      </c>
      <c r="MZ60" s="506">
        <f t="shared" si="2192"/>
        <v>7432</v>
      </c>
      <c r="NA60" s="506">
        <f t="shared" si="2193"/>
        <v>6700</v>
      </c>
      <c r="NB60" s="506">
        <f t="shared" si="2194"/>
        <v>6814</v>
      </c>
      <c r="NC60" s="506">
        <f t="shared" si="2194"/>
        <v>5733</v>
      </c>
      <c r="ND60" s="501">
        <v>1596</v>
      </c>
      <c r="NE60" s="502">
        <v>1686</v>
      </c>
      <c r="NF60" s="502">
        <v>1695</v>
      </c>
      <c r="NG60" s="502">
        <v>1624</v>
      </c>
      <c r="NH60" s="503">
        <v>1644</v>
      </c>
      <c r="NI60" s="503">
        <v>1653</v>
      </c>
      <c r="NJ60" s="503">
        <v>1618</v>
      </c>
      <c r="NK60" s="503">
        <v>1672</v>
      </c>
      <c r="NL60" s="504">
        <v>1747</v>
      </c>
      <c r="NM60" s="501">
        <v>31</v>
      </c>
      <c r="NN60" s="503">
        <v>16</v>
      </c>
      <c r="NO60" s="503">
        <v>22</v>
      </c>
      <c r="NP60" s="503">
        <v>20</v>
      </c>
      <c r="NQ60" s="503">
        <v>12</v>
      </c>
      <c r="NR60" s="503">
        <v>92</v>
      </c>
      <c r="NS60" s="503">
        <v>106</v>
      </c>
      <c r="NT60" s="503">
        <v>100</v>
      </c>
      <c r="NV60" s="505">
        <f t="shared" si="2195"/>
        <v>1627</v>
      </c>
      <c r="NW60" s="506">
        <f t="shared" si="2196"/>
        <v>1702</v>
      </c>
      <c r="NX60" s="506">
        <f t="shared" si="2197"/>
        <v>1717</v>
      </c>
      <c r="NY60" s="506">
        <f t="shared" si="2198"/>
        <v>1644</v>
      </c>
      <c r="NZ60" s="506">
        <f t="shared" si="2199"/>
        <v>1656</v>
      </c>
      <c r="OA60" s="506">
        <f t="shared" si="2200"/>
        <v>1745</v>
      </c>
      <c r="OB60" s="506">
        <f t="shared" si="2201"/>
        <v>1724</v>
      </c>
      <c r="OC60" s="506">
        <f t="shared" si="2202"/>
        <v>1772</v>
      </c>
      <c r="OD60" s="506">
        <f t="shared" si="2202"/>
        <v>1747</v>
      </c>
      <c r="OE60" s="501">
        <v>4785</v>
      </c>
      <c r="OF60" s="502">
        <v>4952</v>
      </c>
      <c r="OG60" s="502">
        <v>4833</v>
      </c>
      <c r="OH60" s="502">
        <v>4622</v>
      </c>
      <c r="OI60" s="503">
        <v>4568</v>
      </c>
      <c r="OJ60" s="503">
        <v>4524</v>
      </c>
      <c r="OK60" s="503">
        <v>4224</v>
      </c>
      <c r="OL60" s="503">
        <v>4494</v>
      </c>
      <c r="OM60" s="504">
        <v>4398</v>
      </c>
      <c r="ON60" s="501">
        <v>529</v>
      </c>
      <c r="OO60" s="503">
        <v>1041</v>
      </c>
      <c r="OP60" s="503">
        <v>933</v>
      </c>
      <c r="OQ60" s="503">
        <v>874</v>
      </c>
      <c r="OR60" s="503">
        <v>834</v>
      </c>
      <c r="OS60" s="503">
        <v>410</v>
      </c>
      <c r="OT60" s="503">
        <v>615</v>
      </c>
      <c r="OU60" s="503">
        <v>451</v>
      </c>
      <c r="OV60" s="504">
        <v>371</v>
      </c>
      <c r="OW60" s="505">
        <f t="shared" si="2203"/>
        <v>5314</v>
      </c>
      <c r="OX60" s="506">
        <f t="shared" si="2204"/>
        <v>5993</v>
      </c>
      <c r="OY60" s="506">
        <f t="shared" si="2205"/>
        <v>5766</v>
      </c>
      <c r="OZ60" s="506">
        <f t="shared" si="2206"/>
        <v>5496</v>
      </c>
      <c r="PA60" s="506">
        <f t="shared" si="2207"/>
        <v>5402</v>
      </c>
      <c r="PB60" s="506">
        <f t="shared" si="2208"/>
        <v>4934</v>
      </c>
      <c r="PC60" s="506">
        <f t="shared" si="2209"/>
        <v>4839</v>
      </c>
      <c r="PD60" s="506">
        <f t="shared" si="2210"/>
        <v>4945</v>
      </c>
      <c r="PE60" s="506">
        <f t="shared" si="2210"/>
        <v>4769</v>
      </c>
      <c r="PF60" s="277"/>
      <c r="PG60" s="277"/>
    </row>
    <row r="61" spans="1:423" x14ac:dyDescent="0.2">
      <c r="A61" s="11" t="s">
        <v>65</v>
      </c>
      <c r="B61" s="34">
        <f t="shared" si="2073"/>
        <v>3202</v>
      </c>
      <c r="C61" s="34">
        <f t="shared" si="2074"/>
        <v>3191</v>
      </c>
      <c r="D61" s="34">
        <f t="shared" si="2075"/>
        <v>3012</v>
      </c>
      <c r="E61" s="34">
        <f t="shared" si="2076"/>
        <v>3021</v>
      </c>
      <c r="F61" s="34">
        <f t="shared" si="2077"/>
        <v>3059</v>
      </c>
      <c r="G61" s="34">
        <f t="shared" si="2078"/>
        <v>3090</v>
      </c>
      <c r="H61" s="34">
        <f t="shared" si="2079"/>
        <v>3197</v>
      </c>
      <c r="I61" s="34">
        <f t="shared" si="2080"/>
        <v>3083</v>
      </c>
      <c r="J61" s="34">
        <f t="shared" si="2081"/>
        <v>3163</v>
      </c>
      <c r="K61" s="34">
        <f t="shared" si="2082"/>
        <v>3207</v>
      </c>
      <c r="L61" s="34">
        <f t="shared" si="2083"/>
        <v>3192</v>
      </c>
      <c r="M61" s="35">
        <f t="shared" si="2084"/>
        <v>633</v>
      </c>
      <c r="N61" s="29">
        <f t="shared" si="2085"/>
        <v>813</v>
      </c>
      <c r="O61" s="29">
        <f t="shared" si="2086"/>
        <v>770</v>
      </c>
      <c r="P61" s="29">
        <f t="shared" si="2087"/>
        <v>720</v>
      </c>
      <c r="Q61" s="29">
        <f t="shared" si="2088"/>
        <v>840</v>
      </c>
      <c r="R61" s="29">
        <f t="shared" si="2089"/>
        <v>787</v>
      </c>
      <c r="S61" s="29">
        <f t="shared" si="2090"/>
        <v>781</v>
      </c>
      <c r="T61" s="29">
        <f t="shared" si="2091"/>
        <v>1339</v>
      </c>
      <c r="U61" s="29">
        <f t="shared" si="2092"/>
        <v>1685</v>
      </c>
      <c r="V61" s="29">
        <f t="shared" si="2093"/>
        <v>1606</v>
      </c>
      <c r="W61" s="29">
        <f t="shared" si="2094"/>
        <v>1642</v>
      </c>
      <c r="X61" s="35">
        <f t="shared" si="2095"/>
        <v>3835</v>
      </c>
      <c r="Y61" s="29">
        <f t="shared" si="2096"/>
        <v>4004</v>
      </c>
      <c r="Z61" s="29">
        <f t="shared" si="2097"/>
        <v>3782</v>
      </c>
      <c r="AA61" s="29">
        <f t="shared" si="2098"/>
        <v>3741</v>
      </c>
      <c r="AB61" s="29">
        <f t="shared" si="2099"/>
        <v>3899</v>
      </c>
      <c r="AC61" s="29">
        <f t="shared" si="2100"/>
        <v>3877</v>
      </c>
      <c r="AD61" s="29">
        <f t="shared" si="2101"/>
        <v>3978</v>
      </c>
      <c r="AE61" s="29">
        <f t="shared" si="2102"/>
        <v>4422</v>
      </c>
      <c r="AF61" s="29">
        <f t="shared" si="2103"/>
        <v>4848</v>
      </c>
      <c r="AG61" s="29">
        <f t="shared" si="2104"/>
        <v>4813</v>
      </c>
      <c r="AH61" s="29">
        <f t="shared" si="2105"/>
        <v>4834</v>
      </c>
      <c r="AI61" s="42">
        <v>1111</v>
      </c>
      <c r="AJ61" s="31">
        <v>1081</v>
      </c>
      <c r="AK61" s="31">
        <v>1005</v>
      </c>
      <c r="AL61" s="31">
        <v>990</v>
      </c>
      <c r="AM61" s="32">
        <v>1013</v>
      </c>
      <c r="AN61" s="32">
        <v>1016</v>
      </c>
      <c r="AO61" s="32">
        <v>1073</v>
      </c>
      <c r="AP61" s="32">
        <v>1038</v>
      </c>
      <c r="AQ61" s="32">
        <v>1094</v>
      </c>
      <c r="AR61" s="32">
        <v>1033</v>
      </c>
      <c r="AS61" s="32">
        <v>1052</v>
      </c>
      <c r="AT61" s="42">
        <v>35</v>
      </c>
      <c r="AU61" s="32">
        <v>30</v>
      </c>
      <c r="AV61" s="32">
        <v>23</v>
      </c>
      <c r="AW61" s="32">
        <v>20</v>
      </c>
      <c r="AX61" s="32">
        <v>49</v>
      </c>
      <c r="AY61" s="32">
        <v>39</v>
      </c>
      <c r="AZ61" s="32">
        <v>40</v>
      </c>
      <c r="BA61" s="32">
        <v>607</v>
      </c>
      <c r="BB61" s="32">
        <v>946</v>
      </c>
      <c r="BC61" s="32">
        <v>936</v>
      </c>
      <c r="BD61" s="32">
        <v>824</v>
      </c>
      <c r="BE61" s="33">
        <f t="shared" si="2106"/>
        <v>1563</v>
      </c>
      <c r="BF61" s="30">
        <f t="shared" si="2107"/>
        <v>1734</v>
      </c>
      <c r="BG61" s="30">
        <f t="shared" si="2108"/>
        <v>1606</v>
      </c>
      <c r="BH61" s="30">
        <f t="shared" si="2109"/>
        <v>1562</v>
      </c>
      <c r="BI61" s="30">
        <f t="shared" si="2110"/>
        <v>1701</v>
      </c>
      <c r="BJ61" s="30">
        <f t="shared" si="2111"/>
        <v>1657</v>
      </c>
      <c r="BK61" s="30">
        <f t="shared" si="2112"/>
        <v>1726</v>
      </c>
      <c r="BL61" s="30">
        <f t="shared" si="2113"/>
        <v>2233</v>
      </c>
      <c r="BM61" s="30">
        <f t="shared" si="2114"/>
        <v>2625</v>
      </c>
      <c r="BN61" s="30">
        <f t="shared" si="2115"/>
        <v>2456</v>
      </c>
      <c r="BO61" s="30">
        <f t="shared" si="2115"/>
        <v>2501</v>
      </c>
      <c r="BP61" s="117">
        <f t="shared" si="2116"/>
        <v>452</v>
      </c>
      <c r="BQ61" s="118">
        <f t="shared" si="2117"/>
        <v>653</v>
      </c>
      <c r="BR61" s="118">
        <f t="shared" si="2118"/>
        <v>601</v>
      </c>
      <c r="BS61" s="118">
        <f t="shared" si="2119"/>
        <v>572</v>
      </c>
      <c r="BT61" s="118">
        <f t="shared" si="2120"/>
        <v>688</v>
      </c>
      <c r="BU61" s="118">
        <f t="shared" si="2121"/>
        <v>641</v>
      </c>
      <c r="BV61" s="118">
        <f t="shared" si="2122"/>
        <v>653</v>
      </c>
      <c r="BW61" s="118">
        <f t="shared" si="2123"/>
        <v>1195</v>
      </c>
      <c r="BX61" s="118">
        <f t="shared" si="2124"/>
        <v>1531</v>
      </c>
      <c r="BY61" s="118">
        <f t="shared" si="2125"/>
        <v>1423</v>
      </c>
      <c r="BZ61" s="118">
        <f t="shared" si="2125"/>
        <v>1449</v>
      </c>
      <c r="CA61" s="400">
        <f t="shared" si="174"/>
        <v>0.28918746001279588</v>
      </c>
      <c r="CB61" s="401">
        <f t="shared" si="175"/>
        <v>0.37658592848904265</v>
      </c>
      <c r="CC61" s="401">
        <f t="shared" si="176"/>
        <v>0.37422166874221668</v>
      </c>
      <c r="CD61" s="401">
        <f t="shared" si="177"/>
        <v>0.36619718309859156</v>
      </c>
      <c r="CE61" s="401">
        <f t="shared" si="178"/>
        <v>0.40446796002351559</v>
      </c>
      <c r="CF61" s="401">
        <f t="shared" si="179"/>
        <v>0.38684369342184671</v>
      </c>
      <c r="CG61" s="401">
        <f t="shared" si="180"/>
        <v>0.37833140208574739</v>
      </c>
      <c r="CH61" s="401">
        <f t="shared" si="2126"/>
        <v>0.53515450067174208</v>
      </c>
      <c r="CI61" s="401">
        <f t="shared" si="2127"/>
        <v>0.58323809523809522</v>
      </c>
      <c r="CJ61" s="401">
        <f t="shared" si="2128"/>
        <v>0.5793973941368078</v>
      </c>
      <c r="CK61" s="401">
        <f t="shared" si="2128"/>
        <v>0.57936825269892045</v>
      </c>
      <c r="CL61" s="119">
        <f t="shared" si="2129"/>
        <v>0.40684068406840684</v>
      </c>
      <c r="CM61" s="120">
        <f t="shared" si="2130"/>
        <v>0.60407030527289551</v>
      </c>
      <c r="CN61" s="120">
        <f t="shared" si="2131"/>
        <v>0.59800995024875625</v>
      </c>
      <c r="CO61" s="120">
        <f t="shared" si="2132"/>
        <v>0.57777777777777772</v>
      </c>
      <c r="CP61" s="120">
        <f t="shared" si="2133"/>
        <v>0.67917077986179664</v>
      </c>
      <c r="CQ61" s="120">
        <f t="shared" si="2134"/>
        <v>0.63090551181102361</v>
      </c>
      <c r="CR61" s="120">
        <f t="shared" si="2135"/>
        <v>0.60857409133271201</v>
      </c>
      <c r="CS61" s="120">
        <f t="shared" si="2136"/>
        <v>1.1512524084778419</v>
      </c>
      <c r="CT61" s="120">
        <f t="shared" si="2137"/>
        <v>1.3994515539305301</v>
      </c>
      <c r="CU61" s="120">
        <f t="shared" si="2138"/>
        <v>1.377541142303969</v>
      </c>
      <c r="CV61" s="120"/>
      <c r="CW61" s="70" t="s">
        <v>36</v>
      </c>
      <c r="CX61" s="39" t="s">
        <v>36</v>
      </c>
      <c r="CY61" s="284" t="s">
        <v>36</v>
      </c>
      <c r="CZ61" s="284" t="s">
        <v>36</v>
      </c>
      <c r="DA61" s="285" t="s">
        <v>36</v>
      </c>
      <c r="DB61" s="285" t="s">
        <v>36</v>
      </c>
      <c r="DC61" s="285" t="s">
        <v>36</v>
      </c>
      <c r="DD61" s="285" t="s">
        <v>36</v>
      </c>
      <c r="DE61" s="14" t="s">
        <v>36</v>
      </c>
      <c r="DF61" s="14" t="s">
        <v>36</v>
      </c>
      <c r="DG61" s="14" t="s">
        <v>36</v>
      </c>
      <c r="DH61" s="281">
        <v>417</v>
      </c>
      <c r="DI61" s="280">
        <v>623</v>
      </c>
      <c r="DJ61" s="280">
        <v>578</v>
      </c>
      <c r="DK61" s="280">
        <v>552</v>
      </c>
      <c r="DL61" s="280">
        <v>639</v>
      </c>
      <c r="DM61" s="280">
        <v>602</v>
      </c>
      <c r="DN61" s="280">
        <v>613</v>
      </c>
      <c r="DO61" s="280">
        <v>588</v>
      </c>
      <c r="DP61" s="32">
        <v>585</v>
      </c>
      <c r="DQ61" s="32">
        <v>487</v>
      </c>
      <c r="DR61" s="32">
        <v>625</v>
      </c>
      <c r="DS61" s="286">
        <f t="shared" si="2139"/>
        <v>417</v>
      </c>
      <c r="DT61" s="287">
        <f t="shared" si="2140"/>
        <v>623</v>
      </c>
      <c r="DU61" s="287">
        <f t="shared" si="2141"/>
        <v>578</v>
      </c>
      <c r="DV61" s="287">
        <f t="shared" si="2142"/>
        <v>552</v>
      </c>
      <c r="DW61" s="287">
        <f t="shared" si="2143"/>
        <v>639</v>
      </c>
      <c r="DX61" s="287">
        <f t="shared" si="2144"/>
        <v>602</v>
      </c>
      <c r="DY61" s="287">
        <f t="shared" si="2145"/>
        <v>613</v>
      </c>
      <c r="DZ61" s="287">
        <f t="shared" si="2146"/>
        <v>588</v>
      </c>
      <c r="EA61" s="287">
        <f t="shared" si="2147"/>
        <v>585</v>
      </c>
      <c r="EB61" s="287">
        <f t="shared" si="2148"/>
        <v>487</v>
      </c>
      <c r="EC61" s="287">
        <f t="shared" si="2148"/>
        <v>625</v>
      </c>
      <c r="ED61" s="461">
        <v>41</v>
      </c>
      <c r="EE61" s="444">
        <v>32</v>
      </c>
      <c r="EF61" s="462">
        <v>3</v>
      </c>
      <c r="EG61" s="462">
        <v>3</v>
      </c>
      <c r="EH61" s="468">
        <f t="shared" si="2149"/>
        <v>44</v>
      </c>
      <c r="EI61" s="468">
        <f t="shared" si="2150"/>
        <v>35</v>
      </c>
      <c r="EJ61" s="461">
        <v>221</v>
      </c>
      <c r="EK61" s="444">
        <v>257</v>
      </c>
      <c r="EL61" s="462">
        <v>21</v>
      </c>
      <c r="EM61" s="462">
        <v>13</v>
      </c>
      <c r="EN61" s="468">
        <f t="shared" si="2151"/>
        <v>242</v>
      </c>
      <c r="EO61" s="468">
        <f t="shared" si="2151"/>
        <v>270</v>
      </c>
      <c r="EP61" s="461">
        <v>196</v>
      </c>
      <c r="EQ61" s="444">
        <v>112</v>
      </c>
      <c r="ER61" s="462">
        <v>2</v>
      </c>
      <c r="ES61" s="462">
        <v>2</v>
      </c>
      <c r="ET61" s="468">
        <f t="shared" si="2152"/>
        <v>198</v>
      </c>
      <c r="EU61" s="468">
        <f t="shared" si="2152"/>
        <v>114</v>
      </c>
      <c r="EV61" s="461">
        <v>136</v>
      </c>
      <c r="EW61" s="444">
        <v>147</v>
      </c>
      <c r="EX61" s="462">
        <v>5</v>
      </c>
      <c r="EY61" s="462">
        <v>4</v>
      </c>
      <c r="EZ61" s="468">
        <f t="shared" si="2153"/>
        <v>141</v>
      </c>
      <c r="FA61" s="468">
        <f t="shared" si="2153"/>
        <v>151</v>
      </c>
      <c r="FB61" s="461">
        <v>348</v>
      </c>
      <c r="FC61" s="444">
        <v>362</v>
      </c>
      <c r="FD61" s="462">
        <v>39</v>
      </c>
      <c r="FE61" s="462">
        <v>41</v>
      </c>
      <c r="FF61" s="468">
        <f t="shared" si="2154"/>
        <v>387</v>
      </c>
      <c r="FG61" s="468">
        <f t="shared" si="2154"/>
        <v>403</v>
      </c>
      <c r="FH61" s="461">
        <v>115</v>
      </c>
      <c r="FI61" s="444">
        <v>118</v>
      </c>
      <c r="FJ61" s="462">
        <v>3</v>
      </c>
      <c r="FK61" s="462">
        <v>1</v>
      </c>
      <c r="FL61" s="468">
        <f t="shared" si="2155"/>
        <v>118</v>
      </c>
      <c r="FM61" s="468">
        <f t="shared" si="2155"/>
        <v>119</v>
      </c>
      <c r="FN61" s="461">
        <v>53</v>
      </c>
      <c r="FO61" s="444">
        <v>49</v>
      </c>
      <c r="FP61" s="462">
        <v>9</v>
      </c>
      <c r="FQ61" s="462">
        <v>10</v>
      </c>
      <c r="FR61" s="468">
        <f t="shared" si="2156"/>
        <v>62</v>
      </c>
      <c r="FS61" s="468">
        <f t="shared" si="2156"/>
        <v>59</v>
      </c>
      <c r="FT61" s="461">
        <v>497</v>
      </c>
      <c r="FU61" s="444">
        <v>497</v>
      </c>
      <c r="FV61" s="462">
        <v>68</v>
      </c>
      <c r="FW61" s="462">
        <v>81</v>
      </c>
      <c r="FX61" s="468">
        <f t="shared" si="2157"/>
        <v>565</v>
      </c>
      <c r="FY61" s="468">
        <f t="shared" si="2157"/>
        <v>578</v>
      </c>
      <c r="FZ61" s="461">
        <v>8</v>
      </c>
      <c r="GA61" s="444">
        <v>8</v>
      </c>
      <c r="GB61" s="462">
        <v>1</v>
      </c>
      <c r="GC61" s="462"/>
      <c r="GD61" s="468">
        <f t="shared" si="2158"/>
        <v>9</v>
      </c>
      <c r="GE61" s="468">
        <f t="shared" si="2158"/>
        <v>8</v>
      </c>
      <c r="GF61" s="461">
        <v>427</v>
      </c>
      <c r="GG61" s="444">
        <v>430</v>
      </c>
      <c r="GH61" s="462">
        <v>22</v>
      </c>
      <c r="GI61" s="462">
        <v>28</v>
      </c>
      <c r="GJ61" s="468">
        <f t="shared" si="2159"/>
        <v>449</v>
      </c>
      <c r="GK61" s="468">
        <f t="shared" si="2159"/>
        <v>458</v>
      </c>
      <c r="GL61" s="461">
        <v>101</v>
      </c>
      <c r="GM61" s="444">
        <v>105</v>
      </c>
      <c r="GN61" s="462">
        <v>6</v>
      </c>
      <c r="GO61" s="462">
        <v>7</v>
      </c>
      <c r="GP61" s="468">
        <f t="shared" si="2160"/>
        <v>107</v>
      </c>
      <c r="GQ61" s="468">
        <f t="shared" si="2160"/>
        <v>112</v>
      </c>
      <c r="GR61" s="461">
        <v>31</v>
      </c>
      <c r="GS61" s="444">
        <v>23</v>
      </c>
      <c r="GT61" s="462">
        <v>4</v>
      </c>
      <c r="GU61" s="462">
        <v>3</v>
      </c>
      <c r="GV61" s="327">
        <f t="shared" si="2161"/>
        <v>35</v>
      </c>
      <c r="GW61" s="327">
        <f t="shared" si="2161"/>
        <v>26</v>
      </c>
      <c r="GX61" s="501">
        <v>182</v>
      </c>
      <c r="GY61" s="502">
        <v>180</v>
      </c>
      <c r="GZ61" s="502">
        <v>168</v>
      </c>
      <c r="HA61" s="502">
        <v>176</v>
      </c>
      <c r="HB61" s="503">
        <v>192</v>
      </c>
      <c r="HC61" s="503">
        <v>190</v>
      </c>
      <c r="HD61" s="503">
        <v>201</v>
      </c>
      <c r="HE61" s="503">
        <v>203</v>
      </c>
      <c r="HF61" s="504">
        <v>199</v>
      </c>
      <c r="HG61" s="501">
        <v>3</v>
      </c>
      <c r="HH61" s="503">
        <v>3</v>
      </c>
      <c r="HI61" s="503">
        <v>5</v>
      </c>
      <c r="HJ61" s="503">
        <v>3</v>
      </c>
      <c r="HK61" s="503">
        <v>7</v>
      </c>
      <c r="HL61" s="503">
        <v>10</v>
      </c>
      <c r="HM61" s="503">
        <v>4</v>
      </c>
      <c r="HN61" s="503">
        <v>4</v>
      </c>
      <c r="HP61" s="505">
        <f t="shared" si="2162"/>
        <v>185</v>
      </c>
      <c r="HQ61" s="506">
        <f t="shared" si="2163"/>
        <v>183</v>
      </c>
      <c r="HR61" s="506">
        <f t="shared" si="2164"/>
        <v>173</v>
      </c>
      <c r="HS61" s="506">
        <f t="shared" si="2165"/>
        <v>179</v>
      </c>
      <c r="HT61" s="506">
        <f t="shared" si="2166"/>
        <v>199</v>
      </c>
      <c r="HU61" s="506">
        <f t="shared" si="2167"/>
        <v>200</v>
      </c>
      <c r="HV61" s="506">
        <f t="shared" si="2168"/>
        <v>205</v>
      </c>
      <c r="HW61" s="506">
        <f t="shared" si="2169"/>
        <v>207</v>
      </c>
      <c r="HX61" s="506">
        <f t="shared" si="2170"/>
        <v>199</v>
      </c>
      <c r="HY61" s="505">
        <f t="shared" si="226"/>
        <v>560</v>
      </c>
      <c r="HZ61" s="507">
        <f t="shared" si="227"/>
        <v>585</v>
      </c>
      <c r="IA61" s="507">
        <f t="shared" si="228"/>
        <v>571</v>
      </c>
      <c r="IB61" s="507">
        <f t="shared" si="229"/>
        <v>631</v>
      </c>
      <c r="IC61" s="508">
        <f t="shared" si="230"/>
        <v>760</v>
      </c>
      <c r="ID61" s="508">
        <f t="shared" si="231"/>
        <v>806</v>
      </c>
      <c r="IE61" s="508">
        <f t="shared" si="232"/>
        <v>834</v>
      </c>
      <c r="IF61" s="508">
        <f t="shared" si="233"/>
        <v>845</v>
      </c>
      <c r="IG61" s="508">
        <f t="shared" si="233"/>
        <v>892</v>
      </c>
      <c r="IH61" s="505">
        <f t="shared" si="234"/>
        <v>63</v>
      </c>
      <c r="II61" s="506">
        <f t="shared" si="235"/>
        <v>61</v>
      </c>
      <c r="IJ61" s="506">
        <f t="shared" si="236"/>
        <v>74</v>
      </c>
      <c r="IK61" s="506">
        <f t="shared" si="237"/>
        <v>64</v>
      </c>
      <c r="IL61" s="506">
        <f t="shared" si="238"/>
        <v>69</v>
      </c>
      <c r="IM61" s="506">
        <f t="shared" si="239"/>
        <v>65</v>
      </c>
      <c r="IN61" s="506">
        <f t="shared" si="240"/>
        <v>61</v>
      </c>
      <c r="IO61" s="506">
        <f t="shared" si="241"/>
        <v>72</v>
      </c>
      <c r="IP61" s="506">
        <f t="shared" si="241"/>
        <v>69</v>
      </c>
      <c r="IQ61" s="505">
        <f t="shared" si="242"/>
        <v>623</v>
      </c>
      <c r="IR61" s="506">
        <f t="shared" si="243"/>
        <v>646</v>
      </c>
      <c r="IS61" s="506">
        <f t="shared" si="244"/>
        <v>645</v>
      </c>
      <c r="IT61" s="506">
        <f t="shared" si="245"/>
        <v>695</v>
      </c>
      <c r="IU61" s="506">
        <f t="shared" si="246"/>
        <v>829</v>
      </c>
      <c r="IV61" s="506">
        <f t="shared" si="247"/>
        <v>871</v>
      </c>
      <c r="IW61" s="506">
        <f t="shared" si="248"/>
        <v>895</v>
      </c>
      <c r="IX61" s="506">
        <f t="shared" si="249"/>
        <v>917</v>
      </c>
      <c r="IY61" s="506">
        <f t="shared" si="249"/>
        <v>961</v>
      </c>
      <c r="IZ61" s="501">
        <v>412</v>
      </c>
      <c r="JA61" s="502">
        <v>448</v>
      </c>
      <c r="JB61" s="502">
        <v>433</v>
      </c>
      <c r="JC61" s="502">
        <v>478</v>
      </c>
      <c r="JD61" s="503">
        <v>565</v>
      </c>
      <c r="JE61" s="503">
        <v>595</v>
      </c>
      <c r="JF61" s="503">
        <v>621</v>
      </c>
      <c r="JG61" s="503">
        <v>639</v>
      </c>
      <c r="JH61" s="504">
        <v>674</v>
      </c>
      <c r="JI61" s="501">
        <v>48</v>
      </c>
      <c r="JJ61" s="503">
        <v>45</v>
      </c>
      <c r="JK61" s="503">
        <v>56</v>
      </c>
      <c r="JL61" s="503">
        <v>51</v>
      </c>
      <c r="JM61" s="503">
        <v>56</v>
      </c>
      <c r="JN61" s="503">
        <v>46</v>
      </c>
      <c r="JO61" s="503">
        <v>44</v>
      </c>
      <c r="JP61" s="503">
        <v>56</v>
      </c>
      <c r="JQ61" s="504">
        <v>53</v>
      </c>
      <c r="JR61" s="505">
        <f t="shared" si="2171"/>
        <v>460</v>
      </c>
      <c r="JS61" s="506">
        <f t="shared" si="2172"/>
        <v>493</v>
      </c>
      <c r="JT61" s="506">
        <f t="shared" si="2173"/>
        <v>489</v>
      </c>
      <c r="JU61" s="506">
        <f t="shared" si="2174"/>
        <v>529</v>
      </c>
      <c r="JV61" s="506">
        <f t="shared" si="2175"/>
        <v>621</v>
      </c>
      <c r="JW61" s="506">
        <f t="shared" si="2176"/>
        <v>641</v>
      </c>
      <c r="JX61" s="506">
        <f t="shared" si="2177"/>
        <v>665</v>
      </c>
      <c r="JY61" s="506">
        <f t="shared" si="2178"/>
        <v>695</v>
      </c>
      <c r="JZ61" s="506">
        <f t="shared" si="2178"/>
        <v>727</v>
      </c>
      <c r="KA61" s="501">
        <v>148</v>
      </c>
      <c r="KB61" s="502">
        <v>137</v>
      </c>
      <c r="KC61" s="502">
        <v>138</v>
      </c>
      <c r="KD61" s="502">
        <v>153</v>
      </c>
      <c r="KE61" s="503">
        <v>195</v>
      </c>
      <c r="KF61" s="503">
        <v>211</v>
      </c>
      <c r="KG61" s="503">
        <v>213</v>
      </c>
      <c r="KH61" s="503">
        <v>206</v>
      </c>
      <c r="KI61" s="504">
        <v>218</v>
      </c>
      <c r="KJ61" s="501">
        <v>15</v>
      </c>
      <c r="KK61" s="503">
        <v>16</v>
      </c>
      <c r="KL61" s="503">
        <v>18</v>
      </c>
      <c r="KM61" s="503">
        <v>13</v>
      </c>
      <c r="KN61" s="503">
        <v>13</v>
      </c>
      <c r="KO61" s="503">
        <v>19</v>
      </c>
      <c r="KP61" s="503">
        <v>17</v>
      </c>
      <c r="KQ61" s="503">
        <v>16</v>
      </c>
      <c r="KR61" s="504">
        <v>16</v>
      </c>
      <c r="KS61" s="505">
        <f t="shared" si="2179"/>
        <v>163</v>
      </c>
      <c r="KT61" s="506">
        <f t="shared" si="2180"/>
        <v>153</v>
      </c>
      <c r="KU61" s="506">
        <f t="shared" si="2181"/>
        <v>156</v>
      </c>
      <c r="KV61" s="506">
        <f t="shared" si="2182"/>
        <v>166</v>
      </c>
      <c r="KW61" s="506">
        <f t="shared" si="2183"/>
        <v>208</v>
      </c>
      <c r="KX61" s="506">
        <f t="shared" si="2184"/>
        <v>230</v>
      </c>
      <c r="KY61" s="506">
        <f t="shared" si="2185"/>
        <v>230</v>
      </c>
      <c r="KZ61" s="506">
        <f t="shared" si="2186"/>
        <v>222</v>
      </c>
      <c r="LA61" s="506">
        <f t="shared" si="2186"/>
        <v>234</v>
      </c>
      <c r="LB61" s="505">
        <f t="shared" si="258"/>
        <v>1349</v>
      </c>
      <c r="LC61" s="507">
        <f t="shared" si="259"/>
        <v>1345</v>
      </c>
      <c r="LD61" s="507">
        <f t="shared" si="260"/>
        <v>1268</v>
      </c>
      <c r="LE61" s="507">
        <f t="shared" si="261"/>
        <v>1224</v>
      </c>
      <c r="LF61" s="508">
        <f t="shared" si="262"/>
        <v>1094</v>
      </c>
      <c r="LG61" s="508">
        <f t="shared" si="263"/>
        <v>1078</v>
      </c>
      <c r="LH61" s="508">
        <f t="shared" si="264"/>
        <v>1089</v>
      </c>
      <c r="LI61" s="508">
        <f t="shared" si="265"/>
        <v>997</v>
      </c>
      <c r="LJ61" s="508">
        <f t="shared" si="265"/>
        <v>978</v>
      </c>
      <c r="LK61" s="505">
        <f t="shared" si="266"/>
        <v>115</v>
      </c>
      <c r="LL61" s="506">
        <f t="shared" si="267"/>
        <v>96</v>
      </c>
      <c r="LM61" s="506">
        <f t="shared" si="268"/>
        <v>90</v>
      </c>
      <c r="LN61" s="506">
        <f t="shared" si="269"/>
        <v>81</v>
      </c>
      <c r="LO61" s="506">
        <f t="shared" si="270"/>
        <v>76</v>
      </c>
      <c r="LP61" s="506">
        <f t="shared" si="271"/>
        <v>71</v>
      </c>
      <c r="LQ61" s="506">
        <f t="shared" si="272"/>
        <v>63</v>
      </c>
      <c r="LR61" s="506">
        <f t="shared" si="273"/>
        <v>68</v>
      </c>
      <c r="LS61" s="506">
        <f t="shared" si="273"/>
        <v>85</v>
      </c>
      <c r="LT61" s="505">
        <f t="shared" si="274"/>
        <v>1464</v>
      </c>
      <c r="LU61" s="506">
        <f t="shared" si="275"/>
        <v>1441</v>
      </c>
      <c r="LV61" s="506">
        <f t="shared" si="276"/>
        <v>1358</v>
      </c>
      <c r="LW61" s="506">
        <f t="shared" si="277"/>
        <v>1305</v>
      </c>
      <c r="LX61" s="506">
        <f t="shared" si="278"/>
        <v>1170</v>
      </c>
      <c r="LY61" s="506">
        <f t="shared" si="279"/>
        <v>1149</v>
      </c>
      <c r="LZ61" s="506">
        <f t="shared" si="280"/>
        <v>1152</v>
      </c>
      <c r="MA61" s="506">
        <f t="shared" si="281"/>
        <v>1065</v>
      </c>
      <c r="MB61" s="506">
        <f t="shared" si="281"/>
        <v>1063</v>
      </c>
      <c r="MC61" s="501">
        <v>597</v>
      </c>
      <c r="MD61" s="502">
        <v>600</v>
      </c>
      <c r="ME61" s="502">
        <v>542</v>
      </c>
      <c r="MF61" s="502">
        <v>528</v>
      </c>
      <c r="MG61" s="503">
        <v>441</v>
      </c>
      <c r="MH61" s="503">
        <v>430</v>
      </c>
      <c r="MI61" s="503">
        <v>433</v>
      </c>
      <c r="MJ61" s="503">
        <v>374</v>
      </c>
      <c r="MK61" s="504">
        <v>364</v>
      </c>
      <c r="ML61" s="501">
        <v>63</v>
      </c>
      <c r="MM61" s="503">
        <v>49</v>
      </c>
      <c r="MN61" s="503">
        <v>47</v>
      </c>
      <c r="MO61" s="503">
        <v>43</v>
      </c>
      <c r="MP61" s="503">
        <v>38</v>
      </c>
      <c r="MQ61" s="503">
        <v>31</v>
      </c>
      <c r="MR61" s="503">
        <v>24</v>
      </c>
      <c r="MS61" s="503">
        <v>21</v>
      </c>
      <c r="MT61" s="504">
        <v>20</v>
      </c>
      <c r="MU61" s="505">
        <f t="shared" si="2187"/>
        <v>660</v>
      </c>
      <c r="MV61" s="506">
        <f t="shared" si="2188"/>
        <v>649</v>
      </c>
      <c r="MW61" s="506">
        <f t="shared" si="2189"/>
        <v>589</v>
      </c>
      <c r="MX61" s="506">
        <f t="shared" si="2190"/>
        <v>571</v>
      </c>
      <c r="MY61" s="506">
        <f t="shared" si="2191"/>
        <v>479</v>
      </c>
      <c r="MZ61" s="506">
        <f t="shared" si="2192"/>
        <v>461</v>
      </c>
      <c r="NA61" s="506">
        <f t="shared" si="2193"/>
        <v>457</v>
      </c>
      <c r="NB61" s="506">
        <f t="shared" si="2194"/>
        <v>395</v>
      </c>
      <c r="NC61" s="506">
        <f t="shared" si="2194"/>
        <v>384</v>
      </c>
      <c r="ND61" s="501">
        <v>93</v>
      </c>
      <c r="NE61" s="502">
        <v>98</v>
      </c>
      <c r="NF61" s="502">
        <v>98</v>
      </c>
      <c r="NG61" s="502">
        <v>89</v>
      </c>
      <c r="NH61" s="503">
        <v>82</v>
      </c>
      <c r="NI61" s="503">
        <v>77</v>
      </c>
      <c r="NJ61" s="503">
        <v>73</v>
      </c>
      <c r="NK61" s="503">
        <v>62</v>
      </c>
      <c r="NL61" s="504">
        <v>61</v>
      </c>
      <c r="NM61" s="501">
        <v>0</v>
      </c>
      <c r="NN61" s="503">
        <v>37</v>
      </c>
      <c r="NO61" s="503">
        <v>0</v>
      </c>
      <c r="NP61" s="503"/>
      <c r="NQ61" s="503">
        <v>1</v>
      </c>
      <c r="NR61" s="503">
        <v>1</v>
      </c>
      <c r="NS61" s="503"/>
      <c r="NT61" s="503"/>
      <c r="NV61" s="505">
        <f t="shared" si="2195"/>
        <v>93</v>
      </c>
      <c r="NW61" s="506">
        <f t="shared" si="2196"/>
        <v>135</v>
      </c>
      <c r="NX61" s="506">
        <f t="shared" si="2197"/>
        <v>98</v>
      </c>
      <c r="NY61" s="506">
        <f t="shared" si="2198"/>
        <v>89</v>
      </c>
      <c r="NZ61" s="506">
        <f t="shared" si="2199"/>
        <v>83</v>
      </c>
      <c r="OA61" s="506">
        <f t="shared" si="2200"/>
        <v>78</v>
      </c>
      <c r="OB61" s="506">
        <f t="shared" si="2201"/>
        <v>73</v>
      </c>
      <c r="OC61" s="506">
        <f t="shared" si="2202"/>
        <v>62</v>
      </c>
      <c r="OD61" s="506">
        <f t="shared" si="2202"/>
        <v>61</v>
      </c>
      <c r="OE61" s="501">
        <v>659</v>
      </c>
      <c r="OF61" s="502">
        <v>647</v>
      </c>
      <c r="OG61" s="502">
        <v>628</v>
      </c>
      <c r="OH61" s="502">
        <v>607</v>
      </c>
      <c r="OI61" s="503">
        <v>571</v>
      </c>
      <c r="OJ61" s="503">
        <v>571</v>
      </c>
      <c r="OK61" s="503">
        <v>583</v>
      </c>
      <c r="OL61" s="503">
        <v>561</v>
      </c>
      <c r="OM61" s="504">
        <v>553</v>
      </c>
      <c r="ON61" s="501">
        <v>52</v>
      </c>
      <c r="OO61" s="503">
        <v>10</v>
      </c>
      <c r="OP61" s="503">
        <v>43</v>
      </c>
      <c r="OQ61" s="503">
        <v>38</v>
      </c>
      <c r="OR61" s="503">
        <v>37</v>
      </c>
      <c r="OS61" s="503">
        <v>39</v>
      </c>
      <c r="OT61" s="503">
        <v>39</v>
      </c>
      <c r="OU61" s="503">
        <v>47</v>
      </c>
      <c r="OV61" s="504">
        <v>65</v>
      </c>
      <c r="OW61" s="505">
        <f t="shared" si="2203"/>
        <v>711</v>
      </c>
      <c r="OX61" s="506">
        <f t="shared" si="2204"/>
        <v>657</v>
      </c>
      <c r="OY61" s="506">
        <f t="shared" si="2205"/>
        <v>671</v>
      </c>
      <c r="OZ61" s="506">
        <f t="shared" si="2206"/>
        <v>645</v>
      </c>
      <c r="PA61" s="506">
        <f t="shared" si="2207"/>
        <v>608</v>
      </c>
      <c r="PB61" s="506">
        <f t="shared" si="2208"/>
        <v>610</v>
      </c>
      <c r="PC61" s="506">
        <f t="shared" si="2209"/>
        <v>622</v>
      </c>
      <c r="PD61" s="506">
        <f t="shared" si="2210"/>
        <v>608</v>
      </c>
      <c r="PE61" s="506">
        <f t="shared" si="2210"/>
        <v>618</v>
      </c>
      <c r="PF61" s="277"/>
      <c r="PG61" s="277"/>
    </row>
    <row r="62" spans="1:423" x14ac:dyDescent="0.2">
      <c r="A62" s="13" t="s">
        <v>68</v>
      </c>
      <c r="B62" s="121">
        <f t="shared" si="2073"/>
        <v>3475</v>
      </c>
      <c r="C62" s="121">
        <f t="shared" si="2074"/>
        <v>3235</v>
      </c>
      <c r="D62" s="121">
        <f t="shared" si="2075"/>
        <v>3517</v>
      </c>
      <c r="E62" s="121">
        <f t="shared" si="2076"/>
        <v>3535</v>
      </c>
      <c r="F62" s="121">
        <f t="shared" si="2077"/>
        <v>3906</v>
      </c>
      <c r="G62" s="121">
        <f t="shared" si="2078"/>
        <v>4076</v>
      </c>
      <c r="H62" s="121">
        <f t="shared" si="2079"/>
        <v>3905</v>
      </c>
      <c r="I62" s="121">
        <f t="shared" si="2080"/>
        <v>3945</v>
      </c>
      <c r="J62" s="121">
        <f t="shared" si="2081"/>
        <v>4293</v>
      </c>
      <c r="K62" s="121">
        <f t="shared" si="2082"/>
        <v>4088</v>
      </c>
      <c r="L62" s="121">
        <f t="shared" si="2083"/>
        <v>4032</v>
      </c>
      <c r="M62" s="122">
        <f t="shared" si="2084"/>
        <v>390</v>
      </c>
      <c r="N62" s="121">
        <f t="shared" si="2085"/>
        <v>466</v>
      </c>
      <c r="O62" s="121">
        <f t="shared" si="2086"/>
        <v>795</v>
      </c>
      <c r="P62" s="121">
        <f t="shared" si="2087"/>
        <v>879</v>
      </c>
      <c r="Q62" s="121">
        <f t="shared" si="2088"/>
        <v>1164</v>
      </c>
      <c r="R62" s="121">
        <f t="shared" si="2089"/>
        <v>1549</v>
      </c>
      <c r="S62" s="121">
        <f t="shared" si="2090"/>
        <v>1345</v>
      </c>
      <c r="T62" s="121">
        <f t="shared" si="2091"/>
        <v>1419</v>
      </c>
      <c r="U62" s="121">
        <f t="shared" si="2092"/>
        <v>1641</v>
      </c>
      <c r="V62" s="121">
        <f t="shared" si="2093"/>
        <v>1474</v>
      </c>
      <c r="W62" s="121">
        <f t="shared" si="2094"/>
        <v>1467</v>
      </c>
      <c r="X62" s="122">
        <f t="shared" si="2095"/>
        <v>3865</v>
      </c>
      <c r="Y62" s="121">
        <f t="shared" si="2096"/>
        <v>3701</v>
      </c>
      <c r="Z62" s="121">
        <f t="shared" si="2097"/>
        <v>4312</v>
      </c>
      <c r="AA62" s="121">
        <f t="shared" si="2098"/>
        <v>4414</v>
      </c>
      <c r="AB62" s="121">
        <f t="shared" si="2099"/>
        <v>5070</v>
      </c>
      <c r="AC62" s="121">
        <f t="shared" si="2100"/>
        <v>5625</v>
      </c>
      <c r="AD62" s="121">
        <f t="shared" si="2101"/>
        <v>5250</v>
      </c>
      <c r="AE62" s="121">
        <f t="shared" si="2102"/>
        <v>5364</v>
      </c>
      <c r="AF62" s="121">
        <f t="shared" si="2103"/>
        <v>5934</v>
      </c>
      <c r="AG62" s="121">
        <f t="shared" si="2104"/>
        <v>5562</v>
      </c>
      <c r="AH62" s="121">
        <f t="shared" si="2105"/>
        <v>5499</v>
      </c>
      <c r="AI62" s="136">
        <v>1156</v>
      </c>
      <c r="AJ62" s="137">
        <v>1050</v>
      </c>
      <c r="AK62" s="137">
        <v>1153</v>
      </c>
      <c r="AL62" s="137">
        <v>1156</v>
      </c>
      <c r="AM62" s="137">
        <v>1297</v>
      </c>
      <c r="AN62" s="137">
        <v>1324</v>
      </c>
      <c r="AO62" s="137">
        <v>1288</v>
      </c>
      <c r="AP62" s="137">
        <v>1293</v>
      </c>
      <c r="AQ62" s="137">
        <v>1484</v>
      </c>
      <c r="AR62" s="137">
        <v>1489</v>
      </c>
      <c r="AS62" s="137">
        <v>1474</v>
      </c>
      <c r="AT62" s="136">
        <v>276</v>
      </c>
      <c r="AU62" s="137">
        <v>246</v>
      </c>
      <c r="AV62" s="137">
        <v>137</v>
      </c>
      <c r="AW62" s="137">
        <v>187</v>
      </c>
      <c r="AX62" s="137">
        <v>419</v>
      </c>
      <c r="AY62" s="137">
        <v>685</v>
      </c>
      <c r="AZ62" s="137">
        <v>638</v>
      </c>
      <c r="BA62" s="137">
        <v>596</v>
      </c>
      <c r="BB62" s="137">
        <v>769</v>
      </c>
      <c r="BC62" s="137">
        <v>706</v>
      </c>
      <c r="BD62" s="137">
        <v>710</v>
      </c>
      <c r="BE62" s="142">
        <f t="shared" si="2106"/>
        <v>1437</v>
      </c>
      <c r="BF62" s="143">
        <f t="shared" si="2107"/>
        <v>1429</v>
      </c>
      <c r="BG62" s="143">
        <f t="shared" si="2108"/>
        <v>1643</v>
      </c>
      <c r="BH62" s="143">
        <f t="shared" si="2109"/>
        <v>1718</v>
      </c>
      <c r="BI62" s="143">
        <f t="shared" si="2110"/>
        <v>2181</v>
      </c>
      <c r="BJ62" s="143">
        <f t="shared" si="2111"/>
        <v>2525</v>
      </c>
      <c r="BK62" s="143">
        <f t="shared" si="2112"/>
        <v>2402</v>
      </c>
      <c r="BL62" s="143">
        <f t="shared" si="2113"/>
        <v>2466</v>
      </c>
      <c r="BM62" s="143">
        <f t="shared" si="2114"/>
        <v>2823</v>
      </c>
      <c r="BN62" s="143">
        <f t="shared" si="2115"/>
        <v>2762</v>
      </c>
      <c r="BO62" s="143">
        <f t="shared" si="2115"/>
        <v>2720</v>
      </c>
      <c r="BP62" s="131">
        <f t="shared" si="2116"/>
        <v>281</v>
      </c>
      <c r="BQ62" s="132">
        <f t="shared" si="2117"/>
        <v>379</v>
      </c>
      <c r="BR62" s="132">
        <f t="shared" si="2118"/>
        <v>490</v>
      </c>
      <c r="BS62" s="132">
        <f t="shared" si="2119"/>
        <v>562</v>
      </c>
      <c r="BT62" s="132">
        <f t="shared" si="2120"/>
        <v>884</v>
      </c>
      <c r="BU62" s="132">
        <f t="shared" si="2121"/>
        <v>1201</v>
      </c>
      <c r="BV62" s="132">
        <f t="shared" si="2122"/>
        <v>1114</v>
      </c>
      <c r="BW62" s="132">
        <f t="shared" si="2123"/>
        <v>1173</v>
      </c>
      <c r="BX62" s="132">
        <f t="shared" si="2124"/>
        <v>1339</v>
      </c>
      <c r="BY62" s="132">
        <f t="shared" si="2125"/>
        <v>1273</v>
      </c>
      <c r="BZ62" s="132">
        <f t="shared" si="2125"/>
        <v>1246</v>
      </c>
      <c r="CA62" s="402">
        <f t="shared" si="174"/>
        <v>0.19554627696590118</v>
      </c>
      <c r="CB62" s="403">
        <f t="shared" si="175"/>
        <v>0.26522043386983907</v>
      </c>
      <c r="CC62" s="403">
        <f t="shared" si="176"/>
        <v>0.29823493609251367</v>
      </c>
      <c r="CD62" s="403">
        <f t="shared" si="177"/>
        <v>0.32712456344586727</v>
      </c>
      <c r="CE62" s="403">
        <f t="shared" si="178"/>
        <v>0.40531866116460341</v>
      </c>
      <c r="CF62" s="403">
        <f t="shared" si="179"/>
        <v>0.47564356435643562</v>
      </c>
      <c r="CG62" s="403">
        <f t="shared" si="180"/>
        <v>0.46378018318068276</v>
      </c>
      <c r="CH62" s="403">
        <f t="shared" si="2126"/>
        <v>0.47566909975669097</v>
      </c>
      <c r="CI62" s="403">
        <f t="shared" si="2127"/>
        <v>0.47431810131066243</v>
      </c>
      <c r="CJ62" s="403">
        <f t="shared" si="2128"/>
        <v>0.46089790007241127</v>
      </c>
      <c r="CK62" s="403">
        <f t="shared" si="2128"/>
        <v>0.45808823529411763</v>
      </c>
      <c r="CL62" s="144">
        <f t="shared" si="2129"/>
        <v>0.24307958477508651</v>
      </c>
      <c r="CM62" s="145">
        <f t="shared" si="2130"/>
        <v>0.36095238095238097</v>
      </c>
      <c r="CN62" s="145">
        <f t="shared" si="2131"/>
        <v>0.42497831743278403</v>
      </c>
      <c r="CO62" s="145">
        <f t="shared" si="2132"/>
        <v>0.48615916955017302</v>
      </c>
      <c r="CP62" s="145">
        <f t="shared" si="2133"/>
        <v>0.68157286044718579</v>
      </c>
      <c r="CQ62" s="145">
        <f t="shared" si="2134"/>
        <v>0.9070996978851964</v>
      </c>
      <c r="CR62" s="145">
        <f t="shared" si="2135"/>
        <v>0.8649068322981367</v>
      </c>
      <c r="CS62" s="145">
        <f t="shared" si="2136"/>
        <v>0.90719257540603249</v>
      </c>
      <c r="CT62" s="145">
        <f t="shared" si="2137"/>
        <v>0.90229110512129385</v>
      </c>
      <c r="CU62" s="145">
        <f t="shared" si="2138"/>
        <v>0.85493619879113503</v>
      </c>
      <c r="CV62" s="145"/>
      <c r="CW62" s="62" t="s">
        <v>36</v>
      </c>
      <c r="CX62" s="27" t="s">
        <v>36</v>
      </c>
      <c r="CY62" s="289" t="s">
        <v>36</v>
      </c>
      <c r="CZ62" s="289" t="s">
        <v>36</v>
      </c>
      <c r="DA62" s="289" t="s">
        <v>36</v>
      </c>
      <c r="DB62" s="289" t="s">
        <v>36</v>
      </c>
      <c r="DC62" s="289" t="s">
        <v>36</v>
      </c>
      <c r="DD62" s="289" t="s">
        <v>36</v>
      </c>
      <c r="DE62" s="27" t="s">
        <v>36</v>
      </c>
      <c r="DF62" s="27" t="s">
        <v>36</v>
      </c>
      <c r="DG62" s="27" t="s">
        <v>36</v>
      </c>
      <c r="DH62" s="290">
        <v>5</v>
      </c>
      <c r="DI62" s="272">
        <v>133</v>
      </c>
      <c r="DJ62" s="272">
        <v>353</v>
      </c>
      <c r="DK62" s="272">
        <v>375</v>
      </c>
      <c r="DL62" s="272">
        <v>465</v>
      </c>
      <c r="DM62" s="272">
        <v>516</v>
      </c>
      <c r="DN62" s="272">
        <v>476</v>
      </c>
      <c r="DO62" s="272">
        <v>577</v>
      </c>
      <c r="DP62" s="137">
        <v>570</v>
      </c>
      <c r="DQ62" s="137">
        <v>567</v>
      </c>
      <c r="DR62" s="137">
        <v>536</v>
      </c>
      <c r="DS62" s="291">
        <f t="shared" si="2139"/>
        <v>5</v>
      </c>
      <c r="DT62" s="292">
        <f t="shared" si="2140"/>
        <v>133</v>
      </c>
      <c r="DU62" s="292">
        <f t="shared" si="2141"/>
        <v>353</v>
      </c>
      <c r="DV62" s="292">
        <f t="shared" si="2142"/>
        <v>375</v>
      </c>
      <c r="DW62" s="292">
        <f t="shared" si="2143"/>
        <v>465</v>
      </c>
      <c r="DX62" s="292">
        <f t="shared" si="2144"/>
        <v>516</v>
      </c>
      <c r="DY62" s="292">
        <f t="shared" si="2145"/>
        <v>476</v>
      </c>
      <c r="DZ62" s="292">
        <f t="shared" si="2146"/>
        <v>577</v>
      </c>
      <c r="EA62" s="292">
        <f t="shared" si="2147"/>
        <v>570</v>
      </c>
      <c r="EB62" s="292">
        <f t="shared" si="2148"/>
        <v>567</v>
      </c>
      <c r="EC62" s="292">
        <f t="shared" si="2148"/>
        <v>536</v>
      </c>
      <c r="ED62" s="463">
        <v>65</v>
      </c>
      <c r="EE62" s="445">
        <v>62</v>
      </c>
      <c r="EF62" s="464">
        <v>8</v>
      </c>
      <c r="EG62" s="464">
        <v>8</v>
      </c>
      <c r="EH62" s="452">
        <f t="shared" si="2149"/>
        <v>73</v>
      </c>
      <c r="EI62" s="452">
        <f t="shared" si="2150"/>
        <v>70</v>
      </c>
      <c r="EJ62" s="463">
        <v>304</v>
      </c>
      <c r="EK62" s="445">
        <v>325</v>
      </c>
      <c r="EL62" s="464">
        <v>44</v>
      </c>
      <c r="EM62" s="464">
        <v>48</v>
      </c>
      <c r="EN62" s="452">
        <f t="shared" si="2151"/>
        <v>348</v>
      </c>
      <c r="EO62" s="452">
        <f t="shared" si="2151"/>
        <v>373</v>
      </c>
      <c r="EP62" s="463">
        <v>205</v>
      </c>
      <c r="EQ62" s="445">
        <v>191</v>
      </c>
      <c r="ER62" s="464">
        <v>5</v>
      </c>
      <c r="ES62" s="464">
        <v>8</v>
      </c>
      <c r="ET62" s="452">
        <f t="shared" si="2152"/>
        <v>210</v>
      </c>
      <c r="EU62" s="452">
        <f t="shared" si="2152"/>
        <v>199</v>
      </c>
      <c r="EV62" s="463">
        <v>236</v>
      </c>
      <c r="EW62" s="445">
        <v>238</v>
      </c>
      <c r="EX62" s="464">
        <v>11</v>
      </c>
      <c r="EY62" s="464">
        <v>12</v>
      </c>
      <c r="EZ62" s="452">
        <f t="shared" si="2153"/>
        <v>247</v>
      </c>
      <c r="FA62" s="452">
        <f t="shared" si="2153"/>
        <v>250</v>
      </c>
      <c r="FB62" s="463">
        <v>409</v>
      </c>
      <c r="FC62" s="445">
        <v>404</v>
      </c>
      <c r="FD62" s="464">
        <v>42</v>
      </c>
      <c r="FE62" s="464">
        <v>37</v>
      </c>
      <c r="FF62" s="452">
        <f t="shared" si="2154"/>
        <v>451</v>
      </c>
      <c r="FG62" s="452">
        <f t="shared" si="2154"/>
        <v>441</v>
      </c>
      <c r="FH62" s="463">
        <v>147</v>
      </c>
      <c r="FI62" s="445">
        <v>161</v>
      </c>
      <c r="FJ62" s="464">
        <v>18</v>
      </c>
      <c r="FK62" s="464">
        <v>10</v>
      </c>
      <c r="FL62" s="452">
        <f t="shared" si="2155"/>
        <v>165</v>
      </c>
      <c r="FM62" s="452">
        <f t="shared" si="2155"/>
        <v>171</v>
      </c>
      <c r="FN62" s="463">
        <v>45</v>
      </c>
      <c r="FO62" s="445">
        <v>44</v>
      </c>
      <c r="FP62" s="464"/>
      <c r="FQ62" s="464">
        <v>2</v>
      </c>
      <c r="FR62" s="452">
        <f t="shared" si="2156"/>
        <v>45</v>
      </c>
      <c r="FS62" s="452">
        <f t="shared" si="2156"/>
        <v>46</v>
      </c>
      <c r="FT62" s="463">
        <v>360</v>
      </c>
      <c r="FU62" s="445">
        <v>347</v>
      </c>
      <c r="FV62" s="464">
        <v>8</v>
      </c>
      <c r="FW62" s="464">
        <v>17</v>
      </c>
      <c r="FX62" s="452">
        <f t="shared" si="2157"/>
        <v>368</v>
      </c>
      <c r="FY62" s="452">
        <f t="shared" si="2157"/>
        <v>364</v>
      </c>
      <c r="FZ62" s="463">
        <v>13</v>
      </c>
      <c r="GA62" s="445">
        <v>9</v>
      </c>
      <c r="GB62" s="464"/>
      <c r="GC62" s="464"/>
      <c r="GD62" s="452">
        <f t="shared" si="2158"/>
        <v>13</v>
      </c>
      <c r="GE62" s="452">
        <f t="shared" si="2158"/>
        <v>9</v>
      </c>
      <c r="GF62" s="463">
        <v>649</v>
      </c>
      <c r="GG62" s="445">
        <v>616</v>
      </c>
      <c r="GH62" s="464">
        <v>62</v>
      </c>
      <c r="GI62" s="464">
        <v>76</v>
      </c>
      <c r="GJ62" s="452">
        <f t="shared" si="2159"/>
        <v>711</v>
      </c>
      <c r="GK62" s="452">
        <f t="shared" si="2159"/>
        <v>692</v>
      </c>
      <c r="GL62" s="463">
        <v>151</v>
      </c>
      <c r="GM62" s="445">
        <v>145</v>
      </c>
      <c r="GN62" s="464">
        <v>1</v>
      </c>
      <c r="GO62" s="464">
        <v>1</v>
      </c>
      <c r="GP62" s="452">
        <f t="shared" si="2160"/>
        <v>152</v>
      </c>
      <c r="GQ62" s="452">
        <f t="shared" si="2160"/>
        <v>146</v>
      </c>
      <c r="GR62" s="463">
        <v>15</v>
      </c>
      <c r="GS62" s="445">
        <v>16</v>
      </c>
      <c r="GT62" s="464">
        <v>2</v>
      </c>
      <c r="GU62" s="464">
        <v>2</v>
      </c>
      <c r="GV62" s="450">
        <f t="shared" si="2161"/>
        <v>17</v>
      </c>
      <c r="GW62" s="450">
        <f t="shared" si="2161"/>
        <v>18</v>
      </c>
      <c r="GX62" s="509">
        <v>284</v>
      </c>
      <c r="GY62" s="510">
        <v>189</v>
      </c>
      <c r="GZ62" s="510">
        <v>163</v>
      </c>
      <c r="HA62" s="510">
        <v>190</v>
      </c>
      <c r="HB62" s="510">
        <v>194</v>
      </c>
      <c r="HC62" s="510">
        <v>191</v>
      </c>
      <c r="HD62" s="510">
        <v>168</v>
      </c>
      <c r="HE62" s="510">
        <v>165</v>
      </c>
      <c r="HF62" s="480">
        <v>213</v>
      </c>
      <c r="HG62" s="509">
        <v>13</v>
      </c>
      <c r="HH62" s="510">
        <v>1</v>
      </c>
      <c r="HI62" s="510">
        <v>5</v>
      </c>
      <c r="HJ62" s="510">
        <v>5</v>
      </c>
      <c r="HK62" s="510">
        <v>3</v>
      </c>
      <c r="HL62" s="510">
        <v>2</v>
      </c>
      <c r="HM62" s="510">
        <v>1</v>
      </c>
      <c r="HN62" s="510">
        <v>1</v>
      </c>
      <c r="HO62" s="480"/>
      <c r="HP62" s="494">
        <f t="shared" si="2162"/>
        <v>297</v>
      </c>
      <c r="HQ62" s="495">
        <f t="shared" si="2163"/>
        <v>190</v>
      </c>
      <c r="HR62" s="495">
        <f t="shared" si="2164"/>
        <v>168</v>
      </c>
      <c r="HS62" s="495">
        <f t="shared" si="2165"/>
        <v>195</v>
      </c>
      <c r="HT62" s="495">
        <f t="shared" si="2166"/>
        <v>197</v>
      </c>
      <c r="HU62" s="495">
        <f t="shared" si="2167"/>
        <v>193</v>
      </c>
      <c r="HV62" s="495">
        <f t="shared" si="2168"/>
        <v>169</v>
      </c>
      <c r="HW62" s="495">
        <f t="shared" si="2169"/>
        <v>166</v>
      </c>
      <c r="HX62" s="495">
        <f t="shared" si="2170"/>
        <v>213</v>
      </c>
      <c r="HY62" s="494">
        <f t="shared" si="226"/>
        <v>885</v>
      </c>
      <c r="HZ62" s="495">
        <f t="shared" si="227"/>
        <v>1063</v>
      </c>
      <c r="IA62" s="495">
        <f t="shared" si="228"/>
        <v>1017</v>
      </c>
      <c r="IB62" s="495">
        <f t="shared" si="229"/>
        <v>1016</v>
      </c>
      <c r="IC62" s="496">
        <f t="shared" si="230"/>
        <v>1257</v>
      </c>
      <c r="ID62" s="496">
        <f t="shared" si="231"/>
        <v>1476</v>
      </c>
      <c r="IE62" s="496">
        <f t="shared" si="232"/>
        <v>1362</v>
      </c>
      <c r="IF62" s="496">
        <f t="shared" si="233"/>
        <v>1418</v>
      </c>
      <c r="IG62" s="496">
        <f t="shared" si="233"/>
        <v>1514</v>
      </c>
      <c r="IH62" s="494">
        <f t="shared" si="234"/>
        <v>43</v>
      </c>
      <c r="II62" s="495">
        <f t="shared" si="235"/>
        <v>50</v>
      </c>
      <c r="IJ62" s="495">
        <f t="shared" si="236"/>
        <v>175</v>
      </c>
      <c r="IK62" s="495">
        <f t="shared" si="237"/>
        <v>184</v>
      </c>
      <c r="IL62" s="495">
        <f t="shared" si="238"/>
        <v>143</v>
      </c>
      <c r="IM62" s="495">
        <f t="shared" si="239"/>
        <v>235</v>
      </c>
      <c r="IN62" s="495">
        <f t="shared" si="240"/>
        <v>129</v>
      </c>
      <c r="IO62" s="495">
        <f t="shared" si="241"/>
        <v>142</v>
      </c>
      <c r="IP62" s="495">
        <f t="shared" si="241"/>
        <v>201</v>
      </c>
      <c r="IQ62" s="494">
        <f t="shared" si="242"/>
        <v>928</v>
      </c>
      <c r="IR62" s="495">
        <f t="shared" si="243"/>
        <v>1113</v>
      </c>
      <c r="IS62" s="495">
        <f t="shared" si="244"/>
        <v>1192</v>
      </c>
      <c r="IT62" s="495">
        <f t="shared" si="245"/>
        <v>1200</v>
      </c>
      <c r="IU62" s="495">
        <f t="shared" si="246"/>
        <v>1400</v>
      </c>
      <c r="IV62" s="495">
        <f t="shared" si="247"/>
        <v>1711</v>
      </c>
      <c r="IW62" s="495">
        <f t="shared" si="248"/>
        <v>1491</v>
      </c>
      <c r="IX62" s="495">
        <f t="shared" si="249"/>
        <v>1560</v>
      </c>
      <c r="IY62" s="495">
        <f t="shared" si="249"/>
        <v>1715</v>
      </c>
      <c r="IZ62" s="509">
        <v>406</v>
      </c>
      <c r="JA62" s="510">
        <v>741</v>
      </c>
      <c r="JB62" s="510">
        <v>707</v>
      </c>
      <c r="JC62" s="510">
        <v>697</v>
      </c>
      <c r="JD62" s="510">
        <v>907</v>
      </c>
      <c r="JE62" s="510">
        <v>1109</v>
      </c>
      <c r="JF62" s="510">
        <v>1009</v>
      </c>
      <c r="JG62" s="510">
        <v>1079</v>
      </c>
      <c r="JH62" s="480">
        <v>1165</v>
      </c>
      <c r="JI62" s="509">
        <v>26</v>
      </c>
      <c r="JJ62" s="510">
        <v>38</v>
      </c>
      <c r="JK62" s="510">
        <v>88</v>
      </c>
      <c r="JL62" s="510">
        <v>86</v>
      </c>
      <c r="JM62" s="510">
        <v>65</v>
      </c>
      <c r="JN62" s="510">
        <v>152</v>
      </c>
      <c r="JO62" s="510">
        <v>100</v>
      </c>
      <c r="JP62" s="510">
        <v>106</v>
      </c>
      <c r="JQ62" s="480">
        <v>131</v>
      </c>
      <c r="JR62" s="494">
        <f t="shared" si="2171"/>
        <v>432</v>
      </c>
      <c r="JS62" s="495">
        <f t="shared" si="2172"/>
        <v>779</v>
      </c>
      <c r="JT62" s="495">
        <f t="shared" si="2173"/>
        <v>795</v>
      </c>
      <c r="JU62" s="495">
        <f t="shared" si="2174"/>
        <v>783</v>
      </c>
      <c r="JV62" s="495">
        <f t="shared" si="2175"/>
        <v>972</v>
      </c>
      <c r="JW62" s="495">
        <f t="shared" si="2176"/>
        <v>1261</v>
      </c>
      <c r="JX62" s="495">
        <f t="shared" si="2177"/>
        <v>1109</v>
      </c>
      <c r="JY62" s="495">
        <f t="shared" si="2178"/>
        <v>1185</v>
      </c>
      <c r="JZ62" s="495">
        <f t="shared" si="2178"/>
        <v>1296</v>
      </c>
      <c r="KA62" s="509">
        <v>479</v>
      </c>
      <c r="KB62" s="510">
        <v>322</v>
      </c>
      <c r="KC62" s="510">
        <v>310</v>
      </c>
      <c r="KD62" s="510">
        <v>319</v>
      </c>
      <c r="KE62" s="510">
        <v>350</v>
      </c>
      <c r="KF62" s="510">
        <v>367</v>
      </c>
      <c r="KG62" s="510">
        <v>353</v>
      </c>
      <c r="KH62" s="510">
        <v>339</v>
      </c>
      <c r="KI62" s="480">
        <v>349</v>
      </c>
      <c r="KJ62" s="509">
        <v>17</v>
      </c>
      <c r="KK62" s="510">
        <v>12</v>
      </c>
      <c r="KL62" s="510">
        <v>87</v>
      </c>
      <c r="KM62" s="510">
        <v>98</v>
      </c>
      <c r="KN62" s="510">
        <v>78</v>
      </c>
      <c r="KO62" s="510">
        <v>83</v>
      </c>
      <c r="KP62" s="510">
        <v>29</v>
      </c>
      <c r="KQ62" s="510">
        <v>36</v>
      </c>
      <c r="KR62" s="480">
        <v>70</v>
      </c>
      <c r="KS62" s="494">
        <f t="shared" si="2179"/>
        <v>496</v>
      </c>
      <c r="KT62" s="495">
        <f t="shared" si="2180"/>
        <v>334</v>
      </c>
      <c r="KU62" s="495">
        <f t="shared" si="2181"/>
        <v>397</v>
      </c>
      <c r="KV62" s="495">
        <f t="shared" si="2182"/>
        <v>417</v>
      </c>
      <c r="KW62" s="495">
        <f t="shared" si="2183"/>
        <v>428</v>
      </c>
      <c r="KX62" s="495">
        <f t="shared" si="2184"/>
        <v>450</v>
      </c>
      <c r="KY62" s="495">
        <f t="shared" si="2185"/>
        <v>382</v>
      </c>
      <c r="KZ62" s="495">
        <f t="shared" si="2186"/>
        <v>375</v>
      </c>
      <c r="LA62" s="495">
        <f t="shared" si="2186"/>
        <v>419</v>
      </c>
      <c r="LB62" s="494">
        <f t="shared" si="258"/>
        <v>1150</v>
      </c>
      <c r="LC62" s="495">
        <f t="shared" si="259"/>
        <v>933</v>
      </c>
      <c r="LD62" s="495">
        <f t="shared" si="260"/>
        <v>1184</v>
      </c>
      <c r="LE62" s="495">
        <f t="shared" si="261"/>
        <v>1173</v>
      </c>
      <c r="LF62" s="496">
        <f t="shared" si="262"/>
        <v>1158</v>
      </c>
      <c r="LG62" s="496">
        <f t="shared" si="263"/>
        <v>1085</v>
      </c>
      <c r="LH62" s="496">
        <f t="shared" si="264"/>
        <v>1087</v>
      </c>
      <c r="LI62" s="496">
        <f t="shared" si="265"/>
        <v>1069</v>
      </c>
      <c r="LJ62" s="496">
        <f t="shared" si="265"/>
        <v>1082</v>
      </c>
      <c r="LK62" s="494">
        <f t="shared" si="266"/>
        <v>53</v>
      </c>
      <c r="LL62" s="495">
        <f t="shared" si="267"/>
        <v>36</v>
      </c>
      <c r="LM62" s="495">
        <f t="shared" si="268"/>
        <v>125</v>
      </c>
      <c r="LN62" s="495">
        <f t="shared" si="269"/>
        <v>128</v>
      </c>
      <c r="LO62" s="495">
        <f t="shared" si="270"/>
        <v>134</v>
      </c>
      <c r="LP62" s="495">
        <f t="shared" si="271"/>
        <v>111</v>
      </c>
      <c r="LQ62" s="495">
        <f t="shared" si="272"/>
        <v>101</v>
      </c>
      <c r="LR62" s="495">
        <f t="shared" si="273"/>
        <v>103</v>
      </c>
      <c r="LS62" s="495">
        <f t="shared" si="273"/>
        <v>101</v>
      </c>
      <c r="LT62" s="494">
        <f t="shared" si="274"/>
        <v>1203</v>
      </c>
      <c r="LU62" s="495">
        <f t="shared" si="275"/>
        <v>969</v>
      </c>
      <c r="LV62" s="495">
        <f t="shared" si="276"/>
        <v>1309</v>
      </c>
      <c r="LW62" s="495">
        <f t="shared" si="277"/>
        <v>1301</v>
      </c>
      <c r="LX62" s="495">
        <f t="shared" si="278"/>
        <v>1292</v>
      </c>
      <c r="LY62" s="495">
        <f t="shared" si="279"/>
        <v>1196</v>
      </c>
      <c r="LZ62" s="495">
        <f t="shared" si="280"/>
        <v>1188</v>
      </c>
      <c r="MA62" s="495">
        <f t="shared" si="281"/>
        <v>1172</v>
      </c>
      <c r="MB62" s="495">
        <f t="shared" si="281"/>
        <v>1183</v>
      </c>
      <c r="MC62" s="509">
        <v>676</v>
      </c>
      <c r="MD62" s="510">
        <v>482</v>
      </c>
      <c r="ME62" s="510">
        <v>713</v>
      </c>
      <c r="MF62" s="510">
        <v>712</v>
      </c>
      <c r="MG62" s="510">
        <v>703</v>
      </c>
      <c r="MH62" s="510">
        <v>621</v>
      </c>
      <c r="MI62" s="510">
        <v>616</v>
      </c>
      <c r="MJ62" s="510">
        <v>583</v>
      </c>
      <c r="MK62" s="480">
        <v>571</v>
      </c>
      <c r="ML62" s="509">
        <v>44</v>
      </c>
      <c r="MM62" s="510">
        <v>33</v>
      </c>
      <c r="MN62" s="510">
        <v>108</v>
      </c>
      <c r="MO62" s="510">
        <v>112</v>
      </c>
      <c r="MP62" s="510">
        <v>128</v>
      </c>
      <c r="MQ62" s="510">
        <v>105</v>
      </c>
      <c r="MR62" s="510">
        <v>91</v>
      </c>
      <c r="MS62" s="510">
        <v>90</v>
      </c>
      <c r="MT62" s="480">
        <v>82</v>
      </c>
      <c r="MU62" s="494">
        <f t="shared" si="2187"/>
        <v>720</v>
      </c>
      <c r="MV62" s="495">
        <f t="shared" si="2188"/>
        <v>515</v>
      </c>
      <c r="MW62" s="495">
        <f t="shared" si="2189"/>
        <v>821</v>
      </c>
      <c r="MX62" s="495">
        <f t="shared" si="2190"/>
        <v>824</v>
      </c>
      <c r="MY62" s="495">
        <f t="shared" si="2191"/>
        <v>831</v>
      </c>
      <c r="MZ62" s="495">
        <f t="shared" si="2192"/>
        <v>726</v>
      </c>
      <c r="NA62" s="495">
        <f t="shared" si="2193"/>
        <v>707</v>
      </c>
      <c r="NB62" s="495">
        <f t="shared" si="2194"/>
        <v>673</v>
      </c>
      <c r="NC62" s="495">
        <f t="shared" si="2194"/>
        <v>653</v>
      </c>
      <c r="ND62" s="509">
        <v>131</v>
      </c>
      <c r="NE62" s="510">
        <v>103</v>
      </c>
      <c r="NF62" s="510">
        <v>127</v>
      </c>
      <c r="NG62" s="510">
        <v>124</v>
      </c>
      <c r="NH62" s="510">
        <v>109</v>
      </c>
      <c r="NI62" s="510">
        <v>111</v>
      </c>
      <c r="NJ62" s="510">
        <v>116</v>
      </c>
      <c r="NK62" s="510">
        <v>117</v>
      </c>
      <c r="NL62" s="480">
        <v>128</v>
      </c>
      <c r="NM62" s="509">
        <v>1</v>
      </c>
      <c r="NN62" s="510">
        <v>1</v>
      </c>
      <c r="NO62" s="510">
        <v>12</v>
      </c>
      <c r="NP62" s="510">
        <v>5</v>
      </c>
      <c r="NQ62" s="510">
        <v>1</v>
      </c>
      <c r="NR62" s="510">
        <v>0</v>
      </c>
      <c r="NS62" s="510"/>
      <c r="NT62" s="510">
        <v>6</v>
      </c>
      <c r="NU62" s="480"/>
      <c r="NV62" s="494">
        <f t="shared" si="2195"/>
        <v>132</v>
      </c>
      <c r="NW62" s="495">
        <f t="shared" si="2196"/>
        <v>104</v>
      </c>
      <c r="NX62" s="495">
        <f t="shared" si="2197"/>
        <v>139</v>
      </c>
      <c r="NY62" s="495">
        <f t="shared" si="2198"/>
        <v>129</v>
      </c>
      <c r="NZ62" s="495">
        <f t="shared" si="2199"/>
        <v>110</v>
      </c>
      <c r="OA62" s="495">
        <f t="shared" si="2200"/>
        <v>111</v>
      </c>
      <c r="OB62" s="495">
        <f t="shared" si="2201"/>
        <v>116</v>
      </c>
      <c r="OC62" s="495">
        <f t="shared" si="2202"/>
        <v>123</v>
      </c>
      <c r="OD62" s="495">
        <f t="shared" si="2202"/>
        <v>128</v>
      </c>
      <c r="OE62" s="509">
        <v>343</v>
      </c>
      <c r="OF62" s="510">
        <v>348</v>
      </c>
      <c r="OG62" s="510">
        <v>344</v>
      </c>
      <c r="OH62" s="510">
        <v>337</v>
      </c>
      <c r="OI62" s="510">
        <v>346</v>
      </c>
      <c r="OJ62" s="510">
        <v>353</v>
      </c>
      <c r="OK62" s="510">
        <v>355</v>
      </c>
      <c r="OL62" s="510">
        <v>369</v>
      </c>
      <c r="OM62" s="480">
        <v>383</v>
      </c>
      <c r="ON62" s="509">
        <v>8</v>
      </c>
      <c r="OO62" s="510">
        <v>2</v>
      </c>
      <c r="OP62" s="510">
        <v>5</v>
      </c>
      <c r="OQ62" s="510">
        <v>11</v>
      </c>
      <c r="OR62" s="510">
        <v>5</v>
      </c>
      <c r="OS62" s="510">
        <v>6</v>
      </c>
      <c r="OT62" s="510">
        <v>10</v>
      </c>
      <c r="OU62" s="510">
        <v>7</v>
      </c>
      <c r="OV62" s="480">
        <v>19</v>
      </c>
      <c r="OW62" s="494">
        <f t="shared" si="2203"/>
        <v>351</v>
      </c>
      <c r="OX62" s="495">
        <f t="shared" si="2204"/>
        <v>350</v>
      </c>
      <c r="OY62" s="495">
        <f t="shared" si="2205"/>
        <v>349</v>
      </c>
      <c r="OZ62" s="495">
        <f t="shared" si="2206"/>
        <v>348</v>
      </c>
      <c r="PA62" s="495">
        <f t="shared" si="2207"/>
        <v>351</v>
      </c>
      <c r="PB62" s="495">
        <f t="shared" si="2208"/>
        <v>359</v>
      </c>
      <c r="PC62" s="495">
        <f t="shared" si="2209"/>
        <v>365</v>
      </c>
      <c r="PD62" s="495">
        <f t="shared" si="2210"/>
        <v>376</v>
      </c>
      <c r="PE62" s="495">
        <f t="shared" si="2210"/>
        <v>402</v>
      </c>
      <c r="PF62" s="277"/>
      <c r="PG62" s="277"/>
    </row>
    <row r="63" spans="1:423" x14ac:dyDescent="0.2">
      <c r="A63" s="72" t="s">
        <v>72</v>
      </c>
      <c r="B63" s="123">
        <f t="shared" si="2073"/>
        <v>987</v>
      </c>
      <c r="C63" s="123">
        <f t="shared" si="2074"/>
        <v>1197</v>
      </c>
      <c r="D63" s="123">
        <f t="shared" si="2075"/>
        <v>777</v>
      </c>
      <c r="E63" s="123">
        <f t="shared" si="2076"/>
        <v>825</v>
      </c>
      <c r="F63" s="123">
        <f t="shared" si="2077"/>
        <v>868</v>
      </c>
      <c r="G63" s="123">
        <f t="shared" si="2078"/>
        <v>929</v>
      </c>
      <c r="H63" s="123">
        <f t="shared" si="2079"/>
        <v>808</v>
      </c>
      <c r="I63" s="123">
        <f t="shared" si="2080"/>
        <v>630</v>
      </c>
      <c r="J63" s="123">
        <f t="shared" si="2081"/>
        <v>923</v>
      </c>
      <c r="K63" s="123">
        <f t="shared" si="2082"/>
        <v>716</v>
      </c>
      <c r="L63" s="123">
        <f t="shared" si="2083"/>
        <v>654</v>
      </c>
      <c r="M63" s="124">
        <f t="shared" si="2084"/>
        <v>1216</v>
      </c>
      <c r="N63" s="123">
        <f t="shared" si="2085"/>
        <v>628</v>
      </c>
      <c r="O63" s="123">
        <f t="shared" si="2086"/>
        <v>261</v>
      </c>
      <c r="P63" s="123">
        <f t="shared" si="2087"/>
        <v>301</v>
      </c>
      <c r="Q63" s="123">
        <f t="shared" si="2088"/>
        <v>508</v>
      </c>
      <c r="R63" s="123">
        <f t="shared" si="2089"/>
        <v>316</v>
      </c>
      <c r="S63" s="123">
        <f t="shared" si="2090"/>
        <v>75</v>
      </c>
      <c r="T63" s="123">
        <f t="shared" si="2091"/>
        <v>234</v>
      </c>
      <c r="U63" s="123">
        <f t="shared" si="2092"/>
        <v>585</v>
      </c>
      <c r="V63" s="123">
        <f t="shared" si="2093"/>
        <v>386</v>
      </c>
      <c r="W63" s="123">
        <f t="shared" si="2094"/>
        <v>406</v>
      </c>
      <c r="X63" s="124">
        <f t="shared" si="2095"/>
        <v>2203</v>
      </c>
      <c r="Y63" s="123">
        <f t="shared" si="2096"/>
        <v>1825</v>
      </c>
      <c r="Z63" s="123">
        <f t="shared" si="2097"/>
        <v>1038</v>
      </c>
      <c r="AA63" s="123">
        <f t="shared" si="2098"/>
        <v>1126</v>
      </c>
      <c r="AB63" s="123">
        <f t="shared" si="2099"/>
        <v>1376</v>
      </c>
      <c r="AC63" s="123">
        <f t="shared" si="2100"/>
        <v>1245</v>
      </c>
      <c r="AD63" s="123">
        <f t="shared" si="2101"/>
        <v>883</v>
      </c>
      <c r="AE63" s="123">
        <f t="shared" si="2102"/>
        <v>864</v>
      </c>
      <c r="AF63" s="123">
        <f t="shared" si="2103"/>
        <v>1508</v>
      </c>
      <c r="AG63" s="123">
        <f t="shared" si="2104"/>
        <v>1102</v>
      </c>
      <c r="AH63" s="123">
        <f t="shared" si="2105"/>
        <v>1060</v>
      </c>
      <c r="AI63" s="140">
        <v>471</v>
      </c>
      <c r="AJ63" s="141">
        <v>433</v>
      </c>
      <c r="AK63" s="141">
        <v>383</v>
      </c>
      <c r="AL63" s="141">
        <v>406</v>
      </c>
      <c r="AM63" s="141">
        <v>279</v>
      </c>
      <c r="AN63" s="141">
        <v>316</v>
      </c>
      <c r="AO63" s="141">
        <v>242</v>
      </c>
      <c r="AP63" s="141">
        <v>241</v>
      </c>
      <c r="AQ63" s="141">
        <v>222</v>
      </c>
      <c r="AR63" s="141">
        <v>292</v>
      </c>
      <c r="AS63" s="141">
        <v>244</v>
      </c>
      <c r="AT63" s="140">
        <v>700</v>
      </c>
      <c r="AU63" s="141">
        <v>408</v>
      </c>
      <c r="AV63" s="141">
        <v>232</v>
      </c>
      <c r="AW63" s="141">
        <v>272</v>
      </c>
      <c r="AX63" s="141">
        <v>88</v>
      </c>
      <c r="AY63" s="141">
        <v>249</v>
      </c>
      <c r="AZ63" s="271">
        <v>0</v>
      </c>
      <c r="BA63" s="271">
        <v>99</v>
      </c>
      <c r="BB63" s="141">
        <v>404</v>
      </c>
      <c r="BC63" s="141">
        <v>356</v>
      </c>
      <c r="BD63" s="141">
        <v>323</v>
      </c>
      <c r="BE63" s="129">
        <f t="shared" si="2106"/>
        <v>1171</v>
      </c>
      <c r="BF63" s="130">
        <f t="shared" si="2107"/>
        <v>841</v>
      </c>
      <c r="BG63" s="130">
        <f t="shared" si="2108"/>
        <v>627</v>
      </c>
      <c r="BH63" s="130">
        <f t="shared" si="2109"/>
        <v>690</v>
      </c>
      <c r="BI63" s="130">
        <f t="shared" si="2110"/>
        <v>367</v>
      </c>
      <c r="BJ63" s="130">
        <f t="shared" si="2111"/>
        <v>585</v>
      </c>
      <c r="BK63" s="130">
        <f t="shared" si="2112"/>
        <v>242</v>
      </c>
      <c r="BL63" s="130">
        <f t="shared" si="2113"/>
        <v>340</v>
      </c>
      <c r="BM63" s="130">
        <f t="shared" si="2114"/>
        <v>626</v>
      </c>
      <c r="BN63" s="130">
        <f t="shared" si="2115"/>
        <v>648</v>
      </c>
      <c r="BO63" s="130">
        <f t="shared" si="2115"/>
        <v>615</v>
      </c>
      <c r="BP63" s="139">
        <f t="shared" si="2116"/>
        <v>700</v>
      </c>
      <c r="BQ63" s="133">
        <f t="shared" si="2117"/>
        <v>408</v>
      </c>
      <c r="BR63" s="133">
        <f t="shared" si="2118"/>
        <v>244</v>
      </c>
      <c r="BS63" s="133">
        <f t="shared" si="2119"/>
        <v>284</v>
      </c>
      <c r="BT63" s="133">
        <f t="shared" si="2120"/>
        <v>88</v>
      </c>
      <c r="BU63" s="133">
        <f t="shared" si="2121"/>
        <v>269</v>
      </c>
      <c r="BV63" s="133">
        <f t="shared" si="2122"/>
        <v>0</v>
      </c>
      <c r="BW63" s="133">
        <f t="shared" si="2123"/>
        <v>99</v>
      </c>
      <c r="BX63" s="133">
        <f t="shared" si="2124"/>
        <v>404</v>
      </c>
      <c r="BY63" s="133">
        <f t="shared" si="2125"/>
        <v>356</v>
      </c>
      <c r="BZ63" s="133">
        <f t="shared" si="2125"/>
        <v>371</v>
      </c>
      <c r="CA63" s="396">
        <f t="shared" si="174"/>
        <v>0.59777967549103328</v>
      </c>
      <c r="CB63" s="397">
        <f t="shared" si="175"/>
        <v>0.48513674197384066</v>
      </c>
      <c r="CC63" s="397">
        <f t="shared" si="176"/>
        <v>0.38915470494417864</v>
      </c>
      <c r="CD63" s="397">
        <f t="shared" si="177"/>
        <v>0.4115942028985507</v>
      </c>
      <c r="CE63" s="397">
        <f t="shared" si="178"/>
        <v>0.23978201634877383</v>
      </c>
      <c r="CF63" s="397">
        <f t="shared" si="179"/>
        <v>0.45982905982905981</v>
      </c>
      <c r="CG63" s="397">
        <f t="shared" si="180"/>
        <v>0</v>
      </c>
      <c r="CH63" s="397">
        <f t="shared" si="2126"/>
        <v>0.29117647058823531</v>
      </c>
      <c r="CI63" s="397">
        <f t="shared" si="2127"/>
        <v>0.64536741214057503</v>
      </c>
      <c r="CJ63" s="397">
        <f t="shared" si="2128"/>
        <v>0.54938271604938271</v>
      </c>
      <c r="CK63" s="397">
        <f t="shared" si="2128"/>
        <v>0.60325203252032522</v>
      </c>
      <c r="CL63" s="134">
        <f t="shared" si="2129"/>
        <v>1.4861995753715498</v>
      </c>
      <c r="CM63" s="135">
        <f t="shared" si="2130"/>
        <v>0.94226327944572752</v>
      </c>
      <c r="CN63" s="135">
        <f t="shared" si="2131"/>
        <v>0.63707571801566576</v>
      </c>
      <c r="CO63" s="135">
        <f t="shared" si="2132"/>
        <v>0.69950738916256161</v>
      </c>
      <c r="CP63" s="135">
        <f t="shared" si="2133"/>
        <v>0.31541218637992829</v>
      </c>
      <c r="CQ63" s="135">
        <f t="shared" si="2134"/>
        <v>0.85126582278481011</v>
      </c>
      <c r="CR63" s="135">
        <f t="shared" si="2135"/>
        <v>0</v>
      </c>
      <c r="CS63" s="135">
        <f t="shared" si="2136"/>
        <v>0.41078838174273857</v>
      </c>
      <c r="CT63" s="135">
        <f t="shared" si="2137"/>
        <v>1.8198198198198199</v>
      </c>
      <c r="CU63" s="135">
        <f t="shared" si="2138"/>
        <v>1.2191780821917808</v>
      </c>
      <c r="CV63" s="135"/>
      <c r="CW63" s="63" t="s">
        <v>36</v>
      </c>
      <c r="CX63" s="67" t="s">
        <v>36</v>
      </c>
      <c r="CY63" s="296" t="s">
        <v>36</v>
      </c>
      <c r="CZ63" s="296" t="s">
        <v>36</v>
      </c>
      <c r="DA63" s="296" t="s">
        <v>36</v>
      </c>
      <c r="DB63" s="296" t="s">
        <v>36</v>
      </c>
      <c r="DC63" s="296" t="s">
        <v>36</v>
      </c>
      <c r="DD63" s="296" t="s">
        <v>36</v>
      </c>
      <c r="DE63" s="67" t="s">
        <v>36</v>
      </c>
      <c r="DF63" s="67" t="s">
        <v>36</v>
      </c>
      <c r="DG63" s="67" t="s">
        <v>36</v>
      </c>
      <c r="DH63" s="297">
        <v>0</v>
      </c>
      <c r="DI63" s="278"/>
      <c r="DJ63" s="278">
        <v>12</v>
      </c>
      <c r="DK63" s="278">
        <v>12</v>
      </c>
      <c r="DL63" s="278">
        <v>0</v>
      </c>
      <c r="DM63" s="278">
        <v>20</v>
      </c>
      <c r="DN63" s="278">
        <v>0</v>
      </c>
      <c r="DO63" s="278">
        <v>0</v>
      </c>
      <c r="DP63" s="278">
        <v>0</v>
      </c>
      <c r="DQ63" s="278">
        <v>0</v>
      </c>
      <c r="DR63" s="141">
        <v>48</v>
      </c>
      <c r="DS63" s="275">
        <f t="shared" si="2139"/>
        <v>0</v>
      </c>
      <c r="DT63" s="276">
        <f t="shared" si="2140"/>
        <v>0</v>
      </c>
      <c r="DU63" s="276">
        <f t="shared" si="2141"/>
        <v>12</v>
      </c>
      <c r="DV63" s="276">
        <f t="shared" si="2142"/>
        <v>12</v>
      </c>
      <c r="DW63" s="276">
        <f t="shared" si="2143"/>
        <v>0</v>
      </c>
      <c r="DX63" s="276">
        <f t="shared" si="2144"/>
        <v>20</v>
      </c>
      <c r="DY63" s="276">
        <f t="shared" si="2145"/>
        <v>0</v>
      </c>
      <c r="DZ63" s="276">
        <f t="shared" si="2146"/>
        <v>0</v>
      </c>
      <c r="EA63" s="276">
        <f t="shared" si="2147"/>
        <v>0</v>
      </c>
      <c r="EB63" s="276">
        <f t="shared" si="2148"/>
        <v>0</v>
      </c>
      <c r="EC63" s="276">
        <f t="shared" si="2148"/>
        <v>48</v>
      </c>
      <c r="ED63" s="465">
        <v>9</v>
      </c>
      <c r="EE63" s="446">
        <v>5</v>
      </c>
      <c r="EF63" s="466"/>
      <c r="EG63" s="466"/>
      <c r="EH63" s="453">
        <f t="shared" si="2149"/>
        <v>9</v>
      </c>
      <c r="EI63" s="453">
        <f t="shared" si="2150"/>
        <v>5</v>
      </c>
      <c r="EJ63" s="465">
        <v>44</v>
      </c>
      <c r="EK63" s="446">
        <v>62</v>
      </c>
      <c r="EL63" s="466">
        <v>6</v>
      </c>
      <c r="EM63" s="466">
        <v>14</v>
      </c>
      <c r="EN63" s="453">
        <f t="shared" si="2151"/>
        <v>50</v>
      </c>
      <c r="EO63" s="453">
        <f t="shared" si="2151"/>
        <v>76</v>
      </c>
      <c r="EP63" s="465">
        <v>82</v>
      </c>
      <c r="EQ63" s="446">
        <v>91</v>
      </c>
      <c r="ER63" s="466"/>
      <c r="ES63" s="466">
        <v>3</v>
      </c>
      <c r="ET63" s="453">
        <f t="shared" si="2152"/>
        <v>82</v>
      </c>
      <c r="EU63" s="453">
        <f t="shared" si="2152"/>
        <v>94</v>
      </c>
      <c r="EV63" s="465">
        <v>28</v>
      </c>
      <c r="EW63" s="446">
        <v>60</v>
      </c>
      <c r="EX63" s="466">
        <v>3</v>
      </c>
      <c r="EY63" s="466">
        <v>5</v>
      </c>
      <c r="EZ63" s="453">
        <f t="shared" si="2153"/>
        <v>31</v>
      </c>
      <c r="FA63" s="453">
        <f t="shared" si="2153"/>
        <v>65</v>
      </c>
      <c r="FB63" s="465">
        <v>33</v>
      </c>
      <c r="FC63" s="446">
        <v>28</v>
      </c>
      <c r="FD63" s="466">
        <v>1</v>
      </c>
      <c r="FE63" s="466"/>
      <c r="FF63" s="453">
        <f t="shared" si="2154"/>
        <v>34</v>
      </c>
      <c r="FG63" s="453">
        <f t="shared" si="2154"/>
        <v>28</v>
      </c>
      <c r="FH63" s="465">
        <v>74</v>
      </c>
      <c r="FI63" s="446">
        <v>29</v>
      </c>
      <c r="FJ63" s="466">
        <v>6</v>
      </c>
      <c r="FK63" s="466">
        <v>1</v>
      </c>
      <c r="FL63" s="453">
        <f t="shared" si="2155"/>
        <v>80</v>
      </c>
      <c r="FM63" s="453">
        <f t="shared" si="2155"/>
        <v>30</v>
      </c>
      <c r="FN63" s="465">
        <v>26</v>
      </c>
      <c r="FO63" s="446">
        <v>1</v>
      </c>
      <c r="FP63" s="466"/>
      <c r="FQ63" s="466"/>
      <c r="FR63" s="453">
        <f t="shared" si="2156"/>
        <v>26</v>
      </c>
      <c r="FS63" s="453">
        <f t="shared" si="2156"/>
        <v>1</v>
      </c>
      <c r="FT63" s="465">
        <v>41</v>
      </c>
      <c r="FU63" s="446">
        <v>23</v>
      </c>
      <c r="FV63" s="466">
        <v>7</v>
      </c>
      <c r="FW63" s="466">
        <v>1</v>
      </c>
      <c r="FX63" s="453">
        <f t="shared" si="2157"/>
        <v>48</v>
      </c>
      <c r="FY63" s="453">
        <f t="shared" si="2157"/>
        <v>24</v>
      </c>
      <c r="FZ63" s="465"/>
      <c r="GA63" s="446"/>
      <c r="GB63" s="466"/>
      <c r="GC63" s="466"/>
      <c r="GD63" s="453">
        <f t="shared" si="2158"/>
        <v>0</v>
      </c>
      <c r="GE63" s="453">
        <f t="shared" si="2158"/>
        <v>0</v>
      </c>
      <c r="GF63" s="465">
        <v>79</v>
      </c>
      <c r="GG63" s="446">
        <v>87</v>
      </c>
      <c r="GH63" s="466">
        <v>5</v>
      </c>
      <c r="GI63" s="466">
        <v>10</v>
      </c>
      <c r="GJ63" s="453">
        <f t="shared" si="2159"/>
        <v>84</v>
      </c>
      <c r="GK63" s="453">
        <f t="shared" si="2159"/>
        <v>97</v>
      </c>
      <c r="GL63" s="465">
        <v>8</v>
      </c>
      <c r="GM63" s="446">
        <v>18</v>
      </c>
      <c r="GN63" s="466">
        <v>2</v>
      </c>
      <c r="GO63" s="466">
        <v>1</v>
      </c>
      <c r="GP63" s="453">
        <f t="shared" si="2160"/>
        <v>10</v>
      </c>
      <c r="GQ63" s="453">
        <f t="shared" si="2160"/>
        <v>19</v>
      </c>
      <c r="GR63" s="465"/>
      <c r="GS63" s="446">
        <v>6</v>
      </c>
      <c r="GT63" s="466"/>
      <c r="GU63" s="466"/>
      <c r="GV63" s="353">
        <f t="shared" si="2161"/>
        <v>0</v>
      </c>
      <c r="GW63" s="353">
        <f t="shared" si="2161"/>
        <v>6</v>
      </c>
      <c r="GX63" s="513">
        <v>38</v>
      </c>
      <c r="GY63" s="514">
        <v>39</v>
      </c>
      <c r="GZ63" s="514">
        <v>27</v>
      </c>
      <c r="HA63" s="514">
        <v>36</v>
      </c>
      <c r="HB63" s="514">
        <v>44</v>
      </c>
      <c r="HC63" s="514">
        <v>82</v>
      </c>
      <c r="HD63" s="514">
        <f>+HC63-36</f>
        <v>46</v>
      </c>
      <c r="HE63" s="514">
        <v>10</v>
      </c>
      <c r="HF63" s="515">
        <v>86</v>
      </c>
      <c r="HG63" s="513">
        <v>2</v>
      </c>
      <c r="HH63" s="514">
        <v>1</v>
      </c>
      <c r="HI63" s="514">
        <v>0</v>
      </c>
      <c r="HJ63" s="514"/>
      <c r="HK63" s="514">
        <v>39</v>
      </c>
      <c r="HL63" s="514">
        <v>0</v>
      </c>
      <c r="HM63" s="514">
        <v>21</v>
      </c>
      <c r="HN63" s="514"/>
      <c r="HO63" s="515"/>
      <c r="HP63" s="492">
        <f t="shared" si="2162"/>
        <v>40</v>
      </c>
      <c r="HQ63" s="493">
        <f t="shared" si="2163"/>
        <v>40</v>
      </c>
      <c r="HR63" s="493">
        <f t="shared" si="2164"/>
        <v>27</v>
      </c>
      <c r="HS63" s="493">
        <f t="shared" si="2165"/>
        <v>36</v>
      </c>
      <c r="HT63" s="493">
        <f t="shared" si="2166"/>
        <v>83</v>
      </c>
      <c r="HU63" s="493">
        <f t="shared" si="2167"/>
        <v>82</v>
      </c>
      <c r="HV63" s="493">
        <f t="shared" si="2168"/>
        <v>67</v>
      </c>
      <c r="HW63" s="493">
        <f t="shared" si="2169"/>
        <v>10</v>
      </c>
      <c r="HX63" s="493">
        <f t="shared" si="2170"/>
        <v>86</v>
      </c>
      <c r="HY63" s="492">
        <f t="shared" si="226"/>
        <v>238</v>
      </c>
      <c r="HZ63" s="493">
        <f t="shared" si="227"/>
        <v>365</v>
      </c>
      <c r="IA63" s="493">
        <f t="shared" si="228"/>
        <v>172</v>
      </c>
      <c r="IB63" s="493">
        <f t="shared" si="229"/>
        <v>186</v>
      </c>
      <c r="IC63" s="516">
        <f t="shared" si="230"/>
        <v>343</v>
      </c>
      <c r="ID63" s="516">
        <f t="shared" si="231"/>
        <v>320</v>
      </c>
      <c r="IE63" s="516">
        <f t="shared" si="232"/>
        <v>366</v>
      </c>
      <c r="IF63" s="516">
        <f t="shared" si="233"/>
        <v>313</v>
      </c>
      <c r="IG63" s="516">
        <f t="shared" si="233"/>
        <v>455</v>
      </c>
      <c r="IH63" s="492">
        <f t="shared" si="234"/>
        <v>123</v>
      </c>
      <c r="II63" s="493">
        <f t="shared" si="235"/>
        <v>175</v>
      </c>
      <c r="IJ63" s="493">
        <f t="shared" si="236"/>
        <v>8</v>
      </c>
      <c r="IK63" s="493">
        <f t="shared" si="237"/>
        <v>8</v>
      </c>
      <c r="IL63" s="493">
        <f t="shared" si="238"/>
        <v>159</v>
      </c>
      <c r="IM63" s="493">
        <f t="shared" si="239"/>
        <v>12</v>
      </c>
      <c r="IN63" s="493">
        <f t="shared" si="240"/>
        <v>54</v>
      </c>
      <c r="IO63" s="493">
        <f t="shared" si="241"/>
        <v>77</v>
      </c>
      <c r="IP63" s="493">
        <f t="shared" si="241"/>
        <v>112</v>
      </c>
      <c r="IQ63" s="492">
        <f t="shared" si="242"/>
        <v>361</v>
      </c>
      <c r="IR63" s="493">
        <f t="shared" si="243"/>
        <v>540</v>
      </c>
      <c r="IS63" s="493">
        <f t="shared" si="244"/>
        <v>180</v>
      </c>
      <c r="IT63" s="493">
        <f t="shared" si="245"/>
        <v>194</v>
      </c>
      <c r="IU63" s="493">
        <f t="shared" si="246"/>
        <v>502</v>
      </c>
      <c r="IV63" s="493">
        <f t="shared" si="247"/>
        <v>332</v>
      </c>
      <c r="IW63" s="493">
        <f t="shared" si="248"/>
        <v>420</v>
      </c>
      <c r="IX63" s="493">
        <f t="shared" si="249"/>
        <v>390</v>
      </c>
      <c r="IY63" s="493">
        <f t="shared" si="249"/>
        <v>567</v>
      </c>
      <c r="IZ63" s="513">
        <v>114</v>
      </c>
      <c r="JA63" s="514">
        <v>224</v>
      </c>
      <c r="JB63" s="514">
        <v>118</v>
      </c>
      <c r="JC63" s="514">
        <v>133</v>
      </c>
      <c r="JD63" s="514">
        <v>250</v>
      </c>
      <c r="JE63" s="514">
        <v>194</v>
      </c>
      <c r="JF63" s="514">
        <f>+JE63+37</f>
        <v>231</v>
      </c>
      <c r="JG63" s="514">
        <v>268</v>
      </c>
      <c r="JH63" s="515">
        <v>421</v>
      </c>
      <c r="JI63" s="513">
        <v>34</v>
      </c>
      <c r="JJ63" s="514">
        <v>33</v>
      </c>
      <c r="JK63" s="514">
        <v>0</v>
      </c>
      <c r="JL63" s="514"/>
      <c r="JM63" s="514">
        <v>111</v>
      </c>
      <c r="JN63" s="514">
        <v>0</v>
      </c>
      <c r="JO63" s="514">
        <v>54</v>
      </c>
      <c r="JP63" s="514">
        <v>34</v>
      </c>
      <c r="JQ63" s="515">
        <v>111</v>
      </c>
      <c r="JR63" s="492">
        <f t="shared" si="2171"/>
        <v>148</v>
      </c>
      <c r="JS63" s="493">
        <f t="shared" si="2172"/>
        <v>257</v>
      </c>
      <c r="JT63" s="493">
        <f t="shared" si="2173"/>
        <v>118</v>
      </c>
      <c r="JU63" s="493">
        <f t="shared" si="2174"/>
        <v>133</v>
      </c>
      <c r="JV63" s="493">
        <f t="shared" si="2175"/>
        <v>361</v>
      </c>
      <c r="JW63" s="493">
        <f t="shared" si="2176"/>
        <v>194</v>
      </c>
      <c r="JX63" s="493">
        <f t="shared" si="2177"/>
        <v>285</v>
      </c>
      <c r="JY63" s="493">
        <f t="shared" si="2178"/>
        <v>302</v>
      </c>
      <c r="JZ63" s="493">
        <f t="shared" si="2178"/>
        <v>532</v>
      </c>
      <c r="KA63" s="513">
        <v>124</v>
      </c>
      <c r="KB63" s="514">
        <v>141</v>
      </c>
      <c r="KC63" s="514">
        <v>54</v>
      </c>
      <c r="KD63" s="514">
        <v>53</v>
      </c>
      <c r="KE63" s="514">
        <v>93</v>
      </c>
      <c r="KF63" s="514">
        <v>126</v>
      </c>
      <c r="KG63" s="514">
        <v>135</v>
      </c>
      <c r="KH63" s="514">
        <v>45</v>
      </c>
      <c r="KI63" s="515">
        <v>34</v>
      </c>
      <c r="KJ63" s="513">
        <v>89</v>
      </c>
      <c r="KK63" s="514">
        <v>142</v>
      </c>
      <c r="KL63" s="514">
        <v>8</v>
      </c>
      <c r="KM63" s="514">
        <v>8</v>
      </c>
      <c r="KN63" s="514">
        <v>48</v>
      </c>
      <c r="KO63" s="514">
        <v>12</v>
      </c>
      <c r="KP63" s="514"/>
      <c r="KQ63" s="514">
        <v>43</v>
      </c>
      <c r="KR63" s="515">
        <v>1</v>
      </c>
      <c r="KS63" s="492">
        <f t="shared" si="2179"/>
        <v>213</v>
      </c>
      <c r="KT63" s="493">
        <f t="shared" si="2180"/>
        <v>283</v>
      </c>
      <c r="KU63" s="493">
        <f t="shared" si="2181"/>
        <v>62</v>
      </c>
      <c r="KV63" s="493">
        <f t="shared" si="2182"/>
        <v>61</v>
      </c>
      <c r="KW63" s="493">
        <f t="shared" si="2183"/>
        <v>141</v>
      </c>
      <c r="KX63" s="493">
        <f t="shared" si="2184"/>
        <v>138</v>
      </c>
      <c r="KY63" s="493">
        <f t="shared" si="2185"/>
        <v>135</v>
      </c>
      <c r="KZ63" s="493">
        <f t="shared" si="2186"/>
        <v>88</v>
      </c>
      <c r="LA63" s="493">
        <f t="shared" si="2186"/>
        <v>35</v>
      </c>
      <c r="LB63" s="492">
        <f t="shared" si="258"/>
        <v>240</v>
      </c>
      <c r="LC63" s="493">
        <f t="shared" si="259"/>
        <v>360</v>
      </c>
      <c r="LD63" s="493">
        <f t="shared" si="260"/>
        <v>195</v>
      </c>
      <c r="LE63" s="493">
        <f t="shared" si="261"/>
        <v>197</v>
      </c>
      <c r="LF63" s="516">
        <f t="shared" si="262"/>
        <v>202</v>
      </c>
      <c r="LG63" s="516">
        <f t="shared" si="263"/>
        <v>211</v>
      </c>
      <c r="LH63" s="516">
        <f t="shared" si="264"/>
        <v>154</v>
      </c>
      <c r="LI63" s="516">
        <f t="shared" si="265"/>
        <v>66</v>
      </c>
      <c r="LJ63" s="516">
        <f t="shared" si="265"/>
        <v>160</v>
      </c>
      <c r="LK63" s="492">
        <f t="shared" si="266"/>
        <v>391</v>
      </c>
      <c r="LL63" s="493">
        <f t="shared" si="267"/>
        <v>44</v>
      </c>
      <c r="LM63" s="493">
        <f t="shared" si="268"/>
        <v>9</v>
      </c>
      <c r="LN63" s="493">
        <f t="shared" si="269"/>
        <v>9</v>
      </c>
      <c r="LO63" s="493">
        <f t="shared" si="270"/>
        <v>222</v>
      </c>
      <c r="LP63" s="493">
        <f t="shared" si="271"/>
        <v>35</v>
      </c>
      <c r="LQ63" s="493">
        <f t="shared" si="272"/>
        <v>0</v>
      </c>
      <c r="LR63" s="493">
        <f t="shared" si="273"/>
        <v>58</v>
      </c>
      <c r="LS63" s="493">
        <f t="shared" si="273"/>
        <v>69</v>
      </c>
      <c r="LT63" s="492">
        <f t="shared" si="274"/>
        <v>631</v>
      </c>
      <c r="LU63" s="493">
        <f t="shared" si="275"/>
        <v>404</v>
      </c>
      <c r="LV63" s="493">
        <f t="shared" si="276"/>
        <v>204</v>
      </c>
      <c r="LW63" s="493">
        <f t="shared" si="277"/>
        <v>206</v>
      </c>
      <c r="LX63" s="493">
        <f t="shared" si="278"/>
        <v>424</v>
      </c>
      <c r="LY63" s="493">
        <f t="shared" si="279"/>
        <v>246</v>
      </c>
      <c r="LZ63" s="493">
        <f t="shared" si="280"/>
        <v>154</v>
      </c>
      <c r="MA63" s="493">
        <f t="shared" si="281"/>
        <v>124</v>
      </c>
      <c r="MB63" s="493">
        <f t="shared" si="281"/>
        <v>229</v>
      </c>
      <c r="MC63" s="513">
        <v>150</v>
      </c>
      <c r="MD63" s="514">
        <v>220</v>
      </c>
      <c r="ME63" s="514">
        <v>110</v>
      </c>
      <c r="MF63" s="514">
        <v>113</v>
      </c>
      <c r="MG63" s="514">
        <v>100</v>
      </c>
      <c r="MH63" s="514">
        <v>155</v>
      </c>
      <c r="MI63" s="514">
        <v>120</v>
      </c>
      <c r="MJ63" s="514">
        <v>34</v>
      </c>
      <c r="MK63" s="515">
        <v>127</v>
      </c>
      <c r="ML63" s="513">
        <v>383</v>
      </c>
      <c r="MM63" s="514">
        <v>44</v>
      </c>
      <c r="MN63" s="514">
        <v>8</v>
      </c>
      <c r="MO63" s="514">
        <v>8</v>
      </c>
      <c r="MP63" s="514">
        <v>169</v>
      </c>
      <c r="MQ63" s="514">
        <v>13</v>
      </c>
      <c r="MR63" s="514"/>
      <c r="MS63" s="514">
        <v>49</v>
      </c>
      <c r="MT63" s="515">
        <v>60</v>
      </c>
      <c r="MU63" s="492">
        <f t="shared" si="2187"/>
        <v>533</v>
      </c>
      <c r="MV63" s="493">
        <f t="shared" si="2188"/>
        <v>264</v>
      </c>
      <c r="MW63" s="493">
        <f t="shared" si="2189"/>
        <v>118</v>
      </c>
      <c r="MX63" s="493">
        <f t="shared" si="2190"/>
        <v>121</v>
      </c>
      <c r="MY63" s="493">
        <f t="shared" si="2191"/>
        <v>269</v>
      </c>
      <c r="MZ63" s="493">
        <f t="shared" si="2192"/>
        <v>168</v>
      </c>
      <c r="NA63" s="493">
        <f t="shared" si="2193"/>
        <v>120</v>
      </c>
      <c r="NB63" s="493">
        <f t="shared" si="2194"/>
        <v>83</v>
      </c>
      <c r="NC63" s="493">
        <f t="shared" si="2194"/>
        <v>187</v>
      </c>
      <c r="ND63" s="513">
        <v>36</v>
      </c>
      <c r="NE63" s="514">
        <v>67</v>
      </c>
      <c r="NF63" s="514">
        <v>31</v>
      </c>
      <c r="NG63" s="514">
        <v>31</v>
      </c>
      <c r="NH63" s="514">
        <v>73</v>
      </c>
      <c r="NI63" s="514">
        <v>27</v>
      </c>
      <c r="NJ63" s="514">
        <v>22</v>
      </c>
      <c r="NK63" s="514">
        <v>18</v>
      </c>
      <c r="NL63" s="515">
        <v>11</v>
      </c>
      <c r="NM63" s="513">
        <v>7</v>
      </c>
      <c r="NN63" s="514"/>
      <c r="NO63" s="514">
        <v>1</v>
      </c>
      <c r="NP63" s="514">
        <v>1</v>
      </c>
      <c r="NQ63" s="514">
        <v>18</v>
      </c>
      <c r="NR63" s="514">
        <v>10</v>
      </c>
      <c r="NS63" s="514"/>
      <c r="NT63" s="514"/>
      <c r="NU63" s="515"/>
      <c r="NV63" s="492">
        <f t="shared" si="2195"/>
        <v>43</v>
      </c>
      <c r="NW63" s="493">
        <f t="shared" si="2196"/>
        <v>67</v>
      </c>
      <c r="NX63" s="493">
        <f t="shared" si="2197"/>
        <v>32</v>
      </c>
      <c r="NY63" s="493">
        <f t="shared" si="2198"/>
        <v>32</v>
      </c>
      <c r="NZ63" s="493">
        <f t="shared" si="2199"/>
        <v>91</v>
      </c>
      <c r="OA63" s="493">
        <f t="shared" si="2200"/>
        <v>37</v>
      </c>
      <c r="OB63" s="493">
        <f t="shared" si="2201"/>
        <v>22</v>
      </c>
      <c r="OC63" s="493">
        <f t="shared" si="2202"/>
        <v>18</v>
      </c>
      <c r="OD63" s="493">
        <f t="shared" si="2202"/>
        <v>11</v>
      </c>
      <c r="OE63" s="513">
        <v>54</v>
      </c>
      <c r="OF63" s="514">
        <v>73</v>
      </c>
      <c r="OG63" s="514">
        <v>54</v>
      </c>
      <c r="OH63" s="514">
        <v>53</v>
      </c>
      <c r="OI63" s="514">
        <v>29</v>
      </c>
      <c r="OJ63" s="514">
        <v>29</v>
      </c>
      <c r="OK63" s="514">
        <v>12</v>
      </c>
      <c r="OL63" s="514">
        <v>14</v>
      </c>
      <c r="OM63" s="515">
        <v>22</v>
      </c>
      <c r="ON63" s="513">
        <v>1</v>
      </c>
      <c r="OO63" s="514">
        <v>0</v>
      </c>
      <c r="OP63" s="514">
        <v>0</v>
      </c>
      <c r="OQ63" s="514"/>
      <c r="OR63" s="514">
        <v>35</v>
      </c>
      <c r="OS63" s="514">
        <v>12</v>
      </c>
      <c r="OT63" s="514"/>
      <c r="OU63" s="514">
        <v>9</v>
      </c>
      <c r="OV63" s="515">
        <v>9</v>
      </c>
      <c r="OW63" s="492">
        <f t="shared" si="2203"/>
        <v>55</v>
      </c>
      <c r="OX63" s="493">
        <f t="shared" si="2204"/>
        <v>73</v>
      </c>
      <c r="OY63" s="493">
        <f t="shared" si="2205"/>
        <v>54</v>
      </c>
      <c r="OZ63" s="493">
        <f t="shared" si="2206"/>
        <v>53</v>
      </c>
      <c r="PA63" s="493">
        <f t="shared" si="2207"/>
        <v>64</v>
      </c>
      <c r="PB63" s="493">
        <f t="shared" si="2208"/>
        <v>41</v>
      </c>
      <c r="PC63" s="493">
        <f t="shared" si="2209"/>
        <v>12</v>
      </c>
      <c r="PD63" s="493">
        <f t="shared" si="2210"/>
        <v>23</v>
      </c>
      <c r="PE63" s="493">
        <f t="shared" si="2210"/>
        <v>31</v>
      </c>
      <c r="PF63" s="277"/>
      <c r="PG63" s="277"/>
    </row>
    <row r="64" spans="1:423" x14ac:dyDescent="0.2">
      <c r="CY64" s="279"/>
      <c r="CZ64" s="279"/>
      <c r="DA64" s="279"/>
      <c r="DB64" s="280"/>
      <c r="DC64" s="280"/>
      <c r="DD64" s="280"/>
      <c r="DH64" s="279"/>
      <c r="DI64" s="280"/>
      <c r="DJ64" s="280"/>
      <c r="DK64" s="280"/>
      <c r="DL64" s="279"/>
      <c r="DM64" s="280"/>
      <c r="DN64" s="280"/>
      <c r="DO64" s="280"/>
      <c r="DS64" s="283"/>
      <c r="DT64" s="282"/>
      <c r="DU64" s="282"/>
      <c r="DV64" s="282"/>
      <c r="DW64" s="280"/>
      <c r="DX64" s="282"/>
      <c r="DY64" s="282"/>
      <c r="DZ64" s="280"/>
      <c r="GX64" s="503"/>
      <c r="GY64" s="502"/>
      <c r="GZ64" s="502"/>
      <c r="HA64" s="502"/>
      <c r="HB64" s="502"/>
      <c r="HC64" s="503"/>
      <c r="HD64" s="503"/>
      <c r="HE64" s="503"/>
      <c r="HG64" s="502"/>
      <c r="HH64" s="503"/>
      <c r="HI64" s="503"/>
      <c r="HJ64" s="503"/>
      <c r="HK64" s="502"/>
      <c r="HL64" s="503"/>
      <c r="HM64" s="503"/>
      <c r="HN64" s="503"/>
      <c r="HP64" s="517"/>
      <c r="HQ64" s="518"/>
      <c r="HR64" s="518"/>
      <c r="HS64" s="518"/>
      <c r="HT64" s="503"/>
      <c r="HU64" s="518"/>
      <c r="HV64" s="518"/>
      <c r="HW64" s="503"/>
      <c r="HY64" s="506"/>
      <c r="HZ64" s="507"/>
      <c r="IA64" s="507"/>
      <c r="IB64" s="507"/>
      <c r="IC64" s="507"/>
      <c r="ID64" s="506"/>
      <c r="IE64" s="506"/>
      <c r="IF64" s="503"/>
      <c r="IH64" s="507"/>
      <c r="II64" s="506"/>
      <c r="IJ64" s="506"/>
      <c r="IK64" s="507"/>
      <c r="IL64" s="507"/>
      <c r="IM64" s="506"/>
      <c r="IN64" s="506"/>
      <c r="IO64" s="503"/>
      <c r="IQ64" s="507"/>
      <c r="IR64" s="506"/>
      <c r="IS64" s="506"/>
      <c r="IT64" s="507"/>
      <c r="IU64" s="506"/>
      <c r="IV64" s="506"/>
      <c r="IW64" s="506"/>
      <c r="IX64" s="503"/>
      <c r="IZ64" s="503"/>
      <c r="JA64" s="502"/>
      <c r="JB64" s="502"/>
      <c r="JC64" s="502"/>
      <c r="JD64" s="502"/>
      <c r="JE64" s="503"/>
      <c r="JF64" s="503"/>
      <c r="JG64" s="503"/>
      <c r="JI64" s="502"/>
      <c r="JJ64" s="503"/>
      <c r="JK64" s="503"/>
      <c r="JL64" s="503"/>
      <c r="JM64" s="502"/>
      <c r="JN64" s="503"/>
      <c r="JO64" s="503"/>
      <c r="JP64" s="503"/>
      <c r="JR64" s="517"/>
      <c r="JS64" s="518"/>
      <c r="JT64" s="518"/>
      <c r="JU64" s="518"/>
      <c r="JV64" s="503"/>
      <c r="JW64" s="518"/>
      <c r="JX64" s="518"/>
      <c r="JY64" s="503"/>
      <c r="KA64" s="503"/>
      <c r="KB64" s="502"/>
      <c r="KC64" s="502"/>
      <c r="KD64" s="502"/>
      <c r="KE64" s="502"/>
      <c r="KF64" s="503"/>
      <c r="KG64" s="503"/>
      <c r="KH64" s="503"/>
      <c r="KJ64" s="502"/>
      <c r="KK64" s="503"/>
      <c r="KL64" s="503"/>
      <c r="KM64" s="503"/>
      <c r="KN64" s="502"/>
      <c r="KO64" s="503"/>
      <c r="KP64" s="503"/>
      <c r="KQ64" s="503"/>
      <c r="KS64" s="517"/>
      <c r="KT64" s="518"/>
      <c r="KU64" s="518"/>
      <c r="KV64" s="518"/>
      <c r="KW64" s="503"/>
      <c r="KX64" s="518"/>
      <c r="KY64" s="518"/>
      <c r="KZ64" s="503"/>
      <c r="LB64" s="506"/>
      <c r="LC64" s="507"/>
      <c r="LD64" s="507"/>
      <c r="LE64" s="507"/>
      <c r="LF64" s="507"/>
      <c r="LG64" s="507"/>
      <c r="LH64" s="507"/>
      <c r="LI64" s="506"/>
      <c r="LK64" s="507"/>
      <c r="LL64" s="506"/>
      <c r="LM64" s="506"/>
      <c r="LN64" s="507"/>
      <c r="LO64" s="507"/>
      <c r="LP64" s="506"/>
      <c r="LQ64" s="506"/>
      <c r="LR64" s="506"/>
      <c r="LT64" s="507"/>
      <c r="LU64" s="506"/>
      <c r="LV64" s="506"/>
      <c r="LW64" s="507"/>
      <c r="LX64" s="507"/>
      <c r="LY64" s="506"/>
      <c r="LZ64" s="506"/>
      <c r="MA64" s="506"/>
      <c r="MC64" s="503"/>
      <c r="MD64" s="502"/>
      <c r="ME64" s="502"/>
      <c r="MF64" s="502"/>
      <c r="MG64" s="502"/>
      <c r="MH64" s="503"/>
      <c r="MI64" s="503"/>
      <c r="MJ64" s="503"/>
      <c r="ML64" s="502"/>
      <c r="MM64" s="503"/>
      <c r="MN64" s="503"/>
      <c r="MO64" s="503"/>
      <c r="MP64" s="502"/>
      <c r="MQ64" s="503"/>
      <c r="MR64" s="503"/>
      <c r="MS64" s="503"/>
      <c r="MU64" s="517"/>
      <c r="MV64" s="518"/>
      <c r="MW64" s="518"/>
      <c r="MX64" s="518"/>
      <c r="MY64" s="503"/>
      <c r="MZ64" s="518"/>
      <c r="NA64" s="518"/>
      <c r="NB64" s="503"/>
      <c r="ND64" s="503"/>
      <c r="NE64" s="502"/>
      <c r="NF64" s="502"/>
      <c r="NG64" s="502"/>
      <c r="NH64" s="502"/>
      <c r="NI64" s="503"/>
      <c r="NJ64" s="503"/>
      <c r="NK64" s="503"/>
      <c r="NM64" s="502"/>
      <c r="NN64" s="503"/>
      <c r="NO64" s="503"/>
      <c r="NP64" s="503"/>
      <c r="NQ64" s="502"/>
      <c r="NR64" s="503"/>
      <c r="NS64" s="503"/>
      <c r="NT64" s="503"/>
      <c r="NV64" s="517"/>
      <c r="NW64" s="518"/>
      <c r="NX64" s="518"/>
      <c r="NY64" s="518"/>
      <c r="NZ64" s="503"/>
      <c r="OA64" s="518"/>
      <c r="OB64" s="518"/>
      <c r="OC64" s="503"/>
      <c r="OE64" s="503"/>
      <c r="OF64" s="502"/>
      <c r="OG64" s="502"/>
      <c r="OH64" s="502"/>
      <c r="OI64" s="502"/>
      <c r="OJ64" s="503"/>
      <c r="OK64" s="503"/>
      <c r="OL64" s="503"/>
      <c r="ON64" s="502"/>
      <c r="OO64" s="503"/>
      <c r="OP64" s="503"/>
      <c r="OQ64" s="503"/>
      <c r="OR64" s="502"/>
      <c r="OS64" s="503"/>
      <c r="OT64" s="503"/>
      <c r="OU64" s="503"/>
      <c r="OW64" s="517"/>
      <c r="OX64" s="518"/>
      <c r="OY64" s="518"/>
      <c r="OZ64" s="518"/>
      <c r="PA64" s="503"/>
      <c r="PB64" s="518"/>
      <c r="PC64" s="518"/>
      <c r="PD64" s="503"/>
      <c r="PF64" s="283"/>
      <c r="PG64" s="283"/>
    </row>
    <row r="65" spans="2:423" s="89" customFormat="1" x14ac:dyDescent="0.2">
      <c r="B65" s="40" t="s">
        <v>77</v>
      </c>
      <c r="C65" s="40"/>
      <c r="D65" s="40"/>
      <c r="E65" s="40"/>
      <c r="F65" s="40"/>
      <c r="G65" s="41"/>
      <c r="H65" s="41"/>
      <c r="I65" s="41"/>
      <c r="J65" s="41"/>
      <c r="K65" s="41"/>
      <c r="L65" s="41"/>
      <c r="M65" s="40"/>
      <c r="N65" s="41"/>
      <c r="O65" s="41"/>
      <c r="P65" s="40"/>
      <c r="Q65" s="40"/>
      <c r="R65" s="40"/>
      <c r="S65" s="40"/>
      <c r="T65" s="41"/>
      <c r="U65" s="41"/>
      <c r="V65" s="41"/>
      <c r="W65" s="41"/>
      <c r="X65" s="40"/>
      <c r="Y65" s="41"/>
      <c r="Z65" s="41"/>
      <c r="AA65" s="40"/>
      <c r="AB65" s="41"/>
      <c r="AC65" s="41"/>
      <c r="AD65" s="41"/>
      <c r="AE65" s="41"/>
      <c r="AF65" s="41"/>
      <c r="AG65" s="41"/>
      <c r="AH65" s="41"/>
      <c r="AI65" s="32"/>
      <c r="AJ65" s="31"/>
      <c r="AK65" s="31"/>
      <c r="AL65" s="31"/>
      <c r="AM65" s="31"/>
      <c r="AN65" s="32"/>
      <c r="AO65" s="32"/>
      <c r="AP65" s="32"/>
      <c r="AQ65" s="32"/>
      <c r="AR65" s="32"/>
      <c r="AS65" s="32"/>
      <c r="AT65" s="31"/>
      <c r="AU65" s="32"/>
      <c r="AV65" s="32"/>
      <c r="AW65" s="32"/>
      <c r="AX65" s="31"/>
      <c r="AY65" s="32"/>
      <c r="AZ65" s="32"/>
      <c r="BA65" s="32"/>
      <c r="BB65" s="32"/>
      <c r="BC65" s="32"/>
      <c r="BD65" s="32"/>
      <c r="BF65" s="90"/>
      <c r="BG65" s="90"/>
      <c r="BH65" s="90"/>
      <c r="BI65" s="32"/>
      <c r="BJ65" s="90"/>
      <c r="BK65" s="90"/>
      <c r="BL65" s="32"/>
      <c r="BM65" s="32"/>
      <c r="BN65" s="32"/>
      <c r="BO65" s="32"/>
      <c r="BP65" s="32"/>
      <c r="BQ65" s="32"/>
      <c r="BR65" s="32"/>
      <c r="BS65" s="40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40"/>
      <c r="CP65" s="32"/>
      <c r="CQ65" s="32"/>
      <c r="CR65" s="32"/>
      <c r="CS65" s="32"/>
      <c r="CT65" s="32"/>
      <c r="CU65" s="32"/>
      <c r="CV65" s="32"/>
      <c r="CW65" s="32"/>
      <c r="CX65" s="31"/>
      <c r="CY65" s="279"/>
      <c r="CZ65" s="279"/>
      <c r="DA65" s="279"/>
      <c r="DB65" s="280"/>
      <c r="DC65" s="280"/>
      <c r="DD65" s="280"/>
      <c r="DE65" s="32"/>
      <c r="DF65" s="32"/>
      <c r="DG65" s="32"/>
      <c r="DH65" s="279"/>
      <c r="DI65" s="280"/>
      <c r="DJ65" s="280"/>
      <c r="DK65" s="280"/>
      <c r="DL65" s="279"/>
      <c r="DM65" s="280"/>
      <c r="DN65" s="280"/>
      <c r="DO65" s="280"/>
      <c r="DP65" s="32"/>
      <c r="DQ65" s="32"/>
      <c r="DR65" s="32"/>
      <c r="DS65" s="283"/>
      <c r="DT65" s="282"/>
      <c r="DU65" s="282"/>
      <c r="DV65" s="282"/>
      <c r="DW65" s="280"/>
      <c r="DX65" s="282"/>
      <c r="DY65" s="282"/>
      <c r="DZ65" s="280"/>
      <c r="EA65" s="32"/>
      <c r="EB65" s="32"/>
      <c r="EC65" s="32"/>
      <c r="GX65" s="503"/>
      <c r="GY65" s="502"/>
      <c r="GZ65" s="502"/>
      <c r="HA65" s="502"/>
      <c r="HB65" s="502"/>
      <c r="HC65" s="503"/>
      <c r="HD65" s="503"/>
      <c r="HE65" s="503"/>
      <c r="HF65" s="504"/>
      <c r="HG65" s="502"/>
      <c r="HH65" s="503"/>
      <c r="HI65" s="503"/>
      <c r="HJ65" s="503"/>
      <c r="HK65" s="502"/>
      <c r="HL65" s="503"/>
      <c r="HM65" s="503"/>
      <c r="HN65" s="503"/>
      <c r="HO65" s="504"/>
      <c r="HP65" s="517"/>
      <c r="HQ65" s="518"/>
      <c r="HR65" s="518"/>
      <c r="HS65" s="518"/>
      <c r="HT65" s="503"/>
      <c r="HU65" s="518"/>
      <c r="HV65" s="518"/>
      <c r="HW65" s="503"/>
      <c r="HX65" s="504"/>
      <c r="HY65" s="506"/>
      <c r="HZ65" s="507"/>
      <c r="IA65" s="507"/>
      <c r="IB65" s="507"/>
      <c r="IC65" s="507"/>
      <c r="ID65" s="506"/>
      <c r="IE65" s="506"/>
      <c r="IF65" s="503"/>
      <c r="IG65" s="504"/>
      <c r="IH65" s="507"/>
      <c r="II65" s="506"/>
      <c r="IJ65" s="506"/>
      <c r="IK65" s="507"/>
      <c r="IL65" s="507"/>
      <c r="IM65" s="506"/>
      <c r="IN65" s="506"/>
      <c r="IO65" s="503"/>
      <c r="IP65" s="504"/>
      <c r="IQ65" s="507"/>
      <c r="IR65" s="506"/>
      <c r="IS65" s="506"/>
      <c r="IT65" s="507"/>
      <c r="IU65" s="506"/>
      <c r="IV65" s="506"/>
      <c r="IW65" s="506"/>
      <c r="IX65" s="503"/>
      <c r="IY65" s="504"/>
      <c r="IZ65" s="503"/>
      <c r="JA65" s="502"/>
      <c r="JB65" s="502"/>
      <c r="JC65" s="502"/>
      <c r="JD65" s="502"/>
      <c r="JE65" s="503"/>
      <c r="JF65" s="503"/>
      <c r="JG65" s="503"/>
      <c r="JH65" s="504"/>
      <c r="JI65" s="502"/>
      <c r="JJ65" s="503"/>
      <c r="JK65" s="503"/>
      <c r="JL65" s="503"/>
      <c r="JM65" s="502"/>
      <c r="JN65" s="503"/>
      <c r="JO65" s="503"/>
      <c r="JP65" s="503"/>
      <c r="JQ65" s="504"/>
      <c r="JR65" s="517"/>
      <c r="JS65" s="518"/>
      <c r="JT65" s="518"/>
      <c r="JU65" s="518"/>
      <c r="JV65" s="503"/>
      <c r="JW65" s="518"/>
      <c r="JX65" s="518"/>
      <c r="JY65" s="503"/>
      <c r="JZ65" s="504"/>
      <c r="KA65" s="503"/>
      <c r="KB65" s="502"/>
      <c r="KC65" s="502"/>
      <c r="KD65" s="502"/>
      <c r="KE65" s="502"/>
      <c r="KF65" s="503"/>
      <c r="KG65" s="503"/>
      <c r="KH65" s="503"/>
      <c r="KI65" s="504"/>
      <c r="KJ65" s="502"/>
      <c r="KK65" s="503"/>
      <c r="KL65" s="503"/>
      <c r="KM65" s="503"/>
      <c r="KN65" s="502"/>
      <c r="KO65" s="503"/>
      <c r="KP65" s="503"/>
      <c r="KQ65" s="503"/>
      <c r="KR65" s="504"/>
      <c r="KS65" s="517"/>
      <c r="KT65" s="518"/>
      <c r="KU65" s="518"/>
      <c r="KV65" s="518"/>
      <c r="KW65" s="503"/>
      <c r="KX65" s="518"/>
      <c r="KY65" s="518"/>
      <c r="KZ65" s="503"/>
      <c r="LA65" s="504"/>
      <c r="LB65" s="506"/>
      <c r="LC65" s="507"/>
      <c r="LD65" s="507"/>
      <c r="LE65" s="507"/>
      <c r="LF65" s="507"/>
      <c r="LG65" s="507"/>
      <c r="LH65" s="507"/>
      <c r="LI65" s="506"/>
      <c r="LJ65" s="504"/>
      <c r="LK65" s="507"/>
      <c r="LL65" s="506"/>
      <c r="LM65" s="506"/>
      <c r="LN65" s="507"/>
      <c r="LO65" s="507"/>
      <c r="LP65" s="506"/>
      <c r="LQ65" s="506"/>
      <c r="LR65" s="506"/>
      <c r="LS65" s="504"/>
      <c r="LT65" s="507"/>
      <c r="LU65" s="506"/>
      <c r="LV65" s="506"/>
      <c r="LW65" s="507"/>
      <c r="LX65" s="507"/>
      <c r="LY65" s="506"/>
      <c r="LZ65" s="506"/>
      <c r="MA65" s="506"/>
      <c r="MB65" s="504"/>
      <c r="MC65" s="503"/>
      <c r="MD65" s="502"/>
      <c r="ME65" s="502"/>
      <c r="MF65" s="502"/>
      <c r="MG65" s="502"/>
      <c r="MH65" s="503"/>
      <c r="MI65" s="503"/>
      <c r="MJ65" s="503"/>
      <c r="MK65" s="504"/>
      <c r="ML65" s="502"/>
      <c r="MM65" s="503"/>
      <c r="MN65" s="503"/>
      <c r="MO65" s="503"/>
      <c r="MP65" s="502"/>
      <c r="MQ65" s="503"/>
      <c r="MR65" s="503"/>
      <c r="MS65" s="503"/>
      <c r="MT65" s="504"/>
      <c r="MU65" s="517"/>
      <c r="MV65" s="518"/>
      <c r="MW65" s="518"/>
      <c r="MX65" s="518"/>
      <c r="MY65" s="503"/>
      <c r="MZ65" s="518"/>
      <c r="NA65" s="518"/>
      <c r="NB65" s="503"/>
      <c r="NC65" s="504"/>
      <c r="ND65" s="503"/>
      <c r="NE65" s="502"/>
      <c r="NF65" s="502"/>
      <c r="NG65" s="502"/>
      <c r="NH65" s="502"/>
      <c r="NI65" s="503"/>
      <c r="NJ65" s="503"/>
      <c r="NK65" s="503"/>
      <c r="NL65" s="504"/>
      <c r="NM65" s="502"/>
      <c r="NN65" s="503"/>
      <c r="NO65" s="503"/>
      <c r="NP65" s="503"/>
      <c r="NQ65" s="502"/>
      <c r="NR65" s="503"/>
      <c r="NS65" s="503"/>
      <c r="NT65" s="503"/>
      <c r="NU65" s="504"/>
      <c r="NV65" s="517"/>
      <c r="NW65" s="518"/>
      <c r="NX65" s="518"/>
      <c r="NY65" s="518"/>
      <c r="NZ65" s="503"/>
      <c r="OA65" s="518"/>
      <c r="OB65" s="518"/>
      <c r="OC65" s="503"/>
      <c r="OD65" s="504"/>
      <c r="OE65" s="503"/>
      <c r="OF65" s="502"/>
      <c r="OG65" s="502"/>
      <c r="OH65" s="502"/>
      <c r="OI65" s="502"/>
      <c r="OJ65" s="503"/>
      <c r="OK65" s="503"/>
      <c r="OL65" s="503"/>
      <c r="OM65" s="504"/>
      <c r="ON65" s="502"/>
      <c r="OO65" s="503"/>
      <c r="OP65" s="503"/>
      <c r="OQ65" s="503"/>
      <c r="OR65" s="502"/>
      <c r="OS65" s="503"/>
      <c r="OT65" s="503"/>
      <c r="OU65" s="503"/>
      <c r="OV65" s="504"/>
      <c r="OW65" s="517"/>
      <c r="OX65" s="518"/>
      <c r="OY65" s="518"/>
      <c r="OZ65" s="518"/>
      <c r="PA65" s="503"/>
      <c r="PB65" s="518"/>
      <c r="PC65" s="518"/>
      <c r="PD65" s="503"/>
      <c r="PE65" s="504"/>
      <c r="PF65" s="283"/>
      <c r="PG65" s="283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80"/>
  </sheetPr>
  <dimension ref="A1:OU65"/>
  <sheetViews>
    <sheetView showGridLines="0" zoomScale="80" zoomScaleNormal="80" workbookViewId="0">
      <pane xSplit="1" ySplit="3" topLeftCell="BI4" activePane="bottomRight" state="frozen"/>
      <selection pane="topRight" activeCell="B1" sqref="B1"/>
      <selection pane="bottomLeft" activeCell="A4" sqref="A4"/>
      <selection pane="bottomRight" activeCell="AH25" sqref="AH25"/>
    </sheetView>
  </sheetViews>
  <sheetFormatPr defaultRowHeight="12.75" x14ac:dyDescent="0.2"/>
  <cols>
    <col min="1" max="1" width="20.28515625" style="31" customWidth="1"/>
    <col min="2" max="2" width="11.42578125" style="41" customWidth="1"/>
    <col min="3" max="5" width="10.28515625" style="40" customWidth="1"/>
    <col min="6" max="6" width="10.85546875" style="40" customWidth="1"/>
    <col min="7" max="9" width="10.85546875" style="41" customWidth="1"/>
    <col min="10" max="12" width="9.28515625" style="32" customWidth="1"/>
    <col min="13" max="13" width="9.7109375" style="40" customWidth="1"/>
    <col min="14" max="14" width="9.28515625" style="41" customWidth="1"/>
    <col min="15" max="15" width="11" style="41" customWidth="1"/>
    <col min="16" max="16" width="10.28515625" style="40" customWidth="1"/>
    <col min="17" max="19" width="9.28515625" style="40" customWidth="1"/>
    <col min="20" max="20" width="10.85546875" style="41" customWidth="1"/>
    <col min="21" max="23" width="9.28515625" style="32" customWidth="1"/>
    <col min="24" max="24" width="11" style="40" customWidth="1"/>
    <col min="25" max="26" width="11.42578125" style="41" customWidth="1"/>
    <col min="27" max="27" width="11.7109375" style="40" customWidth="1"/>
    <col min="28" max="34" width="11.140625" style="41" customWidth="1"/>
    <col min="35" max="35" width="11.42578125" style="32" customWidth="1"/>
    <col min="36" max="38" width="10.28515625" style="31" customWidth="1"/>
    <col min="39" max="39" width="9.28515625" style="31" customWidth="1"/>
    <col min="40" max="45" width="9.28515625" style="32" customWidth="1"/>
    <col min="46" max="46" width="9.28515625" style="31" customWidth="1"/>
    <col min="47" max="49" width="9.28515625" style="32" customWidth="1"/>
    <col min="50" max="50" width="10.140625" style="31" customWidth="1"/>
    <col min="51" max="56" width="9.28515625" style="32" customWidth="1"/>
    <col min="57" max="57" width="11" style="89" customWidth="1"/>
    <col min="58" max="60" width="11.42578125" style="90" customWidth="1"/>
    <col min="61" max="61" width="11.140625" style="32" customWidth="1"/>
    <col min="62" max="62" width="10.7109375" style="90" bestFit="1" customWidth="1"/>
    <col min="63" max="63" width="10.7109375" style="90" customWidth="1"/>
    <col min="64" max="67" width="9.28515625" style="32" customWidth="1"/>
    <col min="68" max="70" width="11.140625" style="32" customWidth="1"/>
    <col min="71" max="71" width="10.28515625" style="40" customWidth="1"/>
    <col min="72" max="75" width="11.140625" style="32" customWidth="1"/>
    <col min="76" max="78" width="9.28515625" style="32" customWidth="1"/>
    <col min="79" max="81" width="11.140625" style="32" customWidth="1"/>
    <col min="82" max="82" width="10.28515625" style="40" customWidth="1"/>
    <col min="83" max="86" width="11.140625" style="32" customWidth="1"/>
    <col min="87" max="89" width="9.28515625" style="32" customWidth="1"/>
    <col min="90" max="90" width="11.42578125" style="32" customWidth="1"/>
    <col min="91" max="93" width="10.28515625" style="31" customWidth="1"/>
    <col min="94" max="94" width="9.28515625" style="31" customWidth="1"/>
    <col min="95" max="100" width="9.28515625" style="32" customWidth="1"/>
    <col min="101" max="101" width="9.28515625" style="31" customWidth="1"/>
    <col min="102" max="104" width="9.28515625" style="32" customWidth="1"/>
    <col min="105" max="105" width="10" style="31" customWidth="1"/>
    <col min="106" max="111" width="9.28515625" style="32" customWidth="1"/>
    <col min="112" max="112" width="11" style="89" customWidth="1"/>
    <col min="113" max="115" width="11.42578125" style="90" customWidth="1"/>
    <col min="116" max="116" width="11.140625" style="32" customWidth="1"/>
    <col min="117" max="117" width="10.28515625" style="90" customWidth="1"/>
    <col min="118" max="118" width="10.5703125" style="90" customWidth="1"/>
    <col min="119" max="194" width="9.28515625" style="32" customWidth="1"/>
    <col min="195" max="195" width="11.42578125" style="504" customWidth="1"/>
    <col min="196" max="198" width="10.28515625" style="519" customWidth="1"/>
    <col min="199" max="199" width="9.28515625" style="519" customWidth="1"/>
    <col min="200" max="203" width="9.28515625" style="504" customWidth="1"/>
    <col min="204" max="204" width="9.28515625" style="519" customWidth="1"/>
    <col min="205" max="207" width="9.28515625" style="504" customWidth="1"/>
    <col min="208" max="208" width="9.28515625" style="519" customWidth="1"/>
    <col min="209" max="212" width="9.28515625" style="504" customWidth="1"/>
    <col min="213" max="213" width="11" style="520" customWidth="1"/>
    <col min="214" max="216" width="11.42578125" style="521" customWidth="1"/>
    <col min="217" max="217" width="11.140625" style="504" customWidth="1"/>
    <col min="218" max="219" width="9.140625" style="521"/>
    <col min="220" max="221" width="9.28515625" style="504" customWidth="1"/>
    <col min="222" max="222" width="10.85546875" style="522" customWidth="1"/>
    <col min="223" max="224" width="10.85546875" style="523" customWidth="1"/>
    <col min="225" max="225" width="10.28515625" style="523" customWidth="1"/>
    <col min="226" max="226" width="10.85546875" style="523" customWidth="1"/>
    <col min="227" max="228" width="10.85546875" style="522" customWidth="1"/>
    <col min="229" max="229" width="11.140625" style="504" customWidth="1"/>
    <col min="230" max="230" width="9.28515625" style="504" customWidth="1"/>
    <col min="231" max="231" width="10.85546875" style="523" customWidth="1"/>
    <col min="232" max="233" width="10.85546875" style="522" customWidth="1"/>
    <col min="234" max="234" width="10.28515625" style="523" customWidth="1"/>
    <col min="235" max="235" width="10.85546875" style="523" customWidth="1"/>
    <col min="236" max="237" width="10.85546875" style="522" customWidth="1"/>
    <col min="238" max="238" width="11.140625" style="504" customWidth="1"/>
    <col min="239" max="239" width="9.28515625" style="504" customWidth="1"/>
    <col min="240" max="240" width="10.85546875" style="523" customWidth="1"/>
    <col min="241" max="242" width="10.85546875" style="522" customWidth="1"/>
    <col min="243" max="243" width="10.28515625" style="523" customWidth="1"/>
    <col min="244" max="246" width="10.85546875" style="522" customWidth="1"/>
    <col min="247" max="247" width="11.140625" style="504" customWidth="1"/>
    <col min="248" max="248" width="9.28515625" style="504" customWidth="1"/>
    <col min="249" max="249" width="11.42578125" style="504" customWidth="1"/>
    <col min="250" max="252" width="10.28515625" style="519" customWidth="1"/>
    <col min="253" max="253" width="10" style="519" customWidth="1"/>
    <col min="254" max="257" width="9.28515625" style="504" customWidth="1"/>
    <col min="258" max="258" width="9.28515625" style="519" customWidth="1"/>
    <col min="259" max="261" width="9.28515625" style="504" customWidth="1"/>
    <col min="262" max="262" width="9.28515625" style="519" customWidth="1"/>
    <col min="263" max="266" width="9.28515625" style="504" customWidth="1"/>
    <col min="267" max="267" width="11" style="520" customWidth="1"/>
    <col min="268" max="270" width="11.42578125" style="521" customWidth="1"/>
    <col min="271" max="271" width="11.140625" style="504" customWidth="1"/>
    <col min="272" max="273" width="9.140625" style="521"/>
    <col min="274" max="275" width="9.28515625" style="504" customWidth="1"/>
    <col min="276" max="276" width="11.42578125" style="504" customWidth="1"/>
    <col min="277" max="279" width="10.28515625" style="519" customWidth="1"/>
    <col min="280" max="280" width="9.28515625" style="519" customWidth="1"/>
    <col min="281" max="284" width="9.28515625" style="504" customWidth="1"/>
    <col min="285" max="285" width="9.28515625" style="519" customWidth="1"/>
    <col min="286" max="288" width="9.28515625" style="504" customWidth="1"/>
    <col min="289" max="289" width="9.28515625" style="519" customWidth="1"/>
    <col min="290" max="293" width="9.28515625" style="504" customWidth="1"/>
    <col min="294" max="294" width="11" style="520" customWidth="1"/>
    <col min="295" max="297" width="11.42578125" style="521" customWidth="1"/>
    <col min="298" max="298" width="11.140625" style="504" customWidth="1"/>
    <col min="299" max="300" width="9.140625" style="521"/>
    <col min="301" max="302" width="9.28515625" style="504" customWidth="1"/>
    <col min="303" max="303" width="9.85546875" style="522" customWidth="1"/>
    <col min="304" max="305" width="9.28515625" style="523" customWidth="1"/>
    <col min="306" max="306" width="10.28515625" style="523" customWidth="1"/>
    <col min="307" max="309" width="10" style="523" customWidth="1"/>
    <col min="310" max="310" width="10" style="522" customWidth="1"/>
    <col min="311" max="311" width="9.28515625" style="504" customWidth="1"/>
    <col min="312" max="312" width="10" style="523" customWidth="1"/>
    <col min="313" max="314" width="9.28515625" style="522" customWidth="1"/>
    <col min="315" max="315" width="10.28515625" style="523" customWidth="1"/>
    <col min="316" max="316" width="9.28515625" style="523" customWidth="1"/>
    <col min="317" max="318" width="9.28515625" style="522" customWidth="1"/>
    <col min="319" max="319" width="10" style="522" customWidth="1"/>
    <col min="320" max="320" width="9.28515625" style="504" customWidth="1"/>
    <col min="321" max="321" width="10" style="523" customWidth="1"/>
    <col min="322" max="323" width="9.28515625" style="522" customWidth="1"/>
    <col min="324" max="324" width="10.28515625" style="523" customWidth="1"/>
    <col min="325" max="325" width="9.28515625" style="523" customWidth="1"/>
    <col min="326" max="327" width="9.28515625" style="522" customWidth="1"/>
    <col min="328" max="328" width="10" style="522" customWidth="1"/>
    <col min="329" max="329" width="9.28515625" style="504" customWidth="1"/>
    <col min="330" max="330" width="11.42578125" style="504" customWidth="1"/>
    <col min="331" max="333" width="10.28515625" style="519" customWidth="1"/>
    <col min="334" max="334" width="9.28515625" style="519" customWidth="1"/>
    <col min="335" max="338" width="9.28515625" style="504" customWidth="1"/>
    <col min="339" max="339" width="9.28515625" style="519" customWidth="1"/>
    <col min="340" max="342" width="9.28515625" style="504" customWidth="1"/>
    <col min="343" max="343" width="9.28515625" style="519" customWidth="1"/>
    <col min="344" max="347" width="9.28515625" style="504" customWidth="1"/>
    <col min="348" max="348" width="11" style="520" customWidth="1"/>
    <col min="349" max="351" width="11.42578125" style="521" customWidth="1"/>
    <col min="352" max="352" width="11.140625" style="504" customWidth="1"/>
    <col min="353" max="353" width="10.7109375" style="521" bestFit="1" customWidth="1"/>
    <col min="354" max="354" width="10.7109375" style="521" customWidth="1"/>
    <col min="355" max="356" width="9.28515625" style="504" customWidth="1"/>
    <col min="357" max="357" width="11.42578125" style="504" customWidth="1"/>
    <col min="358" max="360" width="10.28515625" style="519" customWidth="1"/>
    <col min="361" max="361" width="9.28515625" style="519" customWidth="1"/>
    <col min="362" max="365" width="9.28515625" style="504" customWidth="1"/>
    <col min="366" max="366" width="9.28515625" style="519" customWidth="1"/>
    <col min="367" max="369" width="9.28515625" style="504" customWidth="1"/>
    <col min="370" max="370" width="9.28515625" style="519" customWidth="1"/>
    <col min="371" max="374" width="9.28515625" style="504" customWidth="1"/>
    <col min="375" max="375" width="11" style="520" customWidth="1"/>
    <col min="376" max="378" width="11.42578125" style="521" customWidth="1"/>
    <col min="379" max="379" width="11.140625" style="504" customWidth="1"/>
    <col min="380" max="381" width="9.140625" style="521"/>
    <col min="382" max="383" width="9.28515625" style="504" customWidth="1"/>
    <col min="384" max="384" width="11.42578125" style="504" customWidth="1"/>
    <col min="385" max="387" width="10.28515625" style="519" customWidth="1"/>
    <col min="388" max="388" width="9.28515625" style="519" customWidth="1"/>
    <col min="389" max="392" width="9.28515625" style="504" customWidth="1"/>
    <col min="393" max="393" width="9.28515625" style="519" customWidth="1"/>
    <col min="394" max="396" width="9.28515625" style="504" customWidth="1"/>
    <col min="397" max="397" width="9.28515625" style="519" customWidth="1"/>
    <col min="398" max="401" width="9.28515625" style="504" customWidth="1"/>
    <col min="402" max="402" width="11" style="520" customWidth="1"/>
    <col min="403" max="405" width="11.42578125" style="521" customWidth="1"/>
    <col min="406" max="406" width="11.140625" style="504" customWidth="1"/>
    <col min="407" max="408" width="9.140625" style="521"/>
    <col min="409" max="410" width="9.28515625" style="504" customWidth="1"/>
    <col min="411" max="16384" width="9.140625" style="89"/>
  </cols>
  <sheetData>
    <row r="1" spans="1:411" s="9" customFormat="1" x14ac:dyDescent="0.2">
      <c r="A1" s="15"/>
      <c r="B1" s="44" t="s">
        <v>24</v>
      </c>
      <c r="C1" s="44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4"/>
      <c r="Z1" s="43"/>
      <c r="AA1" s="43"/>
      <c r="AB1" s="43"/>
      <c r="AC1" s="43"/>
      <c r="AD1" s="43"/>
      <c r="AE1" s="43"/>
      <c r="AF1" s="43"/>
      <c r="AG1" s="43"/>
      <c r="AH1" s="43"/>
      <c r="AI1" s="21" t="s">
        <v>20</v>
      </c>
      <c r="AJ1" s="21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65"/>
      <c r="BF1" s="21"/>
      <c r="BG1" s="16"/>
      <c r="BH1" s="16"/>
      <c r="BI1" s="16"/>
      <c r="BJ1" s="68"/>
      <c r="BK1" s="68"/>
      <c r="BL1" s="16"/>
      <c r="BM1" s="16"/>
      <c r="BN1" s="16"/>
      <c r="BO1" s="16"/>
      <c r="BP1" s="107" t="s">
        <v>89</v>
      </c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7" t="s">
        <v>2</v>
      </c>
      <c r="CB1" s="108"/>
      <c r="CC1" s="108"/>
      <c r="CD1" s="108"/>
      <c r="CE1" s="108"/>
      <c r="CF1" s="108"/>
      <c r="CG1" s="109"/>
      <c r="CH1" s="109"/>
      <c r="CI1" s="108"/>
      <c r="CJ1" s="108"/>
      <c r="CK1" s="108"/>
      <c r="CL1" s="36" t="s">
        <v>21</v>
      </c>
      <c r="CM1" s="21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21"/>
      <c r="DJ1" s="21"/>
      <c r="DK1" s="16"/>
      <c r="DL1" s="65"/>
      <c r="DM1" s="68"/>
      <c r="DN1" s="68"/>
      <c r="DO1" s="16"/>
      <c r="DP1" s="16"/>
      <c r="DQ1" s="16"/>
      <c r="DR1" s="16"/>
      <c r="DS1" s="456" t="s">
        <v>126</v>
      </c>
      <c r="DT1" s="16"/>
      <c r="DU1" s="16"/>
      <c r="DV1" s="16"/>
      <c r="DW1" s="16"/>
      <c r="DX1" s="16"/>
      <c r="DY1" s="470" t="s">
        <v>128</v>
      </c>
      <c r="DZ1" s="471"/>
      <c r="EA1" s="471"/>
      <c r="EB1" s="471"/>
      <c r="EC1" s="471"/>
      <c r="ED1" s="471"/>
      <c r="EE1" s="470" t="s">
        <v>129</v>
      </c>
      <c r="EF1" s="471"/>
      <c r="EG1" s="471"/>
      <c r="EH1" s="471"/>
      <c r="EI1" s="471"/>
      <c r="EJ1" s="471"/>
      <c r="EK1" s="470" t="s">
        <v>130</v>
      </c>
      <c r="EL1" s="471"/>
      <c r="EM1" s="471"/>
      <c r="EN1" s="471"/>
      <c r="EO1" s="471"/>
      <c r="EP1" s="471"/>
      <c r="EQ1" s="470" t="s">
        <v>131</v>
      </c>
      <c r="ER1" s="471"/>
      <c r="ES1" s="471"/>
      <c r="ET1" s="471"/>
      <c r="EU1" s="471"/>
      <c r="EV1" s="471"/>
      <c r="EW1" s="470" t="s">
        <v>132</v>
      </c>
      <c r="EX1" s="471"/>
      <c r="EY1" s="471"/>
      <c r="EZ1" s="471"/>
      <c r="FA1" s="471"/>
      <c r="FB1" s="471"/>
      <c r="FC1" s="470" t="s">
        <v>133</v>
      </c>
      <c r="FD1" s="471"/>
      <c r="FE1" s="471"/>
      <c r="FF1" s="471"/>
      <c r="FG1" s="471"/>
      <c r="FH1" s="471"/>
      <c r="FI1" s="470" t="s">
        <v>134</v>
      </c>
      <c r="FJ1" s="471"/>
      <c r="FK1" s="471"/>
      <c r="FL1" s="471"/>
      <c r="FM1" s="471"/>
      <c r="FN1" s="471"/>
      <c r="FO1" s="470" t="s">
        <v>135</v>
      </c>
      <c r="FP1" s="471"/>
      <c r="FQ1" s="471"/>
      <c r="FR1" s="471"/>
      <c r="FS1" s="471"/>
      <c r="FT1" s="471"/>
      <c r="FU1" s="470" t="s">
        <v>136</v>
      </c>
      <c r="FV1" s="471"/>
      <c r="FW1" s="471"/>
      <c r="FX1" s="471"/>
      <c r="FY1" s="471"/>
      <c r="FZ1" s="471"/>
      <c r="GA1" s="470" t="s">
        <v>137</v>
      </c>
      <c r="GB1" s="471"/>
      <c r="GC1" s="471"/>
      <c r="GD1" s="471"/>
      <c r="GE1" s="471"/>
      <c r="GF1" s="471"/>
      <c r="GG1" s="470" t="s">
        <v>138</v>
      </c>
      <c r="GH1" s="471"/>
      <c r="GI1" s="471"/>
      <c r="GJ1" s="471"/>
      <c r="GK1" s="471"/>
      <c r="GL1" s="471"/>
      <c r="GM1" s="472" t="s">
        <v>25</v>
      </c>
      <c r="GN1" s="473"/>
      <c r="GO1" s="474"/>
      <c r="GP1" s="474"/>
      <c r="GQ1" s="474"/>
      <c r="GR1" s="474"/>
      <c r="GS1" s="474"/>
      <c r="GT1" s="474"/>
      <c r="GU1" s="474"/>
      <c r="GV1" s="474"/>
      <c r="GW1" s="474"/>
      <c r="GX1" s="474"/>
      <c r="GY1" s="474"/>
      <c r="GZ1" s="474"/>
      <c r="HA1" s="474"/>
      <c r="HB1" s="474"/>
      <c r="HC1" s="474"/>
      <c r="HD1" s="474"/>
      <c r="HE1" s="474"/>
      <c r="HF1" s="473"/>
      <c r="HG1" s="474"/>
      <c r="HH1" s="474"/>
      <c r="HI1" s="474"/>
      <c r="HJ1" s="475"/>
      <c r="HK1" s="475"/>
      <c r="HL1" s="474"/>
      <c r="HM1" s="474"/>
      <c r="HN1" s="473" t="s">
        <v>26</v>
      </c>
      <c r="HO1" s="473"/>
      <c r="HP1" s="474"/>
      <c r="HQ1" s="474"/>
      <c r="HR1" s="474"/>
      <c r="HS1" s="474"/>
      <c r="HT1" s="474"/>
      <c r="HU1" s="473"/>
      <c r="HV1" s="473"/>
      <c r="HW1" s="474"/>
      <c r="HX1" s="474"/>
      <c r="HY1" s="474"/>
      <c r="HZ1" s="474"/>
      <c r="IA1" s="474"/>
      <c r="IB1" s="474"/>
      <c r="IC1" s="474"/>
      <c r="ID1" s="473"/>
      <c r="IE1" s="473"/>
      <c r="IF1" s="474"/>
      <c r="IG1" s="473"/>
      <c r="IH1" s="473"/>
      <c r="II1" s="474"/>
      <c r="IJ1" s="474"/>
      <c r="IK1" s="473"/>
      <c r="IL1" s="473"/>
      <c r="IM1" s="472"/>
      <c r="IN1" s="473"/>
      <c r="IO1" s="473" t="s">
        <v>27</v>
      </c>
      <c r="IP1" s="473"/>
      <c r="IQ1" s="474"/>
      <c r="IR1" s="474"/>
      <c r="IS1" s="474"/>
      <c r="IT1" s="474"/>
      <c r="IU1" s="474"/>
      <c r="IV1" s="474"/>
      <c r="IW1" s="474"/>
      <c r="IX1" s="474"/>
      <c r="IY1" s="474"/>
      <c r="IZ1" s="474"/>
      <c r="JA1" s="474"/>
      <c r="JB1" s="474"/>
      <c r="JC1" s="474"/>
      <c r="JD1" s="474"/>
      <c r="JE1" s="474"/>
      <c r="JF1" s="474"/>
      <c r="JG1" s="474"/>
      <c r="JH1" s="473"/>
      <c r="JI1" s="474"/>
      <c r="JJ1" s="474"/>
      <c r="JK1" s="474"/>
      <c r="JL1" s="475"/>
      <c r="JM1" s="475"/>
      <c r="JN1" s="474"/>
      <c r="JO1" s="474"/>
      <c r="JP1" s="473" t="s">
        <v>28</v>
      </c>
      <c r="JQ1" s="473"/>
      <c r="JR1" s="474"/>
      <c r="JS1" s="474"/>
      <c r="JT1" s="474"/>
      <c r="JU1" s="474"/>
      <c r="JV1" s="474"/>
      <c r="JW1" s="474"/>
      <c r="JX1" s="474"/>
      <c r="JY1" s="474"/>
      <c r="JZ1" s="474"/>
      <c r="KA1" s="474"/>
      <c r="KB1" s="474"/>
      <c r="KC1" s="474"/>
      <c r="KD1" s="474"/>
      <c r="KE1" s="474"/>
      <c r="KF1" s="474"/>
      <c r="KG1" s="474"/>
      <c r="KH1" s="474"/>
      <c r="KI1" s="473"/>
      <c r="KJ1" s="474"/>
      <c r="KK1" s="474"/>
      <c r="KL1" s="474"/>
      <c r="KM1" s="475"/>
      <c r="KN1" s="475"/>
      <c r="KO1" s="474"/>
      <c r="KP1" s="474"/>
      <c r="KQ1" s="472" t="s">
        <v>29</v>
      </c>
      <c r="KR1" s="473"/>
      <c r="KS1" s="474"/>
      <c r="KT1" s="474"/>
      <c r="KU1" s="474"/>
      <c r="KV1" s="474"/>
      <c r="KW1" s="474"/>
      <c r="KX1" s="474"/>
      <c r="KY1" s="474"/>
      <c r="KZ1" s="474"/>
      <c r="LA1" s="474"/>
      <c r="LB1" s="474"/>
      <c r="LC1" s="474"/>
      <c r="LD1" s="474"/>
      <c r="LE1" s="474"/>
      <c r="LF1" s="474"/>
      <c r="LG1" s="474"/>
      <c r="LH1" s="474"/>
      <c r="LI1" s="474"/>
      <c r="LJ1" s="474"/>
      <c r="LK1" s="474"/>
      <c r="LL1" s="474"/>
      <c r="LM1" s="474"/>
      <c r="LN1" s="474"/>
      <c r="LO1" s="474"/>
      <c r="LP1" s="474"/>
      <c r="LQ1" s="474"/>
      <c r="LR1" s="472" t="s">
        <v>30</v>
      </c>
      <c r="LS1" s="473"/>
      <c r="LT1" s="474"/>
      <c r="LU1" s="474"/>
      <c r="LV1" s="474"/>
      <c r="LW1" s="474"/>
      <c r="LX1" s="474"/>
      <c r="LY1" s="474"/>
      <c r="LZ1" s="474"/>
      <c r="MA1" s="474"/>
      <c r="MB1" s="474"/>
      <c r="MC1" s="474"/>
      <c r="MD1" s="474"/>
      <c r="ME1" s="474"/>
      <c r="MF1" s="474"/>
      <c r="MG1" s="474"/>
      <c r="MH1" s="474"/>
      <c r="MI1" s="474"/>
      <c r="MJ1" s="474"/>
      <c r="MK1" s="473"/>
      <c r="ML1" s="474"/>
      <c r="MM1" s="474"/>
      <c r="MN1" s="474"/>
      <c r="MO1" s="475"/>
      <c r="MP1" s="475"/>
      <c r="MQ1" s="474"/>
      <c r="MR1" s="474"/>
      <c r="MS1" s="473" t="s">
        <v>31</v>
      </c>
      <c r="MT1" s="473"/>
      <c r="MU1" s="474"/>
      <c r="MV1" s="474"/>
      <c r="MW1" s="474"/>
      <c r="MX1" s="474"/>
      <c r="MY1" s="474"/>
      <c r="MZ1" s="474"/>
      <c r="NA1" s="474"/>
      <c r="NB1" s="474"/>
      <c r="NC1" s="474"/>
      <c r="ND1" s="474"/>
      <c r="NE1" s="474"/>
      <c r="NF1" s="474"/>
      <c r="NG1" s="474"/>
      <c r="NH1" s="474"/>
      <c r="NI1" s="474"/>
      <c r="NJ1" s="474"/>
      <c r="NK1" s="474"/>
      <c r="NL1" s="473"/>
      <c r="NM1" s="474"/>
      <c r="NN1" s="474"/>
      <c r="NO1" s="474"/>
      <c r="NP1" s="475"/>
      <c r="NQ1" s="475"/>
      <c r="NR1" s="474"/>
      <c r="NS1" s="474"/>
      <c r="NT1" s="473" t="s">
        <v>32</v>
      </c>
      <c r="NU1" s="473"/>
      <c r="NV1" s="474"/>
      <c r="NW1" s="474"/>
      <c r="NX1" s="474"/>
      <c r="NY1" s="474"/>
      <c r="NZ1" s="474"/>
      <c r="OA1" s="474"/>
      <c r="OB1" s="474"/>
      <c r="OC1" s="474"/>
      <c r="OD1" s="474"/>
      <c r="OE1" s="474"/>
      <c r="OF1" s="474"/>
      <c r="OG1" s="474"/>
      <c r="OH1" s="474"/>
      <c r="OI1" s="474"/>
      <c r="OJ1" s="474"/>
      <c r="OK1" s="474"/>
      <c r="OL1" s="474"/>
      <c r="OM1" s="473"/>
      <c r="ON1" s="474"/>
      <c r="OO1" s="474"/>
      <c r="OP1" s="474"/>
      <c r="OQ1" s="475"/>
      <c r="OR1" s="475"/>
      <c r="OS1" s="474"/>
      <c r="OT1" s="474"/>
    </row>
    <row r="2" spans="1:411" s="13" customFormat="1" x14ac:dyDescent="0.2">
      <c r="A2" s="10"/>
      <c r="B2" s="99" t="s">
        <v>33</v>
      </c>
      <c r="C2" s="100"/>
      <c r="D2" s="100"/>
      <c r="E2" s="100"/>
      <c r="F2" s="101"/>
      <c r="G2" s="101"/>
      <c r="H2" s="101"/>
      <c r="I2" s="101"/>
      <c r="J2" s="101"/>
      <c r="K2" s="101"/>
      <c r="L2" s="101"/>
      <c r="M2" s="99" t="s">
        <v>34</v>
      </c>
      <c r="N2" s="100"/>
      <c r="O2" s="44"/>
      <c r="P2" s="100"/>
      <c r="Q2" s="44"/>
      <c r="R2" s="44"/>
      <c r="S2" s="44"/>
      <c r="T2" s="101"/>
      <c r="U2" s="101"/>
      <c r="V2" s="43"/>
      <c r="W2" s="43"/>
      <c r="X2" s="44" t="s">
        <v>35</v>
      </c>
      <c r="Y2" s="44"/>
      <c r="Z2" s="44"/>
      <c r="AA2" s="100"/>
      <c r="AB2" s="101"/>
      <c r="AC2" s="101"/>
      <c r="AD2" s="101"/>
      <c r="AE2" s="101"/>
      <c r="AF2" s="101"/>
      <c r="AG2" s="101"/>
      <c r="AH2" s="101"/>
      <c r="AI2" s="18" t="s">
        <v>33</v>
      </c>
      <c r="AJ2" s="17"/>
      <c r="AK2" s="28"/>
      <c r="AL2" s="28"/>
      <c r="AM2" s="28"/>
      <c r="AN2" s="28"/>
      <c r="AO2" s="28"/>
      <c r="AP2" s="28"/>
      <c r="AQ2" s="28"/>
      <c r="AR2" s="28"/>
      <c r="AS2" s="28"/>
      <c r="AT2" s="18" t="s">
        <v>34</v>
      </c>
      <c r="AU2" s="17"/>
      <c r="AV2" s="21"/>
      <c r="AW2" s="16"/>
      <c r="AX2" s="16"/>
      <c r="AY2" s="28"/>
      <c r="AZ2" s="16"/>
      <c r="BA2" s="28"/>
      <c r="BB2" s="28"/>
      <c r="BC2" s="16"/>
      <c r="BD2" s="16"/>
      <c r="BE2" s="36" t="s">
        <v>92</v>
      </c>
      <c r="BF2" s="21"/>
      <c r="BG2" s="21"/>
      <c r="BH2" s="16"/>
      <c r="BI2" s="28"/>
      <c r="BL2" s="28"/>
      <c r="BM2" s="28"/>
      <c r="BN2" s="28"/>
      <c r="BO2" s="28"/>
      <c r="BP2" s="110" t="s">
        <v>90</v>
      </c>
      <c r="BQ2" s="111"/>
      <c r="BR2" s="111"/>
      <c r="BS2" s="111"/>
      <c r="BT2" s="112"/>
      <c r="BU2" s="112"/>
      <c r="BV2" s="112"/>
      <c r="BW2" s="112"/>
      <c r="BX2" s="112"/>
      <c r="BY2" s="112"/>
      <c r="BZ2" s="112"/>
      <c r="CA2" s="113" t="s">
        <v>91</v>
      </c>
      <c r="CB2" s="112"/>
      <c r="CC2" s="112"/>
      <c r="CD2" s="111"/>
      <c r="CE2" s="112"/>
      <c r="CF2" s="112"/>
      <c r="CG2" s="112"/>
      <c r="CH2" s="112"/>
      <c r="CI2" s="112"/>
      <c r="CJ2" s="112"/>
      <c r="CK2" s="112"/>
      <c r="CL2" s="18" t="s">
        <v>33</v>
      </c>
      <c r="CM2" s="17"/>
      <c r="CN2" s="28"/>
      <c r="CO2" s="28"/>
      <c r="CP2" s="28"/>
      <c r="CQ2" s="28"/>
      <c r="CR2" s="28"/>
      <c r="CS2" s="28"/>
      <c r="CT2" s="28"/>
      <c r="CU2" s="28"/>
      <c r="CV2" s="28"/>
      <c r="CW2" s="18" t="s">
        <v>34</v>
      </c>
      <c r="CX2" s="17"/>
      <c r="CY2" s="21"/>
      <c r="CZ2" s="16"/>
      <c r="DA2" s="16"/>
      <c r="DB2" s="28"/>
      <c r="DC2" s="28"/>
      <c r="DD2" s="28"/>
      <c r="DE2" s="28"/>
      <c r="DF2" s="28"/>
      <c r="DG2" s="28"/>
      <c r="DH2" s="64" t="s">
        <v>35</v>
      </c>
      <c r="DI2" s="21"/>
      <c r="DJ2" s="21"/>
      <c r="DK2" s="16"/>
      <c r="DL2" s="28"/>
      <c r="DM2" s="137"/>
      <c r="DN2" s="137"/>
      <c r="DO2" s="28"/>
      <c r="DP2" s="28"/>
      <c r="DQ2" s="28"/>
      <c r="DR2" s="28"/>
      <c r="DS2" s="457" t="s">
        <v>33</v>
      </c>
      <c r="DT2" s="28"/>
      <c r="DU2" s="18" t="s">
        <v>34</v>
      </c>
      <c r="DV2" s="18"/>
      <c r="DW2" s="64" t="s">
        <v>127</v>
      </c>
      <c r="DX2" s="28"/>
      <c r="DY2" s="457" t="s">
        <v>33</v>
      </c>
      <c r="DZ2" s="28"/>
      <c r="EA2" s="18" t="s">
        <v>34</v>
      </c>
      <c r="EB2" s="18"/>
      <c r="EC2" s="64" t="s">
        <v>127</v>
      </c>
      <c r="ED2" s="28"/>
      <c r="EE2" s="457" t="s">
        <v>33</v>
      </c>
      <c r="EF2" s="28"/>
      <c r="EG2" s="18" t="s">
        <v>34</v>
      </c>
      <c r="EH2" s="18"/>
      <c r="EI2" s="64" t="s">
        <v>127</v>
      </c>
      <c r="EJ2" s="28"/>
      <c r="EK2" s="457" t="s">
        <v>33</v>
      </c>
      <c r="EL2" s="28"/>
      <c r="EM2" s="18" t="s">
        <v>34</v>
      </c>
      <c r="EN2" s="18"/>
      <c r="EO2" s="64" t="s">
        <v>127</v>
      </c>
      <c r="EP2" s="28"/>
      <c r="EQ2" s="457" t="s">
        <v>33</v>
      </c>
      <c r="ER2" s="28"/>
      <c r="ES2" s="18" t="s">
        <v>34</v>
      </c>
      <c r="ET2" s="18"/>
      <c r="EU2" s="64" t="s">
        <v>127</v>
      </c>
      <c r="EV2" s="28"/>
      <c r="EW2" s="457" t="s">
        <v>33</v>
      </c>
      <c r="EX2" s="28"/>
      <c r="EY2" s="18" t="s">
        <v>34</v>
      </c>
      <c r="EZ2" s="18"/>
      <c r="FA2" s="64" t="s">
        <v>127</v>
      </c>
      <c r="FB2" s="28"/>
      <c r="FC2" s="457" t="s">
        <v>33</v>
      </c>
      <c r="FD2" s="28"/>
      <c r="FE2" s="18" t="s">
        <v>34</v>
      </c>
      <c r="FF2" s="18"/>
      <c r="FG2" s="64" t="s">
        <v>127</v>
      </c>
      <c r="FH2" s="28"/>
      <c r="FI2" s="457" t="s">
        <v>33</v>
      </c>
      <c r="FJ2" s="28"/>
      <c r="FK2" s="18" t="s">
        <v>34</v>
      </c>
      <c r="FL2" s="18"/>
      <c r="FM2" s="64" t="s">
        <v>127</v>
      </c>
      <c r="FN2" s="28"/>
      <c r="FO2" s="457" t="s">
        <v>33</v>
      </c>
      <c r="FP2" s="28"/>
      <c r="FQ2" s="18" t="s">
        <v>34</v>
      </c>
      <c r="FR2" s="18"/>
      <c r="FS2" s="64" t="s">
        <v>127</v>
      </c>
      <c r="FT2" s="28"/>
      <c r="FU2" s="457" t="s">
        <v>33</v>
      </c>
      <c r="FV2" s="28"/>
      <c r="FW2" s="18" t="s">
        <v>34</v>
      </c>
      <c r="FX2" s="18"/>
      <c r="FY2" s="64" t="s">
        <v>127</v>
      </c>
      <c r="FZ2" s="28"/>
      <c r="GA2" s="457" t="s">
        <v>33</v>
      </c>
      <c r="GB2" s="28"/>
      <c r="GC2" s="18" t="s">
        <v>34</v>
      </c>
      <c r="GD2" s="18"/>
      <c r="GE2" s="64" t="s">
        <v>127</v>
      </c>
      <c r="GF2" s="28"/>
      <c r="GG2" s="457" t="s">
        <v>33</v>
      </c>
      <c r="GH2" s="28"/>
      <c r="GI2" s="18" t="s">
        <v>34</v>
      </c>
      <c r="GJ2" s="18"/>
      <c r="GK2" s="18" t="s">
        <v>127</v>
      </c>
      <c r="GL2" s="18"/>
      <c r="GM2" s="476" t="s">
        <v>33</v>
      </c>
      <c r="GN2" s="477"/>
      <c r="GO2" s="478"/>
      <c r="GP2" s="478"/>
      <c r="GQ2" s="478"/>
      <c r="GR2" s="478"/>
      <c r="GS2" s="478"/>
      <c r="GT2" s="478"/>
      <c r="GU2" s="478"/>
      <c r="GV2" s="476" t="s">
        <v>34</v>
      </c>
      <c r="GW2" s="477"/>
      <c r="GX2" s="473"/>
      <c r="GY2" s="474"/>
      <c r="GZ2" s="474"/>
      <c r="HA2" s="478"/>
      <c r="HB2" s="478"/>
      <c r="HC2" s="478"/>
      <c r="HD2" s="478"/>
      <c r="HE2" s="479" t="s">
        <v>35</v>
      </c>
      <c r="HF2" s="473"/>
      <c r="HG2" s="473"/>
      <c r="HH2" s="474"/>
      <c r="HI2" s="478"/>
      <c r="HJ2" s="480"/>
      <c r="HK2" s="480"/>
      <c r="HL2" s="478"/>
      <c r="HM2" s="478"/>
      <c r="HN2" s="476" t="s">
        <v>33</v>
      </c>
      <c r="HO2" s="478"/>
      <c r="HP2" s="478"/>
      <c r="HQ2" s="477"/>
      <c r="HR2" s="478"/>
      <c r="HS2" s="478"/>
      <c r="HT2" s="478"/>
      <c r="HU2" s="474"/>
      <c r="HV2" s="474"/>
      <c r="HW2" s="476" t="s">
        <v>34</v>
      </c>
      <c r="HX2" s="477"/>
      <c r="HY2" s="473"/>
      <c r="HZ2" s="477"/>
      <c r="IA2" s="474"/>
      <c r="IB2" s="478"/>
      <c r="IC2" s="478"/>
      <c r="ID2" s="474"/>
      <c r="IE2" s="474"/>
      <c r="IF2" s="476" t="s">
        <v>35</v>
      </c>
      <c r="IG2" s="473"/>
      <c r="IH2" s="474"/>
      <c r="II2" s="477"/>
      <c r="IJ2" s="474"/>
      <c r="IK2" s="474"/>
      <c r="IL2" s="474"/>
      <c r="IM2" s="474"/>
      <c r="IN2" s="474"/>
      <c r="IO2" s="476" t="s">
        <v>33</v>
      </c>
      <c r="IP2" s="477"/>
      <c r="IQ2" s="478"/>
      <c r="IR2" s="478"/>
      <c r="IS2" s="478"/>
      <c r="IT2" s="478"/>
      <c r="IU2" s="478"/>
      <c r="IV2" s="478"/>
      <c r="IW2" s="478"/>
      <c r="IX2" s="476" t="s">
        <v>34</v>
      </c>
      <c r="IY2" s="477"/>
      <c r="IZ2" s="473"/>
      <c r="JA2" s="474"/>
      <c r="JB2" s="474"/>
      <c r="JC2" s="478"/>
      <c r="JD2" s="478"/>
      <c r="JE2" s="478"/>
      <c r="JF2" s="478"/>
      <c r="JG2" s="479" t="s">
        <v>35</v>
      </c>
      <c r="JH2" s="473"/>
      <c r="JI2" s="473"/>
      <c r="JJ2" s="474"/>
      <c r="JK2" s="478"/>
      <c r="JL2" s="480"/>
      <c r="JM2" s="480"/>
      <c r="JN2" s="478"/>
      <c r="JO2" s="478"/>
      <c r="JP2" s="476" t="s">
        <v>33</v>
      </c>
      <c r="JQ2" s="477"/>
      <c r="JR2" s="478"/>
      <c r="JS2" s="478"/>
      <c r="JT2" s="478"/>
      <c r="JU2" s="478"/>
      <c r="JV2" s="478"/>
      <c r="JW2" s="478"/>
      <c r="JX2" s="478"/>
      <c r="JY2" s="476" t="s">
        <v>34</v>
      </c>
      <c r="JZ2" s="477"/>
      <c r="KA2" s="473"/>
      <c r="KB2" s="474"/>
      <c r="KC2" s="474"/>
      <c r="KD2" s="478"/>
      <c r="KE2" s="478"/>
      <c r="KF2" s="478"/>
      <c r="KG2" s="478"/>
      <c r="KH2" s="479" t="s">
        <v>35</v>
      </c>
      <c r="KI2" s="473"/>
      <c r="KJ2" s="473"/>
      <c r="KK2" s="474"/>
      <c r="KL2" s="478"/>
      <c r="KM2" s="480"/>
      <c r="KN2" s="480"/>
      <c r="KO2" s="478"/>
      <c r="KP2" s="478"/>
      <c r="KQ2" s="481" t="s">
        <v>33</v>
      </c>
      <c r="KR2" s="477"/>
      <c r="KS2" s="478"/>
      <c r="KT2" s="477"/>
      <c r="KU2" s="478"/>
      <c r="KV2" s="478"/>
      <c r="KW2" s="478"/>
      <c r="KX2" s="478"/>
      <c r="KY2" s="478"/>
      <c r="KZ2" s="476" t="s">
        <v>34</v>
      </c>
      <c r="LA2" s="477"/>
      <c r="LB2" s="473"/>
      <c r="LC2" s="477"/>
      <c r="LD2" s="474"/>
      <c r="LE2" s="473"/>
      <c r="LF2" s="473"/>
      <c r="LG2" s="478"/>
      <c r="LH2" s="478"/>
      <c r="LI2" s="476" t="s">
        <v>35</v>
      </c>
      <c r="LJ2" s="477"/>
      <c r="LK2" s="473"/>
      <c r="LL2" s="477"/>
      <c r="LM2" s="474"/>
      <c r="LN2" s="473"/>
      <c r="LO2" s="473"/>
      <c r="LP2" s="478"/>
      <c r="LQ2" s="478"/>
      <c r="LR2" s="476" t="s">
        <v>33</v>
      </c>
      <c r="LS2" s="477"/>
      <c r="LT2" s="478"/>
      <c r="LU2" s="478"/>
      <c r="LV2" s="478"/>
      <c r="LW2" s="478"/>
      <c r="LX2" s="478"/>
      <c r="LY2" s="478"/>
      <c r="LZ2" s="478"/>
      <c r="MA2" s="476" t="s">
        <v>34</v>
      </c>
      <c r="MB2" s="477"/>
      <c r="MC2" s="473"/>
      <c r="MD2" s="474"/>
      <c r="ME2" s="474"/>
      <c r="MF2" s="478"/>
      <c r="MG2" s="478"/>
      <c r="MH2" s="483"/>
      <c r="MI2" s="483"/>
      <c r="MJ2" s="479" t="s">
        <v>35</v>
      </c>
      <c r="MK2" s="473"/>
      <c r="ML2" s="473"/>
      <c r="MM2" s="474"/>
      <c r="MN2" s="478"/>
      <c r="MO2" s="480"/>
      <c r="MP2" s="480"/>
      <c r="MQ2" s="478"/>
      <c r="MR2" s="478"/>
      <c r="MS2" s="476" t="s">
        <v>33</v>
      </c>
      <c r="MT2" s="477"/>
      <c r="MU2" s="478"/>
      <c r="MV2" s="478"/>
      <c r="MW2" s="478"/>
      <c r="MX2" s="478"/>
      <c r="MY2" s="478"/>
      <c r="MZ2" s="478"/>
      <c r="NA2" s="478"/>
      <c r="NB2" s="476" t="s">
        <v>34</v>
      </c>
      <c r="NC2" s="477"/>
      <c r="ND2" s="473"/>
      <c r="NE2" s="474"/>
      <c r="NF2" s="474"/>
      <c r="NG2" s="478"/>
      <c r="NH2" s="478"/>
      <c r="NI2" s="478"/>
      <c r="NJ2" s="478"/>
      <c r="NK2" s="479" t="s">
        <v>35</v>
      </c>
      <c r="NL2" s="473"/>
      <c r="NM2" s="473"/>
      <c r="NN2" s="474"/>
      <c r="NO2" s="478"/>
      <c r="NP2" s="480"/>
      <c r="NQ2" s="480"/>
      <c r="NR2" s="478"/>
      <c r="NS2" s="478"/>
      <c r="NT2" s="476" t="s">
        <v>33</v>
      </c>
      <c r="NU2" s="477"/>
      <c r="NV2" s="478"/>
      <c r="NW2" s="478"/>
      <c r="NX2" s="478"/>
      <c r="NY2" s="478"/>
      <c r="NZ2" s="478"/>
      <c r="OA2" s="478"/>
      <c r="OB2" s="478"/>
      <c r="OC2" s="476" t="s">
        <v>34</v>
      </c>
      <c r="OD2" s="477"/>
      <c r="OE2" s="473"/>
      <c r="OF2" s="474"/>
      <c r="OG2" s="474"/>
      <c r="OH2" s="478"/>
      <c r="OI2" s="478"/>
      <c r="OJ2" s="478"/>
      <c r="OK2" s="478"/>
      <c r="OL2" s="479" t="s">
        <v>35</v>
      </c>
      <c r="OM2" s="473"/>
      <c r="ON2" s="473"/>
      <c r="OO2" s="474"/>
      <c r="OP2" s="478"/>
      <c r="OQ2" s="480"/>
      <c r="OR2" s="480"/>
      <c r="OS2" s="478"/>
      <c r="OT2" s="478"/>
    </row>
    <row r="3" spans="1:411" s="20" customFormat="1" x14ac:dyDescent="0.2">
      <c r="A3" s="19"/>
      <c r="B3" s="45" t="s">
        <v>84</v>
      </c>
      <c r="C3" s="45" t="s">
        <v>23</v>
      </c>
      <c r="D3" s="45" t="s">
        <v>86</v>
      </c>
      <c r="E3" s="45" t="s">
        <v>105</v>
      </c>
      <c r="F3" s="45" t="s">
        <v>1</v>
      </c>
      <c r="G3" s="45" t="s">
        <v>101</v>
      </c>
      <c r="H3" s="45" t="s">
        <v>104</v>
      </c>
      <c r="I3" s="45" t="s">
        <v>108</v>
      </c>
      <c r="J3" s="45" t="s">
        <v>118</v>
      </c>
      <c r="K3" s="409" t="s">
        <v>125</v>
      </c>
      <c r="L3" s="409" t="s">
        <v>189</v>
      </c>
      <c r="M3" s="69" t="s">
        <v>84</v>
      </c>
      <c r="N3" s="45" t="s">
        <v>23</v>
      </c>
      <c r="O3" s="45" t="s">
        <v>86</v>
      </c>
      <c r="P3" s="45" t="s">
        <v>105</v>
      </c>
      <c r="Q3" s="45" t="s">
        <v>1</v>
      </c>
      <c r="R3" s="71" t="s">
        <v>101</v>
      </c>
      <c r="S3" s="71" t="s">
        <v>104</v>
      </c>
      <c r="T3" s="103" t="s">
        <v>108</v>
      </c>
      <c r="U3" s="45" t="s">
        <v>118</v>
      </c>
      <c r="V3" s="409" t="s">
        <v>125</v>
      </c>
      <c r="W3" s="409" t="s">
        <v>189</v>
      </c>
      <c r="X3" s="102" t="s">
        <v>84</v>
      </c>
      <c r="Y3" s="45" t="s">
        <v>23</v>
      </c>
      <c r="Z3" s="45" t="s">
        <v>86</v>
      </c>
      <c r="AA3" s="45" t="s">
        <v>105</v>
      </c>
      <c r="AB3" s="71" t="s">
        <v>1</v>
      </c>
      <c r="AC3" s="45" t="s">
        <v>101</v>
      </c>
      <c r="AD3" s="45" t="s">
        <v>104</v>
      </c>
      <c r="AE3" s="45" t="s">
        <v>108</v>
      </c>
      <c r="AF3" s="45" t="s">
        <v>118</v>
      </c>
      <c r="AG3" s="409" t="s">
        <v>125</v>
      </c>
      <c r="AH3" s="409" t="s">
        <v>189</v>
      </c>
      <c r="AI3" s="63" t="s">
        <v>84</v>
      </c>
      <c r="AJ3" s="27" t="s">
        <v>23</v>
      </c>
      <c r="AK3" s="27" t="s">
        <v>86</v>
      </c>
      <c r="AL3" s="27" t="s">
        <v>105</v>
      </c>
      <c r="AM3" s="27" t="s">
        <v>1</v>
      </c>
      <c r="AN3" s="27" t="s">
        <v>101</v>
      </c>
      <c r="AO3" s="67" t="s">
        <v>104</v>
      </c>
      <c r="AP3" s="27" t="s">
        <v>108</v>
      </c>
      <c r="AQ3" s="27" t="s">
        <v>118</v>
      </c>
      <c r="AR3" s="408" t="s">
        <v>125</v>
      </c>
      <c r="AS3" s="408" t="s">
        <v>189</v>
      </c>
      <c r="AT3" s="62" t="s">
        <v>84</v>
      </c>
      <c r="AU3" s="27" t="s">
        <v>23</v>
      </c>
      <c r="AV3" s="27" t="s">
        <v>86</v>
      </c>
      <c r="AW3" s="27" t="s">
        <v>105</v>
      </c>
      <c r="AX3" s="27" t="s">
        <v>1</v>
      </c>
      <c r="AY3" s="27" t="s">
        <v>101</v>
      </c>
      <c r="AZ3" s="67" t="s">
        <v>104</v>
      </c>
      <c r="BA3" s="27" t="s">
        <v>108</v>
      </c>
      <c r="BB3" s="27" t="s">
        <v>118</v>
      </c>
      <c r="BC3" s="408" t="s">
        <v>125</v>
      </c>
      <c r="BD3" s="408" t="s">
        <v>189</v>
      </c>
      <c r="BE3" s="62" t="s">
        <v>84</v>
      </c>
      <c r="BF3" s="19" t="s">
        <v>23</v>
      </c>
      <c r="BG3" s="27" t="s">
        <v>86</v>
      </c>
      <c r="BH3" s="27" t="s">
        <v>105</v>
      </c>
      <c r="BI3" s="67" t="s">
        <v>1</v>
      </c>
      <c r="BJ3" s="67" t="s">
        <v>101</v>
      </c>
      <c r="BK3" s="67" t="s">
        <v>104</v>
      </c>
      <c r="BL3" s="27" t="s">
        <v>108</v>
      </c>
      <c r="BM3" s="408" t="s">
        <v>118</v>
      </c>
      <c r="BN3" s="408" t="s">
        <v>125</v>
      </c>
      <c r="BO3" s="408" t="s">
        <v>189</v>
      </c>
      <c r="BP3" s="114" t="s">
        <v>84</v>
      </c>
      <c r="BQ3" s="115" t="s">
        <v>23</v>
      </c>
      <c r="BR3" s="115" t="s">
        <v>86</v>
      </c>
      <c r="BS3" s="115" t="s">
        <v>105</v>
      </c>
      <c r="BT3" s="115" t="s">
        <v>1</v>
      </c>
      <c r="BU3" s="115" t="s">
        <v>101</v>
      </c>
      <c r="BV3" s="115" t="s">
        <v>104</v>
      </c>
      <c r="BW3" s="115" t="s">
        <v>108</v>
      </c>
      <c r="BX3" s="115" t="s">
        <v>118</v>
      </c>
      <c r="BY3" s="413" t="s">
        <v>125</v>
      </c>
      <c r="BZ3" s="413" t="s">
        <v>189</v>
      </c>
      <c r="CA3" s="114" t="s">
        <v>84</v>
      </c>
      <c r="CB3" s="115" t="s">
        <v>23</v>
      </c>
      <c r="CC3" s="115" t="s">
        <v>86</v>
      </c>
      <c r="CD3" s="115" t="s">
        <v>105</v>
      </c>
      <c r="CE3" s="116" t="s">
        <v>1</v>
      </c>
      <c r="CF3" s="115" t="s">
        <v>101</v>
      </c>
      <c r="CG3" s="115" t="s">
        <v>104</v>
      </c>
      <c r="CH3" s="115" t="s">
        <v>108</v>
      </c>
      <c r="CI3" s="115" t="s">
        <v>118</v>
      </c>
      <c r="CJ3" s="413" t="s">
        <v>125</v>
      </c>
      <c r="CK3" s="413" t="s">
        <v>189</v>
      </c>
      <c r="CL3" s="62" t="s">
        <v>84</v>
      </c>
      <c r="CM3" s="27" t="s">
        <v>23</v>
      </c>
      <c r="CN3" s="27" t="s">
        <v>86</v>
      </c>
      <c r="CO3" s="27" t="s">
        <v>105</v>
      </c>
      <c r="CP3" s="27" t="s">
        <v>1</v>
      </c>
      <c r="CQ3" s="27" t="s">
        <v>101</v>
      </c>
      <c r="CR3" s="67" t="s">
        <v>104</v>
      </c>
      <c r="CS3" s="27" t="s">
        <v>108</v>
      </c>
      <c r="CT3" s="408" t="s">
        <v>118</v>
      </c>
      <c r="CU3" s="408" t="s">
        <v>125</v>
      </c>
      <c r="CV3" s="408" t="s">
        <v>189</v>
      </c>
      <c r="CW3" s="63" t="s">
        <v>84</v>
      </c>
      <c r="CX3" s="27" t="s">
        <v>23</v>
      </c>
      <c r="CY3" s="27" t="s">
        <v>86</v>
      </c>
      <c r="CZ3" s="27" t="s">
        <v>105</v>
      </c>
      <c r="DA3" s="27" t="s">
        <v>1</v>
      </c>
      <c r="DB3" s="27" t="s">
        <v>101</v>
      </c>
      <c r="DC3" s="67" t="s">
        <v>104</v>
      </c>
      <c r="DD3" s="27" t="s">
        <v>108</v>
      </c>
      <c r="DE3" s="408" t="s">
        <v>118</v>
      </c>
      <c r="DF3" s="408" t="s">
        <v>125</v>
      </c>
      <c r="DG3" s="408" t="s">
        <v>189</v>
      </c>
      <c r="DH3" s="62" t="s">
        <v>84</v>
      </c>
      <c r="DI3" s="19" t="s">
        <v>23</v>
      </c>
      <c r="DJ3" s="27" t="s">
        <v>86</v>
      </c>
      <c r="DK3" s="27" t="s">
        <v>105</v>
      </c>
      <c r="DL3" s="67" t="s">
        <v>1</v>
      </c>
      <c r="DM3" s="67" t="s">
        <v>101</v>
      </c>
      <c r="DN3" s="67" t="s">
        <v>104</v>
      </c>
      <c r="DO3" s="27" t="s">
        <v>108</v>
      </c>
      <c r="DP3" s="408" t="s">
        <v>118</v>
      </c>
      <c r="DQ3" s="408" t="s">
        <v>125</v>
      </c>
      <c r="DR3" s="408" t="s">
        <v>189</v>
      </c>
      <c r="DS3" s="458" t="s">
        <v>125</v>
      </c>
      <c r="DT3" s="408" t="s">
        <v>189</v>
      </c>
      <c r="DU3" s="449" t="s">
        <v>125</v>
      </c>
      <c r="DV3" s="449" t="s">
        <v>189</v>
      </c>
      <c r="DW3" s="451" t="s">
        <v>125</v>
      </c>
      <c r="DX3" s="408" t="s">
        <v>189</v>
      </c>
      <c r="DY3" s="458" t="s">
        <v>125</v>
      </c>
      <c r="DZ3" s="408" t="s">
        <v>189</v>
      </c>
      <c r="EA3" s="449" t="s">
        <v>125</v>
      </c>
      <c r="EB3" s="449" t="s">
        <v>189</v>
      </c>
      <c r="EC3" s="451" t="s">
        <v>125</v>
      </c>
      <c r="ED3" s="408" t="s">
        <v>189</v>
      </c>
      <c r="EE3" s="458" t="s">
        <v>125</v>
      </c>
      <c r="EF3" s="408" t="s">
        <v>189</v>
      </c>
      <c r="EG3" s="449" t="s">
        <v>125</v>
      </c>
      <c r="EH3" s="449" t="s">
        <v>189</v>
      </c>
      <c r="EI3" s="451" t="s">
        <v>125</v>
      </c>
      <c r="EJ3" s="408" t="s">
        <v>189</v>
      </c>
      <c r="EK3" s="458" t="s">
        <v>125</v>
      </c>
      <c r="EL3" s="408" t="s">
        <v>189</v>
      </c>
      <c r="EM3" s="449" t="s">
        <v>125</v>
      </c>
      <c r="EN3" s="449" t="s">
        <v>189</v>
      </c>
      <c r="EO3" s="451" t="s">
        <v>125</v>
      </c>
      <c r="EP3" s="408" t="s">
        <v>189</v>
      </c>
      <c r="EQ3" s="458" t="s">
        <v>125</v>
      </c>
      <c r="ER3" s="408" t="s">
        <v>189</v>
      </c>
      <c r="ES3" s="449" t="s">
        <v>125</v>
      </c>
      <c r="ET3" s="449" t="s">
        <v>189</v>
      </c>
      <c r="EU3" s="451" t="s">
        <v>125</v>
      </c>
      <c r="EV3" s="408" t="s">
        <v>189</v>
      </c>
      <c r="EW3" s="458" t="s">
        <v>125</v>
      </c>
      <c r="EX3" s="408" t="s">
        <v>189</v>
      </c>
      <c r="EY3" s="449" t="s">
        <v>125</v>
      </c>
      <c r="EZ3" s="449" t="s">
        <v>189</v>
      </c>
      <c r="FA3" s="451" t="s">
        <v>125</v>
      </c>
      <c r="FB3" s="408" t="s">
        <v>189</v>
      </c>
      <c r="FC3" s="458" t="s">
        <v>125</v>
      </c>
      <c r="FD3" s="408" t="s">
        <v>189</v>
      </c>
      <c r="FE3" s="449" t="s">
        <v>125</v>
      </c>
      <c r="FF3" s="449" t="s">
        <v>189</v>
      </c>
      <c r="FG3" s="451" t="s">
        <v>125</v>
      </c>
      <c r="FH3" s="408" t="s">
        <v>189</v>
      </c>
      <c r="FI3" s="458" t="s">
        <v>125</v>
      </c>
      <c r="FJ3" s="408" t="s">
        <v>189</v>
      </c>
      <c r="FK3" s="449" t="s">
        <v>125</v>
      </c>
      <c r="FL3" s="449" t="s">
        <v>189</v>
      </c>
      <c r="FM3" s="451" t="s">
        <v>125</v>
      </c>
      <c r="FN3" s="408" t="s">
        <v>189</v>
      </c>
      <c r="FO3" s="458" t="s">
        <v>125</v>
      </c>
      <c r="FP3" s="408" t="s">
        <v>189</v>
      </c>
      <c r="FQ3" s="449" t="s">
        <v>125</v>
      </c>
      <c r="FR3" s="449" t="s">
        <v>189</v>
      </c>
      <c r="FS3" s="451" t="s">
        <v>125</v>
      </c>
      <c r="FT3" s="408" t="s">
        <v>189</v>
      </c>
      <c r="FU3" s="458" t="s">
        <v>125</v>
      </c>
      <c r="FV3" s="408" t="s">
        <v>189</v>
      </c>
      <c r="FW3" s="449" t="s">
        <v>125</v>
      </c>
      <c r="FX3" s="449" t="s">
        <v>189</v>
      </c>
      <c r="FY3" s="451" t="s">
        <v>125</v>
      </c>
      <c r="FZ3" s="408" t="s">
        <v>189</v>
      </c>
      <c r="GA3" s="458" t="s">
        <v>125</v>
      </c>
      <c r="GB3" s="408" t="s">
        <v>189</v>
      </c>
      <c r="GC3" s="449" t="s">
        <v>125</v>
      </c>
      <c r="GD3" s="449" t="s">
        <v>189</v>
      </c>
      <c r="GE3" s="451" t="s">
        <v>125</v>
      </c>
      <c r="GF3" s="408" t="s">
        <v>189</v>
      </c>
      <c r="GG3" s="458" t="s">
        <v>125</v>
      </c>
      <c r="GH3" s="408" t="s">
        <v>189</v>
      </c>
      <c r="GI3" s="449" t="s">
        <v>125</v>
      </c>
      <c r="GJ3" s="449" t="s">
        <v>189</v>
      </c>
      <c r="GK3" s="451" t="s">
        <v>125</v>
      </c>
      <c r="GL3" s="408" t="s">
        <v>189</v>
      </c>
      <c r="GM3" s="482" t="s">
        <v>84</v>
      </c>
      <c r="GN3" s="483" t="s">
        <v>23</v>
      </c>
      <c r="GO3" s="483" t="s">
        <v>86</v>
      </c>
      <c r="GP3" s="483" t="s">
        <v>105</v>
      </c>
      <c r="GQ3" s="483" t="s">
        <v>1</v>
      </c>
      <c r="GR3" s="483" t="s">
        <v>101</v>
      </c>
      <c r="GS3" s="484" t="s">
        <v>104</v>
      </c>
      <c r="GT3" s="483" t="s">
        <v>108</v>
      </c>
      <c r="GU3" s="483" t="s">
        <v>118</v>
      </c>
      <c r="GV3" s="482" t="s">
        <v>84</v>
      </c>
      <c r="GW3" s="483" t="s">
        <v>23</v>
      </c>
      <c r="GX3" s="483" t="s">
        <v>86</v>
      </c>
      <c r="GY3" s="483" t="s">
        <v>105</v>
      </c>
      <c r="GZ3" s="483" t="s">
        <v>1</v>
      </c>
      <c r="HA3" s="483" t="s">
        <v>101</v>
      </c>
      <c r="HB3" s="484" t="s">
        <v>104</v>
      </c>
      <c r="HC3" s="483" t="s">
        <v>108</v>
      </c>
      <c r="HD3" s="483" t="s">
        <v>118</v>
      </c>
      <c r="HE3" s="482" t="s">
        <v>84</v>
      </c>
      <c r="HF3" s="483" t="s">
        <v>23</v>
      </c>
      <c r="HG3" s="483" t="s">
        <v>86</v>
      </c>
      <c r="HH3" s="483" t="s">
        <v>105</v>
      </c>
      <c r="HI3" s="484" t="s">
        <v>1</v>
      </c>
      <c r="HJ3" s="484" t="s">
        <v>101</v>
      </c>
      <c r="HK3" s="484" t="s">
        <v>104</v>
      </c>
      <c r="HL3" s="483" t="s">
        <v>108</v>
      </c>
      <c r="HM3" s="485" t="s">
        <v>118</v>
      </c>
      <c r="HN3" s="482" t="s">
        <v>84</v>
      </c>
      <c r="HO3" s="483" t="s">
        <v>23</v>
      </c>
      <c r="HP3" s="483" t="s">
        <v>86</v>
      </c>
      <c r="HQ3" s="483" t="s">
        <v>105</v>
      </c>
      <c r="HR3" s="483" t="s">
        <v>1</v>
      </c>
      <c r="HS3" s="483" t="s">
        <v>101</v>
      </c>
      <c r="HT3" s="483" t="s">
        <v>104</v>
      </c>
      <c r="HU3" s="483" t="s">
        <v>108</v>
      </c>
      <c r="HV3" s="483" t="s">
        <v>118</v>
      </c>
      <c r="HW3" s="482" t="s">
        <v>84</v>
      </c>
      <c r="HX3" s="483" t="s">
        <v>23</v>
      </c>
      <c r="HY3" s="483" t="s">
        <v>86</v>
      </c>
      <c r="HZ3" s="483" t="s">
        <v>105</v>
      </c>
      <c r="IA3" s="483" t="s">
        <v>1</v>
      </c>
      <c r="IB3" s="483" t="s">
        <v>101</v>
      </c>
      <c r="IC3" s="483" t="s">
        <v>104</v>
      </c>
      <c r="ID3" s="483" t="s">
        <v>114</v>
      </c>
      <c r="IE3" s="483" t="s">
        <v>118</v>
      </c>
      <c r="IF3" s="482" t="s">
        <v>84</v>
      </c>
      <c r="IG3" s="483" t="s">
        <v>23</v>
      </c>
      <c r="IH3" s="483" t="s">
        <v>86</v>
      </c>
      <c r="II3" s="483" t="s">
        <v>105</v>
      </c>
      <c r="IJ3" s="484" t="s">
        <v>1</v>
      </c>
      <c r="IK3" s="483" t="s">
        <v>101</v>
      </c>
      <c r="IL3" s="486" t="s">
        <v>104</v>
      </c>
      <c r="IM3" s="483" t="s">
        <v>108</v>
      </c>
      <c r="IN3" s="483" t="s">
        <v>118</v>
      </c>
      <c r="IO3" s="487" t="s">
        <v>84</v>
      </c>
      <c r="IP3" s="483" t="s">
        <v>23</v>
      </c>
      <c r="IQ3" s="483" t="s">
        <v>86</v>
      </c>
      <c r="IR3" s="483" t="s">
        <v>105</v>
      </c>
      <c r="IS3" s="483" t="s">
        <v>1</v>
      </c>
      <c r="IT3" s="483" t="s">
        <v>101</v>
      </c>
      <c r="IU3" s="484" t="s">
        <v>104</v>
      </c>
      <c r="IV3" s="483" t="s">
        <v>108</v>
      </c>
      <c r="IW3" s="483" t="s">
        <v>118</v>
      </c>
      <c r="IX3" s="488" t="s">
        <v>84</v>
      </c>
      <c r="IY3" s="483" t="s">
        <v>23</v>
      </c>
      <c r="IZ3" s="483" t="s">
        <v>86</v>
      </c>
      <c r="JA3" s="483" t="s">
        <v>105</v>
      </c>
      <c r="JB3" s="483" t="s">
        <v>1</v>
      </c>
      <c r="JC3" s="483" t="s">
        <v>101</v>
      </c>
      <c r="JD3" s="484" t="s">
        <v>104</v>
      </c>
      <c r="JE3" s="483" t="s">
        <v>108</v>
      </c>
      <c r="JF3" s="483" t="s">
        <v>118</v>
      </c>
      <c r="JG3" s="482" t="s">
        <v>84</v>
      </c>
      <c r="JH3" s="483" t="s">
        <v>23</v>
      </c>
      <c r="JI3" s="483" t="s">
        <v>86</v>
      </c>
      <c r="JJ3" s="483" t="s">
        <v>105</v>
      </c>
      <c r="JK3" s="484" t="s">
        <v>1</v>
      </c>
      <c r="JL3" s="484" t="s">
        <v>101</v>
      </c>
      <c r="JM3" s="484" t="s">
        <v>104</v>
      </c>
      <c r="JN3" s="483" t="s">
        <v>108</v>
      </c>
      <c r="JO3" s="485" t="s">
        <v>118</v>
      </c>
      <c r="JP3" s="482" t="s">
        <v>84</v>
      </c>
      <c r="JQ3" s="483" t="s">
        <v>23</v>
      </c>
      <c r="JR3" s="483" t="s">
        <v>86</v>
      </c>
      <c r="JS3" s="483" t="s">
        <v>105</v>
      </c>
      <c r="JT3" s="483" t="s">
        <v>1</v>
      </c>
      <c r="JU3" s="483" t="s">
        <v>101</v>
      </c>
      <c r="JV3" s="484" t="s">
        <v>104</v>
      </c>
      <c r="JW3" s="483" t="s">
        <v>108</v>
      </c>
      <c r="JX3" s="483" t="s">
        <v>118</v>
      </c>
      <c r="JY3" s="482" t="s">
        <v>84</v>
      </c>
      <c r="JZ3" s="483" t="s">
        <v>23</v>
      </c>
      <c r="KA3" s="483" t="s">
        <v>86</v>
      </c>
      <c r="KB3" s="483" t="s">
        <v>105</v>
      </c>
      <c r="KC3" s="483" t="s">
        <v>1</v>
      </c>
      <c r="KD3" s="483" t="s">
        <v>101</v>
      </c>
      <c r="KE3" s="484" t="s">
        <v>104</v>
      </c>
      <c r="KF3" s="483" t="s">
        <v>108</v>
      </c>
      <c r="KG3" s="483" t="s">
        <v>118</v>
      </c>
      <c r="KH3" s="482" t="s">
        <v>84</v>
      </c>
      <c r="KI3" s="483" t="s">
        <v>23</v>
      </c>
      <c r="KJ3" s="483" t="s">
        <v>86</v>
      </c>
      <c r="KK3" s="483" t="s">
        <v>105</v>
      </c>
      <c r="KL3" s="484" t="s">
        <v>1</v>
      </c>
      <c r="KM3" s="484" t="s">
        <v>101</v>
      </c>
      <c r="KN3" s="484" t="s">
        <v>104</v>
      </c>
      <c r="KO3" s="483" t="s">
        <v>108</v>
      </c>
      <c r="KP3" s="485" t="s">
        <v>118</v>
      </c>
      <c r="KQ3" s="482" t="s">
        <v>84</v>
      </c>
      <c r="KR3" s="483" t="s">
        <v>23</v>
      </c>
      <c r="KS3" s="483" t="s">
        <v>86</v>
      </c>
      <c r="KT3" s="483" t="s">
        <v>105</v>
      </c>
      <c r="KU3" s="484" t="s">
        <v>1</v>
      </c>
      <c r="KV3" s="484" t="s">
        <v>101</v>
      </c>
      <c r="KW3" s="484" t="s">
        <v>104</v>
      </c>
      <c r="KX3" s="489" t="s">
        <v>108</v>
      </c>
      <c r="KY3" s="489" t="s">
        <v>118</v>
      </c>
      <c r="KZ3" s="488" t="s">
        <v>84</v>
      </c>
      <c r="LA3" s="483" t="s">
        <v>23</v>
      </c>
      <c r="LB3" s="483" t="s">
        <v>86</v>
      </c>
      <c r="LC3" s="483" t="s">
        <v>105</v>
      </c>
      <c r="LD3" s="483" t="s">
        <v>1</v>
      </c>
      <c r="LE3" s="484" t="s">
        <v>101</v>
      </c>
      <c r="LF3" s="484" t="s">
        <v>104</v>
      </c>
      <c r="LG3" s="489" t="s">
        <v>108</v>
      </c>
      <c r="LH3" s="489" t="s">
        <v>118</v>
      </c>
      <c r="LI3" s="488" t="s">
        <v>84</v>
      </c>
      <c r="LJ3" s="483" t="s">
        <v>23</v>
      </c>
      <c r="LK3" s="483" t="s">
        <v>86</v>
      </c>
      <c r="LL3" s="483" t="s">
        <v>105</v>
      </c>
      <c r="LM3" s="483" t="s">
        <v>1</v>
      </c>
      <c r="LN3" s="484" t="s">
        <v>101</v>
      </c>
      <c r="LO3" s="484" t="s">
        <v>104</v>
      </c>
      <c r="LP3" s="489" t="s">
        <v>108</v>
      </c>
      <c r="LQ3" s="489" t="s">
        <v>118</v>
      </c>
      <c r="LR3" s="482" t="s">
        <v>84</v>
      </c>
      <c r="LS3" s="483" t="s">
        <v>23</v>
      </c>
      <c r="LT3" s="483" t="s">
        <v>86</v>
      </c>
      <c r="LU3" s="483" t="s">
        <v>105</v>
      </c>
      <c r="LV3" s="483" t="s">
        <v>1</v>
      </c>
      <c r="LW3" s="483" t="s">
        <v>101</v>
      </c>
      <c r="LX3" s="484" t="s">
        <v>104</v>
      </c>
      <c r="LY3" s="483" t="s">
        <v>108</v>
      </c>
      <c r="LZ3" s="483" t="s">
        <v>118</v>
      </c>
      <c r="MA3" s="488" t="s">
        <v>84</v>
      </c>
      <c r="MB3" s="483" t="s">
        <v>23</v>
      </c>
      <c r="MC3" s="483" t="s">
        <v>86</v>
      </c>
      <c r="MD3" s="483" t="s">
        <v>105</v>
      </c>
      <c r="ME3" s="483" t="s">
        <v>1</v>
      </c>
      <c r="MF3" s="483" t="s">
        <v>101</v>
      </c>
      <c r="MG3" s="484" t="s">
        <v>104</v>
      </c>
      <c r="MH3" s="483" t="s">
        <v>108</v>
      </c>
      <c r="MI3" s="483" t="s">
        <v>118</v>
      </c>
      <c r="MJ3" s="482" t="s">
        <v>84</v>
      </c>
      <c r="MK3" s="483" t="s">
        <v>23</v>
      </c>
      <c r="ML3" s="483" t="s">
        <v>86</v>
      </c>
      <c r="MM3" s="483" t="s">
        <v>105</v>
      </c>
      <c r="MN3" s="484" t="s">
        <v>1</v>
      </c>
      <c r="MO3" s="484" t="s">
        <v>101</v>
      </c>
      <c r="MP3" s="484" t="s">
        <v>104</v>
      </c>
      <c r="MQ3" s="483" t="s">
        <v>108</v>
      </c>
      <c r="MR3" s="485" t="s">
        <v>118</v>
      </c>
      <c r="MS3" s="482" t="s">
        <v>84</v>
      </c>
      <c r="MT3" s="483" t="s">
        <v>23</v>
      </c>
      <c r="MU3" s="483" t="s">
        <v>86</v>
      </c>
      <c r="MV3" s="483" t="s">
        <v>105</v>
      </c>
      <c r="MW3" s="483" t="s">
        <v>1</v>
      </c>
      <c r="MX3" s="483" t="s">
        <v>101</v>
      </c>
      <c r="MY3" s="484" t="s">
        <v>104</v>
      </c>
      <c r="MZ3" s="483" t="s">
        <v>108</v>
      </c>
      <c r="NA3" s="483" t="s">
        <v>118</v>
      </c>
      <c r="NB3" s="482" t="s">
        <v>84</v>
      </c>
      <c r="NC3" s="483" t="s">
        <v>23</v>
      </c>
      <c r="ND3" s="483" t="s">
        <v>86</v>
      </c>
      <c r="NE3" s="483" t="s">
        <v>105</v>
      </c>
      <c r="NF3" s="483" t="s">
        <v>1</v>
      </c>
      <c r="NG3" s="483" t="s">
        <v>101</v>
      </c>
      <c r="NH3" s="484" t="s">
        <v>104</v>
      </c>
      <c r="NI3" s="483" t="s">
        <v>108</v>
      </c>
      <c r="NJ3" s="483" t="s">
        <v>118</v>
      </c>
      <c r="NK3" s="482" t="s">
        <v>84</v>
      </c>
      <c r="NL3" s="483" t="s">
        <v>23</v>
      </c>
      <c r="NM3" s="483" t="s">
        <v>86</v>
      </c>
      <c r="NN3" s="483" t="s">
        <v>105</v>
      </c>
      <c r="NO3" s="484" t="s">
        <v>1</v>
      </c>
      <c r="NP3" s="484" t="s">
        <v>101</v>
      </c>
      <c r="NQ3" s="484" t="s">
        <v>104</v>
      </c>
      <c r="NR3" s="483" t="s">
        <v>108</v>
      </c>
      <c r="NS3" s="485" t="s">
        <v>118</v>
      </c>
      <c r="NT3" s="482" t="s">
        <v>84</v>
      </c>
      <c r="NU3" s="483" t="s">
        <v>23</v>
      </c>
      <c r="NV3" s="483" t="s">
        <v>86</v>
      </c>
      <c r="NW3" s="483" t="s">
        <v>105</v>
      </c>
      <c r="NX3" s="483" t="s">
        <v>1</v>
      </c>
      <c r="NY3" s="483" t="s">
        <v>101</v>
      </c>
      <c r="NZ3" s="484" t="s">
        <v>104</v>
      </c>
      <c r="OA3" s="483" t="s">
        <v>108</v>
      </c>
      <c r="OB3" s="485" t="s">
        <v>118</v>
      </c>
      <c r="OC3" s="482" t="s">
        <v>84</v>
      </c>
      <c r="OD3" s="483" t="s">
        <v>23</v>
      </c>
      <c r="OE3" s="483" t="s">
        <v>86</v>
      </c>
      <c r="OF3" s="483" t="s">
        <v>105</v>
      </c>
      <c r="OG3" s="483" t="s">
        <v>1</v>
      </c>
      <c r="OH3" s="483" t="s">
        <v>101</v>
      </c>
      <c r="OI3" s="484" t="s">
        <v>104</v>
      </c>
      <c r="OJ3" s="483" t="s">
        <v>108</v>
      </c>
      <c r="OK3" s="485" t="s">
        <v>118</v>
      </c>
      <c r="OL3" s="482" t="s">
        <v>84</v>
      </c>
      <c r="OM3" s="483" t="s">
        <v>23</v>
      </c>
      <c r="ON3" s="483" t="s">
        <v>86</v>
      </c>
      <c r="OO3" s="483" t="s">
        <v>105</v>
      </c>
      <c r="OP3" s="484" t="s">
        <v>1</v>
      </c>
      <c r="OQ3" s="484" t="s">
        <v>101</v>
      </c>
      <c r="OR3" s="484" t="s">
        <v>104</v>
      </c>
      <c r="OS3" s="483" t="s">
        <v>108</v>
      </c>
      <c r="OT3" s="485" t="s">
        <v>118</v>
      </c>
      <c r="OU3" s="14"/>
    </row>
    <row r="4" spans="1:411" s="12" customFormat="1" x14ac:dyDescent="0.2">
      <c r="A4" s="349" t="s">
        <v>112</v>
      </c>
      <c r="B4" s="351">
        <f t="shared" ref="B4:J5" si="0">SUM(AI4,CL4,GM4,HN4,KQ4)</f>
        <v>220261</v>
      </c>
      <c r="C4" s="351">
        <f t="shared" si="0"/>
        <v>237238.5</v>
      </c>
      <c r="D4" s="351">
        <f t="shared" si="0"/>
        <v>239704.16666666669</v>
      </c>
      <c r="E4" s="351">
        <f t="shared" si="0"/>
        <v>247336.33333333334</v>
      </c>
      <c r="F4" s="351">
        <f t="shared" si="0"/>
        <v>288128</v>
      </c>
      <c r="G4" s="351">
        <f t="shared" si="0"/>
        <v>296835</v>
      </c>
      <c r="H4" s="351">
        <f t="shared" si="0"/>
        <v>308433</v>
      </c>
      <c r="I4" s="351">
        <f t="shared" si="0"/>
        <v>319103</v>
      </c>
      <c r="J4" s="351">
        <f t="shared" si="0"/>
        <v>313864</v>
      </c>
      <c r="K4" s="351">
        <f>SUM(AR4,CU4,DS4,DY4,EE4,EK4,EQ4,EW4,FC4,FI4,FO4,FU4,GA4,GG4)</f>
        <v>280164</v>
      </c>
      <c r="L4" s="351">
        <f>SUM(AS4,CV4,DT4,DZ4,EF4,EL4,ER4,EX4,FD4,FJ4,FP4,FV4,GB4,GH4)</f>
        <v>280603</v>
      </c>
      <c r="M4" s="352">
        <f t="shared" ref="M4:U5" si="1">SUM(AT4,CW4,GV4,HW4,KZ4)</f>
        <v>198481</v>
      </c>
      <c r="N4" s="351">
        <f t="shared" si="1"/>
        <v>235734.83333333331</v>
      </c>
      <c r="O4" s="351">
        <f t="shared" si="1"/>
        <v>242057.66666666669</v>
      </c>
      <c r="P4" s="351">
        <f t="shared" si="1"/>
        <v>259143.44444444444</v>
      </c>
      <c r="Q4" s="351">
        <f t="shared" si="1"/>
        <v>310896</v>
      </c>
      <c r="R4" s="351">
        <f t="shared" si="1"/>
        <v>325029</v>
      </c>
      <c r="S4" s="351">
        <f t="shared" si="1"/>
        <v>331417</v>
      </c>
      <c r="T4" s="351">
        <f t="shared" si="1"/>
        <v>362754</v>
      </c>
      <c r="U4" s="351">
        <f t="shared" si="1"/>
        <v>363625</v>
      </c>
      <c r="V4" s="351">
        <f>SUM(BC4,DF4,DU4,EA4,EG4,EM4,ES4,EY4,FE4,FK4,FQ4,FW4,GC4,GI4)</f>
        <v>368533</v>
      </c>
      <c r="W4" s="351">
        <f>SUM(BD4,DG4,DV4,EB4,EH4,EN4,ET4,EZ4,FF4,FL4,FR4,FX4,GD4,GJ4)</f>
        <v>313611</v>
      </c>
      <c r="X4" s="352">
        <f t="shared" ref="X4:AF5" si="2">SUM(BE4,HE4,IF4,LI4)</f>
        <v>418742</v>
      </c>
      <c r="Y4" s="351">
        <f t="shared" si="2"/>
        <v>472973.33333333331</v>
      </c>
      <c r="Z4" s="351">
        <f t="shared" si="2"/>
        <v>481761.83333333337</v>
      </c>
      <c r="AA4" s="351">
        <f t="shared" si="2"/>
        <v>506479.77777777781</v>
      </c>
      <c r="AB4" s="351">
        <f t="shared" si="2"/>
        <v>599024</v>
      </c>
      <c r="AC4" s="351">
        <f t="shared" si="2"/>
        <v>621864</v>
      </c>
      <c r="AD4" s="351">
        <f t="shared" si="2"/>
        <v>639850</v>
      </c>
      <c r="AE4" s="351">
        <f t="shared" si="2"/>
        <v>681857</v>
      </c>
      <c r="AF4" s="351">
        <f t="shared" si="2"/>
        <v>677489</v>
      </c>
      <c r="AG4" s="351">
        <f>SUM(BN4,DW4,EC4,EI4,EO4,EU4,FA4,FG4,FM4,FS4,FY4,GE4,GK4)</f>
        <v>648697</v>
      </c>
      <c r="AH4" s="351">
        <f>SUM(BO4,DX4,ED4,EJ4,EP4,EV4,FB4,FH4,FN4,FT4,FZ4,GF4,GL4)</f>
        <v>594214</v>
      </c>
      <c r="AI4" s="126">
        <f>+AI5+AI23+AI38+AI52+AI63</f>
        <v>90598</v>
      </c>
      <c r="AJ4" s="127">
        <f t="shared" ref="AJ4:BA4" si="3">+AJ5+AJ23+AJ38+AJ52+AJ63</f>
        <v>97164</v>
      </c>
      <c r="AK4" s="127">
        <f t="shared" si="3"/>
        <v>97769</v>
      </c>
      <c r="AL4" s="127">
        <f t="shared" si="3"/>
        <v>99434</v>
      </c>
      <c r="AM4" s="127">
        <f t="shared" si="3"/>
        <v>110890</v>
      </c>
      <c r="AN4" s="127">
        <f t="shared" si="3"/>
        <v>113556</v>
      </c>
      <c r="AO4" s="127">
        <f t="shared" si="3"/>
        <v>116098</v>
      </c>
      <c r="AP4" s="127">
        <f t="shared" si="3"/>
        <v>120504</v>
      </c>
      <c r="AQ4" s="127">
        <f t="shared" ref="AQ4:AR4" si="4">+AQ5+AQ23+AQ38+AQ52+AQ63</f>
        <v>118317</v>
      </c>
      <c r="AR4" s="127">
        <f t="shared" si="4"/>
        <v>104133</v>
      </c>
      <c r="AS4" s="127">
        <f t="shared" ref="AS4" si="5">+AS5+AS23+AS38+AS52+AS63</f>
        <v>103696</v>
      </c>
      <c r="AT4" s="128">
        <f t="shared" si="3"/>
        <v>117841</v>
      </c>
      <c r="AU4" s="127">
        <f t="shared" si="3"/>
        <v>178867.33333333331</v>
      </c>
      <c r="AV4" s="127">
        <f t="shared" si="3"/>
        <v>176970.16666666669</v>
      </c>
      <c r="AW4" s="127">
        <f t="shared" si="3"/>
        <v>189462</v>
      </c>
      <c r="AX4" s="127">
        <f t="shared" si="3"/>
        <v>236075</v>
      </c>
      <c r="AY4" s="127">
        <f t="shared" si="3"/>
        <v>249635</v>
      </c>
      <c r="AZ4" s="127">
        <f t="shared" si="3"/>
        <v>252090</v>
      </c>
      <c r="BA4" s="127">
        <f t="shared" si="3"/>
        <v>279044</v>
      </c>
      <c r="BB4" s="127">
        <f t="shared" ref="BB4:BC4" si="6">+BB5+BB23+BB38+BB52+BB63</f>
        <v>280349</v>
      </c>
      <c r="BC4" s="127">
        <f t="shared" si="6"/>
        <v>279044</v>
      </c>
      <c r="BD4" s="127">
        <f t="shared" ref="BD4" si="7">+BD5+BD23+BD38+BD52+BD63</f>
        <v>225400</v>
      </c>
      <c r="BE4" s="353">
        <f t="shared" ref="BE4:BO5" si="8">SUM(BP4,AI4)</f>
        <v>238819</v>
      </c>
      <c r="BF4" s="350">
        <f t="shared" si="8"/>
        <v>278714.33333333331</v>
      </c>
      <c r="BG4" s="350">
        <f t="shared" si="8"/>
        <v>278140.16666666669</v>
      </c>
      <c r="BH4" s="350">
        <f t="shared" si="8"/>
        <v>292456</v>
      </c>
      <c r="BI4" s="350">
        <f t="shared" si="8"/>
        <v>347553</v>
      </c>
      <c r="BJ4" s="350">
        <f t="shared" si="8"/>
        <v>363565</v>
      </c>
      <c r="BK4" s="350">
        <f t="shared" si="8"/>
        <v>368332</v>
      </c>
      <c r="BL4" s="350">
        <f t="shared" si="8"/>
        <v>399548</v>
      </c>
      <c r="BM4" s="350">
        <f t="shared" si="8"/>
        <v>398666</v>
      </c>
      <c r="BN4" s="350">
        <f t="shared" si="8"/>
        <v>383198</v>
      </c>
      <c r="BO4" s="350">
        <f t="shared" si="8"/>
        <v>329113</v>
      </c>
      <c r="BP4" s="354">
        <f t="shared" ref="BP4:BZ5" si="9">+AT4+CW4</f>
        <v>148221</v>
      </c>
      <c r="BQ4" s="355">
        <f t="shared" si="9"/>
        <v>181550.33333333331</v>
      </c>
      <c r="BR4" s="355">
        <f t="shared" si="9"/>
        <v>180371.16666666669</v>
      </c>
      <c r="BS4" s="355">
        <f t="shared" si="9"/>
        <v>193022</v>
      </c>
      <c r="BT4" s="356">
        <f t="shared" si="9"/>
        <v>236663</v>
      </c>
      <c r="BU4" s="356">
        <f t="shared" si="9"/>
        <v>250009</v>
      </c>
      <c r="BV4" s="356">
        <f t="shared" si="9"/>
        <v>252234</v>
      </c>
      <c r="BW4" s="356">
        <f t="shared" si="9"/>
        <v>279044</v>
      </c>
      <c r="BX4" s="356">
        <f t="shared" si="9"/>
        <v>280349</v>
      </c>
      <c r="BY4" s="356">
        <f t="shared" si="9"/>
        <v>279065</v>
      </c>
      <c r="BZ4" s="356">
        <f t="shared" si="9"/>
        <v>225417</v>
      </c>
      <c r="CA4" s="357">
        <f t="shared" ref="CA4:CK5" si="10">+BP4/AI4</f>
        <v>1.6360294929247887</v>
      </c>
      <c r="CB4" s="358">
        <f t="shared" si="10"/>
        <v>1.868493818012158</v>
      </c>
      <c r="CC4" s="358">
        <f t="shared" si="10"/>
        <v>1.8448707327135052</v>
      </c>
      <c r="CD4" s="358">
        <f t="shared" si="10"/>
        <v>1.9412072329384316</v>
      </c>
      <c r="CE4" s="358">
        <f t="shared" si="10"/>
        <v>2.1342140860312022</v>
      </c>
      <c r="CF4" s="358">
        <f t="shared" si="10"/>
        <v>2.2016361971186025</v>
      </c>
      <c r="CG4" s="358">
        <f t="shared" si="10"/>
        <v>2.1725955658150871</v>
      </c>
      <c r="CH4" s="358">
        <f t="shared" si="10"/>
        <v>2.3156409745734581</v>
      </c>
      <c r="CI4" s="358">
        <f t="shared" si="10"/>
        <v>2.3694735329665222</v>
      </c>
      <c r="CJ4" s="358">
        <f t="shared" si="10"/>
        <v>2.6798901404934075</v>
      </c>
      <c r="CK4" s="358">
        <f t="shared" si="10"/>
        <v>2.1738254127449466</v>
      </c>
      <c r="CL4" s="414" t="s">
        <v>36</v>
      </c>
      <c r="CM4" s="410" t="s">
        <v>36</v>
      </c>
      <c r="CN4" s="410" t="s">
        <v>36</v>
      </c>
      <c r="CO4" s="410" t="s">
        <v>36</v>
      </c>
      <c r="CP4" s="410" t="s">
        <v>36</v>
      </c>
      <c r="CQ4" s="410" t="s">
        <v>36</v>
      </c>
      <c r="CR4" s="410" t="s">
        <v>36</v>
      </c>
      <c r="CS4" s="410" t="s">
        <v>36</v>
      </c>
      <c r="CT4" s="410" t="s">
        <v>36</v>
      </c>
      <c r="CU4" s="410" t="s">
        <v>36</v>
      </c>
      <c r="CV4" s="410" t="s">
        <v>36</v>
      </c>
      <c r="CW4" s="126">
        <f t="shared" ref="CW4:DD4" si="11">+CW5+CW23+CW38+CW52+CW63</f>
        <v>30380</v>
      </c>
      <c r="CX4" s="127">
        <f t="shared" si="11"/>
        <v>2683</v>
      </c>
      <c r="CY4" s="127">
        <f t="shared" si="11"/>
        <v>3401</v>
      </c>
      <c r="CZ4" s="127">
        <f t="shared" si="11"/>
        <v>3560</v>
      </c>
      <c r="DA4" s="127">
        <f t="shared" si="11"/>
        <v>588</v>
      </c>
      <c r="DB4" s="127">
        <f t="shared" si="11"/>
        <v>374</v>
      </c>
      <c r="DC4" s="127">
        <f t="shared" si="11"/>
        <v>144</v>
      </c>
      <c r="DD4" s="127">
        <f t="shared" si="11"/>
        <v>0</v>
      </c>
      <c r="DE4" s="127">
        <f t="shared" ref="DE4:DF4" si="12">+DE5+DE23+DE38+DE52+DE63</f>
        <v>0</v>
      </c>
      <c r="DF4" s="127">
        <f t="shared" si="12"/>
        <v>21</v>
      </c>
      <c r="DG4" s="127">
        <f t="shared" ref="DG4" si="13">+DG5+DG23+DG38+DG52+DG63</f>
        <v>17</v>
      </c>
      <c r="DH4" s="353">
        <f t="shared" ref="DH4:DR5" si="14">SUM(CW4,CL4)</f>
        <v>30380</v>
      </c>
      <c r="DI4" s="350">
        <f t="shared" si="14"/>
        <v>2683</v>
      </c>
      <c r="DJ4" s="350">
        <f t="shared" si="14"/>
        <v>3401</v>
      </c>
      <c r="DK4" s="350">
        <f t="shared" si="14"/>
        <v>3560</v>
      </c>
      <c r="DL4" s="350">
        <f t="shared" si="14"/>
        <v>588</v>
      </c>
      <c r="DM4" s="350">
        <f t="shared" si="14"/>
        <v>374</v>
      </c>
      <c r="DN4" s="350">
        <f t="shared" si="14"/>
        <v>144</v>
      </c>
      <c r="DO4" s="350">
        <f t="shared" si="14"/>
        <v>0</v>
      </c>
      <c r="DP4" s="350">
        <f t="shared" si="14"/>
        <v>0</v>
      </c>
      <c r="DQ4" s="350">
        <f t="shared" si="14"/>
        <v>21</v>
      </c>
      <c r="DR4" s="350">
        <f t="shared" si="14"/>
        <v>17</v>
      </c>
      <c r="DS4" s="639">
        <f t="shared" ref="DS4:DU4" si="15">+DS5+DS23+DS38+DS52+DS63</f>
        <v>3918</v>
      </c>
      <c r="DT4" s="640">
        <f t="shared" ref="DT4" si="16">+DT5+DT23+DT38+DT52+DT63</f>
        <v>3820</v>
      </c>
      <c r="DU4" s="453">
        <f t="shared" si="15"/>
        <v>1722</v>
      </c>
      <c r="DV4" s="453">
        <f t="shared" ref="DV4" si="17">+DV5+DV23+DV38+DV52+DV63</f>
        <v>1723</v>
      </c>
      <c r="DW4" s="467">
        <f>SUM(DU4,DS4)</f>
        <v>5640</v>
      </c>
      <c r="DX4" s="467">
        <f>SUM(DV4,DT4)</f>
        <v>5543</v>
      </c>
      <c r="DY4" s="639">
        <f t="shared" ref="DY4:EA4" si="18">+DY5+DY23+DY38+DY52+DY63</f>
        <v>18181</v>
      </c>
      <c r="DZ4" s="640">
        <f t="shared" ref="DZ4" si="19">+DZ5+DZ23+DZ38+DZ52+DZ63</f>
        <v>19418</v>
      </c>
      <c r="EA4" s="453">
        <f t="shared" si="18"/>
        <v>28283</v>
      </c>
      <c r="EB4" s="453">
        <f t="shared" ref="EB4" si="20">+EB5+EB23+EB38+EB52+EB63</f>
        <v>30292</v>
      </c>
      <c r="EC4" s="467">
        <f>SUM(EA4,DY4)</f>
        <v>46464</v>
      </c>
      <c r="ED4" s="467">
        <f>SUM(EB4,DZ4)</f>
        <v>49710</v>
      </c>
      <c r="EE4" s="639">
        <f t="shared" ref="EE4:EG4" si="21">+EE5+EE23+EE38+EE52+EE63</f>
        <v>28888</v>
      </c>
      <c r="EF4" s="640">
        <f t="shared" ref="EF4" si="22">+EF5+EF23+EF38+EF52+EF63</f>
        <v>29699</v>
      </c>
      <c r="EG4" s="453">
        <f t="shared" si="21"/>
        <v>1094</v>
      </c>
      <c r="EH4" s="453">
        <f t="shared" ref="EH4" si="23">+EH5+EH23+EH38+EH52+EH63</f>
        <v>1225</v>
      </c>
      <c r="EI4" s="467">
        <f>SUM(EG4,EE4)</f>
        <v>29982</v>
      </c>
      <c r="EJ4" s="467">
        <f>SUM(EH4,EF4)</f>
        <v>30924</v>
      </c>
      <c r="EK4" s="639">
        <f t="shared" ref="EK4:EM4" si="24">+EK5+EK23+EK38+EK52+EK63</f>
        <v>13197</v>
      </c>
      <c r="EL4" s="640">
        <f t="shared" ref="EL4" si="25">+EL5+EL23+EL38+EL52+EL63</f>
        <v>13626</v>
      </c>
      <c r="EM4" s="453">
        <f t="shared" si="24"/>
        <v>2529</v>
      </c>
      <c r="EN4" s="453">
        <f t="shared" ref="EN4" si="26">+EN5+EN23+EN38+EN52+EN63</f>
        <v>1709</v>
      </c>
      <c r="EO4" s="467">
        <f>SUM(EM4,EK4)</f>
        <v>15726</v>
      </c>
      <c r="EP4" s="467">
        <f>SUM(EN4,EL4)</f>
        <v>15335</v>
      </c>
      <c r="EQ4" s="639">
        <f t="shared" ref="EQ4:ES4" si="27">+EQ5+EQ23+EQ38+EQ52+EQ63</f>
        <v>12611</v>
      </c>
      <c r="ER4" s="640">
        <f t="shared" ref="ER4" si="28">+ER5+ER23+ER38+ER52+ER63</f>
        <v>13021</v>
      </c>
      <c r="ES4" s="453">
        <f t="shared" si="27"/>
        <v>3104</v>
      </c>
      <c r="ET4" s="453">
        <f t="shared" ref="ET4" si="29">+ET5+ET23+ET38+ET52+ET63</f>
        <v>3011</v>
      </c>
      <c r="EU4" s="467">
        <f>SUM(ES4,EQ4)</f>
        <v>15715</v>
      </c>
      <c r="EV4" s="467">
        <f>SUM(ET4,ER4)</f>
        <v>16032</v>
      </c>
      <c r="EW4" s="639">
        <f t="shared" ref="EW4:EY4" si="30">+EW5+EW23+EW38+EW52+EW63</f>
        <v>15249</v>
      </c>
      <c r="EX4" s="640">
        <f t="shared" ref="EX4" si="31">+EX5+EX23+EX38+EX52+EX63</f>
        <v>15482</v>
      </c>
      <c r="EY4" s="453">
        <f t="shared" si="30"/>
        <v>7358</v>
      </c>
      <c r="EZ4" s="453">
        <f t="shared" ref="EZ4" si="32">+EZ5+EZ23+EZ38+EZ52+EZ63</f>
        <v>7237</v>
      </c>
      <c r="FA4" s="467">
        <f>SUM(EY4,EW4)</f>
        <v>22607</v>
      </c>
      <c r="FB4" s="467">
        <f>SUM(EZ4,EX4)</f>
        <v>22719</v>
      </c>
      <c r="FC4" s="639">
        <f t="shared" ref="FC4:FE4" si="33">+FC5+FC23+FC38+FC52+FC63</f>
        <v>803</v>
      </c>
      <c r="FD4" s="640">
        <f t="shared" ref="FD4" si="34">+FD5+FD23+FD38+FD52+FD63</f>
        <v>815</v>
      </c>
      <c r="FE4" s="453">
        <f t="shared" si="33"/>
        <v>821</v>
      </c>
      <c r="FF4" s="453">
        <f t="shared" ref="FF4" si="35">+FF5+FF23+FF38+FF52+FF63</f>
        <v>687</v>
      </c>
      <c r="FG4" s="467">
        <f>SUM(FE4,FC4)</f>
        <v>1624</v>
      </c>
      <c r="FH4" s="467">
        <f>SUM(FF4,FD4)</f>
        <v>1502</v>
      </c>
      <c r="FI4" s="639">
        <f t="shared" ref="FI4:FK4" si="36">+FI5+FI23+FI38+FI52+FI63</f>
        <v>23364</v>
      </c>
      <c r="FJ4" s="640">
        <f t="shared" ref="FJ4" si="37">+FJ5+FJ23+FJ38+FJ52+FJ63</f>
        <v>23163</v>
      </c>
      <c r="FK4" s="453">
        <f t="shared" si="36"/>
        <v>10106</v>
      </c>
      <c r="FL4" s="453">
        <f t="shared" ref="FL4" si="38">+FL5+FL23+FL38+FL52+FL63</f>
        <v>10337</v>
      </c>
      <c r="FM4" s="467">
        <f>SUM(FK4,FI4)</f>
        <v>33470</v>
      </c>
      <c r="FN4" s="467">
        <f>SUM(FL4,FJ4)</f>
        <v>33500</v>
      </c>
      <c r="FO4" s="639">
        <f t="shared" ref="FO4:FQ4" si="39">+FO5+FO23+FO38+FO52+FO63</f>
        <v>1015</v>
      </c>
      <c r="FP4" s="640">
        <f t="shared" ref="FP4" si="40">+FP5+FP23+FP38+FP52+FP63</f>
        <v>956</v>
      </c>
      <c r="FQ4" s="453">
        <f t="shared" si="39"/>
        <v>927</v>
      </c>
      <c r="FR4" s="453">
        <f t="shared" ref="FR4" si="41">+FR5+FR23+FR38+FR52+FR63</f>
        <v>772</v>
      </c>
      <c r="FS4" s="467">
        <f>SUM(FQ4,FO4)</f>
        <v>1942</v>
      </c>
      <c r="FT4" s="467">
        <f>SUM(FR4,FP4)</f>
        <v>1728</v>
      </c>
      <c r="FU4" s="639">
        <f t="shared" ref="FU4:FW4" si="42">+FU5+FU23+FU38+FU52+FU63</f>
        <v>51344</v>
      </c>
      <c r="FV4" s="640">
        <f t="shared" ref="FV4" si="43">+FV5+FV23+FV38+FV52+FV63</f>
        <v>49500</v>
      </c>
      <c r="FW4" s="453">
        <f t="shared" si="42"/>
        <v>32014</v>
      </c>
      <c r="FX4" s="453">
        <f t="shared" ref="FX4" si="44">+FX5+FX23+FX38+FX52+FX63</f>
        <v>29958</v>
      </c>
      <c r="FY4" s="467">
        <f>SUM(FW4,FU4)</f>
        <v>83358</v>
      </c>
      <c r="FZ4" s="467">
        <f>SUM(FX4,FV4)</f>
        <v>79458</v>
      </c>
      <c r="GA4" s="639">
        <f t="shared" ref="GA4:GC4" si="45">+GA5+GA23+GA38+GA52+GA63</f>
        <v>6582</v>
      </c>
      <c r="GB4" s="640">
        <f t="shared" ref="GB4" si="46">+GB5+GB23+GB38+GB52+GB63</f>
        <v>6542</v>
      </c>
      <c r="GC4" s="453">
        <f t="shared" si="45"/>
        <v>1088</v>
      </c>
      <c r="GD4" s="453">
        <f t="shared" ref="GD4" si="47">+GD5+GD23+GD38+GD52+GD63</f>
        <v>805</v>
      </c>
      <c r="GE4" s="467">
        <f>SUM(GC4,GA4)</f>
        <v>7670</v>
      </c>
      <c r="GF4" s="467">
        <f>SUM(GD4,GB4)</f>
        <v>7347</v>
      </c>
      <c r="GG4" s="639">
        <f t="shared" ref="GG4:GI4" si="48">+GG5+GG23+GG38+GG52+GG63</f>
        <v>879</v>
      </c>
      <c r="GH4" s="640">
        <f t="shared" ref="GH4" si="49">+GH5+GH23+GH38+GH52+GH63</f>
        <v>865</v>
      </c>
      <c r="GI4" s="453">
        <f t="shared" si="48"/>
        <v>422</v>
      </c>
      <c r="GJ4" s="453">
        <f t="shared" ref="GJ4" si="50">+GJ5+GJ23+GJ38+GJ52+GJ63</f>
        <v>438</v>
      </c>
      <c r="GK4" s="447">
        <f>SUM(GI4,GG4)</f>
        <v>1301</v>
      </c>
      <c r="GL4" s="447">
        <f>SUM(GJ4,GH4)</f>
        <v>1303</v>
      </c>
      <c r="GM4" s="524">
        <f t="shared" ref="GM4:HC4" si="51">+GM5+GM23+GM38+GM52+GM63</f>
        <v>18337</v>
      </c>
      <c r="GN4" s="525">
        <f t="shared" si="51"/>
        <v>19494</v>
      </c>
      <c r="GO4" s="525">
        <f t="shared" si="51"/>
        <v>20265.666666666668</v>
      </c>
      <c r="GP4" s="525">
        <f t="shared" si="51"/>
        <v>20987.333333333336</v>
      </c>
      <c r="GQ4" s="525">
        <f t="shared" si="51"/>
        <v>24463</v>
      </c>
      <c r="GR4" s="525">
        <f t="shared" si="51"/>
        <v>25416</v>
      </c>
      <c r="GS4" s="525">
        <f t="shared" si="51"/>
        <v>26699</v>
      </c>
      <c r="GT4" s="525">
        <f t="shared" si="51"/>
        <v>28008</v>
      </c>
      <c r="GU4" s="525">
        <f t="shared" ref="GU4" si="52">+GU5+GU23+GU38+GU52+GU63</f>
        <v>27069</v>
      </c>
      <c r="GV4" s="524">
        <f t="shared" si="51"/>
        <v>998</v>
      </c>
      <c r="GW4" s="525">
        <f t="shared" si="51"/>
        <v>1368</v>
      </c>
      <c r="GX4" s="525">
        <f t="shared" si="51"/>
        <v>1340</v>
      </c>
      <c r="GY4" s="525">
        <f t="shared" si="51"/>
        <v>1725</v>
      </c>
      <c r="GZ4" s="525">
        <f t="shared" si="51"/>
        <v>855</v>
      </c>
      <c r="HA4" s="525">
        <f t="shared" si="51"/>
        <v>978</v>
      </c>
      <c r="HB4" s="525">
        <f t="shared" si="51"/>
        <v>785</v>
      </c>
      <c r="HC4" s="525">
        <f t="shared" si="51"/>
        <v>867</v>
      </c>
      <c r="HD4" s="525">
        <f t="shared" ref="HD4" si="53">+HD5+HD23+HD38+HD52+HD63</f>
        <v>638</v>
      </c>
      <c r="HE4" s="526">
        <f t="shared" ref="HE4:HM5" si="54">SUM(GV4,GM4)</f>
        <v>19335</v>
      </c>
      <c r="HF4" s="527">
        <f t="shared" si="54"/>
        <v>20862</v>
      </c>
      <c r="HG4" s="527">
        <f t="shared" si="54"/>
        <v>21605.666666666668</v>
      </c>
      <c r="HH4" s="527">
        <f t="shared" si="54"/>
        <v>22712.333333333336</v>
      </c>
      <c r="HI4" s="527">
        <f t="shared" si="54"/>
        <v>25318</v>
      </c>
      <c r="HJ4" s="527">
        <f t="shared" si="54"/>
        <v>26394</v>
      </c>
      <c r="HK4" s="527">
        <f t="shared" si="54"/>
        <v>27484</v>
      </c>
      <c r="HL4" s="527">
        <f t="shared" si="54"/>
        <v>28875</v>
      </c>
      <c r="HM4" s="527">
        <f t="shared" si="54"/>
        <v>27707</v>
      </c>
      <c r="HN4" s="524">
        <f t="shared" ref="HN4:HW5" si="55">+IO4+JP4</f>
        <v>41258</v>
      </c>
      <c r="HO4" s="525">
        <f t="shared" si="55"/>
        <v>46291.5</v>
      </c>
      <c r="HP4" s="525">
        <f t="shared" si="55"/>
        <v>48298</v>
      </c>
      <c r="HQ4" s="525">
        <f t="shared" si="55"/>
        <v>52254</v>
      </c>
      <c r="HR4" s="528">
        <f t="shared" si="55"/>
        <v>68519</v>
      </c>
      <c r="HS4" s="528">
        <f t="shared" si="55"/>
        <v>72505</v>
      </c>
      <c r="HT4" s="528">
        <f t="shared" si="55"/>
        <v>77979</v>
      </c>
      <c r="HU4" s="528">
        <f t="shared" si="55"/>
        <v>82073</v>
      </c>
      <c r="HV4" s="528">
        <f t="shared" si="55"/>
        <v>83718</v>
      </c>
      <c r="HW4" s="524">
        <f t="shared" si="55"/>
        <v>19542</v>
      </c>
      <c r="HX4" s="525">
        <f t="shared" ref="HX4:IE5" si="56">+IY4+JZ4</f>
        <v>20074.5</v>
      </c>
      <c r="HY4" s="525">
        <f t="shared" si="56"/>
        <v>23455.166666666668</v>
      </c>
      <c r="HZ4" s="525">
        <f t="shared" si="56"/>
        <v>24561.777777777781</v>
      </c>
      <c r="IA4" s="525">
        <f t="shared" si="56"/>
        <v>30353</v>
      </c>
      <c r="IB4" s="525">
        <f t="shared" si="56"/>
        <v>29780</v>
      </c>
      <c r="IC4" s="525">
        <f t="shared" si="56"/>
        <v>33026</v>
      </c>
      <c r="ID4" s="525">
        <f t="shared" si="56"/>
        <v>35807</v>
      </c>
      <c r="IE4" s="525">
        <f t="shared" si="56"/>
        <v>36186</v>
      </c>
      <c r="IF4" s="524">
        <f t="shared" ref="IF4:IN5" si="57">SUM(HW4,HN4)</f>
        <v>60800</v>
      </c>
      <c r="IG4" s="525">
        <f t="shared" si="57"/>
        <v>66366</v>
      </c>
      <c r="IH4" s="525">
        <f t="shared" si="57"/>
        <v>71753.166666666672</v>
      </c>
      <c r="II4" s="525">
        <f t="shared" si="57"/>
        <v>76815.777777777781</v>
      </c>
      <c r="IJ4" s="525">
        <f t="shared" si="57"/>
        <v>98872</v>
      </c>
      <c r="IK4" s="525">
        <f t="shared" si="57"/>
        <v>102285</v>
      </c>
      <c r="IL4" s="525">
        <f t="shared" si="57"/>
        <v>111005</v>
      </c>
      <c r="IM4" s="525">
        <f t="shared" si="57"/>
        <v>117880</v>
      </c>
      <c r="IN4" s="525">
        <f t="shared" si="57"/>
        <v>119904</v>
      </c>
      <c r="IO4" s="524">
        <f t="shared" ref="IO4:JE4" si="58">+IO5+IO23+IO38+IO52+IO63</f>
        <v>24516</v>
      </c>
      <c r="IP4" s="525">
        <f t="shared" si="58"/>
        <v>27691</v>
      </c>
      <c r="IQ4" s="525">
        <f t="shared" si="58"/>
        <v>27975</v>
      </c>
      <c r="IR4" s="525">
        <f t="shared" si="58"/>
        <v>30034</v>
      </c>
      <c r="IS4" s="525">
        <f t="shared" si="58"/>
        <v>39879</v>
      </c>
      <c r="IT4" s="525">
        <f t="shared" si="58"/>
        <v>44733</v>
      </c>
      <c r="IU4" s="525">
        <f t="shared" si="58"/>
        <v>49024</v>
      </c>
      <c r="IV4" s="525">
        <f t="shared" si="58"/>
        <v>52484</v>
      </c>
      <c r="IW4" s="525">
        <f t="shared" ref="IW4" si="59">+IW5+IW23+IW38+IW52+IW63</f>
        <v>54372</v>
      </c>
      <c r="IX4" s="524">
        <f t="shared" si="58"/>
        <v>7900</v>
      </c>
      <c r="IY4" s="525">
        <f t="shared" si="58"/>
        <v>7953</v>
      </c>
      <c r="IZ4" s="525">
        <f t="shared" si="58"/>
        <v>9818.6666666666679</v>
      </c>
      <c r="JA4" s="525">
        <f t="shared" si="58"/>
        <v>10498.111111111111</v>
      </c>
      <c r="JB4" s="525">
        <f t="shared" si="58"/>
        <v>14897</v>
      </c>
      <c r="JC4" s="525">
        <f t="shared" si="58"/>
        <v>14735</v>
      </c>
      <c r="JD4" s="525">
        <f t="shared" si="58"/>
        <v>16472</v>
      </c>
      <c r="JE4" s="525">
        <f t="shared" si="58"/>
        <v>18249</v>
      </c>
      <c r="JF4" s="525">
        <f t="shared" ref="JF4" si="60">+JF5+JF23+JF38+JF52+JF63</f>
        <v>19074</v>
      </c>
      <c r="JG4" s="526">
        <f t="shared" ref="JG4:JO5" si="61">SUM(IX4,IO4)</f>
        <v>32416</v>
      </c>
      <c r="JH4" s="527">
        <f t="shared" si="61"/>
        <v>35644</v>
      </c>
      <c r="JI4" s="527">
        <f t="shared" si="61"/>
        <v>37793.666666666672</v>
      </c>
      <c r="JJ4" s="527">
        <f t="shared" si="61"/>
        <v>40532.111111111109</v>
      </c>
      <c r="JK4" s="527">
        <f t="shared" si="61"/>
        <v>54776</v>
      </c>
      <c r="JL4" s="527">
        <f t="shared" si="61"/>
        <v>59468</v>
      </c>
      <c r="JM4" s="527">
        <f t="shared" si="61"/>
        <v>65496</v>
      </c>
      <c r="JN4" s="527">
        <f t="shared" si="61"/>
        <v>70733</v>
      </c>
      <c r="JO4" s="527">
        <f t="shared" si="61"/>
        <v>73446</v>
      </c>
      <c r="JP4" s="524">
        <f t="shared" ref="JP4:KF4" si="62">+JP5+JP23+JP38+JP52+JP63</f>
        <v>16742</v>
      </c>
      <c r="JQ4" s="525">
        <f t="shared" si="62"/>
        <v>18600.5</v>
      </c>
      <c r="JR4" s="525">
        <f t="shared" si="62"/>
        <v>20323</v>
      </c>
      <c r="JS4" s="525">
        <f t="shared" si="62"/>
        <v>22220</v>
      </c>
      <c r="JT4" s="525">
        <f t="shared" si="62"/>
        <v>28640</v>
      </c>
      <c r="JU4" s="525">
        <f t="shared" si="62"/>
        <v>27772</v>
      </c>
      <c r="JV4" s="525">
        <f t="shared" si="62"/>
        <v>28955</v>
      </c>
      <c r="JW4" s="525">
        <f t="shared" si="62"/>
        <v>29589</v>
      </c>
      <c r="JX4" s="525">
        <f t="shared" ref="JX4" si="63">+JX5+JX23+JX38+JX52+JX63</f>
        <v>29346</v>
      </c>
      <c r="JY4" s="524">
        <f t="shared" si="62"/>
        <v>11642</v>
      </c>
      <c r="JZ4" s="525">
        <f t="shared" si="62"/>
        <v>12121.5</v>
      </c>
      <c r="KA4" s="525">
        <f t="shared" si="62"/>
        <v>13636.5</v>
      </c>
      <c r="KB4" s="525">
        <f t="shared" si="62"/>
        <v>14063.666666666668</v>
      </c>
      <c r="KC4" s="525">
        <f t="shared" si="62"/>
        <v>15456</v>
      </c>
      <c r="KD4" s="525">
        <f t="shared" si="62"/>
        <v>15045</v>
      </c>
      <c r="KE4" s="525">
        <f t="shared" si="62"/>
        <v>16554</v>
      </c>
      <c r="KF4" s="525">
        <f t="shared" si="62"/>
        <v>17558</v>
      </c>
      <c r="KG4" s="525">
        <f t="shared" ref="KG4" si="64">+KG5+KG23+KG38+KG52+KG63</f>
        <v>17112</v>
      </c>
      <c r="KH4" s="526">
        <f t="shared" ref="KH4:KP5" si="65">SUM(JY4,JP4)</f>
        <v>28384</v>
      </c>
      <c r="KI4" s="527">
        <f t="shared" si="65"/>
        <v>30722</v>
      </c>
      <c r="KJ4" s="527">
        <f t="shared" si="65"/>
        <v>33959.5</v>
      </c>
      <c r="KK4" s="527">
        <f t="shared" si="65"/>
        <v>36283.666666666672</v>
      </c>
      <c r="KL4" s="527">
        <f t="shared" si="65"/>
        <v>44096</v>
      </c>
      <c r="KM4" s="527">
        <f t="shared" si="65"/>
        <v>42817</v>
      </c>
      <c r="KN4" s="527">
        <f t="shared" si="65"/>
        <v>45509</v>
      </c>
      <c r="KO4" s="527">
        <f t="shared" si="65"/>
        <v>47147</v>
      </c>
      <c r="KP4" s="527">
        <f t="shared" si="65"/>
        <v>46458</v>
      </c>
      <c r="KQ4" s="524">
        <f t="shared" ref="KQ4:KZ5" si="66">+LR4+MS4+NT4</f>
        <v>70068</v>
      </c>
      <c r="KR4" s="525">
        <f t="shared" si="66"/>
        <v>74289</v>
      </c>
      <c r="KS4" s="525">
        <f t="shared" si="66"/>
        <v>73371.5</v>
      </c>
      <c r="KT4" s="525">
        <f t="shared" si="66"/>
        <v>74661</v>
      </c>
      <c r="KU4" s="528">
        <f t="shared" si="66"/>
        <v>84256</v>
      </c>
      <c r="KV4" s="528">
        <f t="shared" si="66"/>
        <v>85358</v>
      </c>
      <c r="KW4" s="528">
        <f t="shared" si="66"/>
        <v>87657</v>
      </c>
      <c r="KX4" s="528">
        <f t="shared" si="66"/>
        <v>88518</v>
      </c>
      <c r="KY4" s="528">
        <f t="shared" si="66"/>
        <v>84760</v>
      </c>
      <c r="KZ4" s="524">
        <f t="shared" si="66"/>
        <v>29720</v>
      </c>
      <c r="LA4" s="525">
        <f t="shared" ref="LA4:LH5" si="67">+MB4+NC4+OD4</f>
        <v>32742</v>
      </c>
      <c r="LB4" s="525">
        <f t="shared" si="67"/>
        <v>36891.333333333328</v>
      </c>
      <c r="LC4" s="525">
        <f t="shared" si="67"/>
        <v>39834.666666666672</v>
      </c>
      <c r="LD4" s="525">
        <f t="shared" si="67"/>
        <v>43025</v>
      </c>
      <c r="LE4" s="525">
        <f t="shared" si="67"/>
        <v>44262</v>
      </c>
      <c r="LF4" s="525">
        <f t="shared" si="67"/>
        <v>45372</v>
      </c>
      <c r="LG4" s="525">
        <f t="shared" si="67"/>
        <v>47036</v>
      </c>
      <c r="LH4" s="525">
        <f t="shared" si="67"/>
        <v>46452</v>
      </c>
      <c r="LI4" s="524">
        <f t="shared" ref="LI4:LQ5" si="68">SUM(KZ4,KQ4)</f>
        <v>99788</v>
      </c>
      <c r="LJ4" s="525">
        <f t="shared" si="68"/>
        <v>107031</v>
      </c>
      <c r="LK4" s="525">
        <f t="shared" si="68"/>
        <v>110262.83333333333</v>
      </c>
      <c r="LL4" s="525">
        <f t="shared" si="68"/>
        <v>114495.66666666667</v>
      </c>
      <c r="LM4" s="525">
        <f t="shared" si="68"/>
        <v>127281</v>
      </c>
      <c r="LN4" s="525">
        <f t="shared" si="68"/>
        <v>129620</v>
      </c>
      <c r="LO4" s="525">
        <f t="shared" si="68"/>
        <v>133029</v>
      </c>
      <c r="LP4" s="525">
        <f t="shared" si="68"/>
        <v>135554</v>
      </c>
      <c r="LQ4" s="525">
        <f t="shared" si="68"/>
        <v>131212</v>
      </c>
      <c r="LR4" s="524">
        <f t="shared" ref="LR4:MH4" si="69">+LR5+LR23+LR38+LR52+LR63</f>
        <v>43470</v>
      </c>
      <c r="LS4" s="525">
        <f t="shared" si="69"/>
        <v>46636</v>
      </c>
      <c r="LT4" s="525">
        <f t="shared" si="69"/>
        <v>46307.5</v>
      </c>
      <c r="LU4" s="525">
        <f t="shared" si="69"/>
        <v>46881</v>
      </c>
      <c r="LV4" s="525">
        <f t="shared" si="69"/>
        <v>53652</v>
      </c>
      <c r="LW4" s="525">
        <f t="shared" si="69"/>
        <v>54007</v>
      </c>
      <c r="LX4" s="525">
        <f t="shared" si="69"/>
        <v>54591</v>
      </c>
      <c r="LY4" s="525">
        <f t="shared" si="69"/>
        <v>55432</v>
      </c>
      <c r="LZ4" s="525">
        <f t="shared" ref="LZ4" si="70">+LZ5+LZ23+LZ38+LZ52+LZ63</f>
        <v>52518</v>
      </c>
      <c r="MA4" s="524">
        <f t="shared" si="69"/>
        <v>22074</v>
      </c>
      <c r="MB4" s="525">
        <f t="shared" si="69"/>
        <v>24272</v>
      </c>
      <c r="MC4" s="525">
        <f t="shared" si="69"/>
        <v>28350.5</v>
      </c>
      <c r="MD4" s="525">
        <f t="shared" si="69"/>
        <v>29510</v>
      </c>
      <c r="ME4" s="525">
        <f t="shared" si="69"/>
        <v>32954</v>
      </c>
      <c r="MF4" s="525">
        <f t="shared" si="69"/>
        <v>33959</v>
      </c>
      <c r="MG4" s="525">
        <f t="shared" si="69"/>
        <v>34285</v>
      </c>
      <c r="MH4" s="525">
        <f t="shared" si="69"/>
        <v>35474</v>
      </c>
      <c r="MI4" s="525">
        <f t="shared" ref="MI4" si="71">+MI5+MI23+MI38+MI52+MI63</f>
        <v>35301</v>
      </c>
      <c r="MJ4" s="526">
        <f t="shared" ref="MJ4:MR5" si="72">SUM(MA4,LR4)</f>
        <v>65544</v>
      </c>
      <c r="MK4" s="527">
        <f t="shared" si="72"/>
        <v>70908</v>
      </c>
      <c r="ML4" s="527">
        <f t="shared" si="72"/>
        <v>74658</v>
      </c>
      <c r="MM4" s="527">
        <f t="shared" si="72"/>
        <v>76391</v>
      </c>
      <c r="MN4" s="527">
        <f t="shared" si="72"/>
        <v>86606</v>
      </c>
      <c r="MO4" s="527">
        <f t="shared" si="72"/>
        <v>87966</v>
      </c>
      <c r="MP4" s="527">
        <f t="shared" si="72"/>
        <v>88876</v>
      </c>
      <c r="MQ4" s="527">
        <f t="shared" si="72"/>
        <v>90906</v>
      </c>
      <c r="MR4" s="527">
        <f t="shared" si="72"/>
        <v>87819</v>
      </c>
      <c r="MS4" s="524">
        <f t="shared" ref="MS4:NI4" si="73">+MS5+MS23+MS38+MS52+MS63</f>
        <v>5154</v>
      </c>
      <c r="MT4" s="525">
        <f t="shared" si="73"/>
        <v>5380</v>
      </c>
      <c r="MU4" s="525">
        <f t="shared" si="73"/>
        <v>5267</v>
      </c>
      <c r="MV4" s="525">
        <f t="shared" si="73"/>
        <v>5221</v>
      </c>
      <c r="MW4" s="525">
        <f t="shared" si="73"/>
        <v>5081</v>
      </c>
      <c r="MX4" s="525">
        <f t="shared" si="73"/>
        <v>5130</v>
      </c>
      <c r="MY4" s="525">
        <f t="shared" si="73"/>
        <v>5526</v>
      </c>
      <c r="MZ4" s="525">
        <f t="shared" si="73"/>
        <v>5338</v>
      </c>
      <c r="NA4" s="525">
        <f t="shared" ref="NA4" si="74">+NA5+NA23+NA38+NA52+NA63</f>
        <v>5066</v>
      </c>
      <c r="NB4" s="524">
        <f t="shared" si="73"/>
        <v>653</v>
      </c>
      <c r="NC4" s="525">
        <f t="shared" si="73"/>
        <v>722</v>
      </c>
      <c r="ND4" s="525">
        <f t="shared" si="73"/>
        <v>652.33333333333337</v>
      </c>
      <c r="NE4" s="525">
        <f t="shared" si="73"/>
        <v>887.66666666666663</v>
      </c>
      <c r="NF4" s="525">
        <f t="shared" si="73"/>
        <v>1119</v>
      </c>
      <c r="NG4" s="525">
        <f t="shared" si="73"/>
        <v>656</v>
      </c>
      <c r="NH4" s="525">
        <f t="shared" si="73"/>
        <v>817</v>
      </c>
      <c r="NI4" s="525">
        <f t="shared" si="73"/>
        <v>776</v>
      </c>
      <c r="NJ4" s="525">
        <f t="shared" ref="NJ4" si="75">+NJ5+NJ23+NJ38+NJ52+NJ63</f>
        <v>755</v>
      </c>
      <c r="NK4" s="526">
        <f t="shared" ref="NK4:NS5" si="76">SUM(NB4,MS4)</f>
        <v>5807</v>
      </c>
      <c r="NL4" s="527">
        <f t="shared" si="76"/>
        <v>6102</v>
      </c>
      <c r="NM4" s="527">
        <f t="shared" si="76"/>
        <v>5919.333333333333</v>
      </c>
      <c r="NN4" s="527">
        <f t="shared" si="76"/>
        <v>6108.666666666667</v>
      </c>
      <c r="NO4" s="527">
        <f t="shared" si="76"/>
        <v>6200</v>
      </c>
      <c r="NP4" s="527">
        <f t="shared" si="76"/>
        <v>5786</v>
      </c>
      <c r="NQ4" s="527">
        <f t="shared" si="76"/>
        <v>6343</v>
      </c>
      <c r="NR4" s="527">
        <f t="shared" si="76"/>
        <v>6114</v>
      </c>
      <c r="NS4" s="527">
        <f t="shared" si="76"/>
        <v>5821</v>
      </c>
      <c r="NT4" s="524">
        <f t="shared" ref="NT4:OJ4" si="77">+NT5+NT23+NT38+NT52+NT63</f>
        <v>21444</v>
      </c>
      <c r="NU4" s="525">
        <f>+NU5+NU23+NU38+NU52+NU63</f>
        <v>22273</v>
      </c>
      <c r="NV4" s="525">
        <f>+NV5+NV23+NV38+NV52+NV63</f>
        <v>21797</v>
      </c>
      <c r="NW4" s="525">
        <f>+NW5+NW23+NW38+NW52+NW63</f>
        <v>22559</v>
      </c>
      <c r="NX4" s="525">
        <f>+NX5+NX23+NX38+NX52+NX63</f>
        <v>25523</v>
      </c>
      <c r="NY4" s="525">
        <f>+NY5+NY23+NY38+NY52+NY63</f>
        <v>26221</v>
      </c>
      <c r="NZ4" s="525">
        <f t="shared" si="77"/>
        <v>27540</v>
      </c>
      <c r="OA4" s="525">
        <f t="shared" si="77"/>
        <v>27748</v>
      </c>
      <c r="OB4" s="525">
        <f t="shared" ref="OB4" si="78">+OB5+OB23+OB38+OB52+OB63</f>
        <v>27176</v>
      </c>
      <c r="OC4" s="524">
        <f t="shared" si="77"/>
        <v>6993</v>
      </c>
      <c r="OD4" s="525">
        <f t="shared" si="77"/>
        <v>7748</v>
      </c>
      <c r="OE4" s="525">
        <f t="shared" si="77"/>
        <v>7888.5</v>
      </c>
      <c r="OF4" s="525">
        <f t="shared" si="77"/>
        <v>9437</v>
      </c>
      <c r="OG4" s="525">
        <f t="shared" si="77"/>
        <v>8952</v>
      </c>
      <c r="OH4" s="525">
        <f t="shared" si="77"/>
        <v>9647</v>
      </c>
      <c r="OI4" s="525">
        <f t="shared" si="77"/>
        <v>10270</v>
      </c>
      <c r="OJ4" s="525">
        <f t="shared" si="77"/>
        <v>10786</v>
      </c>
      <c r="OK4" s="525">
        <f t="shared" ref="OK4" si="79">+OK5+OK23+OK38+OK52+OK63</f>
        <v>10396</v>
      </c>
      <c r="OL4" s="526">
        <f t="shared" ref="OL4:OT5" si="80">SUM(OC4,NT4)</f>
        <v>28437</v>
      </c>
      <c r="OM4" s="527">
        <f t="shared" si="80"/>
        <v>30021</v>
      </c>
      <c r="ON4" s="527">
        <f t="shared" si="80"/>
        <v>29685.5</v>
      </c>
      <c r="OO4" s="527">
        <f t="shared" si="80"/>
        <v>31996</v>
      </c>
      <c r="OP4" s="527">
        <f t="shared" si="80"/>
        <v>34475</v>
      </c>
      <c r="OQ4" s="527">
        <f t="shared" si="80"/>
        <v>35868</v>
      </c>
      <c r="OR4" s="527">
        <f t="shared" si="80"/>
        <v>37810</v>
      </c>
      <c r="OS4" s="527">
        <f t="shared" si="80"/>
        <v>38534</v>
      </c>
      <c r="OT4" s="527">
        <f t="shared" si="80"/>
        <v>37572</v>
      </c>
    </row>
    <row r="5" spans="1:411" s="12" customFormat="1" x14ac:dyDescent="0.2">
      <c r="A5" s="350" t="s">
        <v>3</v>
      </c>
      <c r="B5" s="351">
        <f t="shared" si="0"/>
        <v>78930</v>
      </c>
      <c r="C5" s="351">
        <f t="shared" si="0"/>
        <v>87645.5</v>
      </c>
      <c r="D5" s="351">
        <f t="shared" si="0"/>
        <v>88038.166666666657</v>
      </c>
      <c r="E5" s="351">
        <f t="shared" si="0"/>
        <v>91006.333333333343</v>
      </c>
      <c r="F5" s="351">
        <f t="shared" si="0"/>
        <v>110414</v>
      </c>
      <c r="G5" s="351">
        <f t="shared" si="0"/>
        <v>115635</v>
      </c>
      <c r="H5" s="351">
        <f t="shared" si="0"/>
        <v>115171</v>
      </c>
      <c r="I5" s="351">
        <f t="shared" si="0"/>
        <v>127002</v>
      </c>
      <c r="J5" s="351">
        <f t="shared" si="0"/>
        <v>124679</v>
      </c>
      <c r="K5" s="351">
        <f>SUM(AR5,CU5,DS5,DY5,EE5,EK5,EQ5,EW5,FC5,FI5,FO5,FU5,GA5,GG5)</f>
        <v>125452</v>
      </c>
      <c r="L5" s="351">
        <f>SUM(AS5,CV5,DT5,DZ5,EF5,EL5,ER5,EX5,FD5,FJ5,FP5,FV5,GB5,GH5)</f>
        <v>124595</v>
      </c>
      <c r="M5" s="352">
        <f t="shared" si="1"/>
        <v>68528</v>
      </c>
      <c r="N5" s="351">
        <f t="shared" si="1"/>
        <v>81146.833333333328</v>
      </c>
      <c r="O5" s="351">
        <f t="shared" si="1"/>
        <v>85279.166666666672</v>
      </c>
      <c r="P5" s="351">
        <f t="shared" si="1"/>
        <v>87565.444444444453</v>
      </c>
      <c r="Q5" s="351">
        <f t="shared" si="1"/>
        <v>121454</v>
      </c>
      <c r="R5" s="351">
        <f t="shared" si="1"/>
        <v>124177</v>
      </c>
      <c r="S5" s="351">
        <f t="shared" si="1"/>
        <v>117985</v>
      </c>
      <c r="T5" s="351">
        <f t="shared" si="1"/>
        <v>139720</v>
      </c>
      <c r="U5" s="351">
        <f t="shared" si="1"/>
        <v>140396</v>
      </c>
      <c r="V5" s="351">
        <f>SUM(BC5,DF5,DU5,EA5,EG5,EM5,ES5,EY5,FE5,FK5,FQ5,FW5,GC5,GI5)</f>
        <v>146763</v>
      </c>
      <c r="W5" s="351">
        <f>SUM(BD5,DG5,DV5,EB5,EH5,EN5,ET5,EZ5,FF5,FL5,FR5,FX5,GD5,GJ5)</f>
        <v>130507</v>
      </c>
      <c r="X5" s="352">
        <f t="shared" si="2"/>
        <v>147458</v>
      </c>
      <c r="Y5" s="351">
        <f t="shared" si="2"/>
        <v>168792.33333333331</v>
      </c>
      <c r="Z5" s="351">
        <f t="shared" si="2"/>
        <v>173317.33333333334</v>
      </c>
      <c r="AA5" s="351">
        <f t="shared" si="2"/>
        <v>178571.77777777775</v>
      </c>
      <c r="AB5" s="351">
        <f t="shared" si="2"/>
        <v>231868</v>
      </c>
      <c r="AC5" s="351">
        <f t="shared" si="2"/>
        <v>239812</v>
      </c>
      <c r="AD5" s="351">
        <f t="shared" si="2"/>
        <v>233156</v>
      </c>
      <c r="AE5" s="351">
        <f t="shared" si="2"/>
        <v>266722</v>
      </c>
      <c r="AF5" s="351">
        <f t="shared" si="2"/>
        <v>265075</v>
      </c>
      <c r="AG5" s="351">
        <f>SUM(BN5,DW5,EC5,EI5,EO5,EU5,FA5,FG5,FM5,FS5,FY5,GE5,GK5)</f>
        <v>272215</v>
      </c>
      <c r="AH5" s="351">
        <f>SUM(BO5,DX5,ED5,EJ5,EP5,EV5,FB5,FH5,FN5,FT5,FZ5,GF5,GL5)</f>
        <v>255102</v>
      </c>
      <c r="AI5" s="128">
        <f>SUM(AI7:AI22)</f>
        <v>32551</v>
      </c>
      <c r="AJ5" s="138">
        <f t="shared" ref="AJ5:BA5" si="81">SUM(AJ7:AJ22)</f>
        <v>35776</v>
      </c>
      <c r="AK5" s="138">
        <f t="shared" si="81"/>
        <v>34925</v>
      </c>
      <c r="AL5" s="138">
        <f t="shared" si="81"/>
        <v>36002</v>
      </c>
      <c r="AM5" s="138">
        <f t="shared" si="81"/>
        <v>42016</v>
      </c>
      <c r="AN5" s="138">
        <f t="shared" si="81"/>
        <v>44037</v>
      </c>
      <c r="AO5" s="138">
        <f t="shared" si="81"/>
        <v>42831</v>
      </c>
      <c r="AP5" s="138">
        <f t="shared" si="81"/>
        <v>47756</v>
      </c>
      <c r="AQ5" s="138">
        <f t="shared" ref="AQ5:AR5" si="82">SUM(AQ7:AQ22)</f>
        <v>46736</v>
      </c>
      <c r="AR5" s="138">
        <f t="shared" si="82"/>
        <v>46419</v>
      </c>
      <c r="AS5" s="138">
        <f t="shared" ref="AS5" si="83">SUM(AS7:AS22)</f>
        <v>45796</v>
      </c>
      <c r="AT5" s="128">
        <f t="shared" si="81"/>
        <v>49476</v>
      </c>
      <c r="AU5" s="138">
        <f t="shared" si="81"/>
        <v>61674.333333333328</v>
      </c>
      <c r="AV5" s="138">
        <f t="shared" si="81"/>
        <v>62207.166666666672</v>
      </c>
      <c r="AW5" s="138">
        <f t="shared" si="81"/>
        <v>63092</v>
      </c>
      <c r="AX5" s="138">
        <f t="shared" si="81"/>
        <v>89327</v>
      </c>
      <c r="AY5" s="138">
        <f t="shared" si="81"/>
        <v>92522</v>
      </c>
      <c r="AZ5" s="138">
        <f t="shared" si="81"/>
        <v>86641</v>
      </c>
      <c r="BA5" s="138">
        <f t="shared" si="81"/>
        <v>103688</v>
      </c>
      <c r="BB5" s="138">
        <f t="shared" ref="BB5:BC5" si="84">SUM(BB7:BB22)</f>
        <v>104486</v>
      </c>
      <c r="BC5" s="138">
        <f t="shared" si="84"/>
        <v>103688</v>
      </c>
      <c r="BD5" s="138">
        <f t="shared" ref="BD5" si="85">SUM(BD7:BD22)</f>
        <v>86826</v>
      </c>
      <c r="BE5" s="353">
        <f t="shared" si="8"/>
        <v>84359</v>
      </c>
      <c r="BF5" s="350">
        <f t="shared" si="8"/>
        <v>98235.333333333328</v>
      </c>
      <c r="BG5" s="350">
        <f t="shared" si="8"/>
        <v>98642.166666666672</v>
      </c>
      <c r="BH5" s="350">
        <f t="shared" si="8"/>
        <v>100498</v>
      </c>
      <c r="BI5" s="350">
        <f t="shared" si="8"/>
        <v>131419</v>
      </c>
      <c r="BJ5" s="350">
        <f t="shared" si="8"/>
        <v>136619</v>
      </c>
      <c r="BK5" s="350">
        <f t="shared" si="8"/>
        <v>129472</v>
      </c>
      <c r="BL5" s="350">
        <f t="shared" si="8"/>
        <v>151444</v>
      </c>
      <c r="BM5" s="350">
        <f t="shared" si="8"/>
        <v>151222</v>
      </c>
      <c r="BN5" s="350">
        <f t="shared" si="8"/>
        <v>150107</v>
      </c>
      <c r="BO5" s="350">
        <f t="shared" si="8"/>
        <v>132622</v>
      </c>
      <c r="BP5" s="359">
        <f t="shared" si="9"/>
        <v>51808</v>
      </c>
      <c r="BQ5" s="356">
        <f t="shared" si="9"/>
        <v>62459.333333333328</v>
      </c>
      <c r="BR5" s="356">
        <f t="shared" si="9"/>
        <v>63717.166666666672</v>
      </c>
      <c r="BS5" s="356">
        <f t="shared" si="9"/>
        <v>64496</v>
      </c>
      <c r="BT5" s="356">
        <f t="shared" si="9"/>
        <v>89403</v>
      </c>
      <c r="BU5" s="356">
        <f t="shared" si="9"/>
        <v>92582</v>
      </c>
      <c r="BV5" s="356">
        <f t="shared" si="9"/>
        <v>86641</v>
      </c>
      <c r="BW5" s="356">
        <f t="shared" si="9"/>
        <v>103688</v>
      </c>
      <c r="BX5" s="356">
        <f t="shared" si="9"/>
        <v>104486</v>
      </c>
      <c r="BY5" s="356">
        <f t="shared" si="9"/>
        <v>103688</v>
      </c>
      <c r="BZ5" s="356">
        <f t="shared" si="9"/>
        <v>86826</v>
      </c>
      <c r="CA5" s="357">
        <f t="shared" si="10"/>
        <v>1.5915947282725569</v>
      </c>
      <c r="CB5" s="358">
        <f t="shared" si="10"/>
        <v>1.7458445140131185</v>
      </c>
      <c r="CC5" s="358">
        <f t="shared" si="10"/>
        <v>1.8243999045573851</v>
      </c>
      <c r="CD5" s="358">
        <f t="shared" si="10"/>
        <v>1.7914560302205433</v>
      </c>
      <c r="CE5" s="358">
        <f t="shared" si="10"/>
        <v>2.127832254379284</v>
      </c>
      <c r="CF5" s="358">
        <f t="shared" si="10"/>
        <v>2.1023684628834842</v>
      </c>
      <c r="CG5" s="358">
        <f t="shared" si="10"/>
        <v>2.0228572762718593</v>
      </c>
      <c r="CH5" s="358">
        <f t="shared" si="10"/>
        <v>2.1712036183935002</v>
      </c>
      <c r="CI5" s="358">
        <f t="shared" si="10"/>
        <v>2.235664156110921</v>
      </c>
      <c r="CJ5" s="358">
        <f t="shared" si="10"/>
        <v>2.2337404941941879</v>
      </c>
      <c r="CK5" s="358">
        <f t="shared" si="10"/>
        <v>1.8959297755262468</v>
      </c>
      <c r="CL5" s="415" t="s">
        <v>36</v>
      </c>
      <c r="CM5" s="416" t="s">
        <v>36</v>
      </c>
      <c r="CN5" s="416" t="s">
        <v>36</v>
      </c>
      <c r="CO5" s="416" t="s">
        <v>36</v>
      </c>
      <c r="CP5" s="416" t="s">
        <v>36</v>
      </c>
      <c r="CQ5" s="416" t="s">
        <v>36</v>
      </c>
      <c r="CR5" s="416" t="s">
        <v>36</v>
      </c>
      <c r="CS5" s="416" t="s">
        <v>36</v>
      </c>
      <c r="CT5" s="416" t="s">
        <v>36</v>
      </c>
      <c r="CU5" s="416" t="s">
        <v>36</v>
      </c>
      <c r="CV5" s="416" t="s">
        <v>36</v>
      </c>
      <c r="CW5" s="128">
        <f t="shared" ref="CW5:DD5" si="86">SUM(CW7:CW22)</f>
        <v>2332</v>
      </c>
      <c r="CX5" s="138">
        <f t="shared" si="86"/>
        <v>785</v>
      </c>
      <c r="CY5" s="138">
        <f t="shared" si="86"/>
        <v>1510</v>
      </c>
      <c r="CZ5" s="138">
        <f t="shared" si="86"/>
        <v>1404</v>
      </c>
      <c r="DA5" s="138">
        <f t="shared" si="86"/>
        <v>76</v>
      </c>
      <c r="DB5" s="138">
        <f t="shared" si="86"/>
        <v>60</v>
      </c>
      <c r="DC5" s="138">
        <f t="shared" si="86"/>
        <v>0</v>
      </c>
      <c r="DD5" s="138">
        <f t="shared" si="86"/>
        <v>0</v>
      </c>
      <c r="DE5" s="138">
        <f t="shared" ref="DE5:DF5" si="87">SUM(DE7:DE22)</f>
        <v>0</v>
      </c>
      <c r="DF5" s="138">
        <f t="shared" si="87"/>
        <v>0</v>
      </c>
      <c r="DG5" s="138">
        <f t="shared" ref="DG5" si="88">SUM(DG7:DG22)</f>
        <v>0</v>
      </c>
      <c r="DH5" s="353">
        <f t="shared" si="14"/>
        <v>2332</v>
      </c>
      <c r="DI5" s="350">
        <f t="shared" si="14"/>
        <v>785</v>
      </c>
      <c r="DJ5" s="350">
        <f t="shared" si="14"/>
        <v>1510</v>
      </c>
      <c r="DK5" s="350">
        <f t="shared" si="14"/>
        <v>1404</v>
      </c>
      <c r="DL5" s="350">
        <f t="shared" si="14"/>
        <v>76</v>
      </c>
      <c r="DM5" s="350">
        <f t="shared" si="14"/>
        <v>60</v>
      </c>
      <c r="DN5" s="350">
        <f t="shared" si="14"/>
        <v>0</v>
      </c>
      <c r="DO5" s="350">
        <f t="shared" si="14"/>
        <v>0</v>
      </c>
      <c r="DP5" s="350">
        <f t="shared" si="14"/>
        <v>0</v>
      </c>
      <c r="DQ5" s="350">
        <f t="shared" si="14"/>
        <v>0</v>
      </c>
      <c r="DR5" s="350">
        <f t="shared" si="14"/>
        <v>0</v>
      </c>
      <c r="DS5" s="460">
        <f t="shared" ref="DS5:DU5" si="89">SUM(DS7:DS22)</f>
        <v>1959</v>
      </c>
      <c r="DT5" s="469">
        <f t="shared" ref="DT5" si="90">SUM(DT7:DT22)</f>
        <v>1928</v>
      </c>
      <c r="DU5" s="455">
        <f t="shared" si="89"/>
        <v>801</v>
      </c>
      <c r="DV5" s="455">
        <f t="shared" ref="DV5" si="91">SUM(DV7:DV22)</f>
        <v>816</v>
      </c>
      <c r="DW5" s="469">
        <f>SUM(DU5,DS5)</f>
        <v>2760</v>
      </c>
      <c r="DX5" s="469">
        <f>SUM(DV5,DT5)</f>
        <v>2744</v>
      </c>
      <c r="DY5" s="460">
        <f t="shared" ref="DY5:EA5" si="92">SUM(DY7:DY22)</f>
        <v>8210</v>
      </c>
      <c r="DZ5" s="469">
        <f t="shared" ref="DZ5" si="93">SUM(DZ7:DZ22)</f>
        <v>8615</v>
      </c>
      <c r="EA5" s="455">
        <f t="shared" si="92"/>
        <v>12841</v>
      </c>
      <c r="EB5" s="455">
        <f t="shared" ref="EB5" si="94">SUM(EB7:EB22)</f>
        <v>15323</v>
      </c>
      <c r="EC5" s="469">
        <f>SUM(EA5,DY5)</f>
        <v>21051</v>
      </c>
      <c r="ED5" s="469">
        <f>SUM(EB5,DZ5)</f>
        <v>23938</v>
      </c>
      <c r="EE5" s="460">
        <f t="shared" ref="EE5:EG5" si="95">SUM(EE7:EE22)</f>
        <v>12927</v>
      </c>
      <c r="EF5" s="469">
        <f t="shared" ref="EF5" si="96">SUM(EF7:EF22)</f>
        <v>13092</v>
      </c>
      <c r="EG5" s="455">
        <f t="shared" si="95"/>
        <v>621</v>
      </c>
      <c r="EH5" s="455">
        <f t="shared" ref="EH5" si="97">SUM(EH7:EH22)</f>
        <v>664</v>
      </c>
      <c r="EI5" s="469">
        <f>SUM(EG5,EE5)</f>
        <v>13548</v>
      </c>
      <c r="EJ5" s="469">
        <f>SUM(EH5,EF5)</f>
        <v>13756</v>
      </c>
      <c r="EK5" s="460">
        <f t="shared" ref="EK5:EM5" si="98">SUM(EK7:EK22)</f>
        <v>6099</v>
      </c>
      <c r="EL5" s="469">
        <f t="shared" ref="EL5" si="99">SUM(EL7:EL22)</f>
        <v>6208</v>
      </c>
      <c r="EM5" s="455">
        <f t="shared" si="98"/>
        <v>1404</v>
      </c>
      <c r="EN5" s="455">
        <f t="shared" ref="EN5" si="100">SUM(EN7:EN22)</f>
        <v>900</v>
      </c>
      <c r="EO5" s="469">
        <f>SUM(EM5,EK5)</f>
        <v>7503</v>
      </c>
      <c r="EP5" s="469">
        <f>SUM(EN5,EL5)</f>
        <v>7108</v>
      </c>
      <c r="EQ5" s="460">
        <f t="shared" ref="EQ5:ES5" si="101">SUM(EQ7:EQ22)</f>
        <v>5632</v>
      </c>
      <c r="ER5" s="469">
        <f t="shared" ref="ER5" si="102">SUM(ER7:ER22)</f>
        <v>5979</v>
      </c>
      <c r="ES5" s="455">
        <f t="shared" si="101"/>
        <v>1303</v>
      </c>
      <c r="ET5" s="455">
        <f t="shared" ref="ET5" si="103">SUM(ET7:ET22)</f>
        <v>1331</v>
      </c>
      <c r="EU5" s="469">
        <f>SUM(ES5,EQ5)</f>
        <v>6935</v>
      </c>
      <c r="EV5" s="469">
        <f>SUM(ET5,ER5)</f>
        <v>7310</v>
      </c>
      <c r="EW5" s="460">
        <f t="shared" ref="EW5:EY5" si="104">SUM(EW7:EW22)</f>
        <v>7095</v>
      </c>
      <c r="EX5" s="469">
        <f t="shared" ref="EX5" si="105">SUM(EX7:EX22)</f>
        <v>7076</v>
      </c>
      <c r="EY5" s="455">
        <f t="shared" si="104"/>
        <v>3066</v>
      </c>
      <c r="EZ5" s="455">
        <f t="shared" ref="EZ5" si="106">SUM(EZ7:EZ22)</f>
        <v>3140</v>
      </c>
      <c r="FA5" s="469">
        <f>SUM(EY5,EW5)</f>
        <v>10161</v>
      </c>
      <c r="FB5" s="469">
        <f>SUM(EZ5,EX5)</f>
        <v>10216</v>
      </c>
      <c r="FC5" s="460">
        <f t="shared" ref="FC5:FE5" si="107">SUM(FC7:FC22)</f>
        <v>433</v>
      </c>
      <c r="FD5" s="469">
        <f t="shared" ref="FD5" si="108">SUM(FD7:FD22)</f>
        <v>440</v>
      </c>
      <c r="FE5" s="455">
        <f t="shared" si="107"/>
        <v>393</v>
      </c>
      <c r="FF5" s="455">
        <f t="shared" ref="FF5" si="109">SUM(FF7:FF22)</f>
        <v>343</v>
      </c>
      <c r="FG5" s="469">
        <f>SUM(FE5,FC5)</f>
        <v>826</v>
      </c>
      <c r="FH5" s="469">
        <f>SUM(FF5,FD5)</f>
        <v>783</v>
      </c>
      <c r="FI5" s="460">
        <f t="shared" ref="FI5:FK5" si="110">SUM(FI7:FI22)</f>
        <v>9651</v>
      </c>
      <c r="FJ5" s="469">
        <f t="shared" ref="FJ5" si="111">SUM(FJ7:FJ22)</f>
        <v>9436</v>
      </c>
      <c r="FK5" s="455">
        <f t="shared" si="110"/>
        <v>4738</v>
      </c>
      <c r="FL5" s="455">
        <f t="shared" ref="FL5" si="112">SUM(FL7:FL22)</f>
        <v>4860</v>
      </c>
      <c r="FM5" s="469">
        <f>SUM(FK5,FI5)</f>
        <v>14389</v>
      </c>
      <c r="FN5" s="469">
        <f>SUM(FL5,FJ5)</f>
        <v>14296</v>
      </c>
      <c r="FO5" s="460">
        <f t="shared" ref="FO5:FQ5" si="113">SUM(FO7:FO22)</f>
        <v>420</v>
      </c>
      <c r="FP5" s="469">
        <f t="shared" ref="FP5" si="114">SUM(FP7:FP22)</f>
        <v>412</v>
      </c>
      <c r="FQ5" s="455">
        <f t="shared" si="113"/>
        <v>231</v>
      </c>
      <c r="FR5" s="455">
        <f t="shared" ref="FR5" si="115">SUM(FR7:FR22)</f>
        <v>249</v>
      </c>
      <c r="FS5" s="469">
        <f>SUM(FQ5,FO5)</f>
        <v>651</v>
      </c>
      <c r="FT5" s="469">
        <f>SUM(FR5,FP5)</f>
        <v>661</v>
      </c>
      <c r="FU5" s="460">
        <f t="shared" ref="FU5:FW5" si="116">SUM(FU7:FU22)</f>
        <v>22879</v>
      </c>
      <c r="FV5" s="469">
        <f t="shared" ref="FV5" si="117">SUM(FV7:FV22)</f>
        <v>21825</v>
      </c>
      <c r="FW5" s="455">
        <f t="shared" si="116"/>
        <v>16951</v>
      </c>
      <c r="FX5" s="455">
        <f t="shared" ref="FX5" si="118">SUM(FX7:FX22)</f>
        <v>15399</v>
      </c>
      <c r="FY5" s="469">
        <f>SUM(FW5,FU5)</f>
        <v>39830</v>
      </c>
      <c r="FZ5" s="469">
        <f>SUM(FX5,FV5)</f>
        <v>37224</v>
      </c>
      <c r="GA5" s="460">
        <f t="shared" ref="GA5:GC5" si="119">SUM(GA7:GA22)</f>
        <v>3369</v>
      </c>
      <c r="GB5" s="469">
        <f t="shared" ref="GB5" si="120">SUM(GB7:GB22)</f>
        <v>3447</v>
      </c>
      <c r="GC5" s="455">
        <f t="shared" si="119"/>
        <v>518</v>
      </c>
      <c r="GD5" s="455">
        <f t="shared" ref="GD5" si="121">SUM(GD7:GD22)</f>
        <v>435</v>
      </c>
      <c r="GE5" s="469">
        <f>SUM(GC5,GA5)</f>
        <v>3887</v>
      </c>
      <c r="GF5" s="469">
        <f>SUM(GD5,GB5)</f>
        <v>3882</v>
      </c>
      <c r="GG5" s="460">
        <f t="shared" ref="GG5:GI5" si="122">SUM(GG7:GG22)</f>
        <v>359</v>
      </c>
      <c r="GH5" s="469">
        <f t="shared" ref="GH5" si="123">SUM(GH7:GH22)</f>
        <v>341</v>
      </c>
      <c r="GI5" s="455">
        <f t="shared" si="122"/>
        <v>208</v>
      </c>
      <c r="GJ5" s="455">
        <f t="shared" ref="GJ5" si="124">SUM(GJ7:GJ22)</f>
        <v>221</v>
      </c>
      <c r="GK5" s="469">
        <f>SUM(GI5,GG5)</f>
        <v>567</v>
      </c>
      <c r="GL5" s="469">
        <f>SUM(GJ5,GH5)</f>
        <v>562</v>
      </c>
      <c r="GM5" s="526">
        <f t="shared" ref="GM5:HC5" si="125">SUM(GM7:GM22)</f>
        <v>5632</v>
      </c>
      <c r="GN5" s="527">
        <f t="shared" si="125"/>
        <v>6383</v>
      </c>
      <c r="GO5" s="527">
        <f t="shared" si="125"/>
        <v>6395.666666666667</v>
      </c>
      <c r="GP5" s="527">
        <f t="shared" si="125"/>
        <v>6396.3333333333339</v>
      </c>
      <c r="GQ5" s="527">
        <f t="shared" si="125"/>
        <v>7520</v>
      </c>
      <c r="GR5" s="527">
        <f t="shared" si="125"/>
        <v>7971</v>
      </c>
      <c r="GS5" s="527">
        <f t="shared" si="125"/>
        <v>7851</v>
      </c>
      <c r="GT5" s="527">
        <f t="shared" si="125"/>
        <v>8947</v>
      </c>
      <c r="GU5" s="527">
        <f t="shared" ref="GU5" si="126">SUM(GU7:GU22)</f>
        <v>8174</v>
      </c>
      <c r="GV5" s="526">
        <f t="shared" si="125"/>
        <v>289</v>
      </c>
      <c r="GW5" s="527">
        <f t="shared" si="125"/>
        <v>244</v>
      </c>
      <c r="GX5" s="527">
        <f t="shared" si="125"/>
        <v>234</v>
      </c>
      <c r="GY5" s="527">
        <f t="shared" si="125"/>
        <v>202</v>
      </c>
      <c r="GZ5" s="527">
        <f t="shared" si="125"/>
        <v>168</v>
      </c>
      <c r="HA5" s="527">
        <f t="shared" si="125"/>
        <v>211</v>
      </c>
      <c r="HB5" s="527">
        <f t="shared" si="125"/>
        <v>173</v>
      </c>
      <c r="HC5" s="527">
        <f t="shared" si="125"/>
        <v>189</v>
      </c>
      <c r="HD5" s="527">
        <f t="shared" ref="HD5" si="127">SUM(HD7:HD22)</f>
        <v>93</v>
      </c>
      <c r="HE5" s="526">
        <f t="shared" si="54"/>
        <v>5921</v>
      </c>
      <c r="HF5" s="527">
        <f t="shared" si="54"/>
        <v>6627</v>
      </c>
      <c r="HG5" s="527">
        <f t="shared" si="54"/>
        <v>6629.666666666667</v>
      </c>
      <c r="HH5" s="527">
        <f t="shared" si="54"/>
        <v>6598.3333333333339</v>
      </c>
      <c r="HI5" s="527">
        <f t="shared" si="54"/>
        <v>7688</v>
      </c>
      <c r="HJ5" s="527">
        <f t="shared" si="54"/>
        <v>8182</v>
      </c>
      <c r="HK5" s="527">
        <f t="shared" si="54"/>
        <v>8024</v>
      </c>
      <c r="HL5" s="527">
        <f t="shared" si="54"/>
        <v>9136</v>
      </c>
      <c r="HM5" s="527">
        <f t="shared" si="54"/>
        <v>8267</v>
      </c>
      <c r="HN5" s="526">
        <f t="shared" si="55"/>
        <v>15450</v>
      </c>
      <c r="HO5" s="527">
        <f t="shared" si="55"/>
        <v>18313.5</v>
      </c>
      <c r="HP5" s="527">
        <f t="shared" si="55"/>
        <v>19629</v>
      </c>
      <c r="HQ5" s="527">
        <f t="shared" si="55"/>
        <v>21244</v>
      </c>
      <c r="HR5" s="529">
        <f t="shared" si="55"/>
        <v>29323</v>
      </c>
      <c r="HS5" s="529">
        <f t="shared" si="55"/>
        <v>31467</v>
      </c>
      <c r="HT5" s="529">
        <f t="shared" si="55"/>
        <v>32766</v>
      </c>
      <c r="HU5" s="529">
        <f t="shared" si="55"/>
        <v>36241</v>
      </c>
      <c r="HV5" s="529">
        <f t="shared" si="55"/>
        <v>37402</v>
      </c>
      <c r="HW5" s="526">
        <f t="shared" si="55"/>
        <v>5855</v>
      </c>
      <c r="HX5" s="527">
        <f t="shared" si="56"/>
        <v>7295.5</v>
      </c>
      <c r="HY5" s="527">
        <f t="shared" si="56"/>
        <v>8713.6666666666679</v>
      </c>
      <c r="HZ5" s="527">
        <f t="shared" si="56"/>
        <v>9170.7777777777774</v>
      </c>
      <c r="IA5" s="527">
        <f t="shared" si="56"/>
        <v>13092</v>
      </c>
      <c r="IB5" s="527">
        <f t="shared" si="56"/>
        <v>12607</v>
      </c>
      <c r="IC5" s="527">
        <f t="shared" si="56"/>
        <v>12990</v>
      </c>
      <c r="ID5" s="527">
        <f t="shared" si="56"/>
        <v>15291</v>
      </c>
      <c r="IE5" s="527">
        <f t="shared" si="56"/>
        <v>15122</v>
      </c>
      <c r="IF5" s="526">
        <f t="shared" si="57"/>
        <v>21305</v>
      </c>
      <c r="IG5" s="527">
        <f t="shared" si="57"/>
        <v>25609</v>
      </c>
      <c r="IH5" s="527">
        <f t="shared" si="57"/>
        <v>28342.666666666668</v>
      </c>
      <c r="II5" s="527">
        <f t="shared" si="57"/>
        <v>30414.777777777777</v>
      </c>
      <c r="IJ5" s="527">
        <f t="shared" si="57"/>
        <v>42415</v>
      </c>
      <c r="IK5" s="527">
        <f t="shared" si="57"/>
        <v>44074</v>
      </c>
      <c r="IL5" s="527">
        <f t="shared" si="57"/>
        <v>45756</v>
      </c>
      <c r="IM5" s="527">
        <f t="shared" si="57"/>
        <v>51532</v>
      </c>
      <c r="IN5" s="527">
        <f t="shared" si="57"/>
        <v>52524</v>
      </c>
      <c r="IO5" s="526">
        <f t="shared" ref="IO5:JE5" si="128">SUM(IO7:IO22)</f>
        <v>9661</v>
      </c>
      <c r="IP5" s="527">
        <f t="shared" si="128"/>
        <v>11725</v>
      </c>
      <c r="IQ5" s="527">
        <f t="shared" si="128"/>
        <v>12103</v>
      </c>
      <c r="IR5" s="527">
        <f t="shared" si="128"/>
        <v>13281</v>
      </c>
      <c r="IS5" s="527">
        <f t="shared" si="128"/>
        <v>18612</v>
      </c>
      <c r="IT5" s="527">
        <f t="shared" si="128"/>
        <v>19904</v>
      </c>
      <c r="IU5" s="527">
        <f t="shared" si="128"/>
        <v>20847</v>
      </c>
      <c r="IV5" s="527">
        <f t="shared" si="128"/>
        <v>23689</v>
      </c>
      <c r="IW5" s="527">
        <f t="shared" ref="IW5" si="129">SUM(IW7:IW22)</f>
        <v>24671</v>
      </c>
      <c r="IX5" s="526">
        <f t="shared" si="128"/>
        <v>2280</v>
      </c>
      <c r="IY5" s="527">
        <f t="shared" si="128"/>
        <v>2776</v>
      </c>
      <c r="IZ5" s="527">
        <f t="shared" si="128"/>
        <v>3884.666666666667</v>
      </c>
      <c r="JA5" s="527">
        <f t="shared" si="128"/>
        <v>4191.1111111111113</v>
      </c>
      <c r="JB5" s="527">
        <f t="shared" si="128"/>
        <v>5761</v>
      </c>
      <c r="JC5" s="527">
        <f t="shared" si="128"/>
        <v>5241</v>
      </c>
      <c r="JD5" s="527">
        <f t="shared" si="128"/>
        <v>5331</v>
      </c>
      <c r="JE5" s="527">
        <f t="shared" si="128"/>
        <v>6839</v>
      </c>
      <c r="JF5" s="527">
        <f t="shared" ref="JF5" si="130">SUM(JF7:JF22)</f>
        <v>6792</v>
      </c>
      <c r="JG5" s="526">
        <f t="shared" si="61"/>
        <v>11941</v>
      </c>
      <c r="JH5" s="527">
        <f t="shared" si="61"/>
        <v>14501</v>
      </c>
      <c r="JI5" s="527">
        <f t="shared" si="61"/>
        <v>15987.666666666668</v>
      </c>
      <c r="JJ5" s="527">
        <f t="shared" si="61"/>
        <v>17472.111111111109</v>
      </c>
      <c r="JK5" s="527">
        <f t="shared" si="61"/>
        <v>24373</v>
      </c>
      <c r="JL5" s="527">
        <f t="shared" si="61"/>
        <v>25145</v>
      </c>
      <c r="JM5" s="527">
        <f t="shared" si="61"/>
        <v>26178</v>
      </c>
      <c r="JN5" s="527">
        <f t="shared" si="61"/>
        <v>30528</v>
      </c>
      <c r="JO5" s="527">
        <f t="shared" si="61"/>
        <v>31463</v>
      </c>
      <c r="JP5" s="526">
        <f t="shared" ref="JP5:KF5" si="131">SUM(JP7:JP22)</f>
        <v>5789</v>
      </c>
      <c r="JQ5" s="527">
        <f t="shared" si="131"/>
        <v>6588.5</v>
      </c>
      <c r="JR5" s="527">
        <f t="shared" si="131"/>
        <v>7526</v>
      </c>
      <c r="JS5" s="527">
        <f t="shared" si="131"/>
        <v>7963</v>
      </c>
      <c r="JT5" s="527">
        <f t="shared" si="131"/>
        <v>10711</v>
      </c>
      <c r="JU5" s="527">
        <f t="shared" si="131"/>
        <v>11563</v>
      </c>
      <c r="JV5" s="527">
        <f t="shared" si="131"/>
        <v>11919</v>
      </c>
      <c r="JW5" s="527">
        <f t="shared" si="131"/>
        <v>12552</v>
      </c>
      <c r="JX5" s="527">
        <f t="shared" ref="JX5" si="132">SUM(JX7:JX22)</f>
        <v>12731</v>
      </c>
      <c r="JY5" s="526">
        <f t="shared" si="131"/>
        <v>3575</v>
      </c>
      <c r="JZ5" s="527">
        <f t="shared" si="131"/>
        <v>4519.5</v>
      </c>
      <c r="KA5" s="527">
        <f t="shared" si="131"/>
        <v>4829</v>
      </c>
      <c r="KB5" s="527">
        <f t="shared" si="131"/>
        <v>4979.666666666667</v>
      </c>
      <c r="KC5" s="527">
        <f t="shared" si="131"/>
        <v>7331</v>
      </c>
      <c r="KD5" s="527">
        <f t="shared" si="131"/>
        <v>7366</v>
      </c>
      <c r="KE5" s="527">
        <f t="shared" si="131"/>
        <v>7659</v>
      </c>
      <c r="KF5" s="527">
        <f t="shared" si="131"/>
        <v>8452</v>
      </c>
      <c r="KG5" s="527">
        <f t="shared" ref="KG5" si="133">SUM(KG7:KG22)</f>
        <v>8330</v>
      </c>
      <c r="KH5" s="526">
        <f t="shared" si="65"/>
        <v>9364</v>
      </c>
      <c r="KI5" s="527">
        <f t="shared" si="65"/>
        <v>11108</v>
      </c>
      <c r="KJ5" s="527">
        <f t="shared" si="65"/>
        <v>12355</v>
      </c>
      <c r="KK5" s="527">
        <f t="shared" si="65"/>
        <v>12942.666666666668</v>
      </c>
      <c r="KL5" s="527">
        <f t="shared" si="65"/>
        <v>18042</v>
      </c>
      <c r="KM5" s="527">
        <f t="shared" si="65"/>
        <v>18929</v>
      </c>
      <c r="KN5" s="527">
        <f t="shared" si="65"/>
        <v>19578</v>
      </c>
      <c r="KO5" s="527">
        <f t="shared" si="65"/>
        <v>21004</v>
      </c>
      <c r="KP5" s="527">
        <f t="shared" si="65"/>
        <v>21061</v>
      </c>
      <c r="KQ5" s="526">
        <f t="shared" si="66"/>
        <v>25297</v>
      </c>
      <c r="KR5" s="527">
        <f t="shared" si="66"/>
        <v>27173</v>
      </c>
      <c r="KS5" s="527">
        <f t="shared" si="66"/>
        <v>27088.5</v>
      </c>
      <c r="KT5" s="527">
        <f t="shared" si="66"/>
        <v>27364</v>
      </c>
      <c r="KU5" s="529">
        <f t="shared" si="66"/>
        <v>31555</v>
      </c>
      <c r="KV5" s="529">
        <f t="shared" si="66"/>
        <v>32160</v>
      </c>
      <c r="KW5" s="529">
        <f t="shared" si="66"/>
        <v>31723</v>
      </c>
      <c r="KX5" s="529">
        <f t="shared" si="66"/>
        <v>34058</v>
      </c>
      <c r="KY5" s="529">
        <f t="shared" si="66"/>
        <v>32367</v>
      </c>
      <c r="KZ5" s="526">
        <f t="shared" si="66"/>
        <v>10576</v>
      </c>
      <c r="LA5" s="527">
        <f t="shared" si="67"/>
        <v>11148</v>
      </c>
      <c r="LB5" s="527">
        <f t="shared" si="67"/>
        <v>12614.333333333334</v>
      </c>
      <c r="LC5" s="527">
        <f t="shared" si="67"/>
        <v>13696.666666666666</v>
      </c>
      <c r="LD5" s="527">
        <f t="shared" si="67"/>
        <v>18791</v>
      </c>
      <c r="LE5" s="527">
        <f t="shared" si="67"/>
        <v>18777</v>
      </c>
      <c r="LF5" s="527">
        <f t="shared" si="67"/>
        <v>18181</v>
      </c>
      <c r="LG5" s="527">
        <f t="shared" si="67"/>
        <v>20552</v>
      </c>
      <c r="LH5" s="527">
        <f t="shared" si="67"/>
        <v>20695</v>
      </c>
      <c r="LI5" s="526">
        <f t="shared" si="68"/>
        <v>35873</v>
      </c>
      <c r="LJ5" s="527">
        <f t="shared" si="68"/>
        <v>38321</v>
      </c>
      <c r="LK5" s="527">
        <f t="shared" si="68"/>
        <v>39702.833333333336</v>
      </c>
      <c r="LL5" s="527">
        <f t="shared" si="68"/>
        <v>41060.666666666664</v>
      </c>
      <c r="LM5" s="527">
        <f t="shared" si="68"/>
        <v>50346</v>
      </c>
      <c r="LN5" s="527">
        <f t="shared" si="68"/>
        <v>50937</v>
      </c>
      <c r="LO5" s="527">
        <f t="shared" si="68"/>
        <v>49904</v>
      </c>
      <c r="LP5" s="527">
        <f t="shared" si="68"/>
        <v>54610</v>
      </c>
      <c r="LQ5" s="527">
        <f t="shared" si="68"/>
        <v>53062</v>
      </c>
      <c r="LR5" s="526">
        <f t="shared" ref="LR5:MH5" si="134">SUM(LR7:LR22)</f>
        <v>15444</v>
      </c>
      <c r="LS5" s="527">
        <f t="shared" si="134"/>
        <v>16555</v>
      </c>
      <c r="LT5" s="527">
        <f t="shared" si="134"/>
        <v>16860.5</v>
      </c>
      <c r="LU5" s="527">
        <f t="shared" si="134"/>
        <v>16960</v>
      </c>
      <c r="LV5" s="527">
        <f t="shared" si="134"/>
        <v>19837</v>
      </c>
      <c r="LW5" s="527">
        <f t="shared" si="134"/>
        <v>19931</v>
      </c>
      <c r="LX5" s="527">
        <f t="shared" si="134"/>
        <v>19604</v>
      </c>
      <c r="LY5" s="527">
        <f t="shared" si="134"/>
        <v>21049</v>
      </c>
      <c r="LZ5" s="527">
        <f t="shared" ref="LZ5" si="135">SUM(LZ7:LZ22)</f>
        <v>19853</v>
      </c>
      <c r="MA5" s="526">
        <f t="shared" si="134"/>
        <v>7444</v>
      </c>
      <c r="MB5" s="527">
        <f t="shared" si="134"/>
        <v>7678</v>
      </c>
      <c r="MC5" s="527">
        <f t="shared" si="134"/>
        <v>8806.5</v>
      </c>
      <c r="MD5" s="527">
        <f t="shared" si="134"/>
        <v>9472</v>
      </c>
      <c r="ME5" s="527">
        <f t="shared" si="134"/>
        <v>14057</v>
      </c>
      <c r="MF5" s="527">
        <f t="shared" si="134"/>
        <v>14043</v>
      </c>
      <c r="MG5" s="527">
        <f t="shared" si="134"/>
        <v>13555</v>
      </c>
      <c r="MH5" s="527">
        <f t="shared" si="134"/>
        <v>15515</v>
      </c>
      <c r="MI5" s="527">
        <f t="shared" ref="MI5" si="136">SUM(MI7:MI22)</f>
        <v>16054</v>
      </c>
      <c r="MJ5" s="526">
        <f t="shared" si="72"/>
        <v>22888</v>
      </c>
      <c r="MK5" s="527">
        <f t="shared" si="72"/>
        <v>24233</v>
      </c>
      <c r="ML5" s="527">
        <f t="shared" si="72"/>
        <v>25667</v>
      </c>
      <c r="MM5" s="527">
        <f t="shared" si="72"/>
        <v>26432</v>
      </c>
      <c r="MN5" s="527">
        <f t="shared" si="72"/>
        <v>33894</v>
      </c>
      <c r="MO5" s="527">
        <f t="shared" si="72"/>
        <v>33974</v>
      </c>
      <c r="MP5" s="527">
        <f t="shared" si="72"/>
        <v>33159</v>
      </c>
      <c r="MQ5" s="527">
        <f t="shared" si="72"/>
        <v>36564</v>
      </c>
      <c r="MR5" s="527">
        <f t="shared" si="72"/>
        <v>35907</v>
      </c>
      <c r="MS5" s="526">
        <f t="shared" ref="MS5:NI5" si="137">SUM(MS7:MS22)</f>
        <v>1918</v>
      </c>
      <c r="MT5" s="527">
        <f t="shared" si="137"/>
        <v>2141</v>
      </c>
      <c r="MU5" s="527">
        <f t="shared" si="137"/>
        <v>2187</v>
      </c>
      <c r="MV5" s="527">
        <f t="shared" si="137"/>
        <v>2112</v>
      </c>
      <c r="MW5" s="527">
        <f t="shared" si="137"/>
        <v>2145</v>
      </c>
      <c r="MX5" s="527">
        <f t="shared" si="137"/>
        <v>2242</v>
      </c>
      <c r="MY5" s="527">
        <f t="shared" si="137"/>
        <v>2384</v>
      </c>
      <c r="MZ5" s="527">
        <f t="shared" si="137"/>
        <v>2395</v>
      </c>
      <c r="NA5" s="527">
        <f t="shared" ref="NA5" si="138">SUM(NA7:NA22)</f>
        <v>2280</v>
      </c>
      <c r="NB5" s="526">
        <f t="shared" si="137"/>
        <v>316</v>
      </c>
      <c r="NC5" s="527">
        <f t="shared" si="137"/>
        <v>321</v>
      </c>
      <c r="ND5" s="527">
        <f t="shared" si="137"/>
        <v>285.33333333333337</v>
      </c>
      <c r="NE5" s="527">
        <f t="shared" si="137"/>
        <v>394.66666666666663</v>
      </c>
      <c r="NF5" s="527">
        <f t="shared" si="137"/>
        <v>541</v>
      </c>
      <c r="NG5" s="527">
        <f t="shared" si="137"/>
        <v>379</v>
      </c>
      <c r="NH5" s="527">
        <f t="shared" si="137"/>
        <v>426</v>
      </c>
      <c r="NI5" s="527">
        <f t="shared" si="137"/>
        <v>436</v>
      </c>
      <c r="NJ5" s="527">
        <f t="shared" ref="NJ5" si="139">SUM(NJ7:NJ22)</f>
        <v>417</v>
      </c>
      <c r="NK5" s="526">
        <f t="shared" si="76"/>
        <v>2234</v>
      </c>
      <c r="NL5" s="527">
        <f t="shared" si="76"/>
        <v>2462</v>
      </c>
      <c r="NM5" s="527">
        <f t="shared" si="76"/>
        <v>2472.3333333333335</v>
      </c>
      <c r="NN5" s="527">
        <f t="shared" si="76"/>
        <v>2506.6666666666665</v>
      </c>
      <c r="NO5" s="527">
        <f t="shared" si="76"/>
        <v>2686</v>
      </c>
      <c r="NP5" s="527">
        <f t="shared" si="76"/>
        <v>2621</v>
      </c>
      <c r="NQ5" s="527">
        <f t="shared" si="76"/>
        <v>2810</v>
      </c>
      <c r="NR5" s="527">
        <f t="shared" si="76"/>
        <v>2831</v>
      </c>
      <c r="NS5" s="527">
        <f t="shared" si="76"/>
        <v>2697</v>
      </c>
      <c r="NT5" s="526">
        <f t="shared" ref="NT5:OJ5" si="140">SUM(NT7:NT22)</f>
        <v>7935</v>
      </c>
      <c r="NU5" s="527">
        <f t="shared" si="140"/>
        <v>8477</v>
      </c>
      <c r="NV5" s="527">
        <f t="shared" si="140"/>
        <v>8041</v>
      </c>
      <c r="NW5" s="527">
        <f t="shared" si="140"/>
        <v>8292</v>
      </c>
      <c r="NX5" s="527">
        <f t="shared" si="140"/>
        <v>9573</v>
      </c>
      <c r="NY5" s="527">
        <f t="shared" si="140"/>
        <v>9987</v>
      </c>
      <c r="NZ5" s="527">
        <f t="shared" si="140"/>
        <v>9735</v>
      </c>
      <c r="OA5" s="527">
        <f t="shared" si="140"/>
        <v>10614</v>
      </c>
      <c r="OB5" s="527">
        <f t="shared" ref="OB5" si="141">SUM(OB7:OB22)</f>
        <v>10234</v>
      </c>
      <c r="OC5" s="526">
        <f t="shared" si="140"/>
        <v>2816</v>
      </c>
      <c r="OD5" s="527">
        <f t="shared" si="140"/>
        <v>3149</v>
      </c>
      <c r="OE5" s="527">
        <f t="shared" si="140"/>
        <v>3522.5</v>
      </c>
      <c r="OF5" s="527">
        <f t="shared" si="140"/>
        <v>3830</v>
      </c>
      <c r="OG5" s="527">
        <f t="shared" si="140"/>
        <v>4193</v>
      </c>
      <c r="OH5" s="527">
        <f t="shared" si="140"/>
        <v>4355</v>
      </c>
      <c r="OI5" s="527">
        <f t="shared" si="140"/>
        <v>4200</v>
      </c>
      <c r="OJ5" s="527">
        <f t="shared" si="140"/>
        <v>4601</v>
      </c>
      <c r="OK5" s="527">
        <f t="shared" ref="OK5" si="142">SUM(OK7:OK22)</f>
        <v>4224</v>
      </c>
      <c r="OL5" s="526">
        <f t="shared" si="80"/>
        <v>10751</v>
      </c>
      <c r="OM5" s="527">
        <f t="shared" si="80"/>
        <v>11626</v>
      </c>
      <c r="ON5" s="527">
        <f t="shared" si="80"/>
        <v>11563.5</v>
      </c>
      <c r="OO5" s="527">
        <f t="shared" si="80"/>
        <v>12122</v>
      </c>
      <c r="OP5" s="527">
        <f t="shared" si="80"/>
        <v>13766</v>
      </c>
      <c r="OQ5" s="527">
        <f t="shared" si="80"/>
        <v>14342</v>
      </c>
      <c r="OR5" s="527">
        <f t="shared" si="80"/>
        <v>13935</v>
      </c>
      <c r="OS5" s="527">
        <f t="shared" si="80"/>
        <v>15215</v>
      </c>
      <c r="OT5" s="527">
        <f t="shared" si="80"/>
        <v>14458</v>
      </c>
    </row>
    <row r="6" spans="1:411" s="239" customFormat="1" x14ac:dyDescent="0.2">
      <c r="A6" s="339" t="s">
        <v>113</v>
      </c>
      <c r="B6" s="235">
        <f>(B5/B$4)*100</f>
        <v>35.834759671480654</v>
      </c>
      <c r="C6" s="235">
        <f t="shared" ref="C6:CL6" si="143">(C5/C$4)*100</f>
        <v>36.944045759857694</v>
      </c>
      <c r="D6" s="235">
        <f t="shared" si="143"/>
        <v>36.727841610318265</v>
      </c>
      <c r="E6" s="235">
        <f t="shared" si="143"/>
        <v>36.794567181799685</v>
      </c>
      <c r="F6" s="235">
        <f t="shared" si="143"/>
        <v>38.321162816525991</v>
      </c>
      <c r="G6" s="235">
        <f t="shared" si="143"/>
        <v>38.955985648592652</v>
      </c>
      <c r="H6" s="235">
        <f t="shared" si="143"/>
        <v>37.340686632104862</v>
      </c>
      <c r="I6" s="235">
        <f t="shared" si="143"/>
        <v>39.799688501831696</v>
      </c>
      <c r="J6" s="235">
        <f t="shared" ref="J6:K6" si="144">(J5/J$4)*100</f>
        <v>39.723893151173755</v>
      </c>
      <c r="K6" s="235">
        <f t="shared" si="144"/>
        <v>44.778058565697229</v>
      </c>
      <c r="L6" s="235">
        <f t="shared" ref="L6" si="145">(L5/L$4)*100</f>
        <v>44.40259013624231</v>
      </c>
      <c r="M6" s="236">
        <f t="shared" si="143"/>
        <v>34.526226691723643</v>
      </c>
      <c r="N6" s="237">
        <f t="shared" si="143"/>
        <v>34.422928587134273</v>
      </c>
      <c r="O6" s="237">
        <f t="shared" si="143"/>
        <v>35.23092981975369</v>
      </c>
      <c r="P6" s="237">
        <f t="shared" si="143"/>
        <v>33.7903374836159</v>
      </c>
      <c r="Q6" s="237">
        <f t="shared" si="143"/>
        <v>39.065796922443518</v>
      </c>
      <c r="R6" s="237">
        <f t="shared" si="143"/>
        <v>38.204898639813678</v>
      </c>
      <c r="S6" s="237">
        <f t="shared" si="143"/>
        <v>35.600165350600605</v>
      </c>
      <c r="T6" s="237">
        <f t="shared" si="143"/>
        <v>38.516460190652616</v>
      </c>
      <c r="U6" s="237">
        <f t="shared" ref="U6:V6" si="146">(U5/U$4)*100</f>
        <v>38.610106565830179</v>
      </c>
      <c r="V6" s="237">
        <f t="shared" si="146"/>
        <v>39.823570752144313</v>
      </c>
      <c r="W6" s="237">
        <f t="shared" ref="W6" si="147">(W5/W$4)*100</f>
        <v>41.614292866002792</v>
      </c>
      <c r="X6" s="236">
        <f t="shared" si="143"/>
        <v>35.214523501344502</v>
      </c>
      <c r="Y6" s="237">
        <f t="shared" si="143"/>
        <v>35.687494714289741</v>
      </c>
      <c r="Z6" s="237">
        <f t="shared" si="143"/>
        <v>35.975729362814477</v>
      </c>
      <c r="AA6" s="237">
        <f t="shared" si="143"/>
        <v>35.257434869616375</v>
      </c>
      <c r="AB6" s="237">
        <f t="shared" si="143"/>
        <v>38.707631079889957</v>
      </c>
      <c r="AC6" s="237">
        <f t="shared" si="143"/>
        <v>38.563415795093462</v>
      </c>
      <c r="AD6" s="237">
        <f t="shared" si="143"/>
        <v>36.439165429397512</v>
      </c>
      <c r="AE6" s="237">
        <f t="shared" si="143"/>
        <v>39.116999605489127</v>
      </c>
      <c r="AF6" s="237">
        <f t="shared" ref="AF6:AG6" si="148">(AF5/AF$4)*100</f>
        <v>39.126096512268091</v>
      </c>
      <c r="AG6" s="237">
        <f t="shared" si="148"/>
        <v>41.963351148533135</v>
      </c>
      <c r="AH6" s="237">
        <f t="shared" ref="AH6" si="149">(AH5/AH$4)*100</f>
        <v>42.930997923307089</v>
      </c>
      <c r="AI6" s="343">
        <f t="shared" si="143"/>
        <v>35.929049206384242</v>
      </c>
      <c r="AJ6" s="344">
        <f t="shared" si="143"/>
        <v>36.820221481207035</v>
      </c>
      <c r="AK6" s="344">
        <f t="shared" si="143"/>
        <v>35.721956857490618</v>
      </c>
      <c r="AL6" s="344">
        <f t="shared" si="143"/>
        <v>36.206931230766138</v>
      </c>
      <c r="AM6" s="344">
        <f t="shared" si="143"/>
        <v>37.889800703399764</v>
      </c>
      <c r="AN6" s="345">
        <f t="shared" si="143"/>
        <v>38.779985205537351</v>
      </c>
      <c r="AO6" s="345">
        <f t="shared" si="143"/>
        <v>36.89210839118676</v>
      </c>
      <c r="AP6" s="345">
        <f t="shared" si="143"/>
        <v>39.630219743742941</v>
      </c>
      <c r="AQ6" s="345">
        <f t="shared" ref="AQ6:AR6" si="150">(AQ5/AQ$4)*100</f>
        <v>39.500663471859497</v>
      </c>
      <c r="AR6" s="345">
        <f t="shared" si="150"/>
        <v>44.576647172366108</v>
      </c>
      <c r="AS6" s="345">
        <f t="shared" ref="AS6" si="151">(AS5/AS$4)*100</f>
        <v>44.163709304119735</v>
      </c>
      <c r="AT6" s="343">
        <f t="shared" si="143"/>
        <v>41.985387089383153</v>
      </c>
      <c r="AU6" s="345">
        <f t="shared" si="143"/>
        <v>34.480490195713024</v>
      </c>
      <c r="AV6" s="345">
        <f t="shared" si="143"/>
        <v>35.151216636325707</v>
      </c>
      <c r="AW6" s="345">
        <f t="shared" si="143"/>
        <v>33.300609093116293</v>
      </c>
      <c r="AX6" s="344">
        <f t="shared" si="143"/>
        <v>37.838398813936244</v>
      </c>
      <c r="AY6" s="345">
        <f t="shared" si="143"/>
        <v>37.062911851302907</v>
      </c>
      <c r="AZ6" s="345">
        <f t="shared" si="143"/>
        <v>34.36907453687175</v>
      </c>
      <c r="BA6" s="345">
        <f t="shared" si="143"/>
        <v>37.158297616146555</v>
      </c>
      <c r="BB6" s="345">
        <f t="shared" ref="BB6:BC6" si="152">(BB5/BB$4)*100</f>
        <v>37.26997421071593</v>
      </c>
      <c r="BC6" s="345">
        <f t="shared" si="152"/>
        <v>37.158297616146555</v>
      </c>
      <c r="BD6" s="345">
        <f t="shared" ref="BD6" si="153">(BD5/BD$4)*100</f>
        <v>38.520851818988469</v>
      </c>
      <c r="BE6" s="343">
        <f t="shared" si="143"/>
        <v>35.323403916773792</v>
      </c>
      <c r="BF6" s="345">
        <f t="shared" si="143"/>
        <v>35.245884974220921</v>
      </c>
      <c r="BG6" s="345">
        <f t="shared" si="143"/>
        <v>35.464912475184875</v>
      </c>
      <c r="BH6" s="345">
        <f t="shared" si="143"/>
        <v>34.363459802500209</v>
      </c>
      <c r="BI6" s="345">
        <f t="shared" si="143"/>
        <v>37.812650156954483</v>
      </c>
      <c r="BJ6" s="345">
        <f t="shared" si="143"/>
        <v>37.577599603922266</v>
      </c>
      <c r="BK6" s="345">
        <f t="shared" si="143"/>
        <v>35.150896473833384</v>
      </c>
      <c r="BL6" s="345">
        <f t="shared" si="143"/>
        <v>37.903831329402223</v>
      </c>
      <c r="BM6" s="345">
        <f t="shared" ref="BM6:BN6" si="154">(BM5/BM$4)*100</f>
        <v>37.932003230774633</v>
      </c>
      <c r="BN6" s="345">
        <f t="shared" si="154"/>
        <v>39.172177307814756</v>
      </c>
      <c r="BO6" s="345">
        <f t="shared" ref="BO6" si="155">(BO5/BO$4)*100</f>
        <v>40.296797756393701</v>
      </c>
      <c r="BP6" s="346">
        <f t="shared" si="143"/>
        <v>34.953211758117945</v>
      </c>
      <c r="BQ6" s="347">
        <f t="shared" si="143"/>
        <v>34.403315150435787</v>
      </c>
      <c r="BR6" s="347">
        <f t="shared" si="143"/>
        <v>35.325583264878809</v>
      </c>
      <c r="BS6" s="348">
        <f t="shared" si="143"/>
        <v>33.413807752484168</v>
      </c>
      <c r="BT6" s="347">
        <f t="shared" si="143"/>
        <v>37.776500762687867</v>
      </c>
      <c r="BU6" s="347">
        <f t="shared" si="143"/>
        <v>37.031466867192783</v>
      </c>
      <c r="BV6" s="347">
        <f t="shared" si="143"/>
        <v>34.349453285441292</v>
      </c>
      <c r="BW6" s="347">
        <f t="shared" si="143"/>
        <v>37.158297616146555</v>
      </c>
      <c r="BX6" s="347">
        <f t="shared" ref="BX6:BY6" si="156">(BX5/BX$4)*100</f>
        <v>37.26997421071593</v>
      </c>
      <c r="BY6" s="347">
        <f t="shared" si="156"/>
        <v>37.155501406482358</v>
      </c>
      <c r="BZ6" s="347">
        <f t="shared" ref="BZ6" si="157">(BZ5/BZ$4)*100</f>
        <v>38.517946738710926</v>
      </c>
      <c r="CA6" s="346">
        <f t="shared" si="143"/>
        <v>97.28398755374549</v>
      </c>
      <c r="CB6" s="347">
        <f t="shared" si="143"/>
        <v>93.43592669043332</v>
      </c>
      <c r="CC6" s="347">
        <f t="shared" si="143"/>
        <v>98.890392275560089</v>
      </c>
      <c r="CD6" s="348">
        <f t="shared" si="143"/>
        <v>92.285666353550113</v>
      </c>
      <c r="CE6" s="347">
        <f t="shared" si="143"/>
        <v>99.700975094593915</v>
      </c>
      <c r="CF6" s="347">
        <f t="shared" si="143"/>
        <v>95.491183585869678</v>
      </c>
      <c r="CG6" s="347">
        <f t="shared" si="143"/>
        <v>93.107861771454409</v>
      </c>
      <c r="CH6" s="347">
        <f t="shared" si="143"/>
        <v>93.762532371558009</v>
      </c>
      <c r="CI6" s="347">
        <f t="shared" ref="CI6:CJ6" si="158">(CI5/CI$4)*100</f>
        <v>94.352780269797947</v>
      </c>
      <c r="CJ6" s="347">
        <f t="shared" si="158"/>
        <v>83.351942695043576</v>
      </c>
      <c r="CK6" s="347">
        <f t="shared" ref="CK6" si="159">(CK5/CK$4)*100</f>
        <v>87.21628537464774</v>
      </c>
      <c r="CL6" s="343" t="e">
        <f t="shared" si="143"/>
        <v>#VALUE!</v>
      </c>
      <c r="CM6" s="344" t="e">
        <f t="shared" ref="CM6:IF6" si="160">(CM5/CM$4)*100</f>
        <v>#VALUE!</v>
      </c>
      <c r="CN6" s="344" t="e">
        <f t="shared" si="160"/>
        <v>#VALUE!</v>
      </c>
      <c r="CO6" s="344" t="e">
        <f t="shared" si="160"/>
        <v>#VALUE!</v>
      </c>
      <c r="CP6" s="344" t="e">
        <f t="shared" si="160"/>
        <v>#VALUE!</v>
      </c>
      <c r="CQ6" s="345" t="e">
        <f t="shared" si="160"/>
        <v>#VALUE!</v>
      </c>
      <c r="CR6" s="345" t="e">
        <f t="shared" si="160"/>
        <v>#VALUE!</v>
      </c>
      <c r="CS6" s="345" t="e">
        <f t="shared" si="160"/>
        <v>#VALUE!</v>
      </c>
      <c r="CT6" s="345" t="e">
        <f t="shared" ref="CT6:CU6" si="161">(CT5/CT$4)*100</f>
        <v>#VALUE!</v>
      </c>
      <c r="CU6" s="345" t="e">
        <f t="shared" si="161"/>
        <v>#VALUE!</v>
      </c>
      <c r="CV6" s="345" t="e">
        <f t="shared" ref="CV6" si="162">(CV5/CV$4)*100</f>
        <v>#VALUE!</v>
      </c>
      <c r="CW6" s="343">
        <f t="shared" si="160"/>
        <v>7.6761026991441748</v>
      </c>
      <c r="CX6" s="345">
        <f t="shared" si="160"/>
        <v>29.258292955646663</v>
      </c>
      <c r="CY6" s="345">
        <f t="shared" si="160"/>
        <v>44.398706262863861</v>
      </c>
      <c r="CZ6" s="345">
        <f t="shared" si="160"/>
        <v>39.438202247191015</v>
      </c>
      <c r="DA6" s="344">
        <f t="shared" si="160"/>
        <v>12.925170068027212</v>
      </c>
      <c r="DB6" s="345">
        <f t="shared" si="160"/>
        <v>16.042780748663102</v>
      </c>
      <c r="DC6" s="345">
        <f t="shared" si="160"/>
        <v>0</v>
      </c>
      <c r="DD6" s="345" t="e">
        <f t="shared" si="160"/>
        <v>#DIV/0!</v>
      </c>
      <c r="DE6" s="345" t="e">
        <f t="shared" ref="DE6:DF6" si="163">(DE5/DE$4)*100</f>
        <v>#DIV/0!</v>
      </c>
      <c r="DF6" s="345">
        <f t="shared" si="163"/>
        <v>0</v>
      </c>
      <c r="DG6" s="345">
        <f t="shared" ref="DG6" si="164">(DG5/DG$4)*100</f>
        <v>0</v>
      </c>
      <c r="DH6" s="343">
        <f t="shared" si="160"/>
        <v>7.6761026991441748</v>
      </c>
      <c r="DI6" s="345">
        <f t="shared" si="160"/>
        <v>29.258292955646663</v>
      </c>
      <c r="DJ6" s="345">
        <f t="shared" si="160"/>
        <v>44.398706262863861</v>
      </c>
      <c r="DK6" s="345">
        <f t="shared" si="160"/>
        <v>39.438202247191015</v>
      </c>
      <c r="DL6" s="345">
        <f t="shared" si="160"/>
        <v>12.925170068027212</v>
      </c>
      <c r="DM6" s="345">
        <f t="shared" si="160"/>
        <v>16.042780748663102</v>
      </c>
      <c r="DN6" s="345">
        <f t="shared" si="160"/>
        <v>0</v>
      </c>
      <c r="DO6" s="345" t="e">
        <f t="shared" si="160"/>
        <v>#DIV/0!</v>
      </c>
      <c r="DP6" s="345" t="e">
        <f t="shared" ref="DP6:DQ6" si="165">(DP5/DP$4)*100</f>
        <v>#DIV/0!</v>
      </c>
      <c r="DQ6" s="345">
        <f t="shared" si="165"/>
        <v>0</v>
      </c>
      <c r="DR6" s="345">
        <f t="shared" ref="DR6" si="166">(DR5/DR$4)*100</f>
        <v>0</v>
      </c>
      <c r="DS6" s="459">
        <f t="shared" ref="DS6:GK6" si="167">(DS5/DS$4)*100</f>
        <v>50</v>
      </c>
      <c r="DT6" s="638">
        <f t="shared" ref="DT6" si="168">(DT5/DT$4)*100</f>
        <v>50.471204188481678</v>
      </c>
      <c r="DU6" s="454">
        <f t="shared" si="167"/>
        <v>46.515679442508713</v>
      </c>
      <c r="DV6" s="454">
        <f t="shared" ref="DV6" si="169">(DV5/DV$4)*100</f>
        <v>47.3592571096924</v>
      </c>
      <c r="DW6" s="345">
        <f t="shared" si="167"/>
        <v>48.936170212765958</v>
      </c>
      <c r="DX6" s="345">
        <f t="shared" ref="DX6" si="170">(DX5/DX$4)*100</f>
        <v>49.503878766011184</v>
      </c>
      <c r="DY6" s="459">
        <f t="shared" si="167"/>
        <v>45.157032066442994</v>
      </c>
      <c r="DZ6" s="638">
        <f t="shared" ref="DZ6" si="171">(DZ5/DZ$4)*100</f>
        <v>44.366052116592854</v>
      </c>
      <c r="EA6" s="454">
        <f t="shared" si="167"/>
        <v>45.401831488880248</v>
      </c>
      <c r="EB6" s="454">
        <f t="shared" ref="EB6" si="172">(EB5/EB$4)*100</f>
        <v>50.584312689819086</v>
      </c>
      <c r="EC6" s="345">
        <f t="shared" si="167"/>
        <v>45.30604338842975</v>
      </c>
      <c r="ED6" s="345">
        <f t="shared" ref="ED6" si="173">(ED5/ED$4)*100</f>
        <v>48.155300744317039</v>
      </c>
      <c r="EE6" s="459">
        <f t="shared" si="167"/>
        <v>44.748684574909994</v>
      </c>
      <c r="EF6" s="638">
        <f t="shared" ref="EF6" si="174">(EF5/EF$4)*100</f>
        <v>44.082292333075188</v>
      </c>
      <c r="EG6" s="454">
        <f t="shared" si="167"/>
        <v>56.764168190127975</v>
      </c>
      <c r="EH6" s="454">
        <f t="shared" ref="EH6" si="175">(EH5/EH$4)*100</f>
        <v>54.204081632653057</v>
      </c>
      <c r="EI6" s="345">
        <f t="shared" si="167"/>
        <v>45.187112267360419</v>
      </c>
      <c r="EJ6" s="345">
        <f t="shared" ref="EJ6" si="176">(EJ5/EJ$4)*100</f>
        <v>44.483249256241109</v>
      </c>
      <c r="EK6" s="459">
        <f t="shared" si="167"/>
        <v>46.215048874744255</v>
      </c>
      <c r="EL6" s="638">
        <f t="shared" ref="EL6" si="177">(EL5/EL$4)*100</f>
        <v>45.559958902098927</v>
      </c>
      <c r="EM6" s="454">
        <f t="shared" si="167"/>
        <v>55.516014234875442</v>
      </c>
      <c r="EN6" s="454">
        <f t="shared" ref="EN6" si="178">(EN5/EN$4)*100</f>
        <v>52.662375658279693</v>
      </c>
      <c r="EO6" s="345">
        <f t="shared" si="167"/>
        <v>47.710797405570396</v>
      </c>
      <c r="EP6" s="345">
        <f t="shared" ref="EP6" si="179">(EP5/EP$4)*100</f>
        <v>46.351483534398433</v>
      </c>
      <c r="EQ6" s="459">
        <f t="shared" si="167"/>
        <v>44.659424312108477</v>
      </c>
      <c r="ER6" s="638">
        <f t="shared" ref="ER6" si="180">(ER5/ER$4)*100</f>
        <v>45.918132247907231</v>
      </c>
      <c r="ES6" s="454">
        <f t="shared" si="167"/>
        <v>41.978092783505154</v>
      </c>
      <c r="ET6" s="454">
        <f t="shared" ref="ET6" si="181">(ET5/ET$4)*100</f>
        <v>44.204583194951837</v>
      </c>
      <c r="EU6" s="345">
        <f t="shared" si="167"/>
        <v>44.129812281259944</v>
      </c>
      <c r="EV6" s="345">
        <f t="shared" ref="EV6" si="182">(EV5/EV$4)*100</f>
        <v>45.596307385229537</v>
      </c>
      <c r="EW6" s="459">
        <f t="shared" si="167"/>
        <v>46.527641156797166</v>
      </c>
      <c r="EX6" s="638">
        <f t="shared" ref="EX6" si="183">(EX5/EX$4)*100</f>
        <v>45.70468931662576</v>
      </c>
      <c r="EY6" s="454">
        <f t="shared" si="167"/>
        <v>41.668931774938841</v>
      </c>
      <c r="EZ6" s="454">
        <f t="shared" ref="EZ6" si="184">(EZ5/EZ$4)*100</f>
        <v>43.388144258670721</v>
      </c>
      <c r="FA6" s="345">
        <f t="shared" si="167"/>
        <v>44.946255584553455</v>
      </c>
      <c r="FB6" s="345">
        <f t="shared" ref="FB6" si="185">(FB5/FB$4)*100</f>
        <v>44.966767903516882</v>
      </c>
      <c r="FC6" s="459">
        <f t="shared" si="167"/>
        <v>53.9227895392279</v>
      </c>
      <c r="FD6" s="638">
        <f t="shared" ref="FD6" si="186">(FD5/FD$4)*100</f>
        <v>53.987730061349694</v>
      </c>
      <c r="FE6" s="454">
        <f t="shared" si="167"/>
        <v>47.868453105968335</v>
      </c>
      <c r="FF6" s="454">
        <f t="shared" ref="FF6" si="187">(FF5/FF$4)*100</f>
        <v>49.927219796215425</v>
      </c>
      <c r="FG6" s="345">
        <f t="shared" si="167"/>
        <v>50.862068965517238</v>
      </c>
      <c r="FH6" s="345">
        <f t="shared" ref="FH6" si="188">(FH5/FH$4)*100</f>
        <v>52.13049267643143</v>
      </c>
      <c r="FI6" s="459">
        <f t="shared" si="167"/>
        <v>41.307139188495121</v>
      </c>
      <c r="FJ6" s="638">
        <f t="shared" ref="FJ6" si="189">(FJ5/FJ$4)*100</f>
        <v>40.737382895134481</v>
      </c>
      <c r="FK6" s="454">
        <f t="shared" si="167"/>
        <v>46.883039778349492</v>
      </c>
      <c r="FL6" s="454">
        <f t="shared" ref="FL6" si="190">(FL5/FL$4)*100</f>
        <v>47.015575118506334</v>
      </c>
      <c r="FM6" s="345">
        <f t="shared" si="167"/>
        <v>42.990737974305347</v>
      </c>
      <c r="FN6" s="345">
        <f t="shared" ref="FN6" si="191">(FN5/FN$4)*100</f>
        <v>42.674626865671641</v>
      </c>
      <c r="FO6" s="459">
        <f t="shared" si="167"/>
        <v>41.379310344827587</v>
      </c>
      <c r="FP6" s="638">
        <f t="shared" ref="FP6" si="192">(FP5/FP$4)*100</f>
        <v>43.096234309623433</v>
      </c>
      <c r="FQ6" s="454">
        <f t="shared" si="167"/>
        <v>24.919093851132686</v>
      </c>
      <c r="FR6" s="454">
        <f t="shared" ref="FR6" si="193">(FR5/FR$4)*100</f>
        <v>32.253886010362692</v>
      </c>
      <c r="FS6" s="345">
        <f t="shared" si="167"/>
        <v>33.522142121524197</v>
      </c>
      <c r="FT6" s="345">
        <f t="shared" ref="FT6" si="194">(FT5/FT$4)*100</f>
        <v>38.252314814814817</v>
      </c>
      <c r="FU6" s="459">
        <f t="shared" si="167"/>
        <v>44.560221252726706</v>
      </c>
      <c r="FV6" s="638">
        <f t="shared" ref="FV6" si="195">(FV5/FV$4)*100</f>
        <v>44.090909090909093</v>
      </c>
      <c r="FW6" s="454">
        <f t="shared" si="167"/>
        <v>52.948709939401517</v>
      </c>
      <c r="FX6" s="454">
        <f t="shared" ref="FX6" si="196">(FX5/FX$4)*100</f>
        <v>51.401962747846987</v>
      </c>
      <c r="FY6" s="345">
        <f t="shared" si="167"/>
        <v>47.781856570455147</v>
      </c>
      <c r="FZ6" s="345">
        <f t="shared" ref="FZ6" si="197">(FZ5/FZ$4)*100</f>
        <v>46.847391074529945</v>
      </c>
      <c r="GA6" s="459">
        <f t="shared" si="167"/>
        <v>51.185050136736557</v>
      </c>
      <c r="GB6" s="638">
        <f t="shared" ref="GB6" si="198">(GB5/GB$4)*100</f>
        <v>52.690308774075213</v>
      </c>
      <c r="GC6" s="454">
        <f t="shared" si="167"/>
        <v>47.610294117647058</v>
      </c>
      <c r="GD6" s="454">
        <f t="shared" ref="GD6" si="199">(GD5/GD$4)*100</f>
        <v>54.037267080745345</v>
      </c>
      <c r="GE6" s="345">
        <f t="shared" si="167"/>
        <v>50.677966101694913</v>
      </c>
      <c r="GF6" s="345">
        <f t="shared" ref="GF6" si="200">(GF5/GF$4)*100</f>
        <v>52.837893017558187</v>
      </c>
      <c r="GG6" s="459">
        <f t="shared" si="167"/>
        <v>40.841865756541523</v>
      </c>
      <c r="GH6" s="638">
        <f t="shared" ref="GH6" si="201">(GH5/GH$4)*100</f>
        <v>39.421965317919074</v>
      </c>
      <c r="GI6" s="454">
        <f t="shared" si="167"/>
        <v>49.289099526066352</v>
      </c>
      <c r="GJ6" s="454">
        <f t="shared" ref="GJ6" si="202">(GJ5/GJ$4)*100</f>
        <v>50.456621004566216</v>
      </c>
      <c r="GK6" s="345">
        <f t="shared" si="167"/>
        <v>43.581860107609529</v>
      </c>
      <c r="GL6" s="345">
        <f t="shared" ref="GL6" si="203">(GL5/GL$4)*100</f>
        <v>43.131235610130467</v>
      </c>
      <c r="GM6" s="530">
        <f t="shared" si="160"/>
        <v>30.713857228554286</v>
      </c>
      <c r="GN6" s="531">
        <f t="shared" si="160"/>
        <v>32.743408228172768</v>
      </c>
      <c r="GO6" s="531">
        <f t="shared" si="160"/>
        <v>31.559122983041927</v>
      </c>
      <c r="GP6" s="531">
        <f t="shared" si="160"/>
        <v>30.477113179378033</v>
      </c>
      <c r="GQ6" s="531">
        <f t="shared" si="160"/>
        <v>30.740301680088294</v>
      </c>
      <c r="GR6" s="512">
        <f t="shared" si="160"/>
        <v>31.362134088762982</v>
      </c>
      <c r="GS6" s="512">
        <f t="shared" si="160"/>
        <v>29.405595715195325</v>
      </c>
      <c r="GT6" s="512">
        <f t="shared" si="160"/>
        <v>31.944444444444443</v>
      </c>
      <c r="GU6" s="512">
        <f t="shared" ref="GU6" si="204">(GU5/GU$4)*100</f>
        <v>30.196904207765339</v>
      </c>
      <c r="GV6" s="530">
        <f t="shared" si="160"/>
        <v>28.957915831663328</v>
      </c>
      <c r="GW6" s="512">
        <f t="shared" si="160"/>
        <v>17.836257309941519</v>
      </c>
      <c r="GX6" s="512">
        <f t="shared" si="160"/>
        <v>17.46268656716418</v>
      </c>
      <c r="GY6" s="512">
        <f t="shared" si="160"/>
        <v>11.710144927536231</v>
      </c>
      <c r="GZ6" s="531">
        <f t="shared" si="160"/>
        <v>19.649122807017545</v>
      </c>
      <c r="HA6" s="512">
        <f t="shared" si="160"/>
        <v>21.574642126789367</v>
      </c>
      <c r="HB6" s="512">
        <f t="shared" si="160"/>
        <v>22.038216560509554</v>
      </c>
      <c r="HC6" s="512">
        <f t="shared" si="160"/>
        <v>21.79930795847751</v>
      </c>
      <c r="HD6" s="512">
        <f t="shared" ref="HD6" si="205">(HD5/HD$4)*100</f>
        <v>14.576802507836991</v>
      </c>
      <c r="HE6" s="530">
        <f t="shared" si="160"/>
        <v>30.623222136022754</v>
      </c>
      <c r="HF6" s="512">
        <f t="shared" si="160"/>
        <v>31.765890135174001</v>
      </c>
      <c r="HG6" s="512">
        <f t="shared" si="160"/>
        <v>30.684851196445379</v>
      </c>
      <c r="HH6" s="512">
        <f t="shared" si="160"/>
        <v>29.051763359114723</v>
      </c>
      <c r="HI6" s="512">
        <f t="shared" si="160"/>
        <v>30.365747689390947</v>
      </c>
      <c r="HJ6" s="512">
        <f t="shared" si="160"/>
        <v>30.999469576418882</v>
      </c>
      <c r="HK6" s="512">
        <f t="shared" si="160"/>
        <v>29.195168097802359</v>
      </c>
      <c r="HL6" s="512">
        <f t="shared" si="160"/>
        <v>31.639826839826839</v>
      </c>
      <c r="HM6" s="512">
        <f t="shared" ref="HM6" si="206">(HM5/HM$4)*100</f>
        <v>29.837225249936839</v>
      </c>
      <c r="HN6" s="530">
        <f t="shared" si="160"/>
        <v>37.447282951185223</v>
      </c>
      <c r="HO6" s="531">
        <f t="shared" si="160"/>
        <v>39.56125854638541</v>
      </c>
      <c r="HP6" s="531">
        <f t="shared" si="160"/>
        <v>40.641434427926619</v>
      </c>
      <c r="HQ6" s="531">
        <f t="shared" si="160"/>
        <v>40.655260841275307</v>
      </c>
      <c r="HR6" s="532">
        <f t="shared" si="160"/>
        <v>42.795429005093474</v>
      </c>
      <c r="HS6" s="532">
        <f t="shared" si="160"/>
        <v>43.39976553341149</v>
      </c>
      <c r="HT6" s="532">
        <f t="shared" si="160"/>
        <v>42.019005116762202</v>
      </c>
      <c r="HU6" s="532">
        <f t="shared" si="160"/>
        <v>44.157030935874161</v>
      </c>
      <c r="HV6" s="532">
        <f t="shared" ref="HV6" si="207">(HV5/HV$4)*100</f>
        <v>44.676174777228319</v>
      </c>
      <c r="HW6" s="530">
        <f t="shared" si="160"/>
        <v>29.961109405383279</v>
      </c>
      <c r="HX6" s="512">
        <f t="shared" si="160"/>
        <v>36.342125582206279</v>
      </c>
      <c r="HY6" s="512">
        <f t="shared" si="160"/>
        <v>37.150308034477128</v>
      </c>
      <c r="HZ6" s="512">
        <f t="shared" si="160"/>
        <v>37.33759771279675</v>
      </c>
      <c r="IA6" s="512">
        <f t="shared" si="160"/>
        <v>43.132474549467922</v>
      </c>
      <c r="IB6" s="512">
        <f t="shared" si="160"/>
        <v>42.333781061114841</v>
      </c>
      <c r="IC6" s="512">
        <f t="shared" si="160"/>
        <v>39.332647005389695</v>
      </c>
      <c r="ID6" s="512">
        <f t="shared" si="160"/>
        <v>42.703940570279556</v>
      </c>
      <c r="IE6" s="512">
        <f t="shared" ref="IE6" si="208">(IE5/IE$4)*100</f>
        <v>41.789642403139339</v>
      </c>
      <c r="IF6" s="530">
        <f t="shared" si="160"/>
        <v>35.04111842105263</v>
      </c>
      <c r="IG6" s="512">
        <f t="shared" ref="IG6:KZ6" si="209">(IG5/IG$4)*100</f>
        <v>38.587529759214057</v>
      </c>
      <c r="IH6" s="512">
        <f t="shared" si="209"/>
        <v>39.500231116396719</v>
      </c>
      <c r="II6" s="512">
        <f t="shared" si="209"/>
        <v>39.5944409568636</v>
      </c>
      <c r="IJ6" s="512">
        <f t="shared" si="209"/>
        <v>42.898899587345255</v>
      </c>
      <c r="IK6" s="512">
        <f t="shared" si="209"/>
        <v>43.089407048931903</v>
      </c>
      <c r="IL6" s="512">
        <f t="shared" si="209"/>
        <v>41.219764875456057</v>
      </c>
      <c r="IM6" s="512">
        <f t="shared" si="209"/>
        <v>43.715643026806923</v>
      </c>
      <c r="IN6" s="512">
        <f t="shared" ref="IN6" si="210">(IN5/IN$4)*100</f>
        <v>43.805044035228178</v>
      </c>
      <c r="IO6" s="530">
        <f t="shared" si="209"/>
        <v>39.406917931147007</v>
      </c>
      <c r="IP6" s="531">
        <f t="shared" si="209"/>
        <v>42.342277274204612</v>
      </c>
      <c r="IQ6" s="531">
        <f t="shared" si="209"/>
        <v>43.263628239499553</v>
      </c>
      <c r="IR6" s="531">
        <f t="shared" si="209"/>
        <v>44.219884131317841</v>
      </c>
      <c r="IS6" s="531">
        <f t="shared" si="209"/>
        <v>46.671180320469418</v>
      </c>
      <c r="IT6" s="512">
        <f t="shared" si="209"/>
        <v>44.495115462857399</v>
      </c>
      <c r="IU6" s="512">
        <f t="shared" si="209"/>
        <v>42.524069843342041</v>
      </c>
      <c r="IV6" s="512">
        <f t="shared" si="209"/>
        <v>45.135660391738433</v>
      </c>
      <c r="IW6" s="512">
        <f t="shared" ref="IW6" si="211">(IW5/IW$4)*100</f>
        <v>45.374457441330094</v>
      </c>
      <c r="IX6" s="530">
        <f t="shared" si="209"/>
        <v>28.860759493670884</v>
      </c>
      <c r="IY6" s="512">
        <f t="shared" si="209"/>
        <v>34.905067270212498</v>
      </c>
      <c r="IZ6" s="512">
        <f t="shared" si="209"/>
        <v>39.564095600217271</v>
      </c>
      <c r="JA6" s="512">
        <f t="shared" si="209"/>
        <v>39.922525745372184</v>
      </c>
      <c r="JB6" s="531">
        <f t="shared" si="209"/>
        <v>38.672215882392429</v>
      </c>
      <c r="JC6" s="512">
        <f t="shared" si="209"/>
        <v>35.568374618255852</v>
      </c>
      <c r="JD6" s="512">
        <f t="shared" si="209"/>
        <v>32.364011656143759</v>
      </c>
      <c r="JE6" s="512">
        <f t="shared" si="209"/>
        <v>37.476026083621022</v>
      </c>
      <c r="JF6" s="512">
        <f t="shared" ref="JF6" si="212">(JF5/JF$4)*100</f>
        <v>35.608681975463988</v>
      </c>
      <c r="JG6" s="530">
        <f t="shared" si="209"/>
        <v>36.836747285291217</v>
      </c>
      <c r="JH6" s="512">
        <f t="shared" si="209"/>
        <v>40.682863876108186</v>
      </c>
      <c r="JI6" s="512">
        <f t="shared" si="209"/>
        <v>42.302502182905421</v>
      </c>
      <c r="JJ6" s="512">
        <f t="shared" si="209"/>
        <v>43.106837103092474</v>
      </c>
      <c r="JK6" s="512">
        <f t="shared" si="209"/>
        <v>44.495764568424129</v>
      </c>
      <c r="JL6" s="512">
        <f t="shared" si="209"/>
        <v>42.283244770296626</v>
      </c>
      <c r="JM6" s="512">
        <f t="shared" si="209"/>
        <v>39.968853059728836</v>
      </c>
      <c r="JN6" s="512">
        <f t="shared" si="209"/>
        <v>43.159487085236023</v>
      </c>
      <c r="JO6" s="512">
        <f t="shared" ref="JO6" si="213">(JO5/JO$4)*100</f>
        <v>42.838275739999453</v>
      </c>
      <c r="JP6" s="530">
        <f t="shared" si="209"/>
        <v>34.577708756420975</v>
      </c>
      <c r="JQ6" s="531">
        <f t="shared" si="209"/>
        <v>35.421090830891643</v>
      </c>
      <c r="JR6" s="531">
        <f t="shared" si="209"/>
        <v>37.031934261673968</v>
      </c>
      <c r="JS6" s="531">
        <f t="shared" si="209"/>
        <v>35.837083708370834</v>
      </c>
      <c r="JT6" s="531">
        <f t="shared" si="209"/>
        <v>37.398743016759781</v>
      </c>
      <c r="JU6" s="512">
        <f t="shared" si="209"/>
        <v>41.635460175716545</v>
      </c>
      <c r="JV6" s="512">
        <f t="shared" si="209"/>
        <v>41.163874978414782</v>
      </c>
      <c r="JW6" s="512">
        <f t="shared" si="209"/>
        <v>42.421170029402816</v>
      </c>
      <c r="JX6" s="512">
        <f t="shared" ref="JX6" si="214">(JX5/JX$4)*100</f>
        <v>43.382403053227016</v>
      </c>
      <c r="JY6" s="530">
        <f t="shared" si="209"/>
        <v>30.707782168012372</v>
      </c>
      <c r="JZ6" s="512">
        <f t="shared" si="209"/>
        <v>37.284989481499814</v>
      </c>
      <c r="KA6" s="512">
        <f t="shared" si="209"/>
        <v>35.412312543541233</v>
      </c>
      <c r="KB6" s="512">
        <f t="shared" si="209"/>
        <v>35.408025408262425</v>
      </c>
      <c r="KC6" s="531">
        <f t="shared" si="209"/>
        <v>47.431418219461698</v>
      </c>
      <c r="KD6" s="512">
        <f t="shared" si="209"/>
        <v>48.95978730475241</v>
      </c>
      <c r="KE6" s="512">
        <f t="shared" si="209"/>
        <v>46.266763320043495</v>
      </c>
      <c r="KF6" s="512">
        <f t="shared" si="209"/>
        <v>48.137601093518626</v>
      </c>
      <c r="KG6" s="512">
        <f t="shared" ref="KG6" si="215">(KG5/KG$4)*100</f>
        <v>48.679289387564282</v>
      </c>
      <c r="KH6" s="530">
        <f t="shared" si="209"/>
        <v>32.990417136414877</v>
      </c>
      <c r="KI6" s="512">
        <f t="shared" si="209"/>
        <v>36.156500227849747</v>
      </c>
      <c r="KJ6" s="512">
        <f t="shared" si="209"/>
        <v>36.3815721668458</v>
      </c>
      <c r="KK6" s="512">
        <f t="shared" si="209"/>
        <v>35.670779322192722</v>
      </c>
      <c r="KL6" s="512">
        <f t="shared" si="209"/>
        <v>40.915275761973874</v>
      </c>
      <c r="KM6" s="512">
        <f t="shared" si="209"/>
        <v>44.209075834364853</v>
      </c>
      <c r="KN6" s="512">
        <f t="shared" si="209"/>
        <v>43.020061965765017</v>
      </c>
      <c r="KO6" s="512">
        <f t="shared" si="209"/>
        <v>44.550024391795873</v>
      </c>
      <c r="KP6" s="512">
        <f t="shared" ref="KP6" si="216">(KP5/KP$4)*100</f>
        <v>45.333419432605794</v>
      </c>
      <c r="KQ6" s="530">
        <f t="shared" si="209"/>
        <v>36.103499457669692</v>
      </c>
      <c r="KR6" s="531">
        <f t="shared" si="209"/>
        <v>36.577420614088226</v>
      </c>
      <c r="KS6" s="531">
        <f t="shared" si="209"/>
        <v>36.919648637413708</v>
      </c>
      <c r="KT6" s="531">
        <f t="shared" si="209"/>
        <v>36.650995834505295</v>
      </c>
      <c r="KU6" s="532">
        <f t="shared" si="209"/>
        <v>37.451338777060386</v>
      </c>
      <c r="KV6" s="532">
        <f t="shared" si="209"/>
        <v>37.676609105180539</v>
      </c>
      <c r="KW6" s="532">
        <f t="shared" si="209"/>
        <v>36.189922082663109</v>
      </c>
      <c r="KX6" s="532">
        <f t="shared" si="209"/>
        <v>38.475790234754513</v>
      </c>
      <c r="KY6" s="532">
        <f t="shared" ref="KY6" si="217">(KY5/KY$4)*100</f>
        <v>38.186644643699857</v>
      </c>
      <c r="KZ6" s="530">
        <f t="shared" si="209"/>
        <v>35.585464333781964</v>
      </c>
      <c r="LA6" s="512">
        <f t="shared" ref="LA6:NT6" si="218">(LA5/LA$4)*100</f>
        <v>34.048011728055712</v>
      </c>
      <c r="LB6" s="512">
        <f t="shared" si="218"/>
        <v>34.19321611218534</v>
      </c>
      <c r="LC6" s="512">
        <f t="shared" si="218"/>
        <v>34.383786316775996</v>
      </c>
      <c r="LD6" s="512">
        <f t="shared" si="218"/>
        <v>43.674607786170832</v>
      </c>
      <c r="LE6" s="512">
        <f t="shared" si="218"/>
        <v>42.422393927070623</v>
      </c>
      <c r="LF6" s="512">
        <f t="shared" si="218"/>
        <v>40.07096887948515</v>
      </c>
      <c r="LG6" s="512">
        <f t="shared" si="218"/>
        <v>43.694191682966235</v>
      </c>
      <c r="LH6" s="512">
        <f t="shared" ref="LH6" si="219">(LH5/LH$4)*100</f>
        <v>44.551364849737361</v>
      </c>
      <c r="LI6" s="530">
        <f t="shared" si="218"/>
        <v>35.949212330139893</v>
      </c>
      <c r="LJ6" s="512">
        <f t="shared" si="218"/>
        <v>35.80364567274902</v>
      </c>
      <c r="LK6" s="512">
        <f t="shared" si="218"/>
        <v>36.007448868385694</v>
      </c>
      <c r="LL6" s="512">
        <f t="shared" si="218"/>
        <v>35.862201480696498</v>
      </c>
      <c r="LM6" s="512">
        <f t="shared" si="218"/>
        <v>39.555000353548451</v>
      </c>
      <c r="LN6" s="512">
        <f t="shared" si="218"/>
        <v>39.297176361672584</v>
      </c>
      <c r="LO6" s="512">
        <f t="shared" si="218"/>
        <v>37.5136248487172</v>
      </c>
      <c r="LP6" s="512">
        <f>(LP5/LP$4)*100</f>
        <v>40.286527878188764</v>
      </c>
      <c r="LQ6" s="512">
        <f>(LQ5/LQ$4)*100</f>
        <v>40.439898789744838</v>
      </c>
      <c r="LR6" s="530">
        <f t="shared" si="218"/>
        <v>35.527950310559007</v>
      </c>
      <c r="LS6" s="531">
        <f t="shared" si="218"/>
        <v>35.498327472338964</v>
      </c>
      <c r="LT6" s="531">
        <f t="shared" si="218"/>
        <v>36.409868811747558</v>
      </c>
      <c r="LU6" s="531">
        <f t="shared" si="218"/>
        <v>36.176702715385758</v>
      </c>
      <c r="LV6" s="531">
        <f t="shared" si="218"/>
        <v>36.973458584954891</v>
      </c>
      <c r="LW6" s="512">
        <f t="shared" si="218"/>
        <v>36.904475345788505</v>
      </c>
      <c r="LX6" s="512">
        <f t="shared" si="218"/>
        <v>35.910681247824733</v>
      </c>
      <c r="LY6" s="512">
        <f t="shared" si="218"/>
        <v>37.972651176215905</v>
      </c>
      <c r="LZ6" s="512">
        <f t="shared" ref="LZ6" si="220">(LZ5/LZ$4)*100</f>
        <v>37.802277314444574</v>
      </c>
      <c r="MA6" s="530">
        <f t="shared" si="218"/>
        <v>33.722931956147505</v>
      </c>
      <c r="MB6" s="512">
        <f t="shared" si="218"/>
        <v>31.633157547791697</v>
      </c>
      <c r="MC6" s="512">
        <f t="shared" si="218"/>
        <v>31.06294421615139</v>
      </c>
      <c r="MD6" s="512">
        <f t="shared" si="218"/>
        <v>32.097594035920032</v>
      </c>
      <c r="ME6" s="531">
        <f t="shared" si="218"/>
        <v>42.656430175396004</v>
      </c>
      <c r="MF6" s="512">
        <f t="shared" si="218"/>
        <v>41.352807797638327</v>
      </c>
      <c r="MG6" s="512">
        <f t="shared" si="218"/>
        <v>39.536240338340384</v>
      </c>
      <c r="MH6" s="512">
        <f t="shared" si="218"/>
        <v>43.736257540734059</v>
      </c>
      <c r="MI6" s="512">
        <f t="shared" ref="MI6" si="221">(MI5/MI$4)*100</f>
        <v>45.477465227613948</v>
      </c>
      <c r="MJ6" s="530">
        <f t="shared" si="218"/>
        <v>34.920053704381786</v>
      </c>
      <c r="MK6" s="512">
        <f t="shared" si="218"/>
        <v>34.175269363118403</v>
      </c>
      <c r="ML6" s="512">
        <f t="shared" si="218"/>
        <v>34.379436898925768</v>
      </c>
      <c r="MM6" s="512">
        <f t="shared" si="218"/>
        <v>34.600934665078348</v>
      </c>
      <c r="MN6" s="512">
        <f t="shared" si="218"/>
        <v>39.135856638108216</v>
      </c>
      <c r="MO6" s="512">
        <f t="shared" si="218"/>
        <v>38.621740217811428</v>
      </c>
      <c r="MP6" s="512">
        <f t="shared" si="218"/>
        <v>37.309284846302717</v>
      </c>
      <c r="MQ6" s="512">
        <f t="shared" si="218"/>
        <v>40.221767540096366</v>
      </c>
      <c r="MR6" s="512">
        <f t="shared" ref="MR6" si="222">(MR5/MR$4)*100</f>
        <v>40.887507259249141</v>
      </c>
      <c r="MS6" s="530">
        <f t="shared" si="218"/>
        <v>37.213814512999612</v>
      </c>
      <c r="MT6" s="531">
        <f t="shared" si="218"/>
        <v>39.795539033457253</v>
      </c>
      <c r="MU6" s="531">
        <f t="shared" si="218"/>
        <v>41.522688437440671</v>
      </c>
      <c r="MV6" s="531">
        <f t="shared" si="218"/>
        <v>40.452020685692396</v>
      </c>
      <c r="MW6" s="531">
        <f t="shared" si="218"/>
        <v>42.216099193072232</v>
      </c>
      <c r="MX6" s="512">
        <f t="shared" si="218"/>
        <v>43.703703703703702</v>
      </c>
      <c r="MY6" s="512">
        <f t="shared" si="218"/>
        <v>43.141512848353244</v>
      </c>
      <c r="MZ6" s="512">
        <f t="shared" si="218"/>
        <v>44.866991382540277</v>
      </c>
      <c r="NA6" s="512">
        <f t="shared" ref="NA6" si="223">(NA5/NA$4)*100</f>
        <v>45.005921831819975</v>
      </c>
      <c r="NB6" s="530">
        <f t="shared" si="218"/>
        <v>48.39203675344563</v>
      </c>
      <c r="NC6" s="512">
        <f t="shared" si="218"/>
        <v>44.45983379501385</v>
      </c>
      <c r="ND6" s="512">
        <f t="shared" si="218"/>
        <v>43.740419008686771</v>
      </c>
      <c r="NE6" s="512">
        <f t="shared" si="218"/>
        <v>44.461134059331577</v>
      </c>
      <c r="NF6" s="531">
        <f t="shared" si="218"/>
        <v>48.346738159070604</v>
      </c>
      <c r="NG6" s="512">
        <f t="shared" si="218"/>
        <v>57.774390243902438</v>
      </c>
      <c r="NH6" s="512">
        <f t="shared" si="218"/>
        <v>52.141982864137084</v>
      </c>
      <c r="NI6" s="512">
        <f t="shared" si="218"/>
        <v>56.185567010309278</v>
      </c>
      <c r="NJ6" s="512">
        <f t="shared" ref="NJ6" si="224">(NJ5/NJ$4)*100</f>
        <v>55.231788079470199</v>
      </c>
      <c r="NK6" s="530">
        <f t="shared" si="218"/>
        <v>38.470811090063719</v>
      </c>
      <c r="NL6" s="512">
        <f t="shared" si="218"/>
        <v>40.347427073090792</v>
      </c>
      <c r="NM6" s="512">
        <f t="shared" si="218"/>
        <v>41.767090888613588</v>
      </c>
      <c r="NN6" s="512">
        <f t="shared" si="218"/>
        <v>41.034595656444388</v>
      </c>
      <c r="NO6" s="512">
        <f t="shared" si="218"/>
        <v>43.322580645161288</v>
      </c>
      <c r="NP6" s="512">
        <f t="shared" si="218"/>
        <v>45.298997580366404</v>
      </c>
      <c r="NQ6" s="512">
        <f t="shared" si="218"/>
        <v>44.300804035945134</v>
      </c>
      <c r="NR6" s="512">
        <f t="shared" si="218"/>
        <v>46.303565587176969</v>
      </c>
      <c r="NS6" s="512">
        <f t="shared" ref="NS6" si="225">(NS5/NS$4)*100</f>
        <v>46.332245318673763</v>
      </c>
      <c r="NT6" s="530">
        <f t="shared" si="218"/>
        <v>37.003357582540566</v>
      </c>
      <c r="NU6" s="531">
        <f t="shared" ref="NU6:OS6" si="226">(NU5/NU$4)*100</f>
        <v>38.059533964890221</v>
      </c>
      <c r="NV6" s="531">
        <f t="shared" si="226"/>
        <v>36.890397761159797</v>
      </c>
      <c r="NW6" s="531">
        <f t="shared" si="226"/>
        <v>36.756948446296377</v>
      </c>
      <c r="NX6" s="531">
        <f t="shared" si="226"/>
        <v>37.507346315088355</v>
      </c>
      <c r="NY6" s="512">
        <f t="shared" si="226"/>
        <v>38.087792227603828</v>
      </c>
      <c r="NZ6" s="512">
        <f t="shared" si="226"/>
        <v>35.348583877995644</v>
      </c>
      <c r="OA6" s="512">
        <f t="shared" si="226"/>
        <v>38.251405506703186</v>
      </c>
      <c r="OB6" s="512">
        <f t="shared" ref="OB6" si="227">(OB5/OB$4)*100</f>
        <v>37.658227848101269</v>
      </c>
      <c r="OC6" s="530">
        <f t="shared" si="226"/>
        <v>40.268840268840265</v>
      </c>
      <c r="OD6" s="512">
        <f t="shared" si="226"/>
        <v>40.642746515229739</v>
      </c>
      <c r="OE6" s="512">
        <f t="shared" si="226"/>
        <v>44.653609684984467</v>
      </c>
      <c r="OF6" s="512">
        <f t="shared" si="226"/>
        <v>40.584931652008052</v>
      </c>
      <c r="OG6" s="531">
        <f t="shared" si="226"/>
        <v>46.838695263628239</v>
      </c>
      <c r="OH6" s="512">
        <f t="shared" si="226"/>
        <v>45.143567948585051</v>
      </c>
      <c r="OI6" s="512">
        <f t="shared" si="226"/>
        <v>40.895813047711783</v>
      </c>
      <c r="OJ6" s="512">
        <f t="shared" si="226"/>
        <v>42.657148155015761</v>
      </c>
      <c r="OK6" s="512">
        <f t="shared" ref="OK6" si="228">(OK5/OK$4)*100</f>
        <v>40.631011927664481</v>
      </c>
      <c r="OL6" s="530">
        <f t="shared" si="226"/>
        <v>37.806379013257377</v>
      </c>
      <c r="OM6" s="512">
        <f t="shared" si="226"/>
        <v>38.726224975850236</v>
      </c>
      <c r="ON6" s="512">
        <f t="shared" si="226"/>
        <v>38.953361068535145</v>
      </c>
      <c r="OO6" s="512">
        <f t="shared" si="226"/>
        <v>37.885985748218523</v>
      </c>
      <c r="OP6" s="512">
        <f t="shared" si="226"/>
        <v>39.930384336475704</v>
      </c>
      <c r="OQ6" s="512">
        <f t="shared" si="226"/>
        <v>39.985502397680385</v>
      </c>
      <c r="OR6" s="512">
        <f t="shared" si="226"/>
        <v>36.855329277968792</v>
      </c>
      <c r="OS6" s="512">
        <f t="shared" si="226"/>
        <v>39.484610992889394</v>
      </c>
      <c r="OT6" s="512">
        <f t="shared" ref="OT6" si="229">(OT5/OT$4)*100</f>
        <v>38.480783562227188</v>
      </c>
      <c r="OU6" s="238"/>
    </row>
    <row r="7" spans="1:411" s="12" customFormat="1" x14ac:dyDescent="0.2">
      <c r="A7" s="11" t="s">
        <v>4</v>
      </c>
      <c r="B7" s="34">
        <f t="shared" ref="B7:B23" si="230">SUM(AI7,CL7,GM7,HN7,KQ7)</f>
        <v>3820</v>
      </c>
      <c r="C7" s="34">
        <f t="shared" ref="C7:C23" si="231">SUM(AJ7,CM7,GN7,HO7,KR7)</f>
        <v>4110</v>
      </c>
      <c r="D7" s="34">
        <f t="shared" ref="D7:D23" si="232">SUM(AK7,CN7,GO7,HP7,KS7)</f>
        <v>3994</v>
      </c>
      <c r="E7" s="34">
        <f t="shared" ref="E7:E23" si="233">SUM(AL7,CO7,GP7,HQ7,KT7)</f>
        <v>3890</v>
      </c>
      <c r="F7" s="34">
        <f t="shared" ref="F7:F23" si="234">SUM(AM7,CP7,GQ7,HR7,KU7)</f>
        <v>4545</v>
      </c>
      <c r="G7" s="34">
        <f t="shared" ref="G7:G23" si="235">SUM(AN7,CQ7,GR7,HS7,KV7)</f>
        <v>4451</v>
      </c>
      <c r="H7" s="34">
        <f t="shared" ref="H7:H23" si="236">SUM(AO7,CR7,GS7,HT7,KW7)</f>
        <v>4366</v>
      </c>
      <c r="I7" s="34">
        <f t="shared" ref="I7:I23" si="237">SUM(AP7,CS7,GT7,HU7,KX7)</f>
        <v>4749</v>
      </c>
      <c r="J7" s="34">
        <f t="shared" ref="J7:J23" si="238">SUM(AQ7,CT7,GU7,HV7,KY7)</f>
        <v>4391</v>
      </c>
      <c r="K7" s="34">
        <f t="shared" ref="K7:K23" si="239">SUM(AR7,CU7,DS7,DY7,EE7,EK7,EQ7,EW7,FC7,FI7,FO7,FU7,GA7,GG7)</f>
        <v>4315</v>
      </c>
      <c r="L7" s="34">
        <f t="shared" ref="L7:L23" si="240">SUM(AS7,CV7,DT7,DZ7,EF7,EL7,ER7,EX7,FD7,FJ7,FP7,FV7,GB7,GH7)</f>
        <v>4172</v>
      </c>
      <c r="M7" s="35">
        <f t="shared" ref="M7:M23" si="241">SUM(AT7,CW7,GV7,HW7,KZ7)</f>
        <v>2405</v>
      </c>
      <c r="N7" s="29">
        <f t="shared" ref="N7:N23" si="242">SUM(AU7,CX7,GW7,HX7,LA7)</f>
        <v>3552</v>
      </c>
      <c r="O7" s="29">
        <f t="shared" ref="O7:O23" si="243">SUM(AV7,CY7,GX7,HY7,LB7)</f>
        <v>3404</v>
      </c>
      <c r="P7" s="29">
        <f t="shared" ref="P7:P23" si="244">SUM(AW7,CZ7,GY7,HZ7,LC7)</f>
        <v>3479.6666666666665</v>
      </c>
      <c r="Q7" s="29">
        <f t="shared" ref="Q7:Q23" si="245">SUM(AX7,DA7,GZ7,IA7,LD7)</f>
        <v>4442</v>
      </c>
      <c r="R7" s="29">
        <f t="shared" ref="R7:R23" si="246">SUM(AY7,DB7,HA7,IB7,LE7)</f>
        <v>4017</v>
      </c>
      <c r="S7" s="29">
        <f t="shared" ref="S7:S23" si="247">SUM(AZ7,DC7,HB7,IC7,LF7)</f>
        <v>3925</v>
      </c>
      <c r="T7" s="29">
        <f t="shared" ref="T7:T23" si="248">SUM(BA7,DD7,HC7,ID7,LG7)</f>
        <v>4353</v>
      </c>
      <c r="U7" s="29">
        <f t="shared" ref="U7:U23" si="249">SUM(BB7,DE7,HD7,IE7,LH7)</f>
        <v>4778</v>
      </c>
      <c r="V7" s="29">
        <f t="shared" ref="V7:V23" si="250">SUM(BC7,DF7,DU7,EA7,EG7,EM7,ES7,EY7,FE7,FK7,FQ7,FW7,GC7,GI7)</f>
        <v>5132</v>
      </c>
      <c r="W7" s="29">
        <f t="shared" ref="W7:W23" si="251">SUM(BD7,DG7,DV7,EB7,EH7,EN7,ET7,EZ7,FF7,FL7,FR7,FX7,GD7,GJ7)</f>
        <v>4575</v>
      </c>
      <c r="X7" s="35">
        <f t="shared" ref="X7:X23" si="252">SUM(BE7,HE7,IF7,LI7)</f>
        <v>6225</v>
      </c>
      <c r="Y7" s="29">
        <f t="shared" ref="Y7:Y23" si="253">SUM(BF7,HF7,IG7,LJ7)</f>
        <v>7662</v>
      </c>
      <c r="Z7" s="29">
        <f t="shared" ref="Z7:Z23" si="254">SUM(BG7,HG7,IH7,LK7)</f>
        <v>7398</v>
      </c>
      <c r="AA7" s="29">
        <f t="shared" ref="AA7:AA23" si="255">SUM(BH7,HH7,II7,LL7)</f>
        <v>7369.666666666667</v>
      </c>
      <c r="AB7" s="29">
        <f t="shared" ref="AB7:AB23" si="256">SUM(BI7,HI7,IJ7,LM7)</f>
        <v>8987</v>
      </c>
      <c r="AC7" s="29">
        <f t="shared" ref="AC7:AC23" si="257">SUM(BJ7,HJ7,IK7,LN7)</f>
        <v>8468</v>
      </c>
      <c r="AD7" s="29">
        <f t="shared" ref="AD7:AD23" si="258">SUM(BK7,HK7,IL7,LO7)</f>
        <v>8291</v>
      </c>
      <c r="AE7" s="29">
        <f t="shared" ref="AE7:AE23" si="259">SUM(BL7,HL7,IM7,LP7)</f>
        <v>9102</v>
      </c>
      <c r="AF7" s="29">
        <f t="shared" ref="AF7:AF23" si="260">SUM(BM7,HM7,IN7,LQ7)</f>
        <v>9169</v>
      </c>
      <c r="AG7" s="29">
        <f t="shared" ref="AG7:AG23" si="261">SUM(BN7,DW7,EC7,EI7,EO7,EU7,FA7,FG7,FM7,FS7,FY7,GE7,GK7)</f>
        <v>9447</v>
      </c>
      <c r="AH7" s="29">
        <f t="shared" ref="AH7:AH23" si="262">SUM(BO7,DX7,ED7,EJ7,EP7,EV7,FB7,FH7,FN7,FT7,FZ7,GF7,GL7)</f>
        <v>8747</v>
      </c>
      <c r="AI7" s="42">
        <v>1822</v>
      </c>
      <c r="AJ7" s="31">
        <v>1934</v>
      </c>
      <c r="AK7" s="31">
        <v>1826</v>
      </c>
      <c r="AL7" s="31">
        <v>1741</v>
      </c>
      <c r="AM7" s="32">
        <v>1811</v>
      </c>
      <c r="AN7" s="32">
        <v>1756</v>
      </c>
      <c r="AO7" s="32">
        <v>1736</v>
      </c>
      <c r="AP7" s="32">
        <v>1902</v>
      </c>
      <c r="AQ7" s="32">
        <v>1807</v>
      </c>
      <c r="AR7" s="32">
        <v>1760</v>
      </c>
      <c r="AS7" s="32">
        <v>1733</v>
      </c>
      <c r="AT7" s="42">
        <v>2023</v>
      </c>
      <c r="AU7" s="32">
        <v>2812</v>
      </c>
      <c r="AV7" s="32">
        <v>2574</v>
      </c>
      <c r="AW7" s="32">
        <v>2541</v>
      </c>
      <c r="AX7" s="32">
        <v>3425</v>
      </c>
      <c r="AY7" s="32">
        <v>3065</v>
      </c>
      <c r="AZ7" s="32">
        <v>2930</v>
      </c>
      <c r="BA7" s="32">
        <v>3356</v>
      </c>
      <c r="BB7" s="32">
        <v>3548</v>
      </c>
      <c r="BC7" s="32">
        <v>3356</v>
      </c>
      <c r="BD7" s="32">
        <v>2771</v>
      </c>
      <c r="BE7" s="33">
        <f t="shared" ref="BE7:BE23" si="263">SUM(BP7,AI7)</f>
        <v>3874</v>
      </c>
      <c r="BF7" s="30">
        <f t="shared" ref="BF7:BF23" si="264">SUM(BQ7,AJ7)</f>
        <v>4931</v>
      </c>
      <c r="BG7" s="30">
        <f t="shared" ref="BG7:BG23" si="265">SUM(BR7,AK7)</f>
        <v>4536</v>
      </c>
      <c r="BH7" s="30">
        <f t="shared" ref="BH7:BH23" si="266">SUM(BS7,AL7)</f>
        <v>4389</v>
      </c>
      <c r="BI7" s="30">
        <f t="shared" ref="BI7:BI23" si="267">SUM(BT7,AM7)</f>
        <v>5236</v>
      </c>
      <c r="BJ7" s="30">
        <f t="shared" ref="BJ7:BJ23" si="268">SUM(BU7,AN7)</f>
        <v>4821</v>
      </c>
      <c r="BK7" s="30">
        <f t="shared" ref="BK7:BK23" si="269">SUM(BV7,AO7)</f>
        <v>4666</v>
      </c>
      <c r="BL7" s="30">
        <f t="shared" ref="BL7:BL23" si="270">SUM(BW7,AP7)</f>
        <v>5258</v>
      </c>
      <c r="BM7" s="30">
        <f t="shared" ref="BM7:BM23" si="271">SUM(BX7,AQ7)</f>
        <v>5355</v>
      </c>
      <c r="BN7" s="30">
        <f t="shared" ref="BN7:BO23" si="272">SUM(BY7,AR7)</f>
        <v>5116</v>
      </c>
      <c r="BO7" s="30">
        <f t="shared" si="272"/>
        <v>4504</v>
      </c>
      <c r="BP7" s="117">
        <f t="shared" ref="BP7:BP23" si="273">+AT7+CW7</f>
        <v>2052</v>
      </c>
      <c r="BQ7" s="118">
        <f t="shared" ref="BQ7:BQ23" si="274">+AU7+CX7</f>
        <v>2997</v>
      </c>
      <c r="BR7" s="118">
        <f t="shared" ref="BR7:BR23" si="275">+AV7+CY7</f>
        <v>2710</v>
      </c>
      <c r="BS7" s="118">
        <f t="shared" ref="BS7:BS23" si="276">+AW7+CZ7</f>
        <v>2648</v>
      </c>
      <c r="BT7" s="118">
        <f t="shared" ref="BT7:BT23" si="277">+AX7+DA7</f>
        <v>3425</v>
      </c>
      <c r="BU7" s="118">
        <f t="shared" ref="BU7:BU23" si="278">+AY7+DB7</f>
        <v>3065</v>
      </c>
      <c r="BV7" s="118">
        <f t="shared" ref="BV7:BV23" si="279">+AZ7+DC7</f>
        <v>2930</v>
      </c>
      <c r="BW7" s="118">
        <f t="shared" ref="BW7:BW23" si="280">+BA7+DD7</f>
        <v>3356</v>
      </c>
      <c r="BX7" s="118">
        <f t="shared" ref="BX7:BX23" si="281">+BB7+DE7</f>
        <v>3548</v>
      </c>
      <c r="BY7" s="118">
        <f t="shared" ref="BY7:BY23" si="282">+BC7+DF7</f>
        <v>3356</v>
      </c>
      <c r="BZ7" s="118">
        <f t="shared" ref="BZ7:BZ23" si="283">+BD7+DG7</f>
        <v>2771</v>
      </c>
      <c r="CA7" s="119">
        <f t="shared" ref="CA7:CA23" si="284">+BP7/AI7</f>
        <v>1.1262349066959385</v>
      </c>
      <c r="CB7" s="120">
        <f t="shared" ref="CB7:CB23" si="285">+BQ7/AJ7</f>
        <v>1.5496380558428129</v>
      </c>
      <c r="CC7" s="120">
        <f t="shared" ref="CC7:CC23" si="286">+BR7/AK7</f>
        <v>1.4841182913472071</v>
      </c>
      <c r="CD7" s="120">
        <f t="shared" ref="CD7:CD23" si="287">+BS7/AL7</f>
        <v>1.5209649626651349</v>
      </c>
      <c r="CE7" s="120">
        <f t="shared" ref="CE7:CE23" si="288">+BT7/AM7</f>
        <v>1.8912203202650468</v>
      </c>
      <c r="CF7" s="120">
        <f t="shared" ref="CF7:CF23" si="289">+BU7/AN7</f>
        <v>1.7454441913439636</v>
      </c>
      <c r="CG7" s="120">
        <f t="shared" ref="CG7:CG23" si="290">+BV7/AO7</f>
        <v>1.6877880184331797</v>
      </c>
      <c r="CH7" s="120">
        <f t="shared" ref="CH7:CH23" si="291">+BW7/AP7</f>
        <v>1.7644584647739221</v>
      </c>
      <c r="CI7" s="120">
        <f t="shared" ref="CI7:CI23" si="292">+BX7/AQ7</f>
        <v>1.963475373547316</v>
      </c>
      <c r="CJ7" s="120">
        <f t="shared" ref="CJ7:CK23" si="293">+BY7/AR7</f>
        <v>1.9068181818181817</v>
      </c>
      <c r="CK7" s="120">
        <f t="shared" si="293"/>
        <v>1.5989613387189845</v>
      </c>
      <c r="CL7" s="70" t="s">
        <v>36</v>
      </c>
      <c r="CM7" s="39" t="s">
        <v>36</v>
      </c>
      <c r="CN7" s="39" t="s">
        <v>36</v>
      </c>
      <c r="CO7" s="39" t="s">
        <v>36</v>
      </c>
      <c r="CP7" s="14" t="s">
        <v>36</v>
      </c>
      <c r="CQ7" s="14" t="s">
        <v>36</v>
      </c>
      <c r="CR7" s="14" t="s">
        <v>36</v>
      </c>
      <c r="CS7" s="14" t="s">
        <v>36</v>
      </c>
      <c r="CT7" s="14" t="s">
        <v>36</v>
      </c>
      <c r="CU7" s="14" t="s">
        <v>36</v>
      </c>
      <c r="CV7" s="14" t="s">
        <v>36</v>
      </c>
      <c r="CW7" s="42">
        <v>29</v>
      </c>
      <c r="CX7" s="32">
        <v>185</v>
      </c>
      <c r="CY7" s="32">
        <v>136</v>
      </c>
      <c r="CZ7" s="32">
        <v>107</v>
      </c>
      <c r="DA7" s="32">
        <v>0</v>
      </c>
      <c r="DB7" s="32">
        <v>0</v>
      </c>
      <c r="DC7" s="32"/>
      <c r="DD7" s="32"/>
      <c r="DE7" s="30"/>
      <c r="DF7" s="444"/>
      <c r="DG7" s="444"/>
      <c r="DH7" s="33">
        <f t="shared" ref="DH7:DH23" si="294">SUM(CW7,CL7)</f>
        <v>29</v>
      </c>
      <c r="DI7" s="30">
        <f t="shared" ref="DI7:DI23" si="295">SUM(CX7,CM7)</f>
        <v>185</v>
      </c>
      <c r="DJ7" s="30">
        <f t="shared" ref="DJ7:DJ23" si="296">SUM(CY7,CN7)</f>
        <v>136</v>
      </c>
      <c r="DK7" s="30">
        <f t="shared" ref="DK7:DK23" si="297">SUM(CZ7,CO7)</f>
        <v>107</v>
      </c>
      <c r="DL7" s="30">
        <f t="shared" ref="DL7:DL23" si="298">SUM(DA7,CP7)</f>
        <v>0</v>
      </c>
      <c r="DM7" s="30">
        <f t="shared" ref="DM7:DM23" si="299">SUM(DB7,CQ7)</f>
        <v>0</v>
      </c>
      <c r="DN7" s="30">
        <f t="shared" ref="DN7:DN23" si="300">SUM(DC7,CR7)</f>
        <v>0</v>
      </c>
      <c r="DO7" s="30">
        <f t="shared" ref="DO7:DO23" si="301">SUM(DD7,CS7)</f>
        <v>0</v>
      </c>
      <c r="DP7" s="30">
        <f t="shared" ref="DP7:DP23" si="302">SUM(DE7,CT7)</f>
        <v>0</v>
      </c>
      <c r="DQ7" s="30">
        <f t="shared" ref="DQ7:DR23" si="303">SUM(DF7,CU7)</f>
        <v>0</v>
      </c>
      <c r="DR7" s="30">
        <f t="shared" si="303"/>
        <v>0</v>
      </c>
      <c r="DS7" s="461">
        <v>62</v>
      </c>
      <c r="DT7" s="444">
        <v>61</v>
      </c>
      <c r="DU7" s="462">
        <v>58</v>
      </c>
      <c r="DV7" s="462">
        <v>58</v>
      </c>
      <c r="DW7" s="468">
        <f t="shared" ref="DW7:DX22" si="304">SUM(DU7,DS7)</f>
        <v>120</v>
      </c>
      <c r="DX7" s="468">
        <f t="shared" si="304"/>
        <v>119</v>
      </c>
      <c r="DY7" s="461">
        <v>324</v>
      </c>
      <c r="DZ7" s="444">
        <v>305</v>
      </c>
      <c r="EA7" s="462">
        <v>743</v>
      </c>
      <c r="EB7" s="462">
        <v>732</v>
      </c>
      <c r="EC7" s="468">
        <f t="shared" ref="EC7:ED22" si="305">SUM(EA7,DY7)</f>
        <v>1067</v>
      </c>
      <c r="ED7" s="468">
        <f t="shared" si="305"/>
        <v>1037</v>
      </c>
      <c r="EE7" s="461">
        <v>393</v>
      </c>
      <c r="EF7" s="444">
        <v>405</v>
      </c>
      <c r="EG7" s="462">
        <v>9</v>
      </c>
      <c r="EH7" s="462">
        <v>8</v>
      </c>
      <c r="EI7" s="468">
        <f t="shared" ref="EI7:EJ22" si="306">SUM(EG7,EE7)</f>
        <v>402</v>
      </c>
      <c r="EJ7" s="468">
        <f t="shared" si="306"/>
        <v>413</v>
      </c>
      <c r="EK7" s="461">
        <v>115</v>
      </c>
      <c r="EL7" s="444">
        <v>122</v>
      </c>
      <c r="EM7" s="462">
        <v>9</v>
      </c>
      <c r="EN7" s="462">
        <v>6</v>
      </c>
      <c r="EO7" s="468">
        <f t="shared" ref="EO7:EP22" si="307">SUM(EM7,EK7)</f>
        <v>124</v>
      </c>
      <c r="EP7" s="468">
        <f t="shared" si="307"/>
        <v>128</v>
      </c>
      <c r="EQ7" s="461">
        <v>123</v>
      </c>
      <c r="ER7" s="444">
        <v>122</v>
      </c>
      <c r="ES7" s="462">
        <v>31</v>
      </c>
      <c r="ET7" s="462">
        <v>32</v>
      </c>
      <c r="EU7" s="468">
        <f t="shared" ref="EU7:EV22" si="308">SUM(ES7,EQ7)</f>
        <v>154</v>
      </c>
      <c r="EV7" s="468">
        <f t="shared" si="308"/>
        <v>154</v>
      </c>
      <c r="EW7" s="461">
        <v>164</v>
      </c>
      <c r="EX7" s="444">
        <v>155</v>
      </c>
      <c r="EY7" s="462">
        <v>104</v>
      </c>
      <c r="EZ7" s="462">
        <v>136</v>
      </c>
      <c r="FA7" s="468">
        <f t="shared" ref="FA7:FB22" si="309">SUM(EY7,EW7)</f>
        <v>268</v>
      </c>
      <c r="FB7" s="468">
        <f t="shared" si="309"/>
        <v>291</v>
      </c>
      <c r="FC7" s="461">
        <v>2</v>
      </c>
      <c r="FD7" s="444">
        <v>1</v>
      </c>
      <c r="FE7" s="462">
        <v>3</v>
      </c>
      <c r="FF7" s="462">
        <v>3</v>
      </c>
      <c r="FG7" s="468">
        <f t="shared" ref="FG7:FG23" si="310">SUM(FE7,FC7)</f>
        <v>5</v>
      </c>
      <c r="FH7" s="468">
        <f t="shared" ref="FH7:FH23" si="311">SUM(FF7,FD7)</f>
        <v>4</v>
      </c>
      <c r="FI7" s="461">
        <v>293</v>
      </c>
      <c r="FJ7" s="444">
        <v>297</v>
      </c>
      <c r="FK7" s="462">
        <v>248</v>
      </c>
      <c r="FL7" s="462">
        <v>270</v>
      </c>
      <c r="FM7" s="468">
        <f t="shared" ref="FM7:FN22" si="312">SUM(FK7,FI7)</f>
        <v>541</v>
      </c>
      <c r="FN7" s="468">
        <f t="shared" si="312"/>
        <v>567</v>
      </c>
      <c r="FO7" s="461">
        <v>16</v>
      </c>
      <c r="FP7" s="444">
        <v>11</v>
      </c>
      <c r="FQ7" s="462">
        <v>8</v>
      </c>
      <c r="FR7" s="462">
        <v>8</v>
      </c>
      <c r="FS7" s="468">
        <f t="shared" ref="FS7:FT22" si="313">SUM(FQ7,FO7)</f>
        <v>24</v>
      </c>
      <c r="FT7" s="468">
        <f t="shared" si="313"/>
        <v>19</v>
      </c>
      <c r="FU7" s="461">
        <v>973</v>
      </c>
      <c r="FV7" s="444">
        <v>873</v>
      </c>
      <c r="FW7" s="462">
        <v>527</v>
      </c>
      <c r="FX7" s="462">
        <v>530</v>
      </c>
      <c r="FY7" s="468">
        <f t="shared" ref="FY7:FZ22" si="314">SUM(FW7,FU7)</f>
        <v>1500</v>
      </c>
      <c r="FZ7" s="468">
        <f t="shared" si="314"/>
        <v>1403</v>
      </c>
      <c r="GA7" s="461">
        <v>85</v>
      </c>
      <c r="GB7" s="444">
        <v>82</v>
      </c>
      <c r="GC7" s="462">
        <v>16</v>
      </c>
      <c r="GD7" s="462">
        <v>9</v>
      </c>
      <c r="GE7" s="468">
        <f t="shared" ref="GE7:GF22" si="315">SUM(GC7,GA7)</f>
        <v>101</v>
      </c>
      <c r="GF7" s="468">
        <f t="shared" si="315"/>
        <v>91</v>
      </c>
      <c r="GG7" s="461">
        <v>5</v>
      </c>
      <c r="GH7" s="444">
        <v>5</v>
      </c>
      <c r="GI7" s="462">
        <v>20</v>
      </c>
      <c r="GJ7" s="462">
        <v>12</v>
      </c>
      <c r="GK7" s="327">
        <f t="shared" ref="GK7:GL22" si="316">SUM(GI7,GG7)</f>
        <v>25</v>
      </c>
      <c r="GL7" s="327">
        <f t="shared" si="316"/>
        <v>17</v>
      </c>
      <c r="GM7" s="533">
        <v>263</v>
      </c>
      <c r="GN7" s="519">
        <v>276</v>
      </c>
      <c r="GO7" s="519">
        <v>297</v>
      </c>
      <c r="GP7" s="519">
        <v>285</v>
      </c>
      <c r="GQ7" s="504">
        <v>338</v>
      </c>
      <c r="GR7" s="504">
        <v>313</v>
      </c>
      <c r="GS7" s="504">
        <v>303</v>
      </c>
      <c r="GT7" s="504">
        <v>324</v>
      </c>
      <c r="GU7" s="504">
        <v>284</v>
      </c>
      <c r="GV7" s="533">
        <v>3</v>
      </c>
      <c r="GW7" s="504">
        <v>7</v>
      </c>
      <c r="GX7" s="504">
        <v>11</v>
      </c>
      <c r="GY7" s="504">
        <v>12</v>
      </c>
      <c r="GZ7" s="504">
        <v>13</v>
      </c>
      <c r="HA7" s="504">
        <v>13</v>
      </c>
      <c r="HB7" s="504">
        <v>9</v>
      </c>
      <c r="HC7" s="504">
        <v>11</v>
      </c>
      <c r="HD7" s="504">
        <v>9</v>
      </c>
      <c r="HE7" s="534">
        <f t="shared" ref="HE7:HE23" si="317">SUM(GV7,GM7)</f>
        <v>266</v>
      </c>
      <c r="HF7" s="522">
        <f t="shared" ref="HF7:HF23" si="318">SUM(GW7,GN7)</f>
        <v>283</v>
      </c>
      <c r="HG7" s="522">
        <f t="shared" ref="HG7:HG23" si="319">SUM(GX7,GO7)</f>
        <v>308</v>
      </c>
      <c r="HH7" s="522">
        <f t="shared" ref="HH7:HH23" si="320">SUM(GY7,GP7)</f>
        <v>297</v>
      </c>
      <c r="HI7" s="522">
        <f t="shared" ref="HI7:HI23" si="321">SUM(GZ7,GQ7)</f>
        <v>351</v>
      </c>
      <c r="HJ7" s="522">
        <f t="shared" ref="HJ7:HJ23" si="322">SUM(HA7,GR7)</f>
        <v>326</v>
      </c>
      <c r="HK7" s="522">
        <f t="shared" ref="HK7:HK23" si="323">SUM(HB7,GS7)</f>
        <v>312</v>
      </c>
      <c r="HL7" s="522">
        <f t="shared" ref="HL7:HL23" si="324">SUM(HC7,GT7)</f>
        <v>335</v>
      </c>
      <c r="HM7" s="522">
        <f t="shared" ref="HM7:HM23" si="325">SUM(HD7,GU7)</f>
        <v>293</v>
      </c>
      <c r="HN7" s="534">
        <f t="shared" ref="HN7:HN19" si="326">+IO7+JP7</f>
        <v>465</v>
      </c>
      <c r="HO7" s="523">
        <f t="shared" ref="HO7:HO19" si="327">+IP7+JQ7</f>
        <v>570</v>
      </c>
      <c r="HP7" s="523">
        <f t="shared" ref="HP7:HP19" si="328">+IQ7+JR7</f>
        <v>530</v>
      </c>
      <c r="HQ7" s="523">
        <f t="shared" ref="HQ7:HQ19" si="329">+IR7+JS7</f>
        <v>538</v>
      </c>
      <c r="HR7" s="535">
        <f t="shared" ref="HR7:HR19" si="330">+IS7+JT7</f>
        <v>884</v>
      </c>
      <c r="HS7" s="535">
        <f t="shared" ref="HS7:HS19" si="331">+IT7+JU7</f>
        <v>887</v>
      </c>
      <c r="HT7" s="535">
        <f t="shared" ref="HT7:HT19" si="332">+IU7+JV7</f>
        <v>827</v>
      </c>
      <c r="HU7" s="535">
        <f t="shared" ref="HU7:HU19" si="333">+IV7+JW7</f>
        <v>973</v>
      </c>
      <c r="HV7" s="535">
        <f t="shared" ref="HV7:HV19" si="334">+IW7+JX7</f>
        <v>871</v>
      </c>
      <c r="HW7" s="534">
        <f t="shared" ref="HW7:HW19" si="335">+IX7+JY7</f>
        <v>90</v>
      </c>
      <c r="HX7" s="522">
        <f t="shared" ref="HX7:HX19" si="336">+IY7+JZ7</f>
        <v>139</v>
      </c>
      <c r="HY7" s="522">
        <f t="shared" ref="HY7:HY19" si="337">+IZ7+KA7</f>
        <v>213</v>
      </c>
      <c r="HZ7" s="522">
        <f t="shared" ref="HZ7:HZ19" si="338">+JA7+KB7</f>
        <v>275.66666666666669</v>
      </c>
      <c r="IA7" s="522">
        <f t="shared" ref="IA7:IA19" si="339">+JB7+KC7</f>
        <v>414</v>
      </c>
      <c r="IB7" s="522">
        <f t="shared" ref="IB7:IB19" si="340">+JC7+KD7</f>
        <v>355</v>
      </c>
      <c r="IC7" s="522">
        <f t="shared" ref="IC7:IC19" si="341">+JD7+KE7</f>
        <v>445</v>
      </c>
      <c r="ID7" s="522">
        <f t="shared" ref="ID7:ID19" si="342">+JE7+KF7</f>
        <v>441</v>
      </c>
      <c r="IE7" s="522">
        <f t="shared" ref="IE7:IE19" si="343">+JF7+KG7</f>
        <v>533</v>
      </c>
      <c r="IF7" s="534">
        <f t="shared" ref="IF7:IF23" si="344">SUM(HW7,HN7)</f>
        <v>555</v>
      </c>
      <c r="IG7" s="522">
        <f t="shared" ref="IG7:IG23" si="345">SUM(HX7,HO7)</f>
        <v>709</v>
      </c>
      <c r="IH7" s="522">
        <f t="shared" ref="IH7:IH23" si="346">SUM(HY7,HP7)</f>
        <v>743</v>
      </c>
      <c r="II7" s="522">
        <f t="shared" ref="II7:II23" si="347">SUM(HZ7,HQ7)</f>
        <v>813.66666666666674</v>
      </c>
      <c r="IJ7" s="522">
        <f t="shared" ref="IJ7:IJ23" si="348">SUM(IA7,HR7)</f>
        <v>1298</v>
      </c>
      <c r="IK7" s="522">
        <f t="shared" ref="IK7:IK23" si="349">SUM(IB7,HS7)</f>
        <v>1242</v>
      </c>
      <c r="IL7" s="522">
        <f t="shared" ref="IL7:IL23" si="350">SUM(IC7,HT7)</f>
        <v>1272</v>
      </c>
      <c r="IM7" s="522">
        <f t="shared" ref="IM7:IM23" si="351">SUM(ID7,HU7)</f>
        <v>1414</v>
      </c>
      <c r="IN7" s="522">
        <f t="shared" ref="IN7:IN23" si="352">SUM(IE7,HV7)</f>
        <v>1404</v>
      </c>
      <c r="IO7" s="533">
        <v>371</v>
      </c>
      <c r="IP7" s="519">
        <v>470</v>
      </c>
      <c r="IQ7" s="519">
        <v>450</v>
      </c>
      <c r="IR7" s="519">
        <v>453</v>
      </c>
      <c r="IS7" s="504">
        <v>758</v>
      </c>
      <c r="IT7" s="504">
        <v>742</v>
      </c>
      <c r="IU7" s="504">
        <v>728</v>
      </c>
      <c r="IV7" s="504">
        <v>839</v>
      </c>
      <c r="IW7" s="504">
        <v>762</v>
      </c>
      <c r="IX7" s="533">
        <v>31</v>
      </c>
      <c r="IY7" s="504">
        <v>85</v>
      </c>
      <c r="IZ7" s="504">
        <v>128</v>
      </c>
      <c r="JA7" s="504">
        <v>180</v>
      </c>
      <c r="JB7" s="504">
        <v>267</v>
      </c>
      <c r="JC7" s="504">
        <v>238</v>
      </c>
      <c r="JD7" s="504">
        <v>353</v>
      </c>
      <c r="JE7" s="504">
        <v>359</v>
      </c>
      <c r="JF7" s="504">
        <v>454</v>
      </c>
      <c r="JG7" s="534">
        <f t="shared" ref="JG7:JG23" si="353">SUM(IX7,IO7)</f>
        <v>402</v>
      </c>
      <c r="JH7" s="522">
        <f t="shared" ref="JH7:JH23" si="354">SUM(IY7,IP7)</f>
        <v>555</v>
      </c>
      <c r="JI7" s="522">
        <f t="shared" ref="JI7:JI23" si="355">SUM(IZ7,IQ7)</f>
        <v>578</v>
      </c>
      <c r="JJ7" s="522">
        <f t="shared" ref="JJ7:JJ23" si="356">SUM(JA7,IR7)</f>
        <v>633</v>
      </c>
      <c r="JK7" s="522">
        <f t="shared" ref="JK7:JK23" si="357">SUM(JB7,IS7)</f>
        <v>1025</v>
      </c>
      <c r="JL7" s="522">
        <f t="shared" ref="JL7:JL23" si="358">SUM(JC7,IT7)</f>
        <v>980</v>
      </c>
      <c r="JM7" s="522">
        <f t="shared" ref="JM7:JM23" si="359">SUM(JD7,IU7)</f>
        <v>1081</v>
      </c>
      <c r="JN7" s="522">
        <f t="shared" ref="JN7:JO23" si="360">SUM(JE7,IV7)</f>
        <v>1198</v>
      </c>
      <c r="JO7" s="522">
        <f t="shared" si="360"/>
        <v>1216</v>
      </c>
      <c r="JP7" s="533">
        <v>94</v>
      </c>
      <c r="JQ7" s="519">
        <v>100</v>
      </c>
      <c r="JR7" s="519">
        <v>80</v>
      </c>
      <c r="JS7" s="519">
        <v>85</v>
      </c>
      <c r="JT7" s="504">
        <v>126</v>
      </c>
      <c r="JU7" s="504">
        <v>145</v>
      </c>
      <c r="JV7" s="504">
        <v>99</v>
      </c>
      <c r="JW7" s="504">
        <v>134</v>
      </c>
      <c r="JX7" s="504">
        <v>109</v>
      </c>
      <c r="JY7" s="533">
        <v>59</v>
      </c>
      <c r="JZ7" s="504">
        <v>54</v>
      </c>
      <c r="KA7" s="511">
        <f>(((KC7-JZ7)/3)+JZ7)</f>
        <v>85</v>
      </c>
      <c r="KB7" s="511">
        <f>(((KD7-KA7)/3)+KA7)</f>
        <v>95.666666666666671</v>
      </c>
      <c r="KC7" s="504">
        <v>147</v>
      </c>
      <c r="KD7" s="504">
        <v>117</v>
      </c>
      <c r="KE7" s="504">
        <v>92</v>
      </c>
      <c r="KF7" s="504">
        <v>82</v>
      </c>
      <c r="KG7" s="504">
        <v>79</v>
      </c>
      <c r="KH7" s="534">
        <f t="shared" ref="KH7:KH23" si="361">SUM(JY7,JP7)</f>
        <v>153</v>
      </c>
      <c r="KI7" s="522">
        <f t="shared" ref="KI7:KI23" si="362">SUM(JZ7,JQ7)</f>
        <v>154</v>
      </c>
      <c r="KJ7" s="522">
        <f t="shared" ref="KJ7:KJ23" si="363">SUM(KA7,JR7)</f>
        <v>165</v>
      </c>
      <c r="KK7" s="522">
        <f t="shared" ref="KK7:KK23" si="364">SUM(KB7,JS7)</f>
        <v>180.66666666666669</v>
      </c>
      <c r="KL7" s="522">
        <f t="shared" ref="KL7:KL23" si="365">SUM(KC7,JT7)</f>
        <v>273</v>
      </c>
      <c r="KM7" s="522">
        <f t="shared" ref="KM7:KM23" si="366">SUM(KD7,JU7)</f>
        <v>262</v>
      </c>
      <c r="KN7" s="522">
        <f t="shared" ref="KN7:KN23" si="367">SUM(KE7,JV7)</f>
        <v>191</v>
      </c>
      <c r="KO7" s="522">
        <f t="shared" ref="KO7:KP23" si="368">SUM(KF7,JW7)</f>
        <v>216</v>
      </c>
      <c r="KP7" s="522">
        <f t="shared" si="368"/>
        <v>188</v>
      </c>
      <c r="KQ7" s="534">
        <f t="shared" ref="KQ7:KQ19" si="369">+LR7+MS7+NT7</f>
        <v>1270</v>
      </c>
      <c r="KR7" s="523">
        <f t="shared" ref="KR7:KR19" si="370">+LS7+MT7+NU7</f>
        <v>1330</v>
      </c>
      <c r="KS7" s="523">
        <f t="shared" ref="KS7:KS19" si="371">+LT7+MU7+NV7</f>
        <v>1341</v>
      </c>
      <c r="KT7" s="523">
        <f t="shared" ref="KT7:KT19" si="372">+LU7+MV7+NW7</f>
        <v>1326</v>
      </c>
      <c r="KU7" s="535">
        <f t="shared" ref="KU7:KU19" si="373">+LV7+MW7+NX7</f>
        <v>1512</v>
      </c>
      <c r="KV7" s="535">
        <f t="shared" ref="KV7:KV19" si="374">+LW7+MX7+NY7</f>
        <v>1495</v>
      </c>
      <c r="KW7" s="535">
        <f t="shared" ref="KW7:KW19" si="375">+LX7+MY7+NZ7</f>
        <v>1500</v>
      </c>
      <c r="KX7" s="535">
        <f t="shared" ref="KX7:KX19" si="376">+LY7+MZ7+OA7</f>
        <v>1550</v>
      </c>
      <c r="KY7" s="535">
        <f t="shared" ref="KY7:KY19" si="377">+LZ7+NA7+OB7</f>
        <v>1429</v>
      </c>
      <c r="KZ7" s="534">
        <f t="shared" ref="KZ7:KZ19" si="378">+MA7+NB7+OC7</f>
        <v>260</v>
      </c>
      <c r="LA7" s="522">
        <f t="shared" ref="LA7:LA19" si="379">+MB7+NC7+OD7</f>
        <v>409</v>
      </c>
      <c r="LB7" s="522">
        <f t="shared" ref="LB7:LB19" si="380">+MC7+ND7+OE7</f>
        <v>470</v>
      </c>
      <c r="LC7" s="522">
        <f t="shared" ref="LC7:LC19" si="381">+MD7+NE7+OF7</f>
        <v>544</v>
      </c>
      <c r="LD7" s="522">
        <f t="shared" ref="LD7:LD19" si="382">+ME7+NF7+OG7</f>
        <v>590</v>
      </c>
      <c r="LE7" s="522">
        <f t="shared" ref="LE7:LE19" si="383">+MF7+NG7+OH7</f>
        <v>584</v>
      </c>
      <c r="LF7" s="522">
        <f t="shared" ref="LF7:LF19" si="384">+MG7+NH7+OI7</f>
        <v>541</v>
      </c>
      <c r="LG7" s="522">
        <f t="shared" ref="LG7:LG19" si="385">+MH7+NI7+OJ7</f>
        <v>545</v>
      </c>
      <c r="LH7" s="522">
        <f t="shared" ref="LH7:LH19" si="386">+MI7+NJ7+OK7</f>
        <v>688</v>
      </c>
      <c r="LI7" s="534">
        <f t="shared" ref="LI7:LI23" si="387">SUM(KZ7,KQ7)</f>
        <v>1530</v>
      </c>
      <c r="LJ7" s="522">
        <f t="shared" ref="LJ7:LJ23" si="388">SUM(LA7,KR7)</f>
        <v>1739</v>
      </c>
      <c r="LK7" s="522">
        <f t="shared" ref="LK7:LK23" si="389">SUM(LB7,KS7)</f>
        <v>1811</v>
      </c>
      <c r="LL7" s="522">
        <f t="shared" ref="LL7:LL23" si="390">SUM(LC7,KT7)</f>
        <v>1870</v>
      </c>
      <c r="LM7" s="522">
        <f t="shared" ref="LM7:LM23" si="391">SUM(LD7,KU7)</f>
        <v>2102</v>
      </c>
      <c r="LN7" s="522">
        <f t="shared" ref="LN7:LN23" si="392">SUM(LE7,KV7)</f>
        <v>2079</v>
      </c>
      <c r="LO7" s="522">
        <f t="shared" ref="LO7:LO23" si="393">SUM(LF7,KW7)</f>
        <v>2041</v>
      </c>
      <c r="LP7" s="522">
        <f t="shared" ref="LP7:LP23" si="394">SUM(LG7,KX7)</f>
        <v>2095</v>
      </c>
      <c r="LQ7" s="522">
        <f t="shared" ref="LQ7:LQ23" si="395">SUM(LH7,KY7)</f>
        <v>2117</v>
      </c>
      <c r="LR7" s="533">
        <v>801</v>
      </c>
      <c r="LS7" s="519">
        <v>846</v>
      </c>
      <c r="LT7" s="519">
        <v>853</v>
      </c>
      <c r="LU7" s="519">
        <v>855</v>
      </c>
      <c r="LV7" s="504">
        <v>960</v>
      </c>
      <c r="LW7" s="504">
        <v>964</v>
      </c>
      <c r="LX7" s="504">
        <v>960</v>
      </c>
      <c r="LY7" s="504">
        <v>1026</v>
      </c>
      <c r="LZ7" s="504">
        <v>974</v>
      </c>
      <c r="MA7" s="533">
        <v>144</v>
      </c>
      <c r="MB7" s="504">
        <v>270</v>
      </c>
      <c r="MC7" s="504">
        <f>(((MD7-MB7)/2)+MB7)</f>
        <v>302</v>
      </c>
      <c r="MD7" s="504">
        <v>334</v>
      </c>
      <c r="ME7" s="504">
        <v>387</v>
      </c>
      <c r="MF7" s="504">
        <v>365</v>
      </c>
      <c r="MG7" s="504">
        <v>343</v>
      </c>
      <c r="MH7" s="504">
        <v>319</v>
      </c>
      <c r="MI7" s="504">
        <v>418</v>
      </c>
      <c r="MJ7" s="534">
        <f t="shared" ref="MJ7:MJ23" si="396">SUM(MA7,LR7)</f>
        <v>945</v>
      </c>
      <c r="MK7" s="522">
        <f t="shared" ref="MK7:MK23" si="397">SUM(MB7,LS7)</f>
        <v>1116</v>
      </c>
      <c r="ML7" s="522">
        <f t="shared" ref="ML7:ML23" si="398">SUM(MC7,LT7)</f>
        <v>1155</v>
      </c>
      <c r="MM7" s="522">
        <f t="shared" ref="MM7:MM23" si="399">SUM(MD7,LU7)</f>
        <v>1189</v>
      </c>
      <c r="MN7" s="522">
        <f t="shared" ref="MN7:MN23" si="400">SUM(ME7,LV7)</f>
        <v>1347</v>
      </c>
      <c r="MO7" s="522">
        <f t="shared" ref="MO7:MO23" si="401">SUM(MF7,LW7)</f>
        <v>1329</v>
      </c>
      <c r="MP7" s="522">
        <f t="shared" ref="MP7:MP23" si="402">SUM(MG7,LX7)</f>
        <v>1303</v>
      </c>
      <c r="MQ7" s="522">
        <f t="shared" ref="MQ7:MR23" si="403">SUM(MH7,LY7)</f>
        <v>1345</v>
      </c>
      <c r="MR7" s="522">
        <f t="shared" si="403"/>
        <v>1392</v>
      </c>
      <c r="MS7" s="533">
        <v>30</v>
      </c>
      <c r="MT7" s="519">
        <v>38</v>
      </c>
      <c r="MU7" s="519">
        <v>42</v>
      </c>
      <c r="MV7" s="519">
        <v>52</v>
      </c>
      <c r="MW7" s="504">
        <v>31</v>
      </c>
      <c r="MX7" s="504">
        <v>35</v>
      </c>
      <c r="MY7" s="504">
        <v>39</v>
      </c>
      <c r="MZ7" s="504">
        <v>39</v>
      </c>
      <c r="NA7" s="504">
        <v>36</v>
      </c>
      <c r="NB7" s="533"/>
      <c r="NC7" s="504">
        <v>19</v>
      </c>
      <c r="ND7" s="504">
        <v>13</v>
      </c>
      <c r="NE7" s="504">
        <v>4</v>
      </c>
      <c r="NF7" s="504">
        <v>3</v>
      </c>
      <c r="NG7" s="504">
        <v>7</v>
      </c>
      <c r="NH7" s="504">
        <v>13</v>
      </c>
      <c r="NI7" s="504">
        <v>17</v>
      </c>
      <c r="NJ7" s="504">
        <v>28</v>
      </c>
      <c r="NK7" s="534">
        <f t="shared" ref="NK7:NK23" si="404">SUM(NB7,MS7)</f>
        <v>30</v>
      </c>
      <c r="NL7" s="522">
        <f t="shared" ref="NL7:NL23" si="405">SUM(NC7,MT7)</f>
        <v>57</v>
      </c>
      <c r="NM7" s="522">
        <f t="shared" ref="NM7:NM23" si="406">SUM(ND7,MU7)</f>
        <v>55</v>
      </c>
      <c r="NN7" s="522">
        <f t="shared" ref="NN7:NN23" si="407">SUM(NE7,MV7)</f>
        <v>56</v>
      </c>
      <c r="NO7" s="522">
        <f t="shared" ref="NO7:NO23" si="408">SUM(NF7,MW7)</f>
        <v>34</v>
      </c>
      <c r="NP7" s="522">
        <f t="shared" ref="NP7:NP23" si="409">SUM(NG7,MX7)</f>
        <v>42</v>
      </c>
      <c r="NQ7" s="522">
        <f t="shared" ref="NQ7:NQ23" si="410">SUM(NH7,MY7)</f>
        <v>52</v>
      </c>
      <c r="NR7" s="522">
        <f t="shared" ref="NR7:NS23" si="411">SUM(NI7,MZ7)</f>
        <v>56</v>
      </c>
      <c r="NS7" s="522">
        <f t="shared" si="411"/>
        <v>64</v>
      </c>
      <c r="NT7" s="533">
        <v>439</v>
      </c>
      <c r="NU7" s="519">
        <v>446</v>
      </c>
      <c r="NV7" s="519">
        <v>446</v>
      </c>
      <c r="NW7" s="519">
        <v>419</v>
      </c>
      <c r="NX7" s="504">
        <v>521</v>
      </c>
      <c r="NY7" s="504">
        <v>496</v>
      </c>
      <c r="NZ7" s="504">
        <v>501</v>
      </c>
      <c r="OA7" s="504">
        <v>485</v>
      </c>
      <c r="OB7" s="522">
        <v>419</v>
      </c>
      <c r="OC7" s="533">
        <v>116</v>
      </c>
      <c r="OD7" s="504">
        <v>120</v>
      </c>
      <c r="OE7" s="504">
        <v>155</v>
      </c>
      <c r="OF7" s="504">
        <v>206</v>
      </c>
      <c r="OG7" s="504">
        <v>200</v>
      </c>
      <c r="OH7" s="504">
        <v>212</v>
      </c>
      <c r="OI7" s="504">
        <v>185</v>
      </c>
      <c r="OJ7" s="504">
        <v>209</v>
      </c>
      <c r="OK7" s="522">
        <v>242</v>
      </c>
      <c r="OL7" s="534">
        <f t="shared" ref="OL7:OL23" si="412">SUM(OC7,NT7)</f>
        <v>555</v>
      </c>
      <c r="OM7" s="522">
        <f t="shared" ref="OM7:OM23" si="413">SUM(OD7,NU7)</f>
        <v>566</v>
      </c>
      <c r="ON7" s="522">
        <f t="shared" ref="ON7:ON23" si="414">SUM(OE7,NV7)</f>
        <v>601</v>
      </c>
      <c r="OO7" s="522">
        <f t="shared" ref="OO7:OO23" si="415">SUM(OF7,NW7)</f>
        <v>625</v>
      </c>
      <c r="OP7" s="522">
        <f t="shared" ref="OP7:OP23" si="416">SUM(OG7,NX7)</f>
        <v>721</v>
      </c>
      <c r="OQ7" s="522">
        <f t="shared" ref="OQ7:OQ23" si="417">SUM(OH7,NY7)</f>
        <v>708</v>
      </c>
      <c r="OR7" s="522">
        <f t="shared" ref="OR7:OR23" si="418">SUM(OI7,NZ7)</f>
        <v>686</v>
      </c>
      <c r="OS7" s="522">
        <f t="shared" ref="OS7:OT23" si="419">SUM(OJ7,OA7)</f>
        <v>694</v>
      </c>
      <c r="OT7" s="522">
        <f t="shared" si="419"/>
        <v>661</v>
      </c>
    </row>
    <row r="8" spans="1:411" s="12" customFormat="1" x14ac:dyDescent="0.2">
      <c r="A8" s="11" t="s">
        <v>5</v>
      </c>
      <c r="B8" s="34">
        <f t="shared" si="230"/>
        <v>1538</v>
      </c>
      <c r="C8" s="34">
        <f t="shared" si="231"/>
        <v>1443</v>
      </c>
      <c r="D8" s="34">
        <f t="shared" si="232"/>
        <v>1659</v>
      </c>
      <c r="E8" s="34">
        <f t="shared" si="233"/>
        <v>2406</v>
      </c>
      <c r="F8" s="34">
        <f t="shared" si="234"/>
        <v>2925</v>
      </c>
      <c r="G8" s="34">
        <f t="shared" si="235"/>
        <v>3617</v>
      </c>
      <c r="H8" s="34">
        <f t="shared" si="236"/>
        <v>3723</v>
      </c>
      <c r="I8" s="34">
        <f t="shared" si="237"/>
        <v>3733</v>
      </c>
      <c r="J8" s="34">
        <f t="shared" si="238"/>
        <v>4009</v>
      </c>
      <c r="K8" s="34">
        <f t="shared" si="239"/>
        <v>3929</v>
      </c>
      <c r="L8" s="34">
        <f t="shared" si="240"/>
        <v>3735</v>
      </c>
      <c r="M8" s="35">
        <f t="shared" si="241"/>
        <v>880</v>
      </c>
      <c r="N8" s="29">
        <f t="shared" si="242"/>
        <v>837</v>
      </c>
      <c r="O8" s="29">
        <f t="shared" si="243"/>
        <v>1037.6666666666665</v>
      </c>
      <c r="P8" s="29">
        <f t="shared" si="244"/>
        <v>1569.1111111111111</v>
      </c>
      <c r="Q8" s="29">
        <f t="shared" si="245"/>
        <v>2115</v>
      </c>
      <c r="R8" s="29">
        <f t="shared" si="246"/>
        <v>2479</v>
      </c>
      <c r="S8" s="29">
        <f t="shared" si="247"/>
        <v>2256</v>
      </c>
      <c r="T8" s="29">
        <f t="shared" si="248"/>
        <v>2682</v>
      </c>
      <c r="U8" s="29">
        <f t="shared" si="249"/>
        <v>2942</v>
      </c>
      <c r="V8" s="29">
        <f t="shared" si="250"/>
        <v>2782</v>
      </c>
      <c r="W8" s="29">
        <f t="shared" si="251"/>
        <v>2463</v>
      </c>
      <c r="X8" s="35">
        <f t="shared" si="252"/>
        <v>2418</v>
      </c>
      <c r="Y8" s="29">
        <f t="shared" si="253"/>
        <v>2280</v>
      </c>
      <c r="Z8" s="29">
        <f t="shared" si="254"/>
        <v>2696.6666666666665</v>
      </c>
      <c r="AA8" s="29">
        <f t="shared" si="255"/>
        <v>3975.1111111111113</v>
      </c>
      <c r="AB8" s="29">
        <f t="shared" si="256"/>
        <v>5040</v>
      </c>
      <c r="AC8" s="29">
        <f t="shared" si="257"/>
        <v>6096</v>
      </c>
      <c r="AD8" s="29">
        <f t="shared" si="258"/>
        <v>5979</v>
      </c>
      <c r="AE8" s="29">
        <f t="shared" si="259"/>
        <v>6415</v>
      </c>
      <c r="AF8" s="29">
        <f t="shared" si="260"/>
        <v>6951</v>
      </c>
      <c r="AG8" s="29">
        <f t="shared" si="261"/>
        <v>6711</v>
      </c>
      <c r="AH8" s="29">
        <f t="shared" si="262"/>
        <v>6198</v>
      </c>
      <c r="AI8" s="42">
        <v>700</v>
      </c>
      <c r="AJ8" s="31">
        <v>688</v>
      </c>
      <c r="AK8" s="31">
        <v>681</v>
      </c>
      <c r="AL8" s="31">
        <v>969</v>
      </c>
      <c r="AM8" s="106">
        <v>1158</v>
      </c>
      <c r="AN8" s="32">
        <v>1402</v>
      </c>
      <c r="AO8" s="32">
        <v>1379</v>
      </c>
      <c r="AP8" s="32">
        <v>1381</v>
      </c>
      <c r="AQ8" s="32">
        <v>1451</v>
      </c>
      <c r="AR8" s="32">
        <v>1420</v>
      </c>
      <c r="AS8" s="32">
        <v>1384</v>
      </c>
      <c r="AT8" s="42">
        <v>702</v>
      </c>
      <c r="AU8" s="32">
        <v>719</v>
      </c>
      <c r="AV8" s="32">
        <v>820</v>
      </c>
      <c r="AW8" s="32">
        <v>1179</v>
      </c>
      <c r="AX8" s="32">
        <v>1664</v>
      </c>
      <c r="AY8" s="32">
        <v>1914</v>
      </c>
      <c r="AZ8" s="32">
        <v>1630</v>
      </c>
      <c r="BA8" s="32">
        <v>1974</v>
      </c>
      <c r="BB8" s="32">
        <v>2114</v>
      </c>
      <c r="BC8" s="32">
        <v>1974</v>
      </c>
      <c r="BD8" s="32">
        <v>1666</v>
      </c>
      <c r="BE8" s="33">
        <f t="shared" si="263"/>
        <v>1450</v>
      </c>
      <c r="BF8" s="30">
        <f t="shared" si="264"/>
        <v>1408</v>
      </c>
      <c r="BG8" s="30">
        <f t="shared" si="265"/>
        <v>1541</v>
      </c>
      <c r="BH8" s="30">
        <f t="shared" si="266"/>
        <v>2165</v>
      </c>
      <c r="BI8" s="30">
        <f t="shared" si="267"/>
        <v>2822</v>
      </c>
      <c r="BJ8" s="30">
        <f t="shared" si="268"/>
        <v>3323</v>
      </c>
      <c r="BK8" s="30">
        <f t="shared" si="269"/>
        <v>3009</v>
      </c>
      <c r="BL8" s="30">
        <f t="shared" si="270"/>
        <v>3355</v>
      </c>
      <c r="BM8" s="30">
        <f t="shared" si="271"/>
        <v>3565</v>
      </c>
      <c r="BN8" s="30">
        <f t="shared" si="272"/>
        <v>3394</v>
      </c>
      <c r="BO8" s="30">
        <f t="shared" si="272"/>
        <v>3050</v>
      </c>
      <c r="BP8" s="117">
        <f t="shared" si="273"/>
        <v>750</v>
      </c>
      <c r="BQ8" s="118">
        <f t="shared" si="274"/>
        <v>720</v>
      </c>
      <c r="BR8" s="118">
        <f t="shared" si="275"/>
        <v>860</v>
      </c>
      <c r="BS8" s="118">
        <f t="shared" si="276"/>
        <v>1196</v>
      </c>
      <c r="BT8" s="118">
        <f t="shared" si="277"/>
        <v>1664</v>
      </c>
      <c r="BU8" s="118">
        <f t="shared" si="278"/>
        <v>1921</v>
      </c>
      <c r="BV8" s="118">
        <f t="shared" si="279"/>
        <v>1630</v>
      </c>
      <c r="BW8" s="118">
        <f t="shared" si="280"/>
        <v>1974</v>
      </c>
      <c r="BX8" s="118">
        <f t="shared" si="281"/>
        <v>2114</v>
      </c>
      <c r="BY8" s="118">
        <f t="shared" si="282"/>
        <v>1974</v>
      </c>
      <c r="BZ8" s="118">
        <f t="shared" si="283"/>
        <v>1666</v>
      </c>
      <c r="CA8" s="119">
        <f t="shared" si="284"/>
        <v>1.0714285714285714</v>
      </c>
      <c r="CB8" s="120">
        <f t="shared" si="285"/>
        <v>1.0465116279069768</v>
      </c>
      <c r="CC8" s="120">
        <f t="shared" si="286"/>
        <v>1.262848751835536</v>
      </c>
      <c r="CD8" s="120">
        <f t="shared" si="287"/>
        <v>1.2342621259029927</v>
      </c>
      <c r="CE8" s="120">
        <f t="shared" si="288"/>
        <v>1.4369602763385148</v>
      </c>
      <c r="CF8" s="120">
        <f t="shared" si="289"/>
        <v>1.3701854493580599</v>
      </c>
      <c r="CG8" s="120">
        <f t="shared" si="290"/>
        <v>1.1820159535895576</v>
      </c>
      <c r="CH8" s="120">
        <f t="shared" si="291"/>
        <v>1.4293989862418537</v>
      </c>
      <c r="CI8" s="120">
        <f t="shared" si="292"/>
        <v>1.4569262577532736</v>
      </c>
      <c r="CJ8" s="120">
        <f t="shared" si="293"/>
        <v>1.3901408450704225</v>
      </c>
      <c r="CK8" s="120">
        <f t="shared" si="293"/>
        <v>1.203757225433526</v>
      </c>
      <c r="CL8" s="70" t="s">
        <v>36</v>
      </c>
      <c r="CM8" s="39" t="s">
        <v>36</v>
      </c>
      <c r="CN8" s="39" t="s">
        <v>36</v>
      </c>
      <c r="CO8" s="39" t="s">
        <v>36</v>
      </c>
      <c r="CP8" s="14" t="s">
        <v>36</v>
      </c>
      <c r="CQ8" s="14" t="s">
        <v>36</v>
      </c>
      <c r="CR8" s="14" t="s">
        <v>36</v>
      </c>
      <c r="CS8" s="14" t="s">
        <v>36</v>
      </c>
      <c r="CT8" s="14" t="s">
        <v>36</v>
      </c>
      <c r="CU8" s="14" t="s">
        <v>36</v>
      </c>
      <c r="CV8" s="14" t="s">
        <v>36</v>
      </c>
      <c r="CW8" s="42">
        <v>48</v>
      </c>
      <c r="CX8" s="32">
        <v>1</v>
      </c>
      <c r="CY8" s="32">
        <v>40</v>
      </c>
      <c r="CZ8" s="32">
        <v>17</v>
      </c>
      <c r="DA8" s="32">
        <v>0</v>
      </c>
      <c r="DB8" s="32">
        <v>7</v>
      </c>
      <c r="DC8" s="32"/>
      <c r="DD8" s="32"/>
      <c r="DE8" s="30"/>
      <c r="DF8" s="444"/>
      <c r="DG8" s="444"/>
      <c r="DH8" s="33">
        <f t="shared" si="294"/>
        <v>48</v>
      </c>
      <c r="DI8" s="30">
        <f t="shared" si="295"/>
        <v>1</v>
      </c>
      <c r="DJ8" s="30">
        <f t="shared" si="296"/>
        <v>40</v>
      </c>
      <c r="DK8" s="30">
        <f t="shared" si="297"/>
        <v>17</v>
      </c>
      <c r="DL8" s="30">
        <f t="shared" si="298"/>
        <v>0</v>
      </c>
      <c r="DM8" s="30">
        <f t="shared" si="299"/>
        <v>7</v>
      </c>
      <c r="DN8" s="30">
        <f t="shared" si="300"/>
        <v>0</v>
      </c>
      <c r="DO8" s="30">
        <f t="shared" si="301"/>
        <v>0</v>
      </c>
      <c r="DP8" s="30">
        <f t="shared" si="302"/>
        <v>0</v>
      </c>
      <c r="DQ8" s="30">
        <f t="shared" si="303"/>
        <v>0</v>
      </c>
      <c r="DR8" s="30">
        <f t="shared" si="303"/>
        <v>0</v>
      </c>
      <c r="DS8" s="461">
        <v>73</v>
      </c>
      <c r="DT8" s="444">
        <v>71</v>
      </c>
      <c r="DU8" s="462">
        <v>15</v>
      </c>
      <c r="DV8" s="462">
        <v>12</v>
      </c>
      <c r="DW8" s="468">
        <f t="shared" si="304"/>
        <v>88</v>
      </c>
      <c r="DX8" s="468">
        <f t="shared" si="304"/>
        <v>83</v>
      </c>
      <c r="DY8" s="461">
        <v>224</v>
      </c>
      <c r="DZ8" s="444">
        <v>223</v>
      </c>
      <c r="EA8" s="462">
        <v>219</v>
      </c>
      <c r="EB8" s="462">
        <v>296</v>
      </c>
      <c r="EC8" s="468">
        <f t="shared" si="305"/>
        <v>443</v>
      </c>
      <c r="ED8" s="468">
        <f t="shared" si="305"/>
        <v>519</v>
      </c>
      <c r="EE8" s="461">
        <v>431</v>
      </c>
      <c r="EF8" s="444">
        <v>472</v>
      </c>
      <c r="EG8" s="462">
        <v>6</v>
      </c>
      <c r="EH8" s="462">
        <v>1</v>
      </c>
      <c r="EI8" s="468">
        <f t="shared" si="306"/>
        <v>437</v>
      </c>
      <c r="EJ8" s="468">
        <f t="shared" si="306"/>
        <v>473</v>
      </c>
      <c r="EK8" s="461">
        <v>203</v>
      </c>
      <c r="EL8" s="444">
        <v>176</v>
      </c>
      <c r="EM8" s="462">
        <v>2</v>
      </c>
      <c r="EN8" s="462">
        <v>4</v>
      </c>
      <c r="EO8" s="468">
        <f t="shared" si="307"/>
        <v>205</v>
      </c>
      <c r="EP8" s="468">
        <f t="shared" si="307"/>
        <v>180</v>
      </c>
      <c r="EQ8" s="461">
        <v>157</v>
      </c>
      <c r="ER8" s="444">
        <v>155</v>
      </c>
      <c r="ES8" s="462">
        <v>25</v>
      </c>
      <c r="ET8" s="462">
        <v>20</v>
      </c>
      <c r="EU8" s="468">
        <f t="shared" si="308"/>
        <v>182</v>
      </c>
      <c r="EV8" s="468">
        <f t="shared" si="308"/>
        <v>175</v>
      </c>
      <c r="EW8" s="461">
        <v>229</v>
      </c>
      <c r="EX8" s="444">
        <v>249</v>
      </c>
      <c r="EY8" s="462">
        <v>14</v>
      </c>
      <c r="EZ8" s="462">
        <v>32</v>
      </c>
      <c r="FA8" s="468">
        <f t="shared" si="309"/>
        <v>243</v>
      </c>
      <c r="FB8" s="468">
        <f t="shared" si="309"/>
        <v>281</v>
      </c>
      <c r="FC8" s="461">
        <v>1</v>
      </c>
      <c r="FD8" s="444">
        <v>3</v>
      </c>
      <c r="FE8" s="462">
        <v>3</v>
      </c>
      <c r="FF8" s="462">
        <v>1</v>
      </c>
      <c r="FG8" s="468">
        <f t="shared" si="310"/>
        <v>4</v>
      </c>
      <c r="FH8" s="468">
        <f t="shared" si="311"/>
        <v>4</v>
      </c>
      <c r="FI8" s="461">
        <v>360</v>
      </c>
      <c r="FJ8" s="444">
        <v>274</v>
      </c>
      <c r="FK8" s="462">
        <v>173</v>
      </c>
      <c r="FL8" s="462">
        <v>156</v>
      </c>
      <c r="FM8" s="468">
        <f t="shared" si="312"/>
        <v>533</v>
      </c>
      <c r="FN8" s="468">
        <f t="shared" si="312"/>
        <v>430</v>
      </c>
      <c r="FO8" s="461">
        <v>15</v>
      </c>
      <c r="FP8" s="444">
        <v>16</v>
      </c>
      <c r="FQ8" s="462">
        <v>5</v>
      </c>
      <c r="FR8" s="462">
        <v>12</v>
      </c>
      <c r="FS8" s="468">
        <f t="shared" si="313"/>
        <v>20</v>
      </c>
      <c r="FT8" s="468">
        <f t="shared" si="313"/>
        <v>28</v>
      </c>
      <c r="FU8" s="461">
        <v>719</v>
      </c>
      <c r="FV8" s="444">
        <v>607</v>
      </c>
      <c r="FW8" s="462">
        <v>321</v>
      </c>
      <c r="FX8" s="462">
        <v>242</v>
      </c>
      <c r="FY8" s="468">
        <f t="shared" si="314"/>
        <v>1040</v>
      </c>
      <c r="FZ8" s="468">
        <f t="shared" si="314"/>
        <v>849</v>
      </c>
      <c r="GA8" s="461">
        <v>90</v>
      </c>
      <c r="GB8" s="444">
        <v>96</v>
      </c>
      <c r="GC8" s="462">
        <v>23</v>
      </c>
      <c r="GD8" s="462">
        <v>21</v>
      </c>
      <c r="GE8" s="468">
        <f t="shared" si="315"/>
        <v>113</v>
      </c>
      <c r="GF8" s="468">
        <f t="shared" si="315"/>
        <v>117</v>
      </c>
      <c r="GG8" s="461">
        <v>7</v>
      </c>
      <c r="GH8" s="444">
        <v>9</v>
      </c>
      <c r="GI8" s="462">
        <v>2</v>
      </c>
      <c r="GJ8" s="462"/>
      <c r="GK8" s="327">
        <f t="shared" si="316"/>
        <v>9</v>
      </c>
      <c r="GL8" s="327">
        <f t="shared" si="316"/>
        <v>9</v>
      </c>
      <c r="GM8" s="533">
        <v>158</v>
      </c>
      <c r="GN8" s="519">
        <v>146</v>
      </c>
      <c r="GO8" s="519">
        <v>197</v>
      </c>
      <c r="GP8" s="519">
        <v>260</v>
      </c>
      <c r="GQ8" s="504">
        <v>289</v>
      </c>
      <c r="GR8" s="504">
        <v>330</v>
      </c>
      <c r="GS8" s="504">
        <v>329</v>
      </c>
      <c r="GT8" s="504">
        <v>377</v>
      </c>
      <c r="GU8" s="504">
        <v>378</v>
      </c>
      <c r="GV8" s="533">
        <v>2</v>
      </c>
      <c r="GW8" s="504">
        <v>4</v>
      </c>
      <c r="GX8" s="504"/>
      <c r="GY8" s="504">
        <v>2</v>
      </c>
      <c r="GZ8" s="504">
        <v>2</v>
      </c>
      <c r="HA8" s="504">
        <v>1</v>
      </c>
      <c r="HB8" s="504">
        <v>6</v>
      </c>
      <c r="HC8" s="504">
        <v>18</v>
      </c>
      <c r="HD8" s="504">
        <v>1</v>
      </c>
      <c r="HE8" s="534">
        <f t="shared" si="317"/>
        <v>160</v>
      </c>
      <c r="HF8" s="522">
        <f t="shared" si="318"/>
        <v>150</v>
      </c>
      <c r="HG8" s="522">
        <f t="shared" si="319"/>
        <v>197</v>
      </c>
      <c r="HH8" s="522">
        <f t="shared" si="320"/>
        <v>262</v>
      </c>
      <c r="HI8" s="522">
        <f t="shared" si="321"/>
        <v>291</v>
      </c>
      <c r="HJ8" s="522">
        <f t="shared" si="322"/>
        <v>331</v>
      </c>
      <c r="HK8" s="522">
        <f t="shared" si="323"/>
        <v>335</v>
      </c>
      <c r="HL8" s="522">
        <f t="shared" si="324"/>
        <v>395</v>
      </c>
      <c r="HM8" s="522">
        <f t="shared" si="325"/>
        <v>379</v>
      </c>
      <c r="HN8" s="534">
        <f t="shared" si="326"/>
        <v>234</v>
      </c>
      <c r="HO8" s="523">
        <f t="shared" si="327"/>
        <v>241</v>
      </c>
      <c r="HP8" s="523">
        <f t="shared" si="328"/>
        <v>319</v>
      </c>
      <c r="HQ8" s="523">
        <f t="shared" si="329"/>
        <v>448</v>
      </c>
      <c r="HR8" s="535">
        <f t="shared" si="330"/>
        <v>677</v>
      </c>
      <c r="HS8" s="535">
        <f t="shared" si="331"/>
        <v>872</v>
      </c>
      <c r="HT8" s="535">
        <f t="shared" si="332"/>
        <v>936</v>
      </c>
      <c r="HU8" s="535">
        <f t="shared" si="333"/>
        <v>848</v>
      </c>
      <c r="HV8" s="535">
        <f t="shared" si="334"/>
        <v>1081</v>
      </c>
      <c r="HW8" s="534">
        <f t="shared" si="335"/>
        <v>16</v>
      </c>
      <c r="HX8" s="522">
        <f t="shared" si="336"/>
        <v>32</v>
      </c>
      <c r="HY8" s="522">
        <f t="shared" si="337"/>
        <v>46.666666666666664</v>
      </c>
      <c r="HZ8" s="522">
        <f t="shared" si="338"/>
        <v>108.11111111111111</v>
      </c>
      <c r="IA8" s="522">
        <f t="shared" si="339"/>
        <v>170</v>
      </c>
      <c r="IB8" s="522">
        <f t="shared" si="340"/>
        <v>189</v>
      </c>
      <c r="IC8" s="522">
        <f t="shared" si="341"/>
        <v>222</v>
      </c>
      <c r="ID8" s="522">
        <f t="shared" si="342"/>
        <v>211</v>
      </c>
      <c r="IE8" s="522">
        <f t="shared" si="343"/>
        <v>231</v>
      </c>
      <c r="IF8" s="534">
        <f t="shared" si="344"/>
        <v>250</v>
      </c>
      <c r="IG8" s="522">
        <f t="shared" si="345"/>
        <v>273</v>
      </c>
      <c r="IH8" s="522">
        <f t="shared" si="346"/>
        <v>365.66666666666669</v>
      </c>
      <c r="II8" s="522">
        <f t="shared" si="347"/>
        <v>556.11111111111109</v>
      </c>
      <c r="IJ8" s="522">
        <f t="shared" si="348"/>
        <v>847</v>
      </c>
      <c r="IK8" s="522">
        <f t="shared" si="349"/>
        <v>1061</v>
      </c>
      <c r="IL8" s="522">
        <f t="shared" si="350"/>
        <v>1158</v>
      </c>
      <c r="IM8" s="522">
        <f t="shared" si="351"/>
        <v>1059</v>
      </c>
      <c r="IN8" s="522">
        <f t="shared" si="352"/>
        <v>1312</v>
      </c>
      <c r="IO8" s="533">
        <v>159</v>
      </c>
      <c r="IP8" s="519">
        <v>186</v>
      </c>
      <c r="IQ8" s="519">
        <v>254</v>
      </c>
      <c r="IR8" s="519">
        <v>344</v>
      </c>
      <c r="IS8" s="504">
        <v>496</v>
      </c>
      <c r="IT8" s="504">
        <v>663</v>
      </c>
      <c r="IU8" s="504">
        <v>750</v>
      </c>
      <c r="IV8" s="504">
        <v>696</v>
      </c>
      <c r="IW8" s="504">
        <v>871</v>
      </c>
      <c r="IX8" s="533">
        <v>7</v>
      </c>
      <c r="IY8" s="504">
        <v>11</v>
      </c>
      <c r="IZ8" s="511">
        <f>(((JB8-IY8)/3)+IY8)</f>
        <v>13.666666666666666</v>
      </c>
      <c r="JA8" s="511">
        <f>(((JC8-IZ8)/3)+IZ8)</f>
        <v>37.111111111111107</v>
      </c>
      <c r="JB8" s="504">
        <v>19</v>
      </c>
      <c r="JC8" s="504">
        <v>84</v>
      </c>
      <c r="JD8" s="504">
        <v>80</v>
      </c>
      <c r="JE8" s="504">
        <v>83</v>
      </c>
      <c r="JF8" s="504">
        <v>115</v>
      </c>
      <c r="JG8" s="534">
        <f t="shared" si="353"/>
        <v>166</v>
      </c>
      <c r="JH8" s="522">
        <f t="shared" si="354"/>
        <v>197</v>
      </c>
      <c r="JI8" s="522">
        <f t="shared" si="355"/>
        <v>267.66666666666669</v>
      </c>
      <c r="JJ8" s="522">
        <f t="shared" si="356"/>
        <v>381.11111111111109</v>
      </c>
      <c r="JK8" s="522">
        <f t="shared" si="357"/>
        <v>515</v>
      </c>
      <c r="JL8" s="522">
        <f t="shared" si="358"/>
        <v>747</v>
      </c>
      <c r="JM8" s="522">
        <f t="shared" si="359"/>
        <v>830</v>
      </c>
      <c r="JN8" s="522">
        <f t="shared" si="360"/>
        <v>779</v>
      </c>
      <c r="JO8" s="522">
        <f t="shared" si="360"/>
        <v>986</v>
      </c>
      <c r="JP8" s="533">
        <v>75</v>
      </c>
      <c r="JQ8" s="519">
        <v>55</v>
      </c>
      <c r="JR8" s="519">
        <v>65</v>
      </c>
      <c r="JS8" s="519">
        <v>104</v>
      </c>
      <c r="JT8" s="504">
        <v>181</v>
      </c>
      <c r="JU8" s="504">
        <v>209</v>
      </c>
      <c r="JV8" s="504">
        <v>186</v>
      </c>
      <c r="JW8" s="504">
        <v>152</v>
      </c>
      <c r="JX8" s="504">
        <v>210</v>
      </c>
      <c r="JY8" s="533">
        <v>9</v>
      </c>
      <c r="JZ8" s="504">
        <v>21</v>
      </c>
      <c r="KA8" s="504">
        <v>33</v>
      </c>
      <c r="KB8" s="504">
        <v>71</v>
      </c>
      <c r="KC8" s="504">
        <v>151</v>
      </c>
      <c r="KD8" s="504">
        <v>105</v>
      </c>
      <c r="KE8" s="504">
        <v>142</v>
      </c>
      <c r="KF8" s="504">
        <v>128</v>
      </c>
      <c r="KG8" s="504">
        <v>116</v>
      </c>
      <c r="KH8" s="534">
        <f t="shared" si="361"/>
        <v>84</v>
      </c>
      <c r="KI8" s="522">
        <f t="shared" si="362"/>
        <v>76</v>
      </c>
      <c r="KJ8" s="522">
        <f t="shared" si="363"/>
        <v>98</v>
      </c>
      <c r="KK8" s="522">
        <f t="shared" si="364"/>
        <v>175</v>
      </c>
      <c r="KL8" s="522">
        <f t="shared" si="365"/>
        <v>332</v>
      </c>
      <c r="KM8" s="522">
        <f t="shared" si="366"/>
        <v>314</v>
      </c>
      <c r="KN8" s="522">
        <f t="shared" si="367"/>
        <v>328</v>
      </c>
      <c r="KO8" s="522">
        <f t="shared" si="368"/>
        <v>280</v>
      </c>
      <c r="KP8" s="522">
        <f t="shared" si="368"/>
        <v>326</v>
      </c>
      <c r="KQ8" s="534">
        <f t="shared" si="369"/>
        <v>446</v>
      </c>
      <c r="KR8" s="523">
        <f t="shared" si="370"/>
        <v>368</v>
      </c>
      <c r="KS8" s="523">
        <f t="shared" si="371"/>
        <v>462</v>
      </c>
      <c r="KT8" s="523">
        <f t="shared" si="372"/>
        <v>729</v>
      </c>
      <c r="KU8" s="535">
        <f t="shared" si="373"/>
        <v>801</v>
      </c>
      <c r="KV8" s="535">
        <f t="shared" si="374"/>
        <v>1013</v>
      </c>
      <c r="KW8" s="535">
        <f t="shared" si="375"/>
        <v>1079</v>
      </c>
      <c r="KX8" s="535">
        <f t="shared" si="376"/>
        <v>1127</v>
      </c>
      <c r="KY8" s="535">
        <f t="shared" si="377"/>
        <v>1099</v>
      </c>
      <c r="KZ8" s="534">
        <f t="shared" si="378"/>
        <v>112</v>
      </c>
      <c r="LA8" s="522">
        <f t="shared" si="379"/>
        <v>81</v>
      </c>
      <c r="LB8" s="522">
        <f t="shared" si="380"/>
        <v>131</v>
      </c>
      <c r="LC8" s="522">
        <f t="shared" si="381"/>
        <v>263</v>
      </c>
      <c r="LD8" s="522">
        <f t="shared" si="382"/>
        <v>279</v>
      </c>
      <c r="LE8" s="522">
        <f t="shared" si="383"/>
        <v>368</v>
      </c>
      <c r="LF8" s="522">
        <f t="shared" si="384"/>
        <v>398</v>
      </c>
      <c r="LG8" s="522">
        <f t="shared" si="385"/>
        <v>479</v>
      </c>
      <c r="LH8" s="522">
        <f t="shared" si="386"/>
        <v>596</v>
      </c>
      <c r="LI8" s="534">
        <f t="shared" si="387"/>
        <v>558</v>
      </c>
      <c r="LJ8" s="522">
        <f t="shared" si="388"/>
        <v>449</v>
      </c>
      <c r="LK8" s="522">
        <f t="shared" si="389"/>
        <v>593</v>
      </c>
      <c r="LL8" s="522">
        <f t="shared" si="390"/>
        <v>992</v>
      </c>
      <c r="LM8" s="522">
        <f t="shared" si="391"/>
        <v>1080</v>
      </c>
      <c r="LN8" s="522">
        <f t="shared" si="392"/>
        <v>1381</v>
      </c>
      <c r="LO8" s="522">
        <f t="shared" si="393"/>
        <v>1477</v>
      </c>
      <c r="LP8" s="522">
        <f t="shared" si="394"/>
        <v>1606</v>
      </c>
      <c r="LQ8" s="522">
        <f t="shared" si="395"/>
        <v>1695</v>
      </c>
      <c r="LR8" s="533">
        <v>273</v>
      </c>
      <c r="LS8" s="519">
        <v>231</v>
      </c>
      <c r="LT8" s="519">
        <v>276</v>
      </c>
      <c r="LU8" s="519">
        <v>442</v>
      </c>
      <c r="LV8" s="504">
        <v>472</v>
      </c>
      <c r="LW8" s="504">
        <v>597</v>
      </c>
      <c r="LX8" s="504">
        <v>634</v>
      </c>
      <c r="LY8" s="504">
        <v>729</v>
      </c>
      <c r="LZ8" s="504">
        <v>652</v>
      </c>
      <c r="MA8" s="533">
        <v>55</v>
      </c>
      <c r="MB8" s="504">
        <v>45</v>
      </c>
      <c r="MC8" s="504">
        <v>68</v>
      </c>
      <c r="MD8" s="504">
        <v>157</v>
      </c>
      <c r="ME8" s="504">
        <v>185</v>
      </c>
      <c r="MF8" s="504">
        <v>270</v>
      </c>
      <c r="MG8" s="504">
        <v>281</v>
      </c>
      <c r="MH8" s="504">
        <v>370</v>
      </c>
      <c r="MI8" s="504">
        <v>406</v>
      </c>
      <c r="MJ8" s="534">
        <f t="shared" si="396"/>
        <v>328</v>
      </c>
      <c r="MK8" s="522">
        <f t="shared" si="397"/>
        <v>276</v>
      </c>
      <c r="ML8" s="522">
        <f t="shared" si="398"/>
        <v>344</v>
      </c>
      <c r="MM8" s="522">
        <f t="shared" si="399"/>
        <v>599</v>
      </c>
      <c r="MN8" s="522">
        <f t="shared" si="400"/>
        <v>657</v>
      </c>
      <c r="MO8" s="522">
        <f t="shared" si="401"/>
        <v>867</v>
      </c>
      <c r="MP8" s="522">
        <f t="shared" si="402"/>
        <v>915</v>
      </c>
      <c r="MQ8" s="522">
        <f t="shared" si="403"/>
        <v>1099</v>
      </c>
      <c r="MR8" s="522">
        <f t="shared" si="403"/>
        <v>1058</v>
      </c>
      <c r="MS8" s="533">
        <v>30</v>
      </c>
      <c r="MT8" s="519">
        <v>31</v>
      </c>
      <c r="MU8" s="519">
        <v>38</v>
      </c>
      <c r="MV8" s="519">
        <v>44</v>
      </c>
      <c r="MW8" s="504">
        <v>55</v>
      </c>
      <c r="MX8" s="504">
        <v>71</v>
      </c>
      <c r="MY8" s="504">
        <v>69</v>
      </c>
      <c r="MZ8" s="504">
        <v>50</v>
      </c>
      <c r="NA8" s="504">
        <v>54</v>
      </c>
      <c r="NB8" s="533">
        <v>1</v>
      </c>
      <c r="NC8" s="504">
        <v>3</v>
      </c>
      <c r="ND8" s="504"/>
      <c r="NE8" s="504">
        <v>11</v>
      </c>
      <c r="NF8" s="504">
        <v>4</v>
      </c>
      <c r="NG8" s="504">
        <v>4</v>
      </c>
      <c r="NH8" s="504">
        <v>2</v>
      </c>
      <c r="NI8" s="504">
        <v>17</v>
      </c>
      <c r="NJ8" s="504">
        <v>14</v>
      </c>
      <c r="NK8" s="534">
        <f t="shared" si="404"/>
        <v>31</v>
      </c>
      <c r="NL8" s="522">
        <f t="shared" si="405"/>
        <v>34</v>
      </c>
      <c r="NM8" s="522">
        <f t="shared" si="406"/>
        <v>38</v>
      </c>
      <c r="NN8" s="522">
        <f t="shared" si="407"/>
        <v>55</v>
      </c>
      <c r="NO8" s="522">
        <f t="shared" si="408"/>
        <v>59</v>
      </c>
      <c r="NP8" s="522">
        <f t="shared" si="409"/>
        <v>75</v>
      </c>
      <c r="NQ8" s="522">
        <f t="shared" si="410"/>
        <v>71</v>
      </c>
      <c r="NR8" s="522">
        <f t="shared" si="411"/>
        <v>67</v>
      </c>
      <c r="NS8" s="522">
        <f t="shared" si="411"/>
        <v>68</v>
      </c>
      <c r="NT8" s="533">
        <v>143</v>
      </c>
      <c r="NU8" s="519">
        <v>106</v>
      </c>
      <c r="NV8" s="519">
        <v>148</v>
      </c>
      <c r="NW8" s="519">
        <v>243</v>
      </c>
      <c r="NX8" s="504">
        <v>274</v>
      </c>
      <c r="NY8" s="504">
        <v>345</v>
      </c>
      <c r="NZ8" s="504">
        <v>376</v>
      </c>
      <c r="OA8" s="504">
        <v>348</v>
      </c>
      <c r="OB8" s="522">
        <v>393</v>
      </c>
      <c r="OC8" s="533">
        <v>56</v>
      </c>
      <c r="OD8" s="504">
        <v>33</v>
      </c>
      <c r="OE8" s="504">
        <v>63</v>
      </c>
      <c r="OF8" s="504">
        <v>95</v>
      </c>
      <c r="OG8" s="504">
        <v>90</v>
      </c>
      <c r="OH8" s="504">
        <v>94</v>
      </c>
      <c r="OI8" s="504">
        <v>115</v>
      </c>
      <c r="OJ8" s="504">
        <v>92</v>
      </c>
      <c r="OK8" s="522">
        <v>176</v>
      </c>
      <c r="OL8" s="534">
        <f t="shared" si="412"/>
        <v>199</v>
      </c>
      <c r="OM8" s="522">
        <f t="shared" si="413"/>
        <v>139</v>
      </c>
      <c r="ON8" s="522">
        <f t="shared" si="414"/>
        <v>211</v>
      </c>
      <c r="OO8" s="522">
        <f t="shared" si="415"/>
        <v>338</v>
      </c>
      <c r="OP8" s="522">
        <f t="shared" si="416"/>
        <v>364</v>
      </c>
      <c r="OQ8" s="522">
        <f t="shared" si="417"/>
        <v>439</v>
      </c>
      <c r="OR8" s="522">
        <f t="shared" si="418"/>
        <v>491</v>
      </c>
      <c r="OS8" s="522">
        <f t="shared" si="419"/>
        <v>440</v>
      </c>
      <c r="OT8" s="522">
        <f t="shared" si="419"/>
        <v>569</v>
      </c>
    </row>
    <row r="9" spans="1:411" s="12" customFormat="1" x14ac:dyDescent="0.2">
      <c r="A9" s="11" t="s">
        <v>6</v>
      </c>
      <c r="B9" s="34">
        <f t="shared" si="230"/>
        <v>566</v>
      </c>
      <c r="C9" s="34">
        <f t="shared" si="231"/>
        <v>659.5</v>
      </c>
      <c r="D9" s="34">
        <f t="shared" si="232"/>
        <v>655</v>
      </c>
      <c r="E9" s="34">
        <f t="shared" si="233"/>
        <v>733</v>
      </c>
      <c r="F9" s="34">
        <f t="shared" si="234"/>
        <v>859</v>
      </c>
      <c r="G9" s="34">
        <f t="shared" si="235"/>
        <v>901</v>
      </c>
      <c r="H9" s="34">
        <f t="shared" si="236"/>
        <v>936</v>
      </c>
      <c r="I9" s="34">
        <f t="shared" si="237"/>
        <v>942</v>
      </c>
      <c r="J9" s="34">
        <f t="shared" si="238"/>
        <v>943</v>
      </c>
      <c r="K9" s="34">
        <f t="shared" si="239"/>
        <v>940</v>
      </c>
      <c r="L9" s="34">
        <f t="shared" si="240"/>
        <v>936</v>
      </c>
      <c r="M9" s="35">
        <f t="shared" si="241"/>
        <v>607</v>
      </c>
      <c r="N9" s="29">
        <f t="shared" si="242"/>
        <v>671.83333333333326</v>
      </c>
      <c r="O9" s="29">
        <f t="shared" si="243"/>
        <v>688.66666666666663</v>
      </c>
      <c r="P9" s="29">
        <f t="shared" si="244"/>
        <v>577</v>
      </c>
      <c r="Q9" s="29">
        <f t="shared" si="245"/>
        <v>979</v>
      </c>
      <c r="R9" s="29">
        <f t="shared" si="246"/>
        <v>969</v>
      </c>
      <c r="S9" s="29">
        <f t="shared" si="247"/>
        <v>838</v>
      </c>
      <c r="T9" s="29">
        <f t="shared" si="248"/>
        <v>840</v>
      </c>
      <c r="U9" s="29">
        <f t="shared" si="249"/>
        <v>859</v>
      </c>
      <c r="V9" s="29">
        <f t="shared" si="250"/>
        <v>861</v>
      </c>
      <c r="W9" s="29">
        <f t="shared" si="251"/>
        <v>755</v>
      </c>
      <c r="X9" s="35">
        <f t="shared" si="252"/>
        <v>1173</v>
      </c>
      <c r="Y9" s="29">
        <f t="shared" si="253"/>
        <v>1331.3333333333333</v>
      </c>
      <c r="Z9" s="29">
        <f t="shared" si="254"/>
        <v>1343.6666666666665</v>
      </c>
      <c r="AA9" s="29">
        <f t="shared" si="255"/>
        <v>1310</v>
      </c>
      <c r="AB9" s="29">
        <f t="shared" si="256"/>
        <v>1838</v>
      </c>
      <c r="AC9" s="29">
        <f t="shared" si="257"/>
        <v>1870</v>
      </c>
      <c r="AD9" s="29">
        <f t="shared" si="258"/>
        <v>1774</v>
      </c>
      <c r="AE9" s="29">
        <f t="shared" si="259"/>
        <v>1782</v>
      </c>
      <c r="AF9" s="29">
        <f t="shared" si="260"/>
        <v>1802</v>
      </c>
      <c r="AG9" s="29">
        <f t="shared" si="261"/>
        <v>1801</v>
      </c>
      <c r="AH9" s="29">
        <f t="shared" si="262"/>
        <v>1691</v>
      </c>
      <c r="AI9" s="42">
        <v>235</v>
      </c>
      <c r="AJ9" s="31">
        <v>243</v>
      </c>
      <c r="AK9" s="31">
        <v>265</v>
      </c>
      <c r="AL9" s="31">
        <v>295</v>
      </c>
      <c r="AM9" s="32">
        <v>314</v>
      </c>
      <c r="AN9" s="32">
        <v>329</v>
      </c>
      <c r="AO9" s="32">
        <v>374</v>
      </c>
      <c r="AP9" s="32">
        <v>376</v>
      </c>
      <c r="AQ9" s="32">
        <v>383</v>
      </c>
      <c r="AR9" s="32">
        <v>393</v>
      </c>
      <c r="AS9" s="32">
        <v>401</v>
      </c>
      <c r="AT9" s="42">
        <v>416</v>
      </c>
      <c r="AU9" s="32">
        <f>((AX9-AT9)/3)+AT9</f>
        <v>487.33333333333331</v>
      </c>
      <c r="AV9" s="32">
        <f>((AX9-AT9)/3)+AU9</f>
        <v>558.66666666666663</v>
      </c>
      <c r="AW9" s="32">
        <v>527</v>
      </c>
      <c r="AX9" s="32">
        <v>630</v>
      </c>
      <c r="AY9" s="32">
        <v>660</v>
      </c>
      <c r="AZ9" s="32">
        <v>729</v>
      </c>
      <c r="BA9" s="32">
        <v>746</v>
      </c>
      <c r="BB9" s="32">
        <v>766</v>
      </c>
      <c r="BC9" s="32">
        <v>746</v>
      </c>
      <c r="BD9" s="32">
        <v>659</v>
      </c>
      <c r="BE9" s="33">
        <f t="shared" si="263"/>
        <v>651</v>
      </c>
      <c r="BF9" s="30">
        <f t="shared" si="264"/>
        <v>730.33333333333326</v>
      </c>
      <c r="BG9" s="30">
        <f t="shared" si="265"/>
        <v>823.66666666666663</v>
      </c>
      <c r="BH9" s="30">
        <f t="shared" si="266"/>
        <v>822</v>
      </c>
      <c r="BI9" s="30">
        <f t="shared" si="267"/>
        <v>944</v>
      </c>
      <c r="BJ9" s="30">
        <f t="shared" si="268"/>
        <v>989</v>
      </c>
      <c r="BK9" s="30">
        <f t="shared" si="269"/>
        <v>1103</v>
      </c>
      <c r="BL9" s="30">
        <f t="shared" si="270"/>
        <v>1122</v>
      </c>
      <c r="BM9" s="30">
        <f t="shared" si="271"/>
        <v>1149</v>
      </c>
      <c r="BN9" s="30">
        <f t="shared" si="272"/>
        <v>1139</v>
      </c>
      <c r="BO9" s="30">
        <f t="shared" si="272"/>
        <v>1060</v>
      </c>
      <c r="BP9" s="117">
        <f t="shared" si="273"/>
        <v>416</v>
      </c>
      <c r="BQ9" s="118">
        <f t="shared" si="274"/>
        <v>487.33333333333331</v>
      </c>
      <c r="BR9" s="118">
        <f t="shared" si="275"/>
        <v>558.66666666666663</v>
      </c>
      <c r="BS9" s="118">
        <f t="shared" si="276"/>
        <v>527</v>
      </c>
      <c r="BT9" s="118">
        <f t="shared" si="277"/>
        <v>630</v>
      </c>
      <c r="BU9" s="118">
        <f t="shared" si="278"/>
        <v>660</v>
      </c>
      <c r="BV9" s="118">
        <f t="shared" si="279"/>
        <v>729</v>
      </c>
      <c r="BW9" s="118">
        <f t="shared" si="280"/>
        <v>746</v>
      </c>
      <c r="BX9" s="118">
        <f t="shared" si="281"/>
        <v>766</v>
      </c>
      <c r="BY9" s="118">
        <f t="shared" si="282"/>
        <v>746</v>
      </c>
      <c r="BZ9" s="118">
        <f t="shared" si="283"/>
        <v>659</v>
      </c>
      <c r="CA9" s="119">
        <f t="shared" si="284"/>
        <v>1.7702127659574467</v>
      </c>
      <c r="CB9" s="120">
        <f t="shared" si="285"/>
        <v>2.0054869684499312</v>
      </c>
      <c r="CC9" s="120">
        <f t="shared" si="286"/>
        <v>2.1081761006289308</v>
      </c>
      <c r="CD9" s="120">
        <f t="shared" si="287"/>
        <v>1.7864406779661017</v>
      </c>
      <c r="CE9" s="120">
        <f t="shared" si="288"/>
        <v>2.0063694267515926</v>
      </c>
      <c r="CF9" s="120">
        <f t="shared" si="289"/>
        <v>2.0060790273556233</v>
      </c>
      <c r="CG9" s="120">
        <f t="shared" si="290"/>
        <v>1.9491978609625669</v>
      </c>
      <c r="CH9" s="120">
        <f t="shared" si="291"/>
        <v>1.9840425531914894</v>
      </c>
      <c r="CI9" s="120">
        <f t="shared" si="292"/>
        <v>2</v>
      </c>
      <c r="CJ9" s="120">
        <f t="shared" si="293"/>
        <v>1.8982188295165394</v>
      </c>
      <c r="CK9" s="120">
        <f t="shared" si="293"/>
        <v>1.6433915211970074</v>
      </c>
      <c r="CL9" s="70" t="s">
        <v>36</v>
      </c>
      <c r="CM9" s="39" t="s">
        <v>36</v>
      </c>
      <c r="CN9" s="39" t="s">
        <v>36</v>
      </c>
      <c r="CO9" s="39" t="s">
        <v>36</v>
      </c>
      <c r="CP9" s="14" t="s">
        <v>36</v>
      </c>
      <c r="CQ9" s="14" t="s">
        <v>36</v>
      </c>
      <c r="CR9" s="14" t="s">
        <v>36</v>
      </c>
      <c r="CS9" s="14" t="s">
        <v>36</v>
      </c>
      <c r="CT9" s="14" t="s">
        <v>36</v>
      </c>
      <c r="CU9" s="14" t="s">
        <v>36</v>
      </c>
      <c r="CV9" s="14" t="s">
        <v>36</v>
      </c>
      <c r="CW9" s="42">
        <v>0</v>
      </c>
      <c r="CX9" s="32">
        <v>0</v>
      </c>
      <c r="CY9" s="32"/>
      <c r="CZ9" s="32"/>
      <c r="DA9" s="32">
        <v>0</v>
      </c>
      <c r="DB9" s="32">
        <v>0</v>
      </c>
      <c r="DC9" s="32"/>
      <c r="DD9" s="32"/>
      <c r="DE9" s="30"/>
      <c r="DF9" s="444"/>
      <c r="DG9" s="444"/>
      <c r="DH9" s="33">
        <f t="shared" si="294"/>
        <v>0</v>
      </c>
      <c r="DI9" s="30">
        <f t="shared" si="295"/>
        <v>0</v>
      </c>
      <c r="DJ9" s="30">
        <f t="shared" si="296"/>
        <v>0</v>
      </c>
      <c r="DK9" s="30">
        <f t="shared" si="297"/>
        <v>0</v>
      </c>
      <c r="DL9" s="30">
        <f t="shared" si="298"/>
        <v>0</v>
      </c>
      <c r="DM9" s="30">
        <f t="shared" si="299"/>
        <v>0</v>
      </c>
      <c r="DN9" s="30">
        <f t="shared" si="300"/>
        <v>0</v>
      </c>
      <c r="DO9" s="30">
        <f t="shared" si="301"/>
        <v>0</v>
      </c>
      <c r="DP9" s="30">
        <f t="shared" si="302"/>
        <v>0</v>
      </c>
      <c r="DQ9" s="30">
        <f t="shared" si="303"/>
        <v>0</v>
      </c>
      <c r="DR9" s="30">
        <f t="shared" si="303"/>
        <v>0</v>
      </c>
      <c r="DS9" s="461">
        <v>19</v>
      </c>
      <c r="DT9" s="444">
        <v>20</v>
      </c>
      <c r="DU9" s="462">
        <v>6</v>
      </c>
      <c r="DV9" s="462">
        <v>7</v>
      </c>
      <c r="DW9" s="468">
        <f t="shared" si="304"/>
        <v>25</v>
      </c>
      <c r="DX9" s="468">
        <f t="shared" si="304"/>
        <v>27</v>
      </c>
      <c r="DY9" s="461">
        <v>92</v>
      </c>
      <c r="DZ9" s="444">
        <v>57</v>
      </c>
      <c r="EA9" s="462">
        <v>24</v>
      </c>
      <c r="EB9" s="462">
        <v>28</v>
      </c>
      <c r="EC9" s="468">
        <f t="shared" si="305"/>
        <v>116</v>
      </c>
      <c r="ED9" s="468">
        <f t="shared" si="305"/>
        <v>85</v>
      </c>
      <c r="EE9" s="461">
        <v>69</v>
      </c>
      <c r="EF9" s="444">
        <v>83</v>
      </c>
      <c r="EG9" s="462">
        <v>3</v>
      </c>
      <c r="EH9" s="462"/>
      <c r="EI9" s="468">
        <f t="shared" si="306"/>
        <v>72</v>
      </c>
      <c r="EJ9" s="468">
        <f t="shared" si="306"/>
        <v>83</v>
      </c>
      <c r="EK9" s="461">
        <v>61</v>
      </c>
      <c r="EL9" s="444">
        <v>75</v>
      </c>
      <c r="EM9" s="462">
        <v>5</v>
      </c>
      <c r="EN9" s="462"/>
      <c r="EO9" s="468">
        <f t="shared" si="307"/>
        <v>66</v>
      </c>
      <c r="EP9" s="468">
        <f t="shared" si="307"/>
        <v>75</v>
      </c>
      <c r="EQ9" s="461">
        <v>30</v>
      </c>
      <c r="ER9" s="444">
        <v>32</v>
      </c>
      <c r="ES9" s="462">
        <v>4</v>
      </c>
      <c r="ET9" s="462">
        <v>6</v>
      </c>
      <c r="EU9" s="468">
        <f t="shared" si="308"/>
        <v>34</v>
      </c>
      <c r="EV9" s="468">
        <f t="shared" si="308"/>
        <v>38</v>
      </c>
      <c r="EW9" s="461">
        <v>51</v>
      </c>
      <c r="EX9" s="444">
        <v>52</v>
      </c>
      <c r="EY9" s="462">
        <v>2</v>
      </c>
      <c r="EZ9" s="462">
        <v>2</v>
      </c>
      <c r="FA9" s="468">
        <f t="shared" si="309"/>
        <v>53</v>
      </c>
      <c r="FB9" s="468">
        <f t="shared" si="309"/>
        <v>54</v>
      </c>
      <c r="FC9" s="461"/>
      <c r="FD9" s="444"/>
      <c r="FE9" s="462"/>
      <c r="FF9" s="462"/>
      <c r="FG9" s="468">
        <f t="shared" si="310"/>
        <v>0</v>
      </c>
      <c r="FH9" s="468">
        <f t="shared" si="311"/>
        <v>0</v>
      </c>
      <c r="FI9" s="461">
        <v>71</v>
      </c>
      <c r="FJ9" s="444">
        <v>89</v>
      </c>
      <c r="FK9" s="462">
        <v>43</v>
      </c>
      <c r="FL9" s="462">
        <v>17</v>
      </c>
      <c r="FM9" s="468">
        <f t="shared" si="312"/>
        <v>114</v>
      </c>
      <c r="FN9" s="468">
        <f t="shared" si="312"/>
        <v>106</v>
      </c>
      <c r="FO9" s="461"/>
      <c r="FP9" s="444"/>
      <c r="FQ9" s="462"/>
      <c r="FR9" s="462">
        <v>18</v>
      </c>
      <c r="FS9" s="468">
        <f t="shared" si="313"/>
        <v>0</v>
      </c>
      <c r="FT9" s="468">
        <f t="shared" si="313"/>
        <v>18</v>
      </c>
      <c r="FU9" s="461">
        <v>137</v>
      </c>
      <c r="FV9" s="444">
        <v>106</v>
      </c>
      <c r="FW9" s="462">
        <v>28</v>
      </c>
      <c r="FX9" s="462">
        <v>13</v>
      </c>
      <c r="FY9" s="468">
        <f t="shared" si="314"/>
        <v>165</v>
      </c>
      <c r="FZ9" s="468">
        <f t="shared" si="314"/>
        <v>119</v>
      </c>
      <c r="GA9" s="461">
        <v>17</v>
      </c>
      <c r="GB9" s="444">
        <v>21</v>
      </c>
      <c r="GC9" s="462"/>
      <c r="GD9" s="462">
        <v>5</v>
      </c>
      <c r="GE9" s="468">
        <f t="shared" si="315"/>
        <v>17</v>
      </c>
      <c r="GF9" s="468">
        <f t="shared" si="315"/>
        <v>26</v>
      </c>
      <c r="GG9" s="461"/>
      <c r="GH9" s="444"/>
      <c r="GI9" s="462"/>
      <c r="GJ9" s="462"/>
      <c r="GK9" s="327">
        <f t="shared" si="316"/>
        <v>0</v>
      </c>
      <c r="GL9" s="327">
        <f t="shared" si="316"/>
        <v>0</v>
      </c>
      <c r="GM9" s="533">
        <v>34</v>
      </c>
      <c r="GN9" s="519">
        <v>37</v>
      </c>
      <c r="GO9" s="519">
        <v>31</v>
      </c>
      <c r="GP9" s="519">
        <v>33</v>
      </c>
      <c r="GQ9" s="504">
        <v>37</v>
      </c>
      <c r="GR9" s="504">
        <v>34</v>
      </c>
      <c r="GS9" s="504">
        <v>33</v>
      </c>
      <c r="GT9" s="504">
        <v>36</v>
      </c>
      <c r="GU9" s="504">
        <v>36</v>
      </c>
      <c r="GV9" s="533">
        <v>1</v>
      </c>
      <c r="GW9" s="504"/>
      <c r="GX9" s="504"/>
      <c r="GY9" s="504"/>
      <c r="GZ9" s="504"/>
      <c r="HA9" s="504">
        <v>0</v>
      </c>
      <c r="HB9" s="504"/>
      <c r="HC9" s="504"/>
      <c r="HD9" s="504"/>
      <c r="HE9" s="534">
        <f t="shared" si="317"/>
        <v>35</v>
      </c>
      <c r="HF9" s="522">
        <f t="shared" si="318"/>
        <v>37</v>
      </c>
      <c r="HG9" s="522">
        <f t="shared" si="319"/>
        <v>31</v>
      </c>
      <c r="HH9" s="522">
        <f t="shared" si="320"/>
        <v>33</v>
      </c>
      <c r="HI9" s="522">
        <f t="shared" si="321"/>
        <v>37</v>
      </c>
      <c r="HJ9" s="522">
        <f t="shared" si="322"/>
        <v>34</v>
      </c>
      <c r="HK9" s="522">
        <f t="shared" si="323"/>
        <v>33</v>
      </c>
      <c r="HL9" s="522">
        <f t="shared" si="324"/>
        <v>36</v>
      </c>
      <c r="HM9" s="522">
        <f t="shared" si="325"/>
        <v>36</v>
      </c>
      <c r="HN9" s="534">
        <f t="shared" si="326"/>
        <v>102</v>
      </c>
      <c r="HO9" s="523">
        <f t="shared" si="327"/>
        <v>151.5</v>
      </c>
      <c r="HP9" s="523">
        <f t="shared" si="328"/>
        <v>123</v>
      </c>
      <c r="HQ9" s="523">
        <f t="shared" si="329"/>
        <v>148</v>
      </c>
      <c r="HR9" s="535">
        <f t="shared" si="330"/>
        <v>235</v>
      </c>
      <c r="HS9" s="535">
        <f t="shared" si="331"/>
        <v>240</v>
      </c>
      <c r="HT9" s="535">
        <f t="shared" si="332"/>
        <v>245</v>
      </c>
      <c r="HU9" s="535">
        <f t="shared" si="333"/>
        <v>243</v>
      </c>
      <c r="HV9" s="535">
        <f t="shared" si="334"/>
        <v>250</v>
      </c>
      <c r="HW9" s="534">
        <f t="shared" si="335"/>
        <v>75</v>
      </c>
      <c r="HX9" s="522">
        <f t="shared" si="336"/>
        <v>77.5</v>
      </c>
      <c r="HY9" s="522">
        <f t="shared" si="337"/>
        <v>44</v>
      </c>
      <c r="HZ9" s="522">
        <f t="shared" si="338"/>
        <v>11</v>
      </c>
      <c r="IA9" s="522">
        <f t="shared" si="339"/>
        <v>115</v>
      </c>
      <c r="IB9" s="522">
        <f t="shared" si="340"/>
        <v>119</v>
      </c>
      <c r="IC9" s="522">
        <f t="shared" si="341"/>
        <v>32</v>
      </c>
      <c r="ID9" s="522">
        <f t="shared" si="342"/>
        <v>28</v>
      </c>
      <c r="IE9" s="522">
        <f t="shared" si="343"/>
        <v>30</v>
      </c>
      <c r="IF9" s="534">
        <f t="shared" si="344"/>
        <v>177</v>
      </c>
      <c r="IG9" s="522">
        <f t="shared" si="345"/>
        <v>229</v>
      </c>
      <c r="IH9" s="522">
        <f t="shared" si="346"/>
        <v>167</v>
      </c>
      <c r="II9" s="522">
        <f t="shared" si="347"/>
        <v>159</v>
      </c>
      <c r="IJ9" s="522">
        <f t="shared" si="348"/>
        <v>350</v>
      </c>
      <c r="IK9" s="522">
        <f t="shared" si="349"/>
        <v>359</v>
      </c>
      <c r="IL9" s="522">
        <f t="shared" si="350"/>
        <v>277</v>
      </c>
      <c r="IM9" s="522">
        <f t="shared" si="351"/>
        <v>271</v>
      </c>
      <c r="IN9" s="522">
        <f t="shared" si="352"/>
        <v>280</v>
      </c>
      <c r="IO9" s="533">
        <v>74</v>
      </c>
      <c r="IP9" s="519">
        <v>119</v>
      </c>
      <c r="IQ9" s="519">
        <v>86</v>
      </c>
      <c r="IR9" s="519">
        <v>103</v>
      </c>
      <c r="IS9" s="504">
        <v>146</v>
      </c>
      <c r="IT9" s="504">
        <v>143</v>
      </c>
      <c r="IU9" s="504">
        <v>144</v>
      </c>
      <c r="IV9" s="504">
        <v>145</v>
      </c>
      <c r="IW9" s="504">
        <v>146</v>
      </c>
      <c r="IX9" s="533">
        <v>38</v>
      </c>
      <c r="IY9" s="504">
        <v>43</v>
      </c>
      <c r="IZ9" s="504">
        <v>12</v>
      </c>
      <c r="JA9" s="504">
        <v>6</v>
      </c>
      <c r="JB9" s="504">
        <v>35</v>
      </c>
      <c r="JC9" s="504">
        <v>44</v>
      </c>
      <c r="JD9" s="504">
        <v>7</v>
      </c>
      <c r="JE9" s="504">
        <v>7</v>
      </c>
      <c r="JF9" s="504">
        <v>6</v>
      </c>
      <c r="JG9" s="534">
        <f t="shared" si="353"/>
        <v>112</v>
      </c>
      <c r="JH9" s="522">
        <f t="shared" si="354"/>
        <v>162</v>
      </c>
      <c r="JI9" s="522">
        <f t="shared" si="355"/>
        <v>98</v>
      </c>
      <c r="JJ9" s="522">
        <f t="shared" si="356"/>
        <v>109</v>
      </c>
      <c r="JK9" s="522">
        <f t="shared" si="357"/>
        <v>181</v>
      </c>
      <c r="JL9" s="522">
        <f t="shared" si="358"/>
        <v>187</v>
      </c>
      <c r="JM9" s="522">
        <f t="shared" si="359"/>
        <v>151</v>
      </c>
      <c r="JN9" s="522">
        <f t="shared" si="360"/>
        <v>152</v>
      </c>
      <c r="JO9" s="522">
        <f t="shared" si="360"/>
        <v>152</v>
      </c>
      <c r="JP9" s="533">
        <v>28</v>
      </c>
      <c r="JQ9" s="519">
        <f>(((JR9-JP9)/2)+JP9)</f>
        <v>32.5</v>
      </c>
      <c r="JR9" s="519">
        <v>37</v>
      </c>
      <c r="JS9" s="519">
        <v>45</v>
      </c>
      <c r="JT9" s="504">
        <v>89</v>
      </c>
      <c r="JU9" s="504">
        <v>97</v>
      </c>
      <c r="JV9" s="504">
        <v>101</v>
      </c>
      <c r="JW9" s="504">
        <v>98</v>
      </c>
      <c r="JX9" s="504">
        <v>104</v>
      </c>
      <c r="JY9" s="533">
        <v>37</v>
      </c>
      <c r="JZ9" s="504">
        <f>(((KA9-JY9)/2)+JY9)</f>
        <v>34.5</v>
      </c>
      <c r="KA9" s="504">
        <v>32</v>
      </c>
      <c r="KB9" s="504">
        <v>5</v>
      </c>
      <c r="KC9" s="504">
        <v>80</v>
      </c>
      <c r="KD9" s="504">
        <v>75</v>
      </c>
      <c r="KE9" s="504">
        <v>25</v>
      </c>
      <c r="KF9" s="504">
        <v>21</v>
      </c>
      <c r="KG9" s="504">
        <v>24</v>
      </c>
      <c r="KH9" s="534">
        <f t="shared" si="361"/>
        <v>65</v>
      </c>
      <c r="KI9" s="522">
        <f t="shared" si="362"/>
        <v>67</v>
      </c>
      <c r="KJ9" s="522">
        <f t="shared" si="363"/>
        <v>69</v>
      </c>
      <c r="KK9" s="522">
        <f t="shared" si="364"/>
        <v>50</v>
      </c>
      <c r="KL9" s="522">
        <f t="shared" si="365"/>
        <v>169</v>
      </c>
      <c r="KM9" s="522">
        <f t="shared" si="366"/>
        <v>172</v>
      </c>
      <c r="KN9" s="522">
        <f t="shared" si="367"/>
        <v>126</v>
      </c>
      <c r="KO9" s="522">
        <f t="shared" si="368"/>
        <v>119</v>
      </c>
      <c r="KP9" s="522">
        <f t="shared" si="368"/>
        <v>128</v>
      </c>
      <c r="KQ9" s="534">
        <f t="shared" si="369"/>
        <v>195</v>
      </c>
      <c r="KR9" s="523">
        <f t="shared" si="370"/>
        <v>228</v>
      </c>
      <c r="KS9" s="523">
        <f t="shared" si="371"/>
        <v>236</v>
      </c>
      <c r="KT9" s="523">
        <f t="shared" si="372"/>
        <v>257</v>
      </c>
      <c r="KU9" s="535">
        <f t="shared" si="373"/>
        <v>273</v>
      </c>
      <c r="KV9" s="535">
        <f t="shared" si="374"/>
        <v>298</v>
      </c>
      <c r="KW9" s="535">
        <f t="shared" si="375"/>
        <v>284</v>
      </c>
      <c r="KX9" s="535">
        <f t="shared" si="376"/>
        <v>287</v>
      </c>
      <c r="KY9" s="535">
        <f t="shared" si="377"/>
        <v>274</v>
      </c>
      <c r="KZ9" s="534">
        <f t="shared" si="378"/>
        <v>115</v>
      </c>
      <c r="LA9" s="522">
        <f t="shared" si="379"/>
        <v>107</v>
      </c>
      <c r="LB9" s="522">
        <f t="shared" si="380"/>
        <v>86</v>
      </c>
      <c r="LC9" s="522">
        <f t="shared" si="381"/>
        <v>39</v>
      </c>
      <c r="LD9" s="522">
        <f t="shared" si="382"/>
        <v>234</v>
      </c>
      <c r="LE9" s="522">
        <f t="shared" si="383"/>
        <v>190</v>
      </c>
      <c r="LF9" s="522">
        <f t="shared" si="384"/>
        <v>77</v>
      </c>
      <c r="LG9" s="522">
        <f t="shared" si="385"/>
        <v>66</v>
      </c>
      <c r="LH9" s="522">
        <f t="shared" si="386"/>
        <v>63</v>
      </c>
      <c r="LI9" s="534">
        <f t="shared" si="387"/>
        <v>310</v>
      </c>
      <c r="LJ9" s="522">
        <f t="shared" si="388"/>
        <v>335</v>
      </c>
      <c r="LK9" s="522">
        <f t="shared" si="389"/>
        <v>322</v>
      </c>
      <c r="LL9" s="522">
        <f t="shared" si="390"/>
        <v>296</v>
      </c>
      <c r="LM9" s="522">
        <f t="shared" si="391"/>
        <v>507</v>
      </c>
      <c r="LN9" s="522">
        <f t="shared" si="392"/>
        <v>488</v>
      </c>
      <c r="LO9" s="522">
        <f t="shared" si="393"/>
        <v>361</v>
      </c>
      <c r="LP9" s="522">
        <f t="shared" si="394"/>
        <v>353</v>
      </c>
      <c r="LQ9" s="522">
        <f t="shared" si="395"/>
        <v>337</v>
      </c>
      <c r="LR9" s="533">
        <v>137</v>
      </c>
      <c r="LS9" s="519">
        <v>158</v>
      </c>
      <c r="LT9" s="519">
        <v>166</v>
      </c>
      <c r="LU9" s="519">
        <v>178</v>
      </c>
      <c r="LV9" s="504">
        <v>184</v>
      </c>
      <c r="LW9" s="504">
        <v>195</v>
      </c>
      <c r="LX9" s="504">
        <v>181</v>
      </c>
      <c r="LY9" s="504">
        <v>178</v>
      </c>
      <c r="LZ9" s="504">
        <v>181</v>
      </c>
      <c r="MA9" s="533">
        <v>91</v>
      </c>
      <c r="MB9" s="504">
        <v>83</v>
      </c>
      <c r="MC9" s="504">
        <v>62</v>
      </c>
      <c r="MD9" s="504">
        <v>28</v>
      </c>
      <c r="ME9" s="504">
        <v>143</v>
      </c>
      <c r="MF9" s="504">
        <v>106</v>
      </c>
      <c r="MG9" s="504">
        <v>31</v>
      </c>
      <c r="MH9" s="504">
        <v>25</v>
      </c>
      <c r="MI9" s="504">
        <v>22</v>
      </c>
      <c r="MJ9" s="534">
        <f t="shared" si="396"/>
        <v>228</v>
      </c>
      <c r="MK9" s="522">
        <f t="shared" si="397"/>
        <v>241</v>
      </c>
      <c r="ML9" s="522">
        <f t="shared" si="398"/>
        <v>228</v>
      </c>
      <c r="MM9" s="522">
        <f t="shared" si="399"/>
        <v>206</v>
      </c>
      <c r="MN9" s="522">
        <f t="shared" si="400"/>
        <v>327</v>
      </c>
      <c r="MO9" s="522">
        <f t="shared" si="401"/>
        <v>301</v>
      </c>
      <c r="MP9" s="522">
        <f t="shared" si="402"/>
        <v>212</v>
      </c>
      <c r="MQ9" s="522">
        <f t="shared" si="403"/>
        <v>203</v>
      </c>
      <c r="MR9" s="522">
        <f t="shared" si="403"/>
        <v>203</v>
      </c>
      <c r="MS9" s="533">
        <v>2</v>
      </c>
      <c r="MT9" s="519">
        <v>3</v>
      </c>
      <c r="MU9" s="519">
        <v>2</v>
      </c>
      <c r="MV9" s="519">
        <v>1</v>
      </c>
      <c r="MW9" s="504">
        <v>6</v>
      </c>
      <c r="MX9" s="504">
        <v>7</v>
      </c>
      <c r="MY9" s="504">
        <v>5</v>
      </c>
      <c r="MZ9" s="504">
        <v>6</v>
      </c>
      <c r="NA9" s="504">
        <v>4</v>
      </c>
      <c r="NB9" s="533">
        <v>2</v>
      </c>
      <c r="NC9" s="504">
        <v>0</v>
      </c>
      <c r="ND9" s="504"/>
      <c r="NE9" s="504"/>
      <c r="NF9" s="504">
        <v>0</v>
      </c>
      <c r="NG9" s="504">
        <v>0</v>
      </c>
      <c r="NH9" s="504"/>
      <c r="NI9" s="504"/>
      <c r="NJ9" s="504"/>
      <c r="NK9" s="534">
        <f t="shared" si="404"/>
        <v>4</v>
      </c>
      <c r="NL9" s="522">
        <f t="shared" si="405"/>
        <v>3</v>
      </c>
      <c r="NM9" s="522">
        <f t="shared" si="406"/>
        <v>2</v>
      </c>
      <c r="NN9" s="522">
        <f t="shared" si="407"/>
        <v>1</v>
      </c>
      <c r="NO9" s="522">
        <f t="shared" si="408"/>
        <v>6</v>
      </c>
      <c r="NP9" s="522">
        <f t="shared" si="409"/>
        <v>7</v>
      </c>
      <c r="NQ9" s="522">
        <f t="shared" si="410"/>
        <v>5</v>
      </c>
      <c r="NR9" s="522">
        <f t="shared" si="411"/>
        <v>6</v>
      </c>
      <c r="NS9" s="522">
        <f t="shared" si="411"/>
        <v>4</v>
      </c>
      <c r="NT9" s="533">
        <v>56</v>
      </c>
      <c r="NU9" s="519">
        <v>67</v>
      </c>
      <c r="NV9" s="519">
        <v>68</v>
      </c>
      <c r="NW9" s="519">
        <v>78</v>
      </c>
      <c r="NX9" s="504">
        <v>83</v>
      </c>
      <c r="NY9" s="504">
        <v>96</v>
      </c>
      <c r="NZ9" s="504">
        <v>98</v>
      </c>
      <c r="OA9" s="504">
        <v>103</v>
      </c>
      <c r="OB9" s="522">
        <v>89</v>
      </c>
      <c r="OC9" s="533">
        <v>22</v>
      </c>
      <c r="OD9" s="504">
        <v>24</v>
      </c>
      <c r="OE9" s="504">
        <v>24</v>
      </c>
      <c r="OF9" s="504">
        <v>11</v>
      </c>
      <c r="OG9" s="504">
        <v>91</v>
      </c>
      <c r="OH9" s="504">
        <v>84</v>
      </c>
      <c r="OI9" s="504">
        <v>46</v>
      </c>
      <c r="OJ9" s="504">
        <v>41</v>
      </c>
      <c r="OK9" s="522">
        <v>41</v>
      </c>
      <c r="OL9" s="534">
        <f t="shared" si="412"/>
        <v>78</v>
      </c>
      <c r="OM9" s="522">
        <f t="shared" si="413"/>
        <v>91</v>
      </c>
      <c r="ON9" s="522">
        <f t="shared" si="414"/>
        <v>92</v>
      </c>
      <c r="OO9" s="522">
        <f t="shared" si="415"/>
        <v>89</v>
      </c>
      <c r="OP9" s="522">
        <f t="shared" si="416"/>
        <v>174</v>
      </c>
      <c r="OQ9" s="522">
        <f t="shared" si="417"/>
        <v>180</v>
      </c>
      <c r="OR9" s="522">
        <f t="shared" si="418"/>
        <v>144</v>
      </c>
      <c r="OS9" s="522">
        <f t="shared" si="419"/>
        <v>144</v>
      </c>
      <c r="OT9" s="522">
        <f t="shared" si="419"/>
        <v>130</v>
      </c>
    </row>
    <row r="10" spans="1:411" s="12" customFormat="1" x14ac:dyDescent="0.2">
      <c r="A10" s="11" t="s">
        <v>7</v>
      </c>
      <c r="B10" s="34">
        <f t="shared" si="230"/>
        <v>13872</v>
      </c>
      <c r="C10" s="34">
        <f t="shared" si="231"/>
        <v>15960</v>
      </c>
      <c r="D10" s="34">
        <f t="shared" si="232"/>
        <v>14954.666666666668</v>
      </c>
      <c r="E10" s="34">
        <f t="shared" si="233"/>
        <v>15074.333333333334</v>
      </c>
      <c r="F10" s="34">
        <f t="shared" si="234"/>
        <v>16924</v>
      </c>
      <c r="G10" s="34">
        <f t="shared" si="235"/>
        <v>17317</v>
      </c>
      <c r="H10" s="34">
        <f t="shared" si="236"/>
        <v>18278</v>
      </c>
      <c r="I10" s="34">
        <f t="shared" si="237"/>
        <v>18201</v>
      </c>
      <c r="J10" s="34">
        <f t="shared" si="238"/>
        <v>19300</v>
      </c>
      <c r="K10" s="34">
        <f t="shared" si="239"/>
        <v>19455</v>
      </c>
      <c r="L10" s="34">
        <f t="shared" si="240"/>
        <v>19791</v>
      </c>
      <c r="M10" s="35">
        <f t="shared" si="241"/>
        <v>16631</v>
      </c>
      <c r="N10" s="29">
        <f t="shared" si="242"/>
        <v>18010</v>
      </c>
      <c r="O10" s="29">
        <f t="shared" si="243"/>
        <v>18738</v>
      </c>
      <c r="P10" s="29">
        <f t="shared" si="244"/>
        <v>18701</v>
      </c>
      <c r="Q10" s="29">
        <f t="shared" si="245"/>
        <v>26959</v>
      </c>
      <c r="R10" s="29">
        <f t="shared" si="246"/>
        <v>24782</v>
      </c>
      <c r="S10" s="29">
        <f t="shared" si="247"/>
        <v>26072</v>
      </c>
      <c r="T10" s="29">
        <f t="shared" si="248"/>
        <v>27088</v>
      </c>
      <c r="U10" s="29">
        <f t="shared" si="249"/>
        <v>28185</v>
      </c>
      <c r="V10" s="29">
        <f t="shared" si="250"/>
        <v>29233</v>
      </c>
      <c r="W10" s="29">
        <f t="shared" si="251"/>
        <v>25485</v>
      </c>
      <c r="X10" s="35">
        <f t="shared" si="252"/>
        <v>30503</v>
      </c>
      <c r="Y10" s="29">
        <f t="shared" si="253"/>
        <v>33970</v>
      </c>
      <c r="Z10" s="29">
        <f t="shared" si="254"/>
        <v>33692.666666666672</v>
      </c>
      <c r="AA10" s="29">
        <f t="shared" si="255"/>
        <v>33775.333333333328</v>
      </c>
      <c r="AB10" s="29">
        <f t="shared" si="256"/>
        <v>43883</v>
      </c>
      <c r="AC10" s="29">
        <f t="shared" si="257"/>
        <v>42099</v>
      </c>
      <c r="AD10" s="29">
        <f t="shared" si="258"/>
        <v>44350</v>
      </c>
      <c r="AE10" s="29">
        <f t="shared" si="259"/>
        <v>45289</v>
      </c>
      <c r="AF10" s="29">
        <f t="shared" si="260"/>
        <v>47485</v>
      </c>
      <c r="AG10" s="29">
        <f t="shared" si="261"/>
        <v>48688</v>
      </c>
      <c r="AH10" s="29">
        <f t="shared" si="262"/>
        <v>45276</v>
      </c>
      <c r="AI10" s="42">
        <v>4630</v>
      </c>
      <c r="AJ10" s="31">
        <v>5165</v>
      </c>
      <c r="AK10" s="31">
        <v>4750</v>
      </c>
      <c r="AL10" s="31">
        <v>4569</v>
      </c>
      <c r="AM10" s="32">
        <v>4925</v>
      </c>
      <c r="AN10" s="32">
        <v>5020</v>
      </c>
      <c r="AO10" s="32">
        <v>5250</v>
      </c>
      <c r="AP10" s="32">
        <v>5315</v>
      </c>
      <c r="AQ10" s="32">
        <v>5690</v>
      </c>
      <c r="AR10" s="32">
        <v>5879</v>
      </c>
      <c r="AS10" s="32">
        <v>5979</v>
      </c>
      <c r="AT10" s="42">
        <v>11537</v>
      </c>
      <c r="AU10" s="32">
        <v>13528</v>
      </c>
      <c r="AV10" s="32">
        <v>12906</v>
      </c>
      <c r="AW10" s="32">
        <v>12287</v>
      </c>
      <c r="AX10" s="32">
        <v>18342</v>
      </c>
      <c r="AY10" s="32">
        <v>16921</v>
      </c>
      <c r="AZ10" s="32">
        <v>17953</v>
      </c>
      <c r="BA10" s="32">
        <v>18327</v>
      </c>
      <c r="BB10" s="32">
        <v>19250</v>
      </c>
      <c r="BC10" s="32">
        <v>18327</v>
      </c>
      <c r="BD10" s="32">
        <v>15236</v>
      </c>
      <c r="BE10" s="33">
        <f t="shared" si="263"/>
        <v>16281</v>
      </c>
      <c r="BF10" s="30">
        <f t="shared" si="264"/>
        <v>18811</v>
      </c>
      <c r="BG10" s="30">
        <f t="shared" si="265"/>
        <v>17903</v>
      </c>
      <c r="BH10" s="30">
        <f t="shared" si="266"/>
        <v>17029</v>
      </c>
      <c r="BI10" s="30">
        <f t="shared" si="267"/>
        <v>23267</v>
      </c>
      <c r="BJ10" s="30">
        <f t="shared" si="268"/>
        <v>21941</v>
      </c>
      <c r="BK10" s="30">
        <f t="shared" si="269"/>
        <v>23203</v>
      </c>
      <c r="BL10" s="30">
        <f t="shared" si="270"/>
        <v>23642</v>
      </c>
      <c r="BM10" s="30">
        <f t="shared" si="271"/>
        <v>24940</v>
      </c>
      <c r="BN10" s="30">
        <f t="shared" si="272"/>
        <v>24206</v>
      </c>
      <c r="BO10" s="30">
        <f t="shared" si="272"/>
        <v>21215</v>
      </c>
      <c r="BP10" s="117">
        <f t="shared" si="273"/>
        <v>11651</v>
      </c>
      <c r="BQ10" s="118">
        <f t="shared" si="274"/>
        <v>13646</v>
      </c>
      <c r="BR10" s="118">
        <f t="shared" si="275"/>
        <v>13153</v>
      </c>
      <c r="BS10" s="118">
        <f t="shared" si="276"/>
        <v>12460</v>
      </c>
      <c r="BT10" s="118">
        <f t="shared" si="277"/>
        <v>18342</v>
      </c>
      <c r="BU10" s="118">
        <f t="shared" si="278"/>
        <v>16921</v>
      </c>
      <c r="BV10" s="118">
        <f t="shared" si="279"/>
        <v>17953</v>
      </c>
      <c r="BW10" s="118">
        <f t="shared" si="280"/>
        <v>18327</v>
      </c>
      <c r="BX10" s="118">
        <f t="shared" si="281"/>
        <v>19250</v>
      </c>
      <c r="BY10" s="118">
        <f t="shared" si="282"/>
        <v>18327</v>
      </c>
      <c r="BZ10" s="118">
        <f t="shared" si="283"/>
        <v>15236</v>
      </c>
      <c r="CA10" s="119">
        <f t="shared" si="284"/>
        <v>2.5164146868250539</v>
      </c>
      <c r="CB10" s="120">
        <f t="shared" si="285"/>
        <v>2.6420135527589546</v>
      </c>
      <c r="CC10" s="120">
        <f t="shared" si="286"/>
        <v>2.7690526315789472</v>
      </c>
      <c r="CD10" s="120">
        <f t="shared" si="287"/>
        <v>2.7270737579339022</v>
      </c>
      <c r="CE10" s="120">
        <f t="shared" si="288"/>
        <v>3.7242639593908629</v>
      </c>
      <c r="CF10" s="120">
        <f t="shared" si="289"/>
        <v>3.3707171314741036</v>
      </c>
      <c r="CG10" s="120">
        <f t="shared" si="290"/>
        <v>3.4196190476190478</v>
      </c>
      <c r="CH10" s="120">
        <f t="shared" si="291"/>
        <v>3.4481655691439324</v>
      </c>
      <c r="CI10" s="120">
        <f t="shared" si="292"/>
        <v>3.3831282952548332</v>
      </c>
      <c r="CJ10" s="120">
        <f t="shared" si="293"/>
        <v>3.1173668991325054</v>
      </c>
      <c r="CK10" s="120">
        <f t="shared" si="293"/>
        <v>2.5482522160896472</v>
      </c>
      <c r="CL10" s="70" t="s">
        <v>36</v>
      </c>
      <c r="CM10" s="39" t="s">
        <v>36</v>
      </c>
      <c r="CN10" s="39" t="s">
        <v>36</v>
      </c>
      <c r="CO10" s="39" t="s">
        <v>36</v>
      </c>
      <c r="CP10" s="14" t="s">
        <v>36</v>
      </c>
      <c r="CQ10" s="14" t="s">
        <v>36</v>
      </c>
      <c r="CR10" s="14" t="s">
        <v>36</v>
      </c>
      <c r="CS10" s="14" t="s">
        <v>36</v>
      </c>
      <c r="CT10" s="14" t="s">
        <v>36</v>
      </c>
      <c r="CU10" s="14" t="s">
        <v>36</v>
      </c>
      <c r="CV10" s="14" t="s">
        <v>36</v>
      </c>
      <c r="CW10" s="42">
        <v>114</v>
      </c>
      <c r="CX10" s="32">
        <v>118</v>
      </c>
      <c r="CY10" s="32">
        <v>247</v>
      </c>
      <c r="CZ10" s="32">
        <v>173</v>
      </c>
      <c r="DA10" s="32">
        <v>0</v>
      </c>
      <c r="DB10" s="32">
        <v>0</v>
      </c>
      <c r="DC10" s="32"/>
      <c r="DD10" s="32"/>
      <c r="DE10" s="30"/>
      <c r="DF10" s="444"/>
      <c r="DG10" s="444"/>
      <c r="DH10" s="33">
        <f t="shared" si="294"/>
        <v>114</v>
      </c>
      <c r="DI10" s="30">
        <f t="shared" si="295"/>
        <v>118</v>
      </c>
      <c r="DJ10" s="30">
        <f t="shared" si="296"/>
        <v>247</v>
      </c>
      <c r="DK10" s="30">
        <f t="shared" si="297"/>
        <v>173</v>
      </c>
      <c r="DL10" s="30">
        <f t="shared" si="298"/>
        <v>0</v>
      </c>
      <c r="DM10" s="30">
        <f t="shared" si="299"/>
        <v>0</v>
      </c>
      <c r="DN10" s="30">
        <f t="shared" si="300"/>
        <v>0</v>
      </c>
      <c r="DO10" s="30">
        <f t="shared" si="301"/>
        <v>0</v>
      </c>
      <c r="DP10" s="30">
        <f t="shared" si="302"/>
        <v>0</v>
      </c>
      <c r="DQ10" s="30">
        <f t="shared" si="303"/>
        <v>0</v>
      </c>
      <c r="DR10" s="30">
        <f t="shared" si="303"/>
        <v>0</v>
      </c>
      <c r="DS10" s="461">
        <v>376</v>
      </c>
      <c r="DT10" s="444">
        <v>375</v>
      </c>
      <c r="DU10" s="462">
        <v>158</v>
      </c>
      <c r="DV10" s="462">
        <v>135</v>
      </c>
      <c r="DW10" s="468">
        <f t="shared" si="304"/>
        <v>534</v>
      </c>
      <c r="DX10" s="468">
        <f t="shared" si="304"/>
        <v>510</v>
      </c>
      <c r="DY10" s="461">
        <v>970</v>
      </c>
      <c r="DZ10" s="444">
        <v>1265</v>
      </c>
      <c r="EA10" s="462">
        <v>3183</v>
      </c>
      <c r="EB10" s="462">
        <v>3239</v>
      </c>
      <c r="EC10" s="468">
        <f t="shared" si="305"/>
        <v>4153</v>
      </c>
      <c r="ED10" s="468">
        <f t="shared" si="305"/>
        <v>4504</v>
      </c>
      <c r="EE10" s="461">
        <v>1261</v>
      </c>
      <c r="EF10" s="444">
        <v>1236</v>
      </c>
      <c r="EG10" s="462">
        <v>10</v>
      </c>
      <c r="EH10" s="462">
        <v>36</v>
      </c>
      <c r="EI10" s="468">
        <f t="shared" si="306"/>
        <v>1271</v>
      </c>
      <c r="EJ10" s="468">
        <f t="shared" si="306"/>
        <v>1272</v>
      </c>
      <c r="EK10" s="461">
        <v>1277</v>
      </c>
      <c r="EL10" s="444">
        <v>1291</v>
      </c>
      <c r="EM10" s="462">
        <v>148</v>
      </c>
      <c r="EN10" s="462">
        <v>116</v>
      </c>
      <c r="EO10" s="468">
        <f t="shared" si="307"/>
        <v>1425</v>
      </c>
      <c r="EP10" s="468">
        <f t="shared" si="307"/>
        <v>1407</v>
      </c>
      <c r="EQ10" s="461">
        <v>1194</v>
      </c>
      <c r="ER10" s="444">
        <v>1215</v>
      </c>
      <c r="ES10" s="462">
        <v>316</v>
      </c>
      <c r="ET10" s="462">
        <v>326</v>
      </c>
      <c r="EU10" s="468">
        <f t="shared" si="308"/>
        <v>1510</v>
      </c>
      <c r="EV10" s="468">
        <f t="shared" si="308"/>
        <v>1541</v>
      </c>
      <c r="EW10" s="461">
        <v>1414</v>
      </c>
      <c r="EX10" s="444">
        <v>1405</v>
      </c>
      <c r="EY10" s="462">
        <v>599</v>
      </c>
      <c r="EZ10" s="462">
        <v>609</v>
      </c>
      <c r="FA10" s="468">
        <f t="shared" si="309"/>
        <v>2013</v>
      </c>
      <c r="FB10" s="468">
        <f t="shared" si="309"/>
        <v>2014</v>
      </c>
      <c r="FC10" s="461">
        <v>62</v>
      </c>
      <c r="FD10" s="444">
        <v>68</v>
      </c>
      <c r="FE10" s="462">
        <v>9</v>
      </c>
      <c r="FF10" s="462">
        <v>3</v>
      </c>
      <c r="FG10" s="468">
        <f t="shared" si="310"/>
        <v>71</v>
      </c>
      <c r="FH10" s="468">
        <f t="shared" si="311"/>
        <v>71</v>
      </c>
      <c r="FI10" s="461">
        <v>1678</v>
      </c>
      <c r="FJ10" s="444">
        <v>1628</v>
      </c>
      <c r="FK10" s="462">
        <v>1194</v>
      </c>
      <c r="FL10" s="462">
        <v>1232</v>
      </c>
      <c r="FM10" s="468">
        <f t="shared" si="312"/>
        <v>2872</v>
      </c>
      <c r="FN10" s="468">
        <f t="shared" si="312"/>
        <v>2860</v>
      </c>
      <c r="FO10" s="461">
        <v>95</v>
      </c>
      <c r="FP10" s="444">
        <v>86</v>
      </c>
      <c r="FQ10" s="462">
        <v>16</v>
      </c>
      <c r="FR10" s="462"/>
      <c r="FS10" s="468">
        <f t="shared" si="313"/>
        <v>111</v>
      </c>
      <c r="FT10" s="468">
        <f t="shared" si="313"/>
        <v>86</v>
      </c>
      <c r="FU10" s="461">
        <v>4416</v>
      </c>
      <c r="FV10" s="444">
        <v>4362</v>
      </c>
      <c r="FW10" s="462">
        <v>5214</v>
      </c>
      <c r="FX10" s="462">
        <v>4481</v>
      </c>
      <c r="FY10" s="468">
        <f t="shared" si="314"/>
        <v>9630</v>
      </c>
      <c r="FZ10" s="468">
        <f t="shared" si="314"/>
        <v>8843</v>
      </c>
      <c r="GA10" s="461">
        <v>761</v>
      </c>
      <c r="GB10" s="444">
        <v>809</v>
      </c>
      <c r="GC10" s="462">
        <v>32</v>
      </c>
      <c r="GD10" s="462">
        <v>41</v>
      </c>
      <c r="GE10" s="468">
        <f t="shared" si="315"/>
        <v>793</v>
      </c>
      <c r="GF10" s="468">
        <f t="shared" si="315"/>
        <v>850</v>
      </c>
      <c r="GG10" s="461">
        <v>72</v>
      </c>
      <c r="GH10" s="444">
        <v>72</v>
      </c>
      <c r="GI10" s="462">
        <v>27</v>
      </c>
      <c r="GJ10" s="462">
        <v>31</v>
      </c>
      <c r="GK10" s="327">
        <f t="shared" si="316"/>
        <v>99</v>
      </c>
      <c r="GL10" s="327">
        <f t="shared" si="316"/>
        <v>103</v>
      </c>
      <c r="GM10" s="533">
        <v>815</v>
      </c>
      <c r="GN10" s="519">
        <v>1036</v>
      </c>
      <c r="GO10" s="519">
        <f>(($GQ$7-$GN$7)/3)+GN10</f>
        <v>1056.6666666666667</v>
      </c>
      <c r="GP10" s="519">
        <f>(($GQ$7-$GN$7)/3)+GO10</f>
        <v>1077.3333333333335</v>
      </c>
      <c r="GQ10" s="504">
        <v>934</v>
      </c>
      <c r="GR10" s="504">
        <v>1087</v>
      </c>
      <c r="GS10" s="504">
        <v>1155</v>
      </c>
      <c r="GT10" s="504">
        <v>1146</v>
      </c>
      <c r="GU10" s="504">
        <v>1155</v>
      </c>
      <c r="GV10" s="533">
        <v>35</v>
      </c>
      <c r="GW10" s="504">
        <v>36</v>
      </c>
      <c r="GX10" s="504">
        <f>(($GZ$7-$GW$7)/3)+GW10</f>
        <v>38</v>
      </c>
      <c r="GY10" s="504">
        <f>(($GZ$7-$GW$7)/3)+GX10</f>
        <v>40</v>
      </c>
      <c r="GZ10" s="504">
        <v>46</v>
      </c>
      <c r="HA10" s="504">
        <v>64</v>
      </c>
      <c r="HB10" s="504">
        <v>55</v>
      </c>
      <c r="HC10" s="504">
        <v>12</v>
      </c>
      <c r="HD10" s="504">
        <v>8</v>
      </c>
      <c r="HE10" s="534">
        <f t="shared" si="317"/>
        <v>850</v>
      </c>
      <c r="HF10" s="522">
        <f t="shared" si="318"/>
        <v>1072</v>
      </c>
      <c r="HG10" s="522">
        <f t="shared" si="319"/>
        <v>1094.6666666666667</v>
      </c>
      <c r="HH10" s="522">
        <f t="shared" si="320"/>
        <v>1117.3333333333335</v>
      </c>
      <c r="HI10" s="522">
        <f t="shared" si="321"/>
        <v>980</v>
      </c>
      <c r="HJ10" s="522">
        <f t="shared" si="322"/>
        <v>1151</v>
      </c>
      <c r="HK10" s="522">
        <f t="shared" si="323"/>
        <v>1210</v>
      </c>
      <c r="HL10" s="522">
        <f t="shared" si="324"/>
        <v>1158</v>
      </c>
      <c r="HM10" s="522">
        <f t="shared" si="325"/>
        <v>1163</v>
      </c>
      <c r="HN10" s="534">
        <f t="shared" si="326"/>
        <v>3446</v>
      </c>
      <c r="HO10" s="523">
        <f t="shared" si="327"/>
        <v>4115</v>
      </c>
      <c r="HP10" s="523">
        <f t="shared" si="328"/>
        <v>4022</v>
      </c>
      <c r="HQ10" s="523">
        <f t="shared" si="329"/>
        <v>4502</v>
      </c>
      <c r="HR10" s="535">
        <f t="shared" si="330"/>
        <v>5621</v>
      </c>
      <c r="HS10" s="535">
        <f t="shared" si="331"/>
        <v>5752</v>
      </c>
      <c r="HT10" s="535">
        <f t="shared" si="332"/>
        <v>6224</v>
      </c>
      <c r="HU10" s="535">
        <f t="shared" si="333"/>
        <v>6354</v>
      </c>
      <c r="HV10" s="535">
        <f t="shared" si="334"/>
        <v>7030</v>
      </c>
      <c r="HW10" s="534">
        <f t="shared" si="335"/>
        <v>1286</v>
      </c>
      <c r="HX10" s="522">
        <f t="shared" si="336"/>
        <v>1065</v>
      </c>
      <c r="HY10" s="522">
        <f t="shared" si="337"/>
        <v>2003</v>
      </c>
      <c r="HZ10" s="522">
        <f t="shared" si="338"/>
        <v>2260</v>
      </c>
      <c r="IA10" s="522">
        <f t="shared" si="339"/>
        <v>3378</v>
      </c>
      <c r="IB10" s="522">
        <f t="shared" si="340"/>
        <v>2875</v>
      </c>
      <c r="IC10" s="522">
        <f t="shared" si="341"/>
        <v>2995</v>
      </c>
      <c r="ID10" s="522">
        <f t="shared" si="342"/>
        <v>3563</v>
      </c>
      <c r="IE10" s="522">
        <f t="shared" si="343"/>
        <v>3523</v>
      </c>
      <c r="IF10" s="534">
        <f t="shared" si="344"/>
        <v>4732</v>
      </c>
      <c r="IG10" s="522">
        <f t="shared" si="345"/>
        <v>5180</v>
      </c>
      <c r="IH10" s="522">
        <f t="shared" si="346"/>
        <v>6025</v>
      </c>
      <c r="II10" s="522">
        <f t="shared" si="347"/>
        <v>6762</v>
      </c>
      <c r="IJ10" s="522">
        <f t="shared" si="348"/>
        <v>8999</v>
      </c>
      <c r="IK10" s="522">
        <f t="shared" si="349"/>
        <v>8627</v>
      </c>
      <c r="IL10" s="522">
        <f t="shared" si="350"/>
        <v>9219</v>
      </c>
      <c r="IM10" s="522">
        <f t="shared" si="351"/>
        <v>9917</v>
      </c>
      <c r="IN10" s="522">
        <f t="shared" si="352"/>
        <v>10553</v>
      </c>
      <c r="IO10" s="533">
        <v>1962</v>
      </c>
      <c r="IP10" s="519">
        <v>2541</v>
      </c>
      <c r="IQ10" s="519">
        <v>2358</v>
      </c>
      <c r="IR10" s="519">
        <v>2631</v>
      </c>
      <c r="IS10" s="504">
        <v>3215</v>
      </c>
      <c r="IT10" s="504">
        <v>3294</v>
      </c>
      <c r="IU10" s="504">
        <v>3697</v>
      </c>
      <c r="IV10" s="504">
        <v>3834</v>
      </c>
      <c r="IW10" s="504">
        <v>4406</v>
      </c>
      <c r="IX10" s="533">
        <v>524</v>
      </c>
      <c r="IY10" s="504">
        <v>567</v>
      </c>
      <c r="IZ10" s="504">
        <v>1143</v>
      </c>
      <c r="JA10" s="504">
        <v>1186</v>
      </c>
      <c r="JB10" s="504">
        <v>1772</v>
      </c>
      <c r="JC10" s="504">
        <v>1363</v>
      </c>
      <c r="JD10" s="504">
        <v>1321</v>
      </c>
      <c r="JE10" s="504">
        <v>1751</v>
      </c>
      <c r="JF10" s="504">
        <v>1492</v>
      </c>
      <c r="JG10" s="534">
        <f t="shared" si="353"/>
        <v>2486</v>
      </c>
      <c r="JH10" s="522">
        <f t="shared" si="354"/>
        <v>3108</v>
      </c>
      <c r="JI10" s="522">
        <f t="shared" si="355"/>
        <v>3501</v>
      </c>
      <c r="JJ10" s="522">
        <f t="shared" si="356"/>
        <v>3817</v>
      </c>
      <c r="JK10" s="522">
        <f t="shared" si="357"/>
        <v>4987</v>
      </c>
      <c r="JL10" s="522">
        <f t="shared" si="358"/>
        <v>4657</v>
      </c>
      <c r="JM10" s="522">
        <f t="shared" si="359"/>
        <v>5018</v>
      </c>
      <c r="JN10" s="522">
        <f t="shared" si="360"/>
        <v>5585</v>
      </c>
      <c r="JO10" s="522">
        <f t="shared" si="360"/>
        <v>5898</v>
      </c>
      <c r="JP10" s="533">
        <v>1484</v>
      </c>
      <c r="JQ10" s="519">
        <f>(((JR10-JP10)/2)+JP10)</f>
        <v>1574</v>
      </c>
      <c r="JR10" s="519">
        <v>1664</v>
      </c>
      <c r="JS10" s="519">
        <v>1871</v>
      </c>
      <c r="JT10" s="504">
        <v>2406</v>
      </c>
      <c r="JU10" s="504">
        <v>2458</v>
      </c>
      <c r="JV10" s="504">
        <v>2527</v>
      </c>
      <c r="JW10" s="504">
        <v>2520</v>
      </c>
      <c r="JX10" s="504">
        <v>2624</v>
      </c>
      <c r="JY10" s="533">
        <v>762</v>
      </c>
      <c r="JZ10" s="504">
        <v>498</v>
      </c>
      <c r="KA10" s="504">
        <v>860</v>
      </c>
      <c r="KB10" s="504">
        <v>1074</v>
      </c>
      <c r="KC10" s="504">
        <v>1606</v>
      </c>
      <c r="KD10" s="504">
        <v>1512</v>
      </c>
      <c r="KE10" s="504">
        <v>1674</v>
      </c>
      <c r="KF10" s="504">
        <v>1812</v>
      </c>
      <c r="KG10" s="504">
        <v>2031</v>
      </c>
      <c r="KH10" s="534">
        <f t="shared" si="361"/>
        <v>2246</v>
      </c>
      <c r="KI10" s="522">
        <f t="shared" si="362"/>
        <v>2072</v>
      </c>
      <c r="KJ10" s="522">
        <f t="shared" si="363"/>
        <v>2524</v>
      </c>
      <c r="KK10" s="522">
        <f t="shared" si="364"/>
        <v>2945</v>
      </c>
      <c r="KL10" s="522">
        <f t="shared" si="365"/>
        <v>4012</v>
      </c>
      <c r="KM10" s="522">
        <f t="shared" si="366"/>
        <v>3970</v>
      </c>
      <c r="KN10" s="522">
        <f t="shared" si="367"/>
        <v>4201</v>
      </c>
      <c r="KO10" s="522">
        <f t="shared" si="368"/>
        <v>4332</v>
      </c>
      <c r="KP10" s="522">
        <f t="shared" si="368"/>
        <v>4655</v>
      </c>
      <c r="KQ10" s="534">
        <f t="shared" si="369"/>
        <v>4981</v>
      </c>
      <c r="KR10" s="523">
        <f t="shared" si="370"/>
        <v>5644</v>
      </c>
      <c r="KS10" s="523">
        <f t="shared" si="371"/>
        <v>5126</v>
      </c>
      <c r="KT10" s="523">
        <f t="shared" si="372"/>
        <v>4926</v>
      </c>
      <c r="KU10" s="535">
        <f t="shared" si="373"/>
        <v>5444</v>
      </c>
      <c r="KV10" s="535">
        <f t="shared" si="374"/>
        <v>5458</v>
      </c>
      <c r="KW10" s="535">
        <f t="shared" si="375"/>
        <v>5649</v>
      </c>
      <c r="KX10" s="535">
        <f t="shared" si="376"/>
        <v>5386</v>
      </c>
      <c r="KY10" s="535">
        <f t="shared" si="377"/>
        <v>5425</v>
      </c>
      <c r="KZ10" s="534">
        <f t="shared" si="378"/>
        <v>3659</v>
      </c>
      <c r="LA10" s="522">
        <f t="shared" si="379"/>
        <v>3263</v>
      </c>
      <c r="LB10" s="522">
        <f t="shared" si="380"/>
        <v>3544</v>
      </c>
      <c r="LC10" s="522">
        <f t="shared" si="381"/>
        <v>3941</v>
      </c>
      <c r="LD10" s="522">
        <f t="shared" si="382"/>
        <v>5193</v>
      </c>
      <c r="LE10" s="522">
        <f t="shared" si="383"/>
        <v>4922</v>
      </c>
      <c r="LF10" s="522">
        <f t="shared" si="384"/>
        <v>5069</v>
      </c>
      <c r="LG10" s="522">
        <f t="shared" si="385"/>
        <v>5186</v>
      </c>
      <c r="LH10" s="522">
        <f t="shared" si="386"/>
        <v>5404</v>
      </c>
      <c r="LI10" s="534">
        <f t="shared" si="387"/>
        <v>8640</v>
      </c>
      <c r="LJ10" s="522">
        <f t="shared" si="388"/>
        <v>8907</v>
      </c>
      <c r="LK10" s="522">
        <f t="shared" si="389"/>
        <v>8670</v>
      </c>
      <c r="LL10" s="522">
        <f t="shared" si="390"/>
        <v>8867</v>
      </c>
      <c r="LM10" s="522">
        <f t="shared" si="391"/>
        <v>10637</v>
      </c>
      <c r="LN10" s="522">
        <f t="shared" si="392"/>
        <v>10380</v>
      </c>
      <c r="LO10" s="522">
        <f t="shared" si="393"/>
        <v>10718</v>
      </c>
      <c r="LP10" s="522">
        <f t="shared" si="394"/>
        <v>10572</v>
      </c>
      <c r="LQ10" s="522">
        <f t="shared" si="395"/>
        <v>10829</v>
      </c>
      <c r="LR10" s="533">
        <v>3119</v>
      </c>
      <c r="LS10" s="519">
        <v>3378</v>
      </c>
      <c r="LT10" s="519">
        <v>3270</v>
      </c>
      <c r="LU10" s="519">
        <v>3131</v>
      </c>
      <c r="LV10" s="504">
        <v>3529</v>
      </c>
      <c r="LW10" s="504">
        <v>3518</v>
      </c>
      <c r="LX10" s="504">
        <v>3630</v>
      </c>
      <c r="LY10" s="504">
        <v>3465</v>
      </c>
      <c r="LZ10" s="504">
        <v>3471</v>
      </c>
      <c r="MA10" s="533">
        <v>2696</v>
      </c>
      <c r="MB10" s="504">
        <v>2343</v>
      </c>
      <c r="MC10" s="504">
        <v>2583</v>
      </c>
      <c r="MD10" s="504">
        <v>2826</v>
      </c>
      <c r="ME10" s="504">
        <v>4044</v>
      </c>
      <c r="MF10" s="504">
        <v>3813</v>
      </c>
      <c r="MG10" s="504">
        <v>3966</v>
      </c>
      <c r="MH10" s="504">
        <v>4019</v>
      </c>
      <c r="MI10" s="504">
        <v>4177</v>
      </c>
      <c r="MJ10" s="534">
        <f t="shared" si="396"/>
        <v>5815</v>
      </c>
      <c r="MK10" s="522">
        <f t="shared" si="397"/>
        <v>5721</v>
      </c>
      <c r="ML10" s="522">
        <f t="shared" si="398"/>
        <v>5853</v>
      </c>
      <c r="MM10" s="522">
        <f t="shared" si="399"/>
        <v>5957</v>
      </c>
      <c r="MN10" s="522">
        <f t="shared" si="400"/>
        <v>7573</v>
      </c>
      <c r="MO10" s="522">
        <f t="shared" si="401"/>
        <v>7331</v>
      </c>
      <c r="MP10" s="522">
        <f t="shared" si="402"/>
        <v>7596</v>
      </c>
      <c r="MQ10" s="522">
        <f t="shared" si="403"/>
        <v>7484</v>
      </c>
      <c r="MR10" s="522">
        <f t="shared" si="403"/>
        <v>7648</v>
      </c>
      <c r="MS10" s="533">
        <v>446</v>
      </c>
      <c r="MT10" s="519">
        <v>560</v>
      </c>
      <c r="MU10" s="519">
        <v>463</v>
      </c>
      <c r="MV10" s="519">
        <v>430</v>
      </c>
      <c r="MW10" s="504">
        <v>449</v>
      </c>
      <c r="MX10" s="504">
        <v>451</v>
      </c>
      <c r="MY10" s="504">
        <v>485</v>
      </c>
      <c r="MZ10" s="504">
        <v>465</v>
      </c>
      <c r="NA10" s="504">
        <v>475</v>
      </c>
      <c r="NB10" s="533">
        <v>132</v>
      </c>
      <c r="NC10" s="504">
        <v>82</v>
      </c>
      <c r="ND10" s="504">
        <v>101</v>
      </c>
      <c r="NE10" s="504">
        <v>142</v>
      </c>
      <c r="NF10" s="504">
        <v>176</v>
      </c>
      <c r="NG10" s="504">
        <v>91</v>
      </c>
      <c r="NH10" s="504">
        <v>67</v>
      </c>
      <c r="NI10" s="504">
        <v>100</v>
      </c>
      <c r="NJ10" s="504">
        <v>126</v>
      </c>
      <c r="NK10" s="534">
        <f t="shared" si="404"/>
        <v>578</v>
      </c>
      <c r="NL10" s="522">
        <f t="shared" si="405"/>
        <v>642</v>
      </c>
      <c r="NM10" s="522">
        <f t="shared" si="406"/>
        <v>564</v>
      </c>
      <c r="NN10" s="522">
        <f t="shared" si="407"/>
        <v>572</v>
      </c>
      <c r="NO10" s="522">
        <f t="shared" si="408"/>
        <v>625</v>
      </c>
      <c r="NP10" s="522">
        <f t="shared" si="409"/>
        <v>542</v>
      </c>
      <c r="NQ10" s="522">
        <f t="shared" si="410"/>
        <v>552</v>
      </c>
      <c r="NR10" s="522">
        <f t="shared" si="411"/>
        <v>565</v>
      </c>
      <c r="NS10" s="522">
        <f t="shared" si="411"/>
        <v>601</v>
      </c>
      <c r="NT10" s="533">
        <v>1416</v>
      </c>
      <c r="NU10" s="519">
        <v>1706</v>
      </c>
      <c r="NV10" s="519">
        <v>1393</v>
      </c>
      <c r="NW10" s="519">
        <v>1365</v>
      </c>
      <c r="NX10" s="504">
        <v>1466</v>
      </c>
      <c r="NY10" s="504">
        <v>1489</v>
      </c>
      <c r="NZ10" s="504">
        <v>1534</v>
      </c>
      <c r="OA10" s="504">
        <v>1456</v>
      </c>
      <c r="OB10" s="522">
        <v>1479</v>
      </c>
      <c r="OC10" s="533">
        <v>831</v>
      </c>
      <c r="OD10" s="504">
        <v>838</v>
      </c>
      <c r="OE10" s="504">
        <v>860</v>
      </c>
      <c r="OF10" s="504">
        <v>973</v>
      </c>
      <c r="OG10" s="504">
        <v>973</v>
      </c>
      <c r="OH10" s="504">
        <v>1018</v>
      </c>
      <c r="OI10" s="504">
        <v>1036</v>
      </c>
      <c r="OJ10" s="504">
        <v>1067</v>
      </c>
      <c r="OK10" s="522">
        <v>1101</v>
      </c>
      <c r="OL10" s="534">
        <f t="shared" si="412"/>
        <v>2247</v>
      </c>
      <c r="OM10" s="522">
        <f t="shared" si="413"/>
        <v>2544</v>
      </c>
      <c r="ON10" s="522">
        <f t="shared" si="414"/>
        <v>2253</v>
      </c>
      <c r="OO10" s="522">
        <f t="shared" si="415"/>
        <v>2338</v>
      </c>
      <c r="OP10" s="522">
        <f t="shared" si="416"/>
        <v>2439</v>
      </c>
      <c r="OQ10" s="522">
        <f t="shared" si="417"/>
        <v>2507</v>
      </c>
      <c r="OR10" s="522">
        <f t="shared" si="418"/>
        <v>2570</v>
      </c>
      <c r="OS10" s="522">
        <f t="shared" si="419"/>
        <v>2523</v>
      </c>
      <c r="OT10" s="522">
        <f t="shared" si="419"/>
        <v>2580</v>
      </c>
    </row>
    <row r="11" spans="1:411" s="12" customFormat="1" x14ac:dyDescent="0.2">
      <c r="A11" s="11" t="s">
        <v>8</v>
      </c>
      <c r="B11" s="34">
        <f t="shared" si="230"/>
        <v>3808</v>
      </c>
      <c r="C11" s="34">
        <f t="shared" si="231"/>
        <v>5681</v>
      </c>
      <c r="D11" s="34">
        <f t="shared" si="232"/>
        <v>6076</v>
      </c>
      <c r="E11" s="34">
        <f t="shared" si="233"/>
        <v>4985</v>
      </c>
      <c r="F11" s="34">
        <f t="shared" si="234"/>
        <v>7585</v>
      </c>
      <c r="G11" s="34">
        <f t="shared" si="235"/>
        <v>9252</v>
      </c>
      <c r="H11" s="34">
        <f t="shared" si="236"/>
        <v>3923</v>
      </c>
      <c r="I11" s="34">
        <f t="shared" si="237"/>
        <v>9627</v>
      </c>
      <c r="J11" s="34">
        <f t="shared" si="238"/>
        <v>5214</v>
      </c>
      <c r="K11" s="34">
        <f t="shared" si="239"/>
        <v>3996</v>
      </c>
      <c r="L11" s="34">
        <f t="shared" si="240"/>
        <v>4073</v>
      </c>
      <c r="M11" s="35">
        <f t="shared" si="241"/>
        <v>1961</v>
      </c>
      <c r="N11" s="29">
        <f t="shared" si="242"/>
        <v>4644</v>
      </c>
      <c r="O11" s="29">
        <f t="shared" si="243"/>
        <v>4455</v>
      </c>
      <c r="P11" s="29">
        <f t="shared" si="244"/>
        <v>3728</v>
      </c>
      <c r="Q11" s="29">
        <f t="shared" si="245"/>
        <v>8232</v>
      </c>
      <c r="R11" s="29">
        <f t="shared" si="246"/>
        <v>9417</v>
      </c>
      <c r="S11" s="29">
        <f t="shared" si="247"/>
        <v>3304</v>
      </c>
      <c r="T11" s="29">
        <f t="shared" si="248"/>
        <v>10429</v>
      </c>
      <c r="U11" s="29">
        <f t="shared" si="249"/>
        <v>3478</v>
      </c>
      <c r="V11" s="29">
        <f t="shared" si="250"/>
        <v>8145</v>
      </c>
      <c r="W11" s="29">
        <f t="shared" si="251"/>
        <v>2755</v>
      </c>
      <c r="X11" s="35">
        <f t="shared" si="252"/>
        <v>5769</v>
      </c>
      <c r="Y11" s="29">
        <f t="shared" si="253"/>
        <v>10325</v>
      </c>
      <c r="Z11" s="29">
        <f t="shared" si="254"/>
        <v>10531</v>
      </c>
      <c r="AA11" s="29">
        <f t="shared" si="255"/>
        <v>8713</v>
      </c>
      <c r="AB11" s="29">
        <f t="shared" si="256"/>
        <v>15817</v>
      </c>
      <c r="AC11" s="29">
        <f t="shared" si="257"/>
        <v>18669</v>
      </c>
      <c r="AD11" s="29">
        <f t="shared" si="258"/>
        <v>7227</v>
      </c>
      <c r="AE11" s="29">
        <f t="shared" si="259"/>
        <v>20056</v>
      </c>
      <c r="AF11" s="29">
        <f t="shared" si="260"/>
        <v>8692</v>
      </c>
      <c r="AG11" s="29">
        <f t="shared" si="261"/>
        <v>12141</v>
      </c>
      <c r="AH11" s="29">
        <f t="shared" si="262"/>
        <v>6828</v>
      </c>
      <c r="AI11" s="42">
        <v>1740</v>
      </c>
      <c r="AJ11" s="31">
        <v>2564</v>
      </c>
      <c r="AK11" s="31">
        <v>2661</v>
      </c>
      <c r="AL11" s="31">
        <v>2021</v>
      </c>
      <c r="AM11" s="106">
        <v>3131</v>
      </c>
      <c r="AN11" s="32">
        <v>3795</v>
      </c>
      <c r="AO11" s="32">
        <v>1510</v>
      </c>
      <c r="AP11" s="32">
        <v>3829</v>
      </c>
      <c r="AQ11" s="32">
        <v>1962</v>
      </c>
      <c r="AR11" s="32">
        <v>1392</v>
      </c>
      <c r="AS11" s="32">
        <v>1501</v>
      </c>
      <c r="AT11" s="42">
        <v>1340</v>
      </c>
      <c r="AU11" s="32">
        <v>3240</v>
      </c>
      <c r="AV11" s="32">
        <v>3086</v>
      </c>
      <c r="AW11" s="32">
        <v>2413</v>
      </c>
      <c r="AX11" s="32">
        <v>5823</v>
      </c>
      <c r="AY11" s="32">
        <v>6640</v>
      </c>
      <c r="AZ11" s="32">
        <v>1834</v>
      </c>
      <c r="BA11" s="32">
        <v>7077</v>
      </c>
      <c r="BB11" s="32">
        <v>1977</v>
      </c>
      <c r="BC11" s="32">
        <v>7077</v>
      </c>
      <c r="BD11" s="32">
        <v>1656</v>
      </c>
      <c r="BE11" s="33">
        <f t="shared" si="263"/>
        <v>3114</v>
      </c>
      <c r="BF11" s="30">
        <f t="shared" si="264"/>
        <v>5948</v>
      </c>
      <c r="BG11" s="30">
        <f t="shared" si="265"/>
        <v>5822</v>
      </c>
      <c r="BH11" s="30">
        <f t="shared" si="266"/>
        <v>4501</v>
      </c>
      <c r="BI11" s="30">
        <f t="shared" si="267"/>
        <v>8954</v>
      </c>
      <c r="BJ11" s="30">
        <f t="shared" si="268"/>
        <v>10440</v>
      </c>
      <c r="BK11" s="30">
        <f t="shared" si="269"/>
        <v>3344</v>
      </c>
      <c r="BL11" s="30">
        <f t="shared" si="270"/>
        <v>10906</v>
      </c>
      <c r="BM11" s="30">
        <f t="shared" si="271"/>
        <v>3939</v>
      </c>
      <c r="BN11" s="30">
        <f t="shared" si="272"/>
        <v>8469</v>
      </c>
      <c r="BO11" s="30">
        <f t="shared" si="272"/>
        <v>3157</v>
      </c>
      <c r="BP11" s="117">
        <f t="shared" si="273"/>
        <v>1374</v>
      </c>
      <c r="BQ11" s="118">
        <f t="shared" si="274"/>
        <v>3384</v>
      </c>
      <c r="BR11" s="118">
        <f t="shared" si="275"/>
        <v>3161</v>
      </c>
      <c r="BS11" s="118">
        <f t="shared" si="276"/>
        <v>2480</v>
      </c>
      <c r="BT11" s="118">
        <f t="shared" si="277"/>
        <v>5823</v>
      </c>
      <c r="BU11" s="118">
        <f t="shared" si="278"/>
        <v>6645</v>
      </c>
      <c r="BV11" s="118">
        <f t="shared" si="279"/>
        <v>1834</v>
      </c>
      <c r="BW11" s="118">
        <f t="shared" si="280"/>
        <v>7077</v>
      </c>
      <c r="BX11" s="118">
        <f t="shared" si="281"/>
        <v>1977</v>
      </c>
      <c r="BY11" s="118">
        <f t="shared" si="282"/>
        <v>7077</v>
      </c>
      <c r="BZ11" s="118">
        <f t="shared" si="283"/>
        <v>1656</v>
      </c>
      <c r="CA11" s="119">
        <f t="shared" si="284"/>
        <v>0.78965517241379313</v>
      </c>
      <c r="CB11" s="120">
        <f t="shared" si="285"/>
        <v>1.3198127925117005</v>
      </c>
      <c r="CC11" s="120">
        <f t="shared" si="286"/>
        <v>1.1878992859827133</v>
      </c>
      <c r="CD11" s="120">
        <f t="shared" si="287"/>
        <v>1.227115289460663</v>
      </c>
      <c r="CE11" s="120">
        <f t="shared" si="288"/>
        <v>1.8597892047269242</v>
      </c>
      <c r="CF11" s="120">
        <f t="shared" si="289"/>
        <v>1.7509881422924902</v>
      </c>
      <c r="CG11" s="120">
        <f t="shared" si="290"/>
        <v>1.2145695364238411</v>
      </c>
      <c r="CH11" s="120">
        <f t="shared" si="291"/>
        <v>1.8482632541133455</v>
      </c>
      <c r="CI11" s="120">
        <f t="shared" si="292"/>
        <v>1.0076452599388379</v>
      </c>
      <c r="CJ11" s="120">
        <f t="shared" si="293"/>
        <v>5.0840517241379306</v>
      </c>
      <c r="CK11" s="120">
        <f t="shared" si="293"/>
        <v>1.1032644903397735</v>
      </c>
      <c r="CL11" s="70" t="s">
        <v>36</v>
      </c>
      <c r="CM11" s="39" t="s">
        <v>36</v>
      </c>
      <c r="CN11" s="39" t="s">
        <v>36</v>
      </c>
      <c r="CO11" s="39" t="s">
        <v>36</v>
      </c>
      <c r="CP11" s="14" t="s">
        <v>36</v>
      </c>
      <c r="CQ11" s="14" t="s">
        <v>36</v>
      </c>
      <c r="CR11" s="14" t="s">
        <v>36</v>
      </c>
      <c r="CS11" s="14" t="s">
        <v>36</v>
      </c>
      <c r="CT11" s="14" t="s">
        <v>36</v>
      </c>
      <c r="CU11" s="14" t="s">
        <v>36</v>
      </c>
      <c r="CV11" s="14" t="s">
        <v>36</v>
      </c>
      <c r="CW11" s="42">
        <v>34</v>
      </c>
      <c r="CX11" s="32">
        <v>144</v>
      </c>
      <c r="CY11" s="32">
        <v>75</v>
      </c>
      <c r="CZ11" s="32">
        <v>67</v>
      </c>
      <c r="DA11" s="32">
        <v>0</v>
      </c>
      <c r="DB11" s="32">
        <v>5</v>
      </c>
      <c r="DC11" s="32"/>
      <c r="DD11" s="32"/>
      <c r="DE11" s="30"/>
      <c r="DF11" s="444"/>
      <c r="DG11" s="444"/>
      <c r="DH11" s="33">
        <f t="shared" si="294"/>
        <v>34</v>
      </c>
      <c r="DI11" s="30">
        <f t="shared" si="295"/>
        <v>144</v>
      </c>
      <c r="DJ11" s="30">
        <f t="shared" si="296"/>
        <v>75</v>
      </c>
      <c r="DK11" s="30">
        <f t="shared" si="297"/>
        <v>67</v>
      </c>
      <c r="DL11" s="30">
        <f t="shared" si="298"/>
        <v>0</v>
      </c>
      <c r="DM11" s="30">
        <f t="shared" si="299"/>
        <v>5</v>
      </c>
      <c r="DN11" s="30">
        <f t="shared" si="300"/>
        <v>0</v>
      </c>
      <c r="DO11" s="30">
        <f t="shared" si="301"/>
        <v>0</v>
      </c>
      <c r="DP11" s="30">
        <f t="shared" si="302"/>
        <v>0</v>
      </c>
      <c r="DQ11" s="30">
        <f t="shared" si="303"/>
        <v>0</v>
      </c>
      <c r="DR11" s="30">
        <f t="shared" si="303"/>
        <v>0</v>
      </c>
      <c r="DS11" s="461">
        <v>63</v>
      </c>
      <c r="DT11" s="444">
        <v>58</v>
      </c>
      <c r="DU11" s="462">
        <v>28</v>
      </c>
      <c r="DV11" s="462">
        <v>40</v>
      </c>
      <c r="DW11" s="468">
        <f t="shared" si="304"/>
        <v>91</v>
      </c>
      <c r="DX11" s="468">
        <f t="shared" si="304"/>
        <v>98</v>
      </c>
      <c r="DY11" s="461">
        <v>242</v>
      </c>
      <c r="DZ11" s="444">
        <v>297</v>
      </c>
      <c r="EA11" s="462">
        <v>236</v>
      </c>
      <c r="EB11" s="462">
        <v>284</v>
      </c>
      <c r="EC11" s="468">
        <f t="shared" si="305"/>
        <v>478</v>
      </c>
      <c r="ED11" s="468">
        <f t="shared" si="305"/>
        <v>581</v>
      </c>
      <c r="EE11" s="461">
        <v>592</v>
      </c>
      <c r="EF11" s="444">
        <v>553</v>
      </c>
      <c r="EG11" s="462">
        <v>8</v>
      </c>
      <c r="EH11" s="462">
        <v>20</v>
      </c>
      <c r="EI11" s="468">
        <f t="shared" si="306"/>
        <v>600</v>
      </c>
      <c r="EJ11" s="468">
        <f t="shared" si="306"/>
        <v>573</v>
      </c>
      <c r="EK11" s="461">
        <v>89</v>
      </c>
      <c r="EL11" s="444">
        <v>102</v>
      </c>
      <c r="EM11" s="462">
        <v>5</v>
      </c>
      <c r="EN11" s="462">
        <v>3</v>
      </c>
      <c r="EO11" s="468">
        <f t="shared" si="307"/>
        <v>94</v>
      </c>
      <c r="EP11" s="468">
        <f t="shared" si="307"/>
        <v>105</v>
      </c>
      <c r="EQ11" s="461">
        <v>203</v>
      </c>
      <c r="ER11" s="444">
        <v>172</v>
      </c>
      <c r="ES11" s="462">
        <v>128</v>
      </c>
      <c r="ET11" s="462">
        <v>81</v>
      </c>
      <c r="EU11" s="468">
        <f t="shared" si="308"/>
        <v>331</v>
      </c>
      <c r="EV11" s="468">
        <f t="shared" si="308"/>
        <v>253</v>
      </c>
      <c r="EW11" s="461">
        <v>105</v>
      </c>
      <c r="EX11" s="444">
        <v>102</v>
      </c>
      <c r="EY11" s="462">
        <v>84</v>
      </c>
      <c r="EZ11" s="462">
        <v>93</v>
      </c>
      <c r="FA11" s="468">
        <f t="shared" si="309"/>
        <v>189</v>
      </c>
      <c r="FB11" s="468">
        <f t="shared" si="309"/>
        <v>195</v>
      </c>
      <c r="FC11" s="461">
        <v>21</v>
      </c>
      <c r="FD11" s="444">
        <v>26</v>
      </c>
      <c r="FE11" s="462">
        <v>90</v>
      </c>
      <c r="FF11" s="462">
        <v>79</v>
      </c>
      <c r="FG11" s="468">
        <f t="shared" si="310"/>
        <v>111</v>
      </c>
      <c r="FH11" s="468">
        <f t="shared" si="311"/>
        <v>105</v>
      </c>
      <c r="FI11" s="461">
        <v>444</v>
      </c>
      <c r="FJ11" s="444">
        <v>464</v>
      </c>
      <c r="FK11" s="462">
        <v>132</v>
      </c>
      <c r="FL11" s="462">
        <v>182</v>
      </c>
      <c r="FM11" s="468">
        <f t="shared" si="312"/>
        <v>576</v>
      </c>
      <c r="FN11" s="468">
        <f t="shared" si="312"/>
        <v>646</v>
      </c>
      <c r="FO11" s="461">
        <v>7</v>
      </c>
      <c r="FP11" s="444">
        <v>5</v>
      </c>
      <c r="FQ11" s="462"/>
      <c r="FR11" s="462"/>
      <c r="FS11" s="468">
        <f t="shared" si="313"/>
        <v>7</v>
      </c>
      <c r="FT11" s="468">
        <f t="shared" si="313"/>
        <v>5</v>
      </c>
      <c r="FU11" s="461">
        <v>738</v>
      </c>
      <c r="FV11" s="444">
        <v>707</v>
      </c>
      <c r="FW11" s="462">
        <v>336</v>
      </c>
      <c r="FX11" s="462">
        <v>294</v>
      </c>
      <c r="FY11" s="468">
        <f t="shared" si="314"/>
        <v>1074</v>
      </c>
      <c r="FZ11" s="468">
        <f t="shared" si="314"/>
        <v>1001</v>
      </c>
      <c r="GA11" s="461">
        <v>100</v>
      </c>
      <c r="GB11" s="444">
        <v>86</v>
      </c>
      <c r="GC11" s="462">
        <v>2</v>
      </c>
      <c r="GD11" s="462">
        <v>23</v>
      </c>
      <c r="GE11" s="468">
        <f t="shared" si="315"/>
        <v>102</v>
      </c>
      <c r="GF11" s="468">
        <f t="shared" si="315"/>
        <v>109</v>
      </c>
      <c r="GG11" s="461"/>
      <c r="GH11" s="444"/>
      <c r="GI11" s="462">
        <v>19</v>
      </c>
      <c r="GJ11" s="462"/>
      <c r="GK11" s="327">
        <f t="shared" si="316"/>
        <v>19</v>
      </c>
      <c r="GL11" s="327">
        <f t="shared" si="316"/>
        <v>0</v>
      </c>
      <c r="GM11" s="533">
        <v>482</v>
      </c>
      <c r="GN11" s="519">
        <v>674</v>
      </c>
      <c r="GO11" s="519">
        <v>683</v>
      </c>
      <c r="GP11" s="519">
        <v>540</v>
      </c>
      <c r="GQ11" s="504">
        <v>842</v>
      </c>
      <c r="GR11" s="504">
        <v>984</v>
      </c>
      <c r="GS11" s="504">
        <v>326</v>
      </c>
      <c r="GT11" s="504">
        <v>1122</v>
      </c>
      <c r="GU11" s="504">
        <v>516</v>
      </c>
      <c r="GV11" s="533">
        <v>7</v>
      </c>
      <c r="GW11" s="504">
        <v>35</v>
      </c>
      <c r="GX11" s="504">
        <v>29</v>
      </c>
      <c r="GY11" s="504">
        <v>20</v>
      </c>
      <c r="GZ11" s="504">
        <v>36</v>
      </c>
      <c r="HA11" s="504">
        <v>63</v>
      </c>
      <c r="HB11" s="504">
        <v>2</v>
      </c>
      <c r="HC11" s="504">
        <v>76</v>
      </c>
      <c r="HD11" s="504">
        <v>5</v>
      </c>
      <c r="HE11" s="534">
        <f t="shared" si="317"/>
        <v>489</v>
      </c>
      <c r="HF11" s="522">
        <f t="shared" si="318"/>
        <v>709</v>
      </c>
      <c r="HG11" s="522">
        <f t="shared" si="319"/>
        <v>712</v>
      </c>
      <c r="HH11" s="522">
        <f t="shared" si="320"/>
        <v>560</v>
      </c>
      <c r="HI11" s="522">
        <f t="shared" si="321"/>
        <v>878</v>
      </c>
      <c r="HJ11" s="522">
        <f t="shared" si="322"/>
        <v>1047</v>
      </c>
      <c r="HK11" s="522">
        <f t="shared" si="323"/>
        <v>328</v>
      </c>
      <c r="HL11" s="522">
        <f t="shared" si="324"/>
        <v>1198</v>
      </c>
      <c r="HM11" s="522">
        <f t="shared" si="325"/>
        <v>521</v>
      </c>
      <c r="HN11" s="534">
        <f t="shared" si="326"/>
        <v>367</v>
      </c>
      <c r="HO11" s="523">
        <f t="shared" si="327"/>
        <v>704</v>
      </c>
      <c r="HP11" s="523">
        <f t="shared" si="328"/>
        <v>824</v>
      </c>
      <c r="HQ11" s="523">
        <f t="shared" si="329"/>
        <v>824</v>
      </c>
      <c r="HR11" s="535">
        <f t="shared" si="330"/>
        <v>1409</v>
      </c>
      <c r="HS11" s="535">
        <f t="shared" si="331"/>
        <v>1860</v>
      </c>
      <c r="HT11" s="535">
        <f t="shared" si="332"/>
        <v>829</v>
      </c>
      <c r="HU11" s="535">
        <f t="shared" si="333"/>
        <v>2003</v>
      </c>
      <c r="HV11" s="535">
        <f t="shared" si="334"/>
        <v>1172</v>
      </c>
      <c r="HW11" s="534">
        <f t="shared" si="335"/>
        <v>237</v>
      </c>
      <c r="HX11" s="522">
        <f t="shared" si="336"/>
        <v>575</v>
      </c>
      <c r="HY11" s="522">
        <f t="shared" si="337"/>
        <v>612</v>
      </c>
      <c r="HZ11" s="522">
        <f t="shared" si="338"/>
        <v>607</v>
      </c>
      <c r="IA11" s="522">
        <f t="shared" si="339"/>
        <v>1203</v>
      </c>
      <c r="IB11" s="522">
        <f t="shared" si="340"/>
        <v>1234</v>
      </c>
      <c r="IC11" s="522">
        <f t="shared" si="341"/>
        <v>803</v>
      </c>
      <c r="ID11" s="522">
        <f t="shared" si="342"/>
        <v>1517</v>
      </c>
      <c r="IE11" s="522">
        <f t="shared" si="343"/>
        <v>850</v>
      </c>
      <c r="IF11" s="534">
        <f t="shared" si="344"/>
        <v>604</v>
      </c>
      <c r="IG11" s="522">
        <f t="shared" si="345"/>
        <v>1279</v>
      </c>
      <c r="IH11" s="522">
        <f t="shared" si="346"/>
        <v>1436</v>
      </c>
      <c r="II11" s="522">
        <f t="shared" si="347"/>
        <v>1431</v>
      </c>
      <c r="IJ11" s="522">
        <f t="shared" si="348"/>
        <v>2612</v>
      </c>
      <c r="IK11" s="522">
        <f t="shared" si="349"/>
        <v>3094</v>
      </c>
      <c r="IL11" s="522">
        <f t="shared" si="350"/>
        <v>1632</v>
      </c>
      <c r="IM11" s="522">
        <f t="shared" si="351"/>
        <v>3520</v>
      </c>
      <c r="IN11" s="522">
        <f t="shared" si="352"/>
        <v>2022</v>
      </c>
      <c r="IO11" s="533">
        <v>253</v>
      </c>
      <c r="IP11" s="519">
        <v>512</v>
      </c>
      <c r="IQ11" s="519">
        <v>603</v>
      </c>
      <c r="IR11" s="519">
        <v>593</v>
      </c>
      <c r="IS11" s="504">
        <v>1153</v>
      </c>
      <c r="IT11" s="504">
        <v>1562</v>
      </c>
      <c r="IU11" s="504">
        <v>742</v>
      </c>
      <c r="IV11" s="504">
        <v>1651</v>
      </c>
      <c r="IW11" s="504">
        <v>1061</v>
      </c>
      <c r="IX11" s="533">
        <v>70</v>
      </c>
      <c r="IY11" s="504">
        <v>287</v>
      </c>
      <c r="IZ11" s="504">
        <v>301</v>
      </c>
      <c r="JA11" s="504">
        <v>330</v>
      </c>
      <c r="JB11" s="504">
        <v>738</v>
      </c>
      <c r="JC11" s="504">
        <v>658</v>
      </c>
      <c r="JD11" s="504">
        <v>383</v>
      </c>
      <c r="JE11" s="504">
        <v>765</v>
      </c>
      <c r="JF11" s="504">
        <v>328</v>
      </c>
      <c r="JG11" s="534">
        <f t="shared" si="353"/>
        <v>323</v>
      </c>
      <c r="JH11" s="522">
        <f t="shared" si="354"/>
        <v>799</v>
      </c>
      <c r="JI11" s="522">
        <f t="shared" si="355"/>
        <v>904</v>
      </c>
      <c r="JJ11" s="522">
        <f t="shared" si="356"/>
        <v>923</v>
      </c>
      <c r="JK11" s="522">
        <f t="shared" si="357"/>
        <v>1891</v>
      </c>
      <c r="JL11" s="522">
        <f t="shared" si="358"/>
        <v>2220</v>
      </c>
      <c r="JM11" s="522">
        <f t="shared" si="359"/>
        <v>1125</v>
      </c>
      <c r="JN11" s="522">
        <f t="shared" si="360"/>
        <v>2416</v>
      </c>
      <c r="JO11" s="522">
        <f t="shared" si="360"/>
        <v>1389</v>
      </c>
      <c r="JP11" s="533">
        <v>114</v>
      </c>
      <c r="JQ11" s="519">
        <v>192</v>
      </c>
      <c r="JR11" s="519">
        <v>221</v>
      </c>
      <c r="JS11" s="519">
        <v>231</v>
      </c>
      <c r="JT11" s="504">
        <v>256</v>
      </c>
      <c r="JU11" s="504">
        <v>298</v>
      </c>
      <c r="JV11" s="504">
        <v>87</v>
      </c>
      <c r="JW11" s="504">
        <v>352</v>
      </c>
      <c r="JX11" s="504">
        <v>111</v>
      </c>
      <c r="JY11" s="533">
        <v>167</v>
      </c>
      <c r="JZ11" s="504">
        <v>288</v>
      </c>
      <c r="KA11" s="504">
        <v>311</v>
      </c>
      <c r="KB11" s="504">
        <v>277</v>
      </c>
      <c r="KC11" s="504">
        <v>465</v>
      </c>
      <c r="KD11" s="504">
        <v>576</v>
      </c>
      <c r="KE11" s="504">
        <v>420</v>
      </c>
      <c r="KF11" s="504">
        <v>752</v>
      </c>
      <c r="KG11" s="504">
        <v>522</v>
      </c>
      <c r="KH11" s="534">
        <f t="shared" si="361"/>
        <v>281</v>
      </c>
      <c r="KI11" s="522">
        <f t="shared" si="362"/>
        <v>480</v>
      </c>
      <c r="KJ11" s="522">
        <f t="shared" si="363"/>
        <v>532</v>
      </c>
      <c r="KK11" s="522">
        <f t="shared" si="364"/>
        <v>508</v>
      </c>
      <c r="KL11" s="522">
        <f t="shared" si="365"/>
        <v>721</v>
      </c>
      <c r="KM11" s="522">
        <f t="shared" si="366"/>
        <v>874</v>
      </c>
      <c r="KN11" s="522">
        <f t="shared" si="367"/>
        <v>507</v>
      </c>
      <c r="KO11" s="522">
        <f t="shared" si="368"/>
        <v>1104</v>
      </c>
      <c r="KP11" s="522">
        <f t="shared" si="368"/>
        <v>633</v>
      </c>
      <c r="KQ11" s="534">
        <f t="shared" si="369"/>
        <v>1219</v>
      </c>
      <c r="KR11" s="523">
        <f t="shared" si="370"/>
        <v>1739</v>
      </c>
      <c r="KS11" s="523">
        <f t="shared" si="371"/>
        <v>1908</v>
      </c>
      <c r="KT11" s="523">
        <f t="shared" si="372"/>
        <v>1600</v>
      </c>
      <c r="KU11" s="535">
        <f t="shared" si="373"/>
        <v>2203</v>
      </c>
      <c r="KV11" s="535">
        <f t="shared" si="374"/>
        <v>2613</v>
      </c>
      <c r="KW11" s="535">
        <f t="shared" si="375"/>
        <v>1258</v>
      </c>
      <c r="KX11" s="535">
        <f t="shared" si="376"/>
        <v>2673</v>
      </c>
      <c r="KY11" s="535">
        <f t="shared" si="377"/>
        <v>1564</v>
      </c>
      <c r="KZ11" s="534">
        <f t="shared" si="378"/>
        <v>343</v>
      </c>
      <c r="LA11" s="522">
        <f t="shared" si="379"/>
        <v>650</v>
      </c>
      <c r="LB11" s="522">
        <f t="shared" si="380"/>
        <v>653</v>
      </c>
      <c r="LC11" s="522">
        <f t="shared" si="381"/>
        <v>621</v>
      </c>
      <c r="LD11" s="522">
        <f t="shared" si="382"/>
        <v>1170</v>
      </c>
      <c r="LE11" s="522">
        <f t="shared" si="383"/>
        <v>1475</v>
      </c>
      <c r="LF11" s="522">
        <f t="shared" si="384"/>
        <v>665</v>
      </c>
      <c r="LG11" s="522">
        <f t="shared" si="385"/>
        <v>1759</v>
      </c>
      <c r="LH11" s="522">
        <f t="shared" si="386"/>
        <v>646</v>
      </c>
      <c r="LI11" s="534">
        <f t="shared" si="387"/>
        <v>1562</v>
      </c>
      <c r="LJ11" s="522">
        <f t="shared" si="388"/>
        <v>2389</v>
      </c>
      <c r="LK11" s="522">
        <f t="shared" si="389"/>
        <v>2561</v>
      </c>
      <c r="LL11" s="522">
        <f t="shared" si="390"/>
        <v>2221</v>
      </c>
      <c r="LM11" s="522">
        <f t="shared" si="391"/>
        <v>3373</v>
      </c>
      <c r="LN11" s="522">
        <f t="shared" si="392"/>
        <v>4088</v>
      </c>
      <c r="LO11" s="522">
        <f t="shared" si="393"/>
        <v>1923</v>
      </c>
      <c r="LP11" s="522">
        <f t="shared" si="394"/>
        <v>4432</v>
      </c>
      <c r="LQ11" s="522">
        <f t="shared" si="395"/>
        <v>2210</v>
      </c>
      <c r="LR11" s="533">
        <v>718</v>
      </c>
      <c r="LS11" s="519">
        <v>1033</v>
      </c>
      <c r="LT11" s="519">
        <v>1176</v>
      </c>
      <c r="LU11" s="519">
        <v>974</v>
      </c>
      <c r="LV11" s="504">
        <v>1382</v>
      </c>
      <c r="LW11" s="504">
        <v>1596</v>
      </c>
      <c r="LX11" s="504">
        <v>697</v>
      </c>
      <c r="LY11" s="504">
        <v>1606</v>
      </c>
      <c r="LZ11" s="504">
        <v>845</v>
      </c>
      <c r="MA11" s="533">
        <v>198</v>
      </c>
      <c r="MB11" s="504">
        <v>408</v>
      </c>
      <c r="MC11" s="504">
        <v>409</v>
      </c>
      <c r="MD11" s="504">
        <v>365</v>
      </c>
      <c r="ME11" s="504">
        <v>724</v>
      </c>
      <c r="MF11" s="504">
        <v>885</v>
      </c>
      <c r="MG11" s="504">
        <v>435</v>
      </c>
      <c r="MH11" s="504">
        <v>1192</v>
      </c>
      <c r="MI11" s="504">
        <v>458</v>
      </c>
      <c r="MJ11" s="534">
        <f t="shared" si="396"/>
        <v>916</v>
      </c>
      <c r="MK11" s="522">
        <f t="shared" si="397"/>
        <v>1441</v>
      </c>
      <c r="ML11" s="522">
        <f t="shared" si="398"/>
        <v>1585</v>
      </c>
      <c r="MM11" s="522">
        <f t="shared" si="399"/>
        <v>1339</v>
      </c>
      <c r="MN11" s="522">
        <f t="shared" si="400"/>
        <v>2106</v>
      </c>
      <c r="MO11" s="522">
        <f t="shared" si="401"/>
        <v>2481</v>
      </c>
      <c r="MP11" s="522">
        <f t="shared" si="402"/>
        <v>1132</v>
      </c>
      <c r="MQ11" s="522">
        <f t="shared" si="403"/>
        <v>2798</v>
      </c>
      <c r="MR11" s="522">
        <f t="shared" si="403"/>
        <v>1303</v>
      </c>
      <c r="MS11" s="533">
        <v>87</v>
      </c>
      <c r="MT11" s="519">
        <v>130</v>
      </c>
      <c r="MU11" s="519">
        <v>139</v>
      </c>
      <c r="MV11" s="519">
        <v>124</v>
      </c>
      <c r="MW11" s="504">
        <v>102</v>
      </c>
      <c r="MX11" s="504">
        <v>101</v>
      </c>
      <c r="MY11" s="504">
        <v>85</v>
      </c>
      <c r="MZ11" s="504">
        <v>84</v>
      </c>
      <c r="NA11" s="504">
        <v>117</v>
      </c>
      <c r="NB11" s="533">
        <v>6</v>
      </c>
      <c r="NC11" s="504">
        <v>17</v>
      </c>
      <c r="ND11" s="504">
        <v>5</v>
      </c>
      <c r="NE11" s="504">
        <v>20</v>
      </c>
      <c r="NF11" s="504">
        <v>9</v>
      </c>
      <c r="NG11" s="504">
        <v>27</v>
      </c>
      <c r="NH11" s="504">
        <v>3</v>
      </c>
      <c r="NI11" s="504">
        <v>6</v>
      </c>
      <c r="NJ11" s="504">
        <v>18</v>
      </c>
      <c r="NK11" s="534">
        <f t="shared" si="404"/>
        <v>93</v>
      </c>
      <c r="NL11" s="522">
        <f t="shared" si="405"/>
        <v>147</v>
      </c>
      <c r="NM11" s="522">
        <f t="shared" si="406"/>
        <v>144</v>
      </c>
      <c r="NN11" s="522">
        <f t="shared" si="407"/>
        <v>144</v>
      </c>
      <c r="NO11" s="522">
        <f t="shared" si="408"/>
        <v>111</v>
      </c>
      <c r="NP11" s="522">
        <f t="shared" si="409"/>
        <v>128</v>
      </c>
      <c r="NQ11" s="522">
        <f t="shared" si="410"/>
        <v>88</v>
      </c>
      <c r="NR11" s="522">
        <f t="shared" si="411"/>
        <v>90</v>
      </c>
      <c r="NS11" s="522">
        <f t="shared" si="411"/>
        <v>135</v>
      </c>
      <c r="NT11" s="533">
        <v>414</v>
      </c>
      <c r="NU11" s="519">
        <v>576</v>
      </c>
      <c r="NV11" s="519">
        <v>593</v>
      </c>
      <c r="NW11" s="519">
        <v>502</v>
      </c>
      <c r="NX11" s="504">
        <v>719</v>
      </c>
      <c r="NY11" s="504">
        <v>916</v>
      </c>
      <c r="NZ11" s="504">
        <v>476</v>
      </c>
      <c r="OA11" s="504">
        <v>983</v>
      </c>
      <c r="OB11" s="522">
        <v>602</v>
      </c>
      <c r="OC11" s="533">
        <v>139</v>
      </c>
      <c r="OD11" s="504">
        <v>225</v>
      </c>
      <c r="OE11" s="504">
        <v>239</v>
      </c>
      <c r="OF11" s="504">
        <v>236</v>
      </c>
      <c r="OG11" s="504">
        <v>437</v>
      </c>
      <c r="OH11" s="504">
        <v>563</v>
      </c>
      <c r="OI11" s="504">
        <v>227</v>
      </c>
      <c r="OJ11" s="504">
        <v>561</v>
      </c>
      <c r="OK11" s="522">
        <v>170</v>
      </c>
      <c r="OL11" s="534">
        <f t="shared" si="412"/>
        <v>553</v>
      </c>
      <c r="OM11" s="522">
        <f t="shared" si="413"/>
        <v>801</v>
      </c>
      <c r="ON11" s="522">
        <f t="shared" si="414"/>
        <v>832</v>
      </c>
      <c r="OO11" s="522">
        <f t="shared" si="415"/>
        <v>738</v>
      </c>
      <c r="OP11" s="522">
        <f t="shared" si="416"/>
        <v>1156</v>
      </c>
      <c r="OQ11" s="522">
        <f t="shared" si="417"/>
        <v>1479</v>
      </c>
      <c r="OR11" s="522">
        <f t="shared" si="418"/>
        <v>703</v>
      </c>
      <c r="OS11" s="522">
        <f t="shared" si="419"/>
        <v>1544</v>
      </c>
      <c r="OT11" s="522">
        <f t="shared" si="419"/>
        <v>772</v>
      </c>
    </row>
    <row r="12" spans="1:411" s="12" customFormat="1" x14ac:dyDescent="0.2">
      <c r="A12" s="11" t="s">
        <v>9</v>
      </c>
      <c r="B12" s="34">
        <f t="shared" si="230"/>
        <v>2031</v>
      </c>
      <c r="C12" s="34">
        <f t="shared" si="231"/>
        <v>2151</v>
      </c>
      <c r="D12" s="34">
        <f t="shared" si="232"/>
        <v>2197</v>
      </c>
      <c r="E12" s="34">
        <f t="shared" si="233"/>
        <v>2226</v>
      </c>
      <c r="F12" s="34">
        <f t="shared" si="234"/>
        <v>4035</v>
      </c>
      <c r="G12" s="34">
        <f t="shared" si="235"/>
        <v>4056</v>
      </c>
      <c r="H12" s="34">
        <f t="shared" si="236"/>
        <v>3401</v>
      </c>
      <c r="I12" s="34">
        <f t="shared" si="237"/>
        <v>4187</v>
      </c>
      <c r="J12" s="34">
        <f t="shared" si="238"/>
        <v>4055</v>
      </c>
      <c r="K12" s="34">
        <f t="shared" si="239"/>
        <v>4163</v>
      </c>
      <c r="L12" s="34">
        <f t="shared" si="240"/>
        <v>3707</v>
      </c>
      <c r="M12" s="35">
        <f t="shared" si="241"/>
        <v>1440</v>
      </c>
      <c r="N12" s="29">
        <f t="shared" si="242"/>
        <v>1614</v>
      </c>
      <c r="O12" s="29">
        <f t="shared" si="243"/>
        <v>1554</v>
      </c>
      <c r="P12" s="29">
        <f t="shared" si="244"/>
        <v>1620</v>
      </c>
      <c r="Q12" s="29">
        <f t="shared" si="245"/>
        <v>3300</v>
      </c>
      <c r="R12" s="29">
        <f t="shared" si="246"/>
        <v>3600</v>
      </c>
      <c r="S12" s="29">
        <f t="shared" si="247"/>
        <v>2954</v>
      </c>
      <c r="T12" s="29">
        <f t="shared" si="248"/>
        <v>3965</v>
      </c>
      <c r="U12" s="29">
        <f t="shared" si="249"/>
        <v>4344</v>
      </c>
      <c r="V12" s="29">
        <f t="shared" si="250"/>
        <v>3893</v>
      </c>
      <c r="W12" s="29">
        <f t="shared" si="251"/>
        <v>2736</v>
      </c>
      <c r="X12" s="35">
        <f t="shared" si="252"/>
        <v>3471</v>
      </c>
      <c r="Y12" s="29">
        <f t="shared" si="253"/>
        <v>3765</v>
      </c>
      <c r="Z12" s="29">
        <f t="shared" si="254"/>
        <v>3751</v>
      </c>
      <c r="AA12" s="29">
        <f t="shared" si="255"/>
        <v>3846</v>
      </c>
      <c r="AB12" s="29">
        <f t="shared" si="256"/>
        <v>7335</v>
      </c>
      <c r="AC12" s="29">
        <f t="shared" si="257"/>
        <v>7656</v>
      </c>
      <c r="AD12" s="29">
        <f t="shared" si="258"/>
        <v>6355</v>
      </c>
      <c r="AE12" s="29">
        <f t="shared" si="259"/>
        <v>8152</v>
      </c>
      <c r="AF12" s="29">
        <f t="shared" si="260"/>
        <v>8399</v>
      </c>
      <c r="AG12" s="29">
        <f t="shared" si="261"/>
        <v>8056</v>
      </c>
      <c r="AH12" s="29">
        <f t="shared" si="262"/>
        <v>6443</v>
      </c>
      <c r="AI12" s="42">
        <v>1114</v>
      </c>
      <c r="AJ12" s="31">
        <v>1123</v>
      </c>
      <c r="AK12" s="31">
        <v>1119</v>
      </c>
      <c r="AL12" s="31">
        <v>1067</v>
      </c>
      <c r="AM12" s="106">
        <v>2035</v>
      </c>
      <c r="AN12" s="32">
        <v>1908</v>
      </c>
      <c r="AO12" s="32">
        <v>1544</v>
      </c>
      <c r="AP12" s="32">
        <v>1902</v>
      </c>
      <c r="AQ12" s="32">
        <v>1805</v>
      </c>
      <c r="AR12" s="32">
        <v>1832</v>
      </c>
      <c r="AS12" s="32">
        <v>1620</v>
      </c>
      <c r="AT12" s="42">
        <v>1096</v>
      </c>
      <c r="AU12" s="32">
        <v>1364</v>
      </c>
      <c r="AV12" s="32">
        <v>1268</v>
      </c>
      <c r="AW12" s="32">
        <v>1291</v>
      </c>
      <c r="AX12" s="32">
        <v>2349</v>
      </c>
      <c r="AY12" s="32">
        <v>2539</v>
      </c>
      <c r="AZ12" s="32">
        <v>1950</v>
      </c>
      <c r="BA12" s="32">
        <v>2754</v>
      </c>
      <c r="BB12" s="32">
        <v>2928</v>
      </c>
      <c r="BC12" s="32">
        <v>2754</v>
      </c>
      <c r="BD12" s="32">
        <v>1847</v>
      </c>
      <c r="BE12" s="33">
        <f t="shared" si="263"/>
        <v>2210</v>
      </c>
      <c r="BF12" s="30">
        <f t="shared" si="264"/>
        <v>2487</v>
      </c>
      <c r="BG12" s="30">
        <f t="shared" si="265"/>
        <v>2387</v>
      </c>
      <c r="BH12" s="30">
        <f t="shared" si="266"/>
        <v>2358</v>
      </c>
      <c r="BI12" s="30">
        <f t="shared" si="267"/>
        <v>4384</v>
      </c>
      <c r="BJ12" s="30">
        <f t="shared" si="268"/>
        <v>4447</v>
      </c>
      <c r="BK12" s="30">
        <f t="shared" si="269"/>
        <v>3494</v>
      </c>
      <c r="BL12" s="30">
        <f t="shared" si="270"/>
        <v>4656</v>
      </c>
      <c r="BM12" s="30">
        <f t="shared" si="271"/>
        <v>4733</v>
      </c>
      <c r="BN12" s="30">
        <f t="shared" si="272"/>
        <v>4586</v>
      </c>
      <c r="BO12" s="30">
        <f t="shared" si="272"/>
        <v>3467</v>
      </c>
      <c r="BP12" s="117">
        <f t="shared" si="273"/>
        <v>1096</v>
      </c>
      <c r="BQ12" s="118">
        <f t="shared" si="274"/>
        <v>1364</v>
      </c>
      <c r="BR12" s="118">
        <f t="shared" si="275"/>
        <v>1268</v>
      </c>
      <c r="BS12" s="118">
        <f t="shared" si="276"/>
        <v>1291</v>
      </c>
      <c r="BT12" s="118">
        <f t="shared" si="277"/>
        <v>2349</v>
      </c>
      <c r="BU12" s="118">
        <f t="shared" si="278"/>
        <v>2539</v>
      </c>
      <c r="BV12" s="118">
        <f t="shared" si="279"/>
        <v>1950</v>
      </c>
      <c r="BW12" s="118">
        <f t="shared" si="280"/>
        <v>2754</v>
      </c>
      <c r="BX12" s="118">
        <f t="shared" si="281"/>
        <v>2928</v>
      </c>
      <c r="BY12" s="118">
        <f t="shared" si="282"/>
        <v>2754</v>
      </c>
      <c r="BZ12" s="118">
        <f t="shared" si="283"/>
        <v>1847</v>
      </c>
      <c r="CA12" s="119">
        <f t="shared" si="284"/>
        <v>0.98384201077199285</v>
      </c>
      <c r="CB12" s="120">
        <f t="shared" si="285"/>
        <v>1.2146037399821905</v>
      </c>
      <c r="CC12" s="120">
        <f t="shared" si="286"/>
        <v>1.1331546023235031</v>
      </c>
      <c r="CD12" s="120">
        <f t="shared" si="287"/>
        <v>1.2099343955014059</v>
      </c>
      <c r="CE12" s="120">
        <f t="shared" si="288"/>
        <v>1.1542997542997544</v>
      </c>
      <c r="CF12" s="120">
        <f t="shared" si="289"/>
        <v>1.3307127882599581</v>
      </c>
      <c r="CG12" s="120">
        <f t="shared" si="290"/>
        <v>1.2629533678756477</v>
      </c>
      <c r="CH12" s="120">
        <f t="shared" si="291"/>
        <v>1.4479495268138802</v>
      </c>
      <c r="CI12" s="120">
        <f t="shared" si="292"/>
        <v>1.6221606648199447</v>
      </c>
      <c r="CJ12" s="120">
        <f t="shared" si="293"/>
        <v>1.5032751091703056</v>
      </c>
      <c r="CK12" s="120">
        <f t="shared" si="293"/>
        <v>1.1401234567901235</v>
      </c>
      <c r="CL12" s="70" t="s">
        <v>36</v>
      </c>
      <c r="CM12" s="39" t="s">
        <v>36</v>
      </c>
      <c r="CN12" s="39" t="s">
        <v>36</v>
      </c>
      <c r="CO12" s="39" t="s">
        <v>36</v>
      </c>
      <c r="CP12" s="14" t="s">
        <v>36</v>
      </c>
      <c r="CQ12" s="14" t="s">
        <v>36</v>
      </c>
      <c r="CR12" s="14" t="s">
        <v>36</v>
      </c>
      <c r="CS12" s="14" t="s">
        <v>36</v>
      </c>
      <c r="CT12" s="14" t="s">
        <v>36</v>
      </c>
      <c r="CU12" s="14" t="s">
        <v>36</v>
      </c>
      <c r="CV12" s="14" t="s">
        <v>36</v>
      </c>
      <c r="CW12" s="42">
        <v>0</v>
      </c>
      <c r="CX12" s="32">
        <v>0</v>
      </c>
      <c r="CY12" s="32"/>
      <c r="CZ12" s="32"/>
      <c r="DA12" s="32">
        <v>0</v>
      </c>
      <c r="DB12" s="32">
        <v>0</v>
      </c>
      <c r="DC12" s="32"/>
      <c r="DD12" s="32"/>
      <c r="DE12" s="30"/>
      <c r="DF12" s="444"/>
      <c r="DG12" s="444"/>
      <c r="DH12" s="33">
        <f t="shared" si="294"/>
        <v>0</v>
      </c>
      <c r="DI12" s="30">
        <f t="shared" si="295"/>
        <v>0</v>
      </c>
      <c r="DJ12" s="30">
        <f t="shared" si="296"/>
        <v>0</v>
      </c>
      <c r="DK12" s="30">
        <f t="shared" si="297"/>
        <v>0</v>
      </c>
      <c r="DL12" s="30">
        <f t="shared" si="298"/>
        <v>0</v>
      </c>
      <c r="DM12" s="30">
        <f t="shared" si="299"/>
        <v>0</v>
      </c>
      <c r="DN12" s="30">
        <f t="shared" si="300"/>
        <v>0</v>
      </c>
      <c r="DO12" s="30">
        <f t="shared" si="301"/>
        <v>0</v>
      </c>
      <c r="DP12" s="30">
        <f t="shared" si="302"/>
        <v>0</v>
      </c>
      <c r="DQ12" s="30">
        <f t="shared" si="303"/>
        <v>0</v>
      </c>
      <c r="DR12" s="30">
        <f t="shared" si="303"/>
        <v>0</v>
      </c>
      <c r="DS12" s="461">
        <v>102</v>
      </c>
      <c r="DT12" s="444">
        <v>88</v>
      </c>
      <c r="DU12" s="462">
        <v>4</v>
      </c>
      <c r="DV12" s="462">
        <v>5</v>
      </c>
      <c r="DW12" s="468">
        <f t="shared" si="304"/>
        <v>106</v>
      </c>
      <c r="DX12" s="468">
        <f t="shared" si="304"/>
        <v>93</v>
      </c>
      <c r="DY12" s="461">
        <v>259</v>
      </c>
      <c r="DZ12" s="444">
        <v>262</v>
      </c>
      <c r="EA12" s="462">
        <v>48</v>
      </c>
      <c r="EB12" s="462">
        <v>63</v>
      </c>
      <c r="EC12" s="468">
        <f t="shared" si="305"/>
        <v>307</v>
      </c>
      <c r="ED12" s="468">
        <f t="shared" si="305"/>
        <v>325</v>
      </c>
      <c r="EE12" s="461">
        <v>330</v>
      </c>
      <c r="EF12" s="444">
        <v>322</v>
      </c>
      <c r="EG12" s="462">
        <v>1</v>
      </c>
      <c r="EH12" s="462">
        <v>1</v>
      </c>
      <c r="EI12" s="468">
        <f t="shared" si="306"/>
        <v>331</v>
      </c>
      <c r="EJ12" s="468">
        <f t="shared" si="306"/>
        <v>323</v>
      </c>
      <c r="EK12" s="461">
        <v>116</v>
      </c>
      <c r="EL12" s="444">
        <v>91</v>
      </c>
      <c r="EM12" s="462">
        <v>206</v>
      </c>
      <c r="EN12" s="462">
        <v>74</v>
      </c>
      <c r="EO12" s="468">
        <f t="shared" si="307"/>
        <v>322</v>
      </c>
      <c r="EP12" s="468">
        <f t="shared" si="307"/>
        <v>165</v>
      </c>
      <c r="EQ12" s="461">
        <v>120</v>
      </c>
      <c r="ER12" s="444">
        <v>104</v>
      </c>
      <c r="ES12" s="462">
        <v>11</v>
      </c>
      <c r="ET12" s="462">
        <v>3</v>
      </c>
      <c r="EU12" s="468">
        <f t="shared" si="308"/>
        <v>131</v>
      </c>
      <c r="EV12" s="468">
        <f t="shared" si="308"/>
        <v>107</v>
      </c>
      <c r="EW12" s="461">
        <v>380</v>
      </c>
      <c r="EX12" s="444">
        <v>315</v>
      </c>
      <c r="EY12" s="462">
        <v>13</v>
      </c>
      <c r="EZ12" s="462">
        <v>30</v>
      </c>
      <c r="FA12" s="468">
        <f t="shared" si="309"/>
        <v>393</v>
      </c>
      <c r="FB12" s="468">
        <f t="shared" si="309"/>
        <v>345</v>
      </c>
      <c r="FC12" s="461">
        <v>1</v>
      </c>
      <c r="FD12" s="444">
        <v>1</v>
      </c>
      <c r="FE12" s="462"/>
      <c r="FF12" s="462">
        <v>3</v>
      </c>
      <c r="FG12" s="468">
        <f t="shared" si="310"/>
        <v>1</v>
      </c>
      <c r="FH12" s="468">
        <f t="shared" si="311"/>
        <v>4</v>
      </c>
      <c r="FI12" s="461">
        <v>392</v>
      </c>
      <c r="FJ12" s="444">
        <v>377</v>
      </c>
      <c r="FK12" s="462">
        <v>18</v>
      </c>
      <c r="FL12" s="462">
        <v>70</v>
      </c>
      <c r="FM12" s="468">
        <f t="shared" si="312"/>
        <v>410</v>
      </c>
      <c r="FN12" s="468">
        <f t="shared" si="312"/>
        <v>447</v>
      </c>
      <c r="FO12" s="461">
        <v>1</v>
      </c>
      <c r="FP12" s="444">
        <v>1</v>
      </c>
      <c r="FQ12" s="462"/>
      <c r="FR12" s="462"/>
      <c r="FS12" s="468">
        <f t="shared" si="313"/>
        <v>1</v>
      </c>
      <c r="FT12" s="468">
        <f t="shared" si="313"/>
        <v>1</v>
      </c>
      <c r="FU12" s="461">
        <v>628</v>
      </c>
      <c r="FV12" s="444">
        <v>525</v>
      </c>
      <c r="FW12" s="462">
        <v>835</v>
      </c>
      <c r="FX12" s="462">
        <v>637</v>
      </c>
      <c r="FY12" s="468">
        <f t="shared" si="314"/>
        <v>1463</v>
      </c>
      <c r="FZ12" s="468">
        <f t="shared" si="314"/>
        <v>1162</v>
      </c>
      <c r="GA12" s="461"/>
      <c r="GB12" s="444"/>
      <c r="GC12" s="462"/>
      <c r="GD12" s="462"/>
      <c r="GE12" s="468">
        <f t="shared" si="315"/>
        <v>0</v>
      </c>
      <c r="GF12" s="468">
        <f t="shared" si="315"/>
        <v>0</v>
      </c>
      <c r="GG12" s="461">
        <v>2</v>
      </c>
      <c r="GH12" s="444">
        <v>1</v>
      </c>
      <c r="GI12" s="462">
        <v>3</v>
      </c>
      <c r="GJ12" s="462">
        <v>3</v>
      </c>
      <c r="GK12" s="327">
        <f t="shared" si="316"/>
        <v>5</v>
      </c>
      <c r="GL12" s="327">
        <f t="shared" si="316"/>
        <v>4</v>
      </c>
      <c r="GM12" s="533">
        <v>121</v>
      </c>
      <c r="GN12" s="519">
        <v>118</v>
      </c>
      <c r="GO12" s="519">
        <v>104</v>
      </c>
      <c r="GP12" s="519">
        <v>105</v>
      </c>
      <c r="GQ12" s="504">
        <v>171</v>
      </c>
      <c r="GR12" s="504">
        <v>177</v>
      </c>
      <c r="GS12" s="504">
        <v>163</v>
      </c>
      <c r="GT12" s="504">
        <v>207</v>
      </c>
      <c r="GU12" s="504">
        <v>203</v>
      </c>
      <c r="GV12" s="533">
        <v>0</v>
      </c>
      <c r="GW12" s="504"/>
      <c r="GX12" s="504"/>
      <c r="GY12" s="504">
        <v>1</v>
      </c>
      <c r="GZ12" s="504">
        <v>0</v>
      </c>
      <c r="HA12" s="504">
        <v>1</v>
      </c>
      <c r="HB12" s="504"/>
      <c r="HC12" s="504">
        <v>1</v>
      </c>
      <c r="HD12" s="504">
        <v>2</v>
      </c>
      <c r="HE12" s="534">
        <f t="shared" si="317"/>
        <v>121</v>
      </c>
      <c r="HF12" s="522">
        <f t="shared" si="318"/>
        <v>118</v>
      </c>
      <c r="HG12" s="522">
        <f t="shared" si="319"/>
        <v>104</v>
      </c>
      <c r="HH12" s="522">
        <f t="shared" si="320"/>
        <v>106</v>
      </c>
      <c r="HI12" s="522">
        <f t="shared" si="321"/>
        <v>171</v>
      </c>
      <c r="HJ12" s="522">
        <f t="shared" si="322"/>
        <v>178</v>
      </c>
      <c r="HK12" s="522">
        <f t="shared" si="323"/>
        <v>163</v>
      </c>
      <c r="HL12" s="522">
        <f t="shared" si="324"/>
        <v>208</v>
      </c>
      <c r="HM12" s="522">
        <f t="shared" si="325"/>
        <v>205</v>
      </c>
      <c r="HN12" s="534">
        <f t="shared" si="326"/>
        <v>219</v>
      </c>
      <c r="HO12" s="523">
        <f t="shared" si="327"/>
        <v>288</v>
      </c>
      <c r="HP12" s="523">
        <f t="shared" si="328"/>
        <v>300</v>
      </c>
      <c r="HQ12" s="523">
        <f t="shared" si="329"/>
        <v>368</v>
      </c>
      <c r="HR12" s="535">
        <f t="shared" si="330"/>
        <v>730</v>
      </c>
      <c r="HS12" s="535">
        <f t="shared" si="331"/>
        <v>878</v>
      </c>
      <c r="HT12" s="535">
        <f t="shared" si="332"/>
        <v>768</v>
      </c>
      <c r="HU12" s="535">
        <f t="shared" si="333"/>
        <v>998</v>
      </c>
      <c r="HV12" s="535">
        <f t="shared" si="334"/>
        <v>979</v>
      </c>
      <c r="HW12" s="534">
        <f t="shared" si="335"/>
        <v>145</v>
      </c>
      <c r="HX12" s="522">
        <f t="shared" si="336"/>
        <v>134</v>
      </c>
      <c r="HY12" s="522">
        <f t="shared" si="337"/>
        <v>152</v>
      </c>
      <c r="HZ12" s="522">
        <f t="shared" si="338"/>
        <v>176</v>
      </c>
      <c r="IA12" s="522">
        <f t="shared" si="339"/>
        <v>157</v>
      </c>
      <c r="IB12" s="522">
        <f t="shared" si="340"/>
        <v>230</v>
      </c>
      <c r="IC12" s="522">
        <f t="shared" si="341"/>
        <v>246</v>
      </c>
      <c r="ID12" s="522">
        <f t="shared" si="342"/>
        <v>346</v>
      </c>
      <c r="IE12" s="522">
        <f t="shared" si="343"/>
        <v>404</v>
      </c>
      <c r="IF12" s="534">
        <f t="shared" si="344"/>
        <v>364</v>
      </c>
      <c r="IG12" s="522">
        <f t="shared" si="345"/>
        <v>422</v>
      </c>
      <c r="IH12" s="522">
        <f t="shared" si="346"/>
        <v>452</v>
      </c>
      <c r="II12" s="522">
        <f t="shared" si="347"/>
        <v>544</v>
      </c>
      <c r="IJ12" s="522">
        <f t="shared" si="348"/>
        <v>887</v>
      </c>
      <c r="IK12" s="522">
        <f t="shared" si="349"/>
        <v>1108</v>
      </c>
      <c r="IL12" s="522">
        <f t="shared" si="350"/>
        <v>1014</v>
      </c>
      <c r="IM12" s="522">
        <f t="shared" si="351"/>
        <v>1344</v>
      </c>
      <c r="IN12" s="522">
        <f t="shared" si="352"/>
        <v>1383</v>
      </c>
      <c r="IO12" s="533">
        <v>198</v>
      </c>
      <c r="IP12" s="519">
        <v>269</v>
      </c>
      <c r="IQ12" s="519">
        <v>279</v>
      </c>
      <c r="IR12" s="519">
        <v>336</v>
      </c>
      <c r="IS12" s="504">
        <v>710</v>
      </c>
      <c r="IT12" s="504">
        <v>804</v>
      </c>
      <c r="IU12" s="504">
        <v>704</v>
      </c>
      <c r="IV12" s="504">
        <v>908</v>
      </c>
      <c r="IW12" s="504">
        <v>884</v>
      </c>
      <c r="IX12" s="533">
        <v>139</v>
      </c>
      <c r="IY12" s="504">
        <v>124</v>
      </c>
      <c r="IZ12" s="504">
        <v>148</v>
      </c>
      <c r="JA12" s="504">
        <v>164</v>
      </c>
      <c r="JB12" s="504">
        <v>144</v>
      </c>
      <c r="JC12" s="504">
        <v>223</v>
      </c>
      <c r="JD12" s="504">
        <v>233</v>
      </c>
      <c r="JE12" s="504">
        <v>333</v>
      </c>
      <c r="JF12" s="504">
        <v>387</v>
      </c>
      <c r="JG12" s="534">
        <f t="shared" si="353"/>
        <v>337</v>
      </c>
      <c r="JH12" s="522">
        <f t="shared" si="354"/>
        <v>393</v>
      </c>
      <c r="JI12" s="522">
        <f t="shared" si="355"/>
        <v>427</v>
      </c>
      <c r="JJ12" s="522">
        <f t="shared" si="356"/>
        <v>500</v>
      </c>
      <c r="JK12" s="522">
        <f t="shared" si="357"/>
        <v>854</v>
      </c>
      <c r="JL12" s="522">
        <f t="shared" si="358"/>
        <v>1027</v>
      </c>
      <c r="JM12" s="522">
        <f t="shared" si="359"/>
        <v>937</v>
      </c>
      <c r="JN12" s="522">
        <f t="shared" si="360"/>
        <v>1241</v>
      </c>
      <c r="JO12" s="522">
        <f t="shared" si="360"/>
        <v>1271</v>
      </c>
      <c r="JP12" s="533">
        <v>21</v>
      </c>
      <c r="JQ12" s="519">
        <v>19</v>
      </c>
      <c r="JR12" s="519">
        <v>21</v>
      </c>
      <c r="JS12" s="519">
        <v>32</v>
      </c>
      <c r="JT12" s="504">
        <v>20</v>
      </c>
      <c r="JU12" s="504">
        <v>74</v>
      </c>
      <c r="JV12" s="504">
        <v>64</v>
      </c>
      <c r="JW12" s="504">
        <v>90</v>
      </c>
      <c r="JX12" s="504">
        <v>95</v>
      </c>
      <c r="JY12" s="533">
        <v>6</v>
      </c>
      <c r="JZ12" s="504">
        <v>10</v>
      </c>
      <c r="KA12" s="504">
        <v>4</v>
      </c>
      <c r="KB12" s="504">
        <v>12</v>
      </c>
      <c r="KC12" s="504">
        <v>13</v>
      </c>
      <c r="KD12" s="504">
        <v>7</v>
      </c>
      <c r="KE12" s="504">
        <v>13</v>
      </c>
      <c r="KF12" s="504">
        <v>13</v>
      </c>
      <c r="KG12" s="504">
        <v>17</v>
      </c>
      <c r="KH12" s="534">
        <f t="shared" si="361"/>
        <v>27</v>
      </c>
      <c r="KI12" s="522">
        <f t="shared" si="362"/>
        <v>29</v>
      </c>
      <c r="KJ12" s="522">
        <f t="shared" si="363"/>
        <v>25</v>
      </c>
      <c r="KK12" s="522">
        <f t="shared" si="364"/>
        <v>44</v>
      </c>
      <c r="KL12" s="522">
        <f t="shared" si="365"/>
        <v>33</v>
      </c>
      <c r="KM12" s="522">
        <f t="shared" si="366"/>
        <v>81</v>
      </c>
      <c r="KN12" s="522">
        <f t="shared" si="367"/>
        <v>77</v>
      </c>
      <c r="KO12" s="522">
        <f t="shared" si="368"/>
        <v>103</v>
      </c>
      <c r="KP12" s="522">
        <f t="shared" si="368"/>
        <v>112</v>
      </c>
      <c r="KQ12" s="534">
        <f t="shared" si="369"/>
        <v>577</v>
      </c>
      <c r="KR12" s="523">
        <f t="shared" si="370"/>
        <v>622</v>
      </c>
      <c r="KS12" s="523">
        <f t="shared" si="371"/>
        <v>674</v>
      </c>
      <c r="KT12" s="523">
        <f t="shared" si="372"/>
        <v>686</v>
      </c>
      <c r="KU12" s="535">
        <f t="shared" si="373"/>
        <v>1099</v>
      </c>
      <c r="KV12" s="535">
        <f t="shared" si="374"/>
        <v>1093</v>
      </c>
      <c r="KW12" s="535">
        <f t="shared" si="375"/>
        <v>926</v>
      </c>
      <c r="KX12" s="535">
        <f t="shared" si="376"/>
        <v>1080</v>
      </c>
      <c r="KY12" s="535">
        <f t="shared" si="377"/>
        <v>1068</v>
      </c>
      <c r="KZ12" s="534">
        <f t="shared" si="378"/>
        <v>199</v>
      </c>
      <c r="LA12" s="522">
        <f t="shared" si="379"/>
        <v>116</v>
      </c>
      <c r="LB12" s="522">
        <f t="shared" si="380"/>
        <v>134</v>
      </c>
      <c r="LC12" s="522">
        <f t="shared" si="381"/>
        <v>152</v>
      </c>
      <c r="LD12" s="522">
        <f t="shared" si="382"/>
        <v>794</v>
      </c>
      <c r="LE12" s="522">
        <f t="shared" si="383"/>
        <v>830</v>
      </c>
      <c r="LF12" s="522">
        <f t="shared" si="384"/>
        <v>758</v>
      </c>
      <c r="LG12" s="522">
        <f t="shared" si="385"/>
        <v>864</v>
      </c>
      <c r="LH12" s="522">
        <f t="shared" si="386"/>
        <v>1010</v>
      </c>
      <c r="LI12" s="534">
        <f t="shared" si="387"/>
        <v>776</v>
      </c>
      <c r="LJ12" s="522">
        <f t="shared" si="388"/>
        <v>738</v>
      </c>
      <c r="LK12" s="522">
        <f t="shared" si="389"/>
        <v>808</v>
      </c>
      <c r="LL12" s="522">
        <f t="shared" si="390"/>
        <v>838</v>
      </c>
      <c r="LM12" s="522">
        <f t="shared" si="391"/>
        <v>1893</v>
      </c>
      <c r="LN12" s="522">
        <f t="shared" si="392"/>
        <v>1923</v>
      </c>
      <c r="LO12" s="522">
        <f t="shared" si="393"/>
        <v>1684</v>
      </c>
      <c r="LP12" s="522">
        <f t="shared" si="394"/>
        <v>1944</v>
      </c>
      <c r="LQ12" s="522">
        <f t="shared" si="395"/>
        <v>2078</v>
      </c>
      <c r="LR12" s="533">
        <v>431</v>
      </c>
      <c r="LS12" s="519">
        <v>463</v>
      </c>
      <c r="LT12" s="519">
        <v>495</v>
      </c>
      <c r="LU12" s="519">
        <v>493</v>
      </c>
      <c r="LV12" s="504">
        <v>768</v>
      </c>
      <c r="LW12" s="504">
        <v>714</v>
      </c>
      <c r="LX12" s="504">
        <v>611</v>
      </c>
      <c r="LY12" s="504">
        <v>722</v>
      </c>
      <c r="LZ12" s="504">
        <v>688</v>
      </c>
      <c r="MA12" s="533">
        <v>100</v>
      </c>
      <c r="MB12" s="504">
        <f>((($ME$9-$MA$9)/4)+MA12)</f>
        <v>113</v>
      </c>
      <c r="MC12" s="504">
        <f>((($ME$9-$MA$9)/4)+MB12)</f>
        <v>126</v>
      </c>
      <c r="MD12" s="504">
        <f>((($ME$9-$MA$9)/4)+MC12)</f>
        <v>139</v>
      </c>
      <c r="ME12" s="504">
        <v>782</v>
      </c>
      <c r="MF12" s="504">
        <v>810</v>
      </c>
      <c r="MG12" s="504">
        <v>750</v>
      </c>
      <c r="MH12" s="504">
        <v>858</v>
      </c>
      <c r="MI12" s="504">
        <v>1005</v>
      </c>
      <c r="MJ12" s="534">
        <f t="shared" si="396"/>
        <v>531</v>
      </c>
      <c r="MK12" s="522">
        <f t="shared" si="397"/>
        <v>576</v>
      </c>
      <c r="ML12" s="522">
        <f t="shared" si="398"/>
        <v>621</v>
      </c>
      <c r="MM12" s="522">
        <f t="shared" si="399"/>
        <v>632</v>
      </c>
      <c r="MN12" s="522">
        <f t="shared" si="400"/>
        <v>1550</v>
      </c>
      <c r="MO12" s="522">
        <f t="shared" si="401"/>
        <v>1524</v>
      </c>
      <c r="MP12" s="522">
        <f t="shared" si="402"/>
        <v>1361</v>
      </c>
      <c r="MQ12" s="522">
        <f t="shared" si="403"/>
        <v>1580</v>
      </c>
      <c r="MR12" s="522">
        <f t="shared" si="403"/>
        <v>1693</v>
      </c>
      <c r="MS12" s="533">
        <v>0</v>
      </c>
      <c r="MT12" s="519">
        <v>0</v>
      </c>
      <c r="MU12" s="519">
        <v>0</v>
      </c>
      <c r="MV12" s="519"/>
      <c r="MW12" s="504">
        <v>4</v>
      </c>
      <c r="MX12" s="504">
        <v>2</v>
      </c>
      <c r="MY12" s="504">
        <v>3</v>
      </c>
      <c r="MZ12" s="504">
        <v>6</v>
      </c>
      <c r="NA12" s="504">
        <v>6</v>
      </c>
      <c r="NB12" s="533">
        <v>0</v>
      </c>
      <c r="NC12" s="504">
        <v>0</v>
      </c>
      <c r="ND12" s="504"/>
      <c r="NE12" s="504"/>
      <c r="NF12" s="504">
        <v>0</v>
      </c>
      <c r="NG12" s="504">
        <v>0</v>
      </c>
      <c r="NH12" s="504"/>
      <c r="NI12" s="504"/>
      <c r="NJ12" s="504"/>
      <c r="NK12" s="534">
        <f t="shared" si="404"/>
        <v>0</v>
      </c>
      <c r="NL12" s="522">
        <f t="shared" si="405"/>
        <v>0</v>
      </c>
      <c r="NM12" s="522">
        <f t="shared" si="406"/>
        <v>0</v>
      </c>
      <c r="NN12" s="522">
        <f t="shared" si="407"/>
        <v>0</v>
      </c>
      <c r="NO12" s="522">
        <f t="shared" si="408"/>
        <v>4</v>
      </c>
      <c r="NP12" s="522">
        <f t="shared" si="409"/>
        <v>2</v>
      </c>
      <c r="NQ12" s="522">
        <f t="shared" si="410"/>
        <v>3</v>
      </c>
      <c r="NR12" s="522">
        <f t="shared" si="411"/>
        <v>6</v>
      </c>
      <c r="NS12" s="522">
        <f t="shared" si="411"/>
        <v>6</v>
      </c>
      <c r="NT12" s="533">
        <v>146</v>
      </c>
      <c r="NU12" s="519">
        <v>159</v>
      </c>
      <c r="NV12" s="519">
        <v>179</v>
      </c>
      <c r="NW12" s="519">
        <v>193</v>
      </c>
      <c r="NX12" s="504">
        <v>327</v>
      </c>
      <c r="NY12" s="504">
        <v>377</v>
      </c>
      <c r="NZ12" s="504">
        <v>312</v>
      </c>
      <c r="OA12" s="504">
        <v>352</v>
      </c>
      <c r="OB12" s="522">
        <v>374</v>
      </c>
      <c r="OC12" s="533">
        <v>99</v>
      </c>
      <c r="OD12" s="504">
        <v>3</v>
      </c>
      <c r="OE12" s="504">
        <v>8</v>
      </c>
      <c r="OF12" s="504">
        <v>13</v>
      </c>
      <c r="OG12" s="504">
        <v>12</v>
      </c>
      <c r="OH12" s="504">
        <v>20</v>
      </c>
      <c r="OI12" s="504">
        <v>8</v>
      </c>
      <c r="OJ12" s="504">
        <v>6</v>
      </c>
      <c r="OK12" s="522">
        <v>5</v>
      </c>
      <c r="OL12" s="534">
        <f t="shared" si="412"/>
        <v>245</v>
      </c>
      <c r="OM12" s="522">
        <f t="shared" si="413"/>
        <v>162</v>
      </c>
      <c r="ON12" s="522">
        <f t="shared" si="414"/>
        <v>187</v>
      </c>
      <c r="OO12" s="522">
        <f t="shared" si="415"/>
        <v>206</v>
      </c>
      <c r="OP12" s="522">
        <f t="shared" si="416"/>
        <v>339</v>
      </c>
      <c r="OQ12" s="522">
        <f t="shared" si="417"/>
        <v>397</v>
      </c>
      <c r="OR12" s="522">
        <f t="shared" si="418"/>
        <v>320</v>
      </c>
      <c r="OS12" s="522">
        <f t="shared" si="419"/>
        <v>358</v>
      </c>
      <c r="OT12" s="522">
        <f t="shared" si="419"/>
        <v>379</v>
      </c>
    </row>
    <row r="13" spans="1:411" s="12" customFormat="1" x14ac:dyDescent="0.2">
      <c r="A13" s="11" t="s">
        <v>10</v>
      </c>
      <c r="B13" s="34">
        <f t="shared" si="230"/>
        <v>1094</v>
      </c>
      <c r="C13" s="34">
        <f t="shared" si="231"/>
        <v>1201</v>
      </c>
      <c r="D13" s="34">
        <f t="shared" si="232"/>
        <v>1284</v>
      </c>
      <c r="E13" s="34">
        <f t="shared" si="233"/>
        <v>2709</v>
      </c>
      <c r="F13" s="34">
        <f t="shared" si="234"/>
        <v>3091</v>
      </c>
      <c r="G13" s="34">
        <f t="shared" si="235"/>
        <v>2843</v>
      </c>
      <c r="H13" s="34">
        <f t="shared" si="236"/>
        <v>2293</v>
      </c>
      <c r="I13" s="34">
        <f t="shared" si="237"/>
        <v>3588</v>
      </c>
      <c r="J13" s="34">
        <f t="shared" si="238"/>
        <v>2731</v>
      </c>
      <c r="K13" s="34">
        <f t="shared" si="239"/>
        <v>2566</v>
      </c>
      <c r="L13" s="34">
        <f t="shared" si="240"/>
        <v>2563</v>
      </c>
      <c r="M13" s="35">
        <f t="shared" si="241"/>
        <v>703</v>
      </c>
      <c r="N13" s="29">
        <f t="shared" si="242"/>
        <v>926</v>
      </c>
      <c r="O13" s="29">
        <f t="shared" si="243"/>
        <v>1412.5</v>
      </c>
      <c r="P13" s="29">
        <f t="shared" si="244"/>
        <v>670</v>
      </c>
      <c r="Q13" s="29">
        <f t="shared" si="245"/>
        <v>1882</v>
      </c>
      <c r="R13" s="29">
        <f t="shared" si="246"/>
        <v>1266</v>
      </c>
      <c r="S13" s="29">
        <f t="shared" si="247"/>
        <v>1058</v>
      </c>
      <c r="T13" s="29">
        <f t="shared" si="248"/>
        <v>1766</v>
      </c>
      <c r="U13" s="29">
        <f t="shared" si="249"/>
        <v>1559</v>
      </c>
      <c r="V13" s="29">
        <f t="shared" si="250"/>
        <v>1910</v>
      </c>
      <c r="W13" s="29">
        <f t="shared" si="251"/>
        <v>1851</v>
      </c>
      <c r="X13" s="35">
        <f t="shared" si="252"/>
        <v>1797</v>
      </c>
      <c r="Y13" s="29">
        <f t="shared" si="253"/>
        <v>2127</v>
      </c>
      <c r="Z13" s="29">
        <f t="shared" si="254"/>
        <v>2696.5</v>
      </c>
      <c r="AA13" s="29">
        <f t="shared" si="255"/>
        <v>3379</v>
      </c>
      <c r="AB13" s="29">
        <f t="shared" si="256"/>
        <v>4973</v>
      </c>
      <c r="AC13" s="29">
        <f t="shared" si="257"/>
        <v>4109</v>
      </c>
      <c r="AD13" s="29">
        <f t="shared" si="258"/>
        <v>3351</v>
      </c>
      <c r="AE13" s="29">
        <f t="shared" si="259"/>
        <v>5354</v>
      </c>
      <c r="AF13" s="29">
        <f t="shared" si="260"/>
        <v>4290</v>
      </c>
      <c r="AG13" s="29">
        <f t="shared" si="261"/>
        <v>4476</v>
      </c>
      <c r="AH13" s="29">
        <f t="shared" si="262"/>
        <v>4414</v>
      </c>
      <c r="AI13" s="42">
        <v>517</v>
      </c>
      <c r="AJ13" s="31">
        <v>566</v>
      </c>
      <c r="AK13" s="31">
        <v>591</v>
      </c>
      <c r="AL13" s="31">
        <v>1468</v>
      </c>
      <c r="AM13" s="106">
        <v>1476</v>
      </c>
      <c r="AN13" s="32">
        <v>1415</v>
      </c>
      <c r="AO13" s="32">
        <v>940</v>
      </c>
      <c r="AP13" s="32">
        <v>1703</v>
      </c>
      <c r="AQ13" s="32">
        <v>1256</v>
      </c>
      <c r="AR13" s="32">
        <v>1174</v>
      </c>
      <c r="AS13" s="32">
        <v>1145</v>
      </c>
      <c r="AT13" s="42">
        <v>695</v>
      </c>
      <c r="AU13" s="32">
        <v>875</v>
      </c>
      <c r="AV13" s="32">
        <f>((AX13-AU13)/2)+AU13</f>
        <v>1260.5</v>
      </c>
      <c r="AW13" s="32">
        <v>380</v>
      </c>
      <c r="AX13" s="32">
        <v>1646</v>
      </c>
      <c r="AY13" s="32">
        <v>1053</v>
      </c>
      <c r="AZ13" s="32">
        <v>922</v>
      </c>
      <c r="BA13" s="32">
        <v>1545</v>
      </c>
      <c r="BB13" s="32">
        <v>1358</v>
      </c>
      <c r="BC13" s="32">
        <v>1545</v>
      </c>
      <c r="BD13" s="32">
        <v>1313</v>
      </c>
      <c r="BE13" s="33">
        <f t="shared" si="263"/>
        <v>1212</v>
      </c>
      <c r="BF13" s="30">
        <f t="shared" si="264"/>
        <v>1441</v>
      </c>
      <c r="BG13" s="30">
        <f t="shared" si="265"/>
        <v>1855.5</v>
      </c>
      <c r="BH13" s="30">
        <f t="shared" si="266"/>
        <v>1904</v>
      </c>
      <c r="BI13" s="30">
        <f t="shared" si="267"/>
        <v>3122</v>
      </c>
      <c r="BJ13" s="30">
        <f t="shared" si="268"/>
        <v>2468</v>
      </c>
      <c r="BK13" s="30">
        <f t="shared" si="269"/>
        <v>1862</v>
      </c>
      <c r="BL13" s="30">
        <f t="shared" si="270"/>
        <v>3248</v>
      </c>
      <c r="BM13" s="30">
        <f t="shared" si="271"/>
        <v>2614</v>
      </c>
      <c r="BN13" s="30">
        <f t="shared" si="272"/>
        <v>2719</v>
      </c>
      <c r="BO13" s="30">
        <f t="shared" si="272"/>
        <v>2458</v>
      </c>
      <c r="BP13" s="117">
        <f t="shared" si="273"/>
        <v>695</v>
      </c>
      <c r="BQ13" s="118">
        <f t="shared" si="274"/>
        <v>875</v>
      </c>
      <c r="BR13" s="118">
        <f t="shared" si="275"/>
        <v>1264.5</v>
      </c>
      <c r="BS13" s="118">
        <f t="shared" si="276"/>
        <v>436</v>
      </c>
      <c r="BT13" s="118">
        <f t="shared" si="277"/>
        <v>1646</v>
      </c>
      <c r="BU13" s="118">
        <f t="shared" si="278"/>
        <v>1053</v>
      </c>
      <c r="BV13" s="118">
        <f t="shared" si="279"/>
        <v>922</v>
      </c>
      <c r="BW13" s="118">
        <f t="shared" si="280"/>
        <v>1545</v>
      </c>
      <c r="BX13" s="118">
        <f t="shared" si="281"/>
        <v>1358</v>
      </c>
      <c r="BY13" s="118">
        <f t="shared" si="282"/>
        <v>1545</v>
      </c>
      <c r="BZ13" s="118">
        <f t="shared" si="283"/>
        <v>1313</v>
      </c>
      <c r="CA13" s="119">
        <f t="shared" si="284"/>
        <v>1.3442940038684719</v>
      </c>
      <c r="CB13" s="120">
        <f t="shared" si="285"/>
        <v>1.5459363957597174</v>
      </c>
      <c r="CC13" s="120">
        <f t="shared" si="286"/>
        <v>2.1395939086294415</v>
      </c>
      <c r="CD13" s="120">
        <f t="shared" si="287"/>
        <v>0.29700272479564033</v>
      </c>
      <c r="CE13" s="120">
        <f t="shared" si="288"/>
        <v>1.1151761517615175</v>
      </c>
      <c r="CF13" s="120">
        <f t="shared" si="289"/>
        <v>0.74416961130742054</v>
      </c>
      <c r="CG13" s="120">
        <f t="shared" si="290"/>
        <v>0.98085106382978726</v>
      </c>
      <c r="CH13" s="120">
        <f t="shared" si="291"/>
        <v>0.90722254844392247</v>
      </c>
      <c r="CI13" s="120">
        <f t="shared" si="292"/>
        <v>1.0812101910828025</v>
      </c>
      <c r="CJ13" s="120">
        <f t="shared" si="293"/>
        <v>1.3160136286201023</v>
      </c>
      <c r="CK13" s="120">
        <f t="shared" si="293"/>
        <v>1.1467248908296943</v>
      </c>
      <c r="CL13" s="70" t="s">
        <v>36</v>
      </c>
      <c r="CM13" s="39" t="s">
        <v>36</v>
      </c>
      <c r="CN13" s="39" t="s">
        <v>36</v>
      </c>
      <c r="CO13" s="39" t="s">
        <v>36</v>
      </c>
      <c r="CP13" s="14" t="s">
        <v>36</v>
      </c>
      <c r="CQ13" s="14" t="s">
        <v>36</v>
      </c>
      <c r="CR13" s="14" t="s">
        <v>36</v>
      </c>
      <c r="CS13" s="14" t="s">
        <v>36</v>
      </c>
      <c r="CT13" s="14" t="s">
        <v>36</v>
      </c>
      <c r="CU13" s="14" t="s">
        <v>36</v>
      </c>
      <c r="CV13" s="14" t="s">
        <v>36</v>
      </c>
      <c r="CW13" s="42">
        <v>0</v>
      </c>
      <c r="CX13" s="32">
        <v>0</v>
      </c>
      <c r="CY13" s="32">
        <v>4</v>
      </c>
      <c r="CZ13" s="32">
        <v>56</v>
      </c>
      <c r="DA13" s="32">
        <v>0</v>
      </c>
      <c r="DB13" s="32">
        <v>0</v>
      </c>
      <c r="DC13" s="32"/>
      <c r="DD13" s="32"/>
      <c r="DE13" s="30"/>
      <c r="DF13" s="444"/>
      <c r="DG13" s="444"/>
      <c r="DH13" s="33">
        <f t="shared" si="294"/>
        <v>0</v>
      </c>
      <c r="DI13" s="30">
        <f t="shared" si="295"/>
        <v>0</v>
      </c>
      <c r="DJ13" s="30">
        <f t="shared" si="296"/>
        <v>4</v>
      </c>
      <c r="DK13" s="30">
        <f t="shared" si="297"/>
        <v>56</v>
      </c>
      <c r="DL13" s="30">
        <f t="shared" si="298"/>
        <v>0</v>
      </c>
      <c r="DM13" s="30">
        <f t="shared" si="299"/>
        <v>0</v>
      </c>
      <c r="DN13" s="30">
        <f t="shared" si="300"/>
        <v>0</v>
      </c>
      <c r="DO13" s="30">
        <f t="shared" si="301"/>
        <v>0</v>
      </c>
      <c r="DP13" s="30">
        <f t="shared" si="302"/>
        <v>0</v>
      </c>
      <c r="DQ13" s="30">
        <f t="shared" si="303"/>
        <v>0</v>
      </c>
      <c r="DR13" s="30">
        <f t="shared" si="303"/>
        <v>0</v>
      </c>
      <c r="DS13" s="461">
        <v>21</v>
      </c>
      <c r="DT13" s="444">
        <v>13</v>
      </c>
      <c r="DU13" s="462">
        <v>11</v>
      </c>
      <c r="DV13" s="462">
        <v>5</v>
      </c>
      <c r="DW13" s="468">
        <f t="shared" si="304"/>
        <v>32</v>
      </c>
      <c r="DX13" s="468">
        <f t="shared" si="304"/>
        <v>18</v>
      </c>
      <c r="DY13" s="461">
        <v>57</v>
      </c>
      <c r="DZ13" s="444">
        <v>70</v>
      </c>
      <c r="EA13" s="462">
        <v>218</v>
      </c>
      <c r="EB13" s="462">
        <v>357</v>
      </c>
      <c r="EC13" s="468">
        <f t="shared" si="305"/>
        <v>275</v>
      </c>
      <c r="ED13" s="468">
        <f t="shared" si="305"/>
        <v>427</v>
      </c>
      <c r="EE13" s="461">
        <v>288</v>
      </c>
      <c r="EF13" s="444">
        <v>305</v>
      </c>
      <c r="EG13" s="462">
        <v>1</v>
      </c>
      <c r="EH13" s="462">
        <v>1</v>
      </c>
      <c r="EI13" s="468">
        <f t="shared" si="306"/>
        <v>289</v>
      </c>
      <c r="EJ13" s="468">
        <f t="shared" si="306"/>
        <v>306</v>
      </c>
      <c r="EK13" s="461">
        <v>442</v>
      </c>
      <c r="EL13" s="444">
        <v>473</v>
      </c>
      <c r="EM13" s="462">
        <v>21</v>
      </c>
      <c r="EN13" s="462">
        <v>59</v>
      </c>
      <c r="EO13" s="468">
        <f t="shared" si="307"/>
        <v>463</v>
      </c>
      <c r="EP13" s="468">
        <f t="shared" si="307"/>
        <v>532</v>
      </c>
      <c r="EQ13" s="461">
        <v>38</v>
      </c>
      <c r="ER13" s="444">
        <v>38</v>
      </c>
      <c r="ES13" s="462">
        <v>1</v>
      </c>
      <c r="ET13" s="462"/>
      <c r="EU13" s="468">
        <f t="shared" si="308"/>
        <v>39</v>
      </c>
      <c r="EV13" s="468">
        <f t="shared" si="308"/>
        <v>38</v>
      </c>
      <c r="EW13" s="461">
        <v>21</v>
      </c>
      <c r="EX13" s="444">
        <v>19</v>
      </c>
      <c r="EY13" s="462">
        <v>16</v>
      </c>
      <c r="EZ13" s="462">
        <v>14</v>
      </c>
      <c r="FA13" s="468">
        <f t="shared" si="309"/>
        <v>37</v>
      </c>
      <c r="FB13" s="468">
        <f t="shared" si="309"/>
        <v>33</v>
      </c>
      <c r="FC13" s="461"/>
      <c r="FD13" s="444"/>
      <c r="FE13" s="462"/>
      <c r="FF13" s="462"/>
      <c r="FG13" s="468">
        <f t="shared" si="310"/>
        <v>0</v>
      </c>
      <c r="FH13" s="468">
        <f t="shared" si="311"/>
        <v>0</v>
      </c>
      <c r="FI13" s="461">
        <v>155</v>
      </c>
      <c r="FJ13" s="444">
        <v>159</v>
      </c>
      <c r="FK13" s="462">
        <v>39</v>
      </c>
      <c r="FL13" s="462">
        <v>44</v>
      </c>
      <c r="FM13" s="468">
        <f t="shared" si="312"/>
        <v>194</v>
      </c>
      <c r="FN13" s="468">
        <f t="shared" si="312"/>
        <v>203</v>
      </c>
      <c r="FO13" s="461"/>
      <c r="FP13" s="444"/>
      <c r="FQ13" s="462"/>
      <c r="FR13" s="462"/>
      <c r="FS13" s="468">
        <f t="shared" si="313"/>
        <v>0</v>
      </c>
      <c r="FT13" s="468">
        <f t="shared" si="313"/>
        <v>0</v>
      </c>
      <c r="FU13" s="461">
        <v>301</v>
      </c>
      <c r="FV13" s="444">
        <v>277</v>
      </c>
      <c r="FW13" s="462">
        <v>57</v>
      </c>
      <c r="FX13" s="462">
        <v>54</v>
      </c>
      <c r="FY13" s="468">
        <f t="shared" si="314"/>
        <v>358</v>
      </c>
      <c r="FZ13" s="468">
        <f t="shared" si="314"/>
        <v>331</v>
      </c>
      <c r="GA13" s="461">
        <v>60</v>
      </c>
      <c r="GB13" s="444">
        <v>56</v>
      </c>
      <c r="GC13" s="462">
        <v>1</v>
      </c>
      <c r="GD13" s="462">
        <v>4</v>
      </c>
      <c r="GE13" s="468">
        <f t="shared" si="315"/>
        <v>61</v>
      </c>
      <c r="GF13" s="468">
        <f t="shared" si="315"/>
        <v>60</v>
      </c>
      <c r="GG13" s="461">
        <v>9</v>
      </c>
      <c r="GH13" s="444">
        <v>8</v>
      </c>
      <c r="GI13" s="462"/>
      <c r="GJ13" s="462"/>
      <c r="GK13" s="327">
        <f t="shared" si="316"/>
        <v>9</v>
      </c>
      <c r="GL13" s="327">
        <f t="shared" si="316"/>
        <v>8</v>
      </c>
      <c r="GM13" s="533">
        <v>94</v>
      </c>
      <c r="GN13" s="519">
        <v>107</v>
      </c>
      <c r="GO13" s="519">
        <v>114</v>
      </c>
      <c r="GP13" s="519">
        <v>194</v>
      </c>
      <c r="GQ13" s="504">
        <v>337</v>
      </c>
      <c r="GR13" s="504">
        <v>283</v>
      </c>
      <c r="GS13" s="504">
        <v>228</v>
      </c>
      <c r="GT13" s="504">
        <v>294</v>
      </c>
      <c r="GU13" s="504">
        <v>148</v>
      </c>
      <c r="GV13" s="533">
        <v>0</v>
      </c>
      <c r="GW13" s="504"/>
      <c r="GX13" s="504">
        <v>1</v>
      </c>
      <c r="GY13" s="504">
        <v>1</v>
      </c>
      <c r="GZ13" s="504">
        <v>5</v>
      </c>
      <c r="HA13" s="504">
        <v>6</v>
      </c>
      <c r="HB13" s="504">
        <v>32</v>
      </c>
      <c r="HC13" s="504">
        <v>1</v>
      </c>
      <c r="HD13" s="504"/>
      <c r="HE13" s="534">
        <f t="shared" si="317"/>
        <v>94</v>
      </c>
      <c r="HF13" s="522">
        <f t="shared" si="318"/>
        <v>107</v>
      </c>
      <c r="HG13" s="522">
        <f t="shared" si="319"/>
        <v>115</v>
      </c>
      <c r="HH13" s="522">
        <f t="shared" si="320"/>
        <v>195</v>
      </c>
      <c r="HI13" s="522">
        <f t="shared" si="321"/>
        <v>342</v>
      </c>
      <c r="HJ13" s="522">
        <f t="shared" si="322"/>
        <v>289</v>
      </c>
      <c r="HK13" s="522">
        <f t="shared" si="323"/>
        <v>260</v>
      </c>
      <c r="HL13" s="522">
        <f t="shared" si="324"/>
        <v>295</v>
      </c>
      <c r="HM13" s="522">
        <f t="shared" si="325"/>
        <v>148</v>
      </c>
      <c r="HN13" s="534">
        <f t="shared" si="326"/>
        <v>149</v>
      </c>
      <c r="HO13" s="523">
        <f t="shared" si="327"/>
        <v>177</v>
      </c>
      <c r="HP13" s="523">
        <f t="shared" si="328"/>
        <v>207</v>
      </c>
      <c r="HQ13" s="523">
        <f t="shared" si="329"/>
        <v>398</v>
      </c>
      <c r="HR13" s="535">
        <f t="shared" si="330"/>
        <v>574</v>
      </c>
      <c r="HS13" s="535">
        <f t="shared" si="331"/>
        <v>531</v>
      </c>
      <c r="HT13" s="535">
        <f t="shared" si="332"/>
        <v>595</v>
      </c>
      <c r="HU13" s="535">
        <f t="shared" si="333"/>
        <v>848</v>
      </c>
      <c r="HV13" s="535">
        <f t="shared" si="334"/>
        <v>772</v>
      </c>
      <c r="HW13" s="534">
        <f t="shared" si="335"/>
        <v>2</v>
      </c>
      <c r="HX13" s="522">
        <f t="shared" si="336"/>
        <v>4</v>
      </c>
      <c r="HY13" s="522">
        <f t="shared" si="337"/>
        <v>29</v>
      </c>
      <c r="HZ13" s="522">
        <f t="shared" si="338"/>
        <v>70</v>
      </c>
      <c r="IA13" s="522">
        <f t="shared" si="339"/>
        <v>62</v>
      </c>
      <c r="IB13" s="522">
        <f t="shared" si="340"/>
        <v>125</v>
      </c>
      <c r="IC13" s="522">
        <f t="shared" si="341"/>
        <v>47</v>
      </c>
      <c r="ID13" s="522">
        <f t="shared" si="342"/>
        <v>127</v>
      </c>
      <c r="IE13" s="522">
        <f t="shared" si="343"/>
        <v>121</v>
      </c>
      <c r="IF13" s="534">
        <f t="shared" si="344"/>
        <v>151</v>
      </c>
      <c r="IG13" s="522">
        <f t="shared" si="345"/>
        <v>181</v>
      </c>
      <c r="IH13" s="522">
        <f t="shared" si="346"/>
        <v>236</v>
      </c>
      <c r="II13" s="522">
        <f t="shared" si="347"/>
        <v>468</v>
      </c>
      <c r="IJ13" s="522">
        <f t="shared" si="348"/>
        <v>636</v>
      </c>
      <c r="IK13" s="522">
        <f t="shared" si="349"/>
        <v>656</v>
      </c>
      <c r="IL13" s="522">
        <f t="shared" si="350"/>
        <v>642</v>
      </c>
      <c r="IM13" s="522">
        <f t="shared" si="351"/>
        <v>975</v>
      </c>
      <c r="IN13" s="522">
        <f t="shared" si="352"/>
        <v>893</v>
      </c>
      <c r="IO13" s="533">
        <v>118</v>
      </c>
      <c r="IP13" s="519">
        <v>140</v>
      </c>
      <c r="IQ13" s="519">
        <v>151</v>
      </c>
      <c r="IR13" s="519">
        <v>287</v>
      </c>
      <c r="IS13" s="504">
        <v>474</v>
      </c>
      <c r="IT13" s="504">
        <v>484</v>
      </c>
      <c r="IU13" s="504">
        <v>523</v>
      </c>
      <c r="IV13" s="504">
        <v>749</v>
      </c>
      <c r="IW13" s="504">
        <v>623</v>
      </c>
      <c r="IX13" s="533">
        <v>2</v>
      </c>
      <c r="IY13" s="504">
        <v>2</v>
      </c>
      <c r="IZ13" s="504">
        <v>25</v>
      </c>
      <c r="JA13" s="504">
        <v>46</v>
      </c>
      <c r="JB13" s="504">
        <v>49</v>
      </c>
      <c r="JC13" s="504">
        <v>116</v>
      </c>
      <c r="JD13" s="504">
        <v>37</v>
      </c>
      <c r="JE13" s="504">
        <v>99</v>
      </c>
      <c r="JF13" s="504">
        <v>98</v>
      </c>
      <c r="JG13" s="534">
        <f t="shared" si="353"/>
        <v>120</v>
      </c>
      <c r="JH13" s="522">
        <f t="shared" si="354"/>
        <v>142</v>
      </c>
      <c r="JI13" s="522">
        <f t="shared" si="355"/>
        <v>176</v>
      </c>
      <c r="JJ13" s="522">
        <f t="shared" si="356"/>
        <v>333</v>
      </c>
      <c r="JK13" s="522">
        <f t="shared" si="357"/>
        <v>523</v>
      </c>
      <c r="JL13" s="522">
        <f t="shared" si="358"/>
        <v>600</v>
      </c>
      <c r="JM13" s="522">
        <f t="shared" si="359"/>
        <v>560</v>
      </c>
      <c r="JN13" s="522">
        <f t="shared" si="360"/>
        <v>848</v>
      </c>
      <c r="JO13" s="522">
        <f t="shared" si="360"/>
        <v>721</v>
      </c>
      <c r="JP13" s="533">
        <v>31</v>
      </c>
      <c r="JQ13" s="519">
        <v>37</v>
      </c>
      <c r="JR13" s="519">
        <v>56</v>
      </c>
      <c r="JS13" s="519">
        <v>111</v>
      </c>
      <c r="JT13" s="504">
        <v>100</v>
      </c>
      <c r="JU13" s="504">
        <v>47</v>
      </c>
      <c r="JV13" s="504">
        <v>72</v>
      </c>
      <c r="JW13" s="504">
        <v>99</v>
      </c>
      <c r="JX13" s="504">
        <v>149</v>
      </c>
      <c r="JY13" s="533">
        <v>0</v>
      </c>
      <c r="JZ13" s="504">
        <v>2</v>
      </c>
      <c r="KA13" s="504">
        <v>4</v>
      </c>
      <c r="KB13" s="504">
        <v>24</v>
      </c>
      <c r="KC13" s="504">
        <v>13</v>
      </c>
      <c r="KD13" s="504">
        <v>9</v>
      </c>
      <c r="KE13" s="504">
        <v>10</v>
      </c>
      <c r="KF13" s="504">
        <v>28</v>
      </c>
      <c r="KG13" s="504">
        <v>23</v>
      </c>
      <c r="KH13" s="534">
        <f t="shared" si="361"/>
        <v>31</v>
      </c>
      <c r="KI13" s="522">
        <f t="shared" si="362"/>
        <v>39</v>
      </c>
      <c r="KJ13" s="522">
        <f t="shared" si="363"/>
        <v>60</v>
      </c>
      <c r="KK13" s="522">
        <f t="shared" si="364"/>
        <v>135</v>
      </c>
      <c r="KL13" s="522">
        <f t="shared" si="365"/>
        <v>113</v>
      </c>
      <c r="KM13" s="522">
        <f t="shared" si="366"/>
        <v>56</v>
      </c>
      <c r="KN13" s="522">
        <f t="shared" si="367"/>
        <v>82</v>
      </c>
      <c r="KO13" s="522">
        <f t="shared" si="368"/>
        <v>127</v>
      </c>
      <c r="KP13" s="522">
        <f t="shared" si="368"/>
        <v>172</v>
      </c>
      <c r="KQ13" s="534">
        <f t="shared" si="369"/>
        <v>334</v>
      </c>
      <c r="KR13" s="523">
        <f t="shared" si="370"/>
        <v>351</v>
      </c>
      <c r="KS13" s="523">
        <f t="shared" si="371"/>
        <v>372</v>
      </c>
      <c r="KT13" s="523">
        <f t="shared" si="372"/>
        <v>649</v>
      </c>
      <c r="KU13" s="535">
        <f t="shared" si="373"/>
        <v>704</v>
      </c>
      <c r="KV13" s="535">
        <f t="shared" si="374"/>
        <v>614</v>
      </c>
      <c r="KW13" s="535">
        <f t="shared" si="375"/>
        <v>530</v>
      </c>
      <c r="KX13" s="535">
        <f t="shared" si="376"/>
        <v>743</v>
      </c>
      <c r="KY13" s="535">
        <f t="shared" si="377"/>
        <v>555</v>
      </c>
      <c r="KZ13" s="534">
        <f t="shared" si="378"/>
        <v>6</v>
      </c>
      <c r="LA13" s="522">
        <f t="shared" si="379"/>
        <v>47</v>
      </c>
      <c r="LB13" s="522">
        <f t="shared" si="380"/>
        <v>118</v>
      </c>
      <c r="LC13" s="522">
        <f t="shared" si="381"/>
        <v>163</v>
      </c>
      <c r="LD13" s="522">
        <f t="shared" si="382"/>
        <v>169</v>
      </c>
      <c r="LE13" s="522">
        <f t="shared" si="383"/>
        <v>82</v>
      </c>
      <c r="LF13" s="522">
        <f t="shared" si="384"/>
        <v>57</v>
      </c>
      <c r="LG13" s="522">
        <f t="shared" si="385"/>
        <v>93</v>
      </c>
      <c r="LH13" s="522">
        <f t="shared" si="386"/>
        <v>80</v>
      </c>
      <c r="LI13" s="534">
        <f t="shared" si="387"/>
        <v>340</v>
      </c>
      <c r="LJ13" s="522">
        <f t="shared" si="388"/>
        <v>398</v>
      </c>
      <c r="LK13" s="522">
        <f t="shared" si="389"/>
        <v>490</v>
      </c>
      <c r="LL13" s="522">
        <f t="shared" si="390"/>
        <v>812</v>
      </c>
      <c r="LM13" s="522">
        <f t="shared" si="391"/>
        <v>873</v>
      </c>
      <c r="LN13" s="522">
        <f t="shared" si="392"/>
        <v>696</v>
      </c>
      <c r="LO13" s="522">
        <f t="shared" si="393"/>
        <v>587</v>
      </c>
      <c r="LP13" s="522">
        <f t="shared" si="394"/>
        <v>836</v>
      </c>
      <c r="LQ13" s="522">
        <f t="shared" si="395"/>
        <v>635</v>
      </c>
      <c r="LR13" s="533">
        <v>171</v>
      </c>
      <c r="LS13" s="519">
        <v>202</v>
      </c>
      <c r="LT13" s="519">
        <v>207</v>
      </c>
      <c r="LU13" s="519">
        <v>367</v>
      </c>
      <c r="LV13" s="504">
        <v>416</v>
      </c>
      <c r="LW13" s="504">
        <v>366</v>
      </c>
      <c r="LX13" s="504">
        <v>318</v>
      </c>
      <c r="LY13" s="504">
        <v>438</v>
      </c>
      <c r="LZ13" s="504">
        <v>296</v>
      </c>
      <c r="MA13" s="533">
        <v>2</v>
      </c>
      <c r="MB13" s="504">
        <v>29</v>
      </c>
      <c r="MC13" s="504">
        <v>80</v>
      </c>
      <c r="MD13" s="504">
        <v>115</v>
      </c>
      <c r="ME13" s="504">
        <v>74</v>
      </c>
      <c r="MF13" s="504">
        <v>55</v>
      </c>
      <c r="MG13" s="504">
        <v>11</v>
      </c>
      <c r="MH13" s="504">
        <v>39</v>
      </c>
      <c r="MI13" s="504">
        <v>37</v>
      </c>
      <c r="MJ13" s="534">
        <f t="shared" si="396"/>
        <v>173</v>
      </c>
      <c r="MK13" s="522">
        <f t="shared" si="397"/>
        <v>231</v>
      </c>
      <c r="ML13" s="522">
        <f t="shared" si="398"/>
        <v>287</v>
      </c>
      <c r="MM13" s="522">
        <f t="shared" si="399"/>
        <v>482</v>
      </c>
      <c r="MN13" s="522">
        <f t="shared" si="400"/>
        <v>490</v>
      </c>
      <c r="MO13" s="522">
        <f t="shared" si="401"/>
        <v>421</v>
      </c>
      <c r="MP13" s="522">
        <f t="shared" si="402"/>
        <v>329</v>
      </c>
      <c r="MQ13" s="522">
        <f t="shared" si="403"/>
        <v>477</v>
      </c>
      <c r="MR13" s="522">
        <f t="shared" si="403"/>
        <v>333</v>
      </c>
      <c r="MS13" s="533">
        <v>34</v>
      </c>
      <c r="MT13" s="519">
        <v>15</v>
      </c>
      <c r="MU13" s="519">
        <v>36</v>
      </c>
      <c r="MV13" s="519">
        <v>23</v>
      </c>
      <c r="MW13" s="504">
        <v>42</v>
      </c>
      <c r="MX13" s="504">
        <v>13</v>
      </c>
      <c r="MY13" s="504">
        <v>41</v>
      </c>
      <c r="MZ13" s="504">
        <v>44</v>
      </c>
      <c r="NA13" s="504">
        <v>39</v>
      </c>
      <c r="NB13" s="533">
        <v>0</v>
      </c>
      <c r="NC13" s="504">
        <v>0</v>
      </c>
      <c r="ND13" s="504">
        <v>3</v>
      </c>
      <c r="NE13" s="504">
        <v>3</v>
      </c>
      <c r="NF13" s="504">
        <v>64</v>
      </c>
      <c r="NG13" s="504">
        <v>5</v>
      </c>
      <c r="NH13" s="504">
        <v>4</v>
      </c>
      <c r="NI13" s="504">
        <v>7</v>
      </c>
      <c r="NJ13" s="504">
        <v>1</v>
      </c>
      <c r="NK13" s="534">
        <f t="shared" si="404"/>
        <v>34</v>
      </c>
      <c r="NL13" s="522">
        <f t="shared" si="405"/>
        <v>15</v>
      </c>
      <c r="NM13" s="522">
        <f t="shared" si="406"/>
        <v>39</v>
      </c>
      <c r="NN13" s="522">
        <f t="shared" si="407"/>
        <v>26</v>
      </c>
      <c r="NO13" s="522">
        <f t="shared" si="408"/>
        <v>106</v>
      </c>
      <c r="NP13" s="522">
        <f t="shared" si="409"/>
        <v>18</v>
      </c>
      <c r="NQ13" s="522">
        <f t="shared" si="410"/>
        <v>45</v>
      </c>
      <c r="NR13" s="522">
        <f t="shared" si="411"/>
        <v>51</v>
      </c>
      <c r="NS13" s="522">
        <f t="shared" si="411"/>
        <v>40</v>
      </c>
      <c r="NT13" s="533">
        <v>129</v>
      </c>
      <c r="NU13" s="519">
        <v>134</v>
      </c>
      <c r="NV13" s="519">
        <v>129</v>
      </c>
      <c r="NW13" s="519">
        <v>259</v>
      </c>
      <c r="NX13" s="504">
        <v>246</v>
      </c>
      <c r="NY13" s="504">
        <v>235</v>
      </c>
      <c r="NZ13" s="504">
        <v>171</v>
      </c>
      <c r="OA13" s="504">
        <v>261</v>
      </c>
      <c r="OB13" s="522">
        <v>220</v>
      </c>
      <c r="OC13" s="533">
        <v>4</v>
      </c>
      <c r="OD13" s="504">
        <v>18</v>
      </c>
      <c r="OE13" s="504">
        <v>35</v>
      </c>
      <c r="OF13" s="504">
        <v>45</v>
      </c>
      <c r="OG13" s="504">
        <v>31</v>
      </c>
      <c r="OH13" s="504">
        <v>22</v>
      </c>
      <c r="OI13" s="504">
        <v>42</v>
      </c>
      <c r="OJ13" s="504">
        <v>47</v>
      </c>
      <c r="OK13" s="522">
        <v>42</v>
      </c>
      <c r="OL13" s="534">
        <f t="shared" si="412"/>
        <v>133</v>
      </c>
      <c r="OM13" s="522">
        <f t="shared" si="413"/>
        <v>152</v>
      </c>
      <c r="ON13" s="522">
        <f t="shared" si="414"/>
        <v>164</v>
      </c>
      <c r="OO13" s="522">
        <f t="shared" si="415"/>
        <v>304</v>
      </c>
      <c r="OP13" s="522">
        <f t="shared" si="416"/>
        <v>277</v>
      </c>
      <c r="OQ13" s="522">
        <f t="shared" si="417"/>
        <v>257</v>
      </c>
      <c r="OR13" s="522">
        <f t="shared" si="418"/>
        <v>213</v>
      </c>
      <c r="OS13" s="522">
        <f t="shared" si="419"/>
        <v>308</v>
      </c>
      <c r="OT13" s="522">
        <f t="shared" si="419"/>
        <v>262</v>
      </c>
    </row>
    <row r="14" spans="1:411" s="12" customFormat="1" x14ac:dyDescent="0.2">
      <c r="A14" s="11" t="s">
        <v>11</v>
      </c>
      <c r="B14" s="34">
        <f t="shared" si="230"/>
        <v>5036</v>
      </c>
      <c r="C14" s="34">
        <f t="shared" si="231"/>
        <v>5148</v>
      </c>
      <c r="D14" s="34">
        <f t="shared" si="232"/>
        <v>5290</v>
      </c>
      <c r="E14" s="34">
        <f t="shared" si="233"/>
        <v>5263</v>
      </c>
      <c r="F14" s="34">
        <f t="shared" si="234"/>
        <v>7127</v>
      </c>
      <c r="G14" s="34">
        <f t="shared" si="235"/>
        <v>7388</v>
      </c>
      <c r="H14" s="34">
        <f t="shared" si="236"/>
        <v>7822</v>
      </c>
      <c r="I14" s="34">
        <f t="shared" si="237"/>
        <v>8166</v>
      </c>
      <c r="J14" s="34">
        <f t="shared" si="238"/>
        <v>8378</v>
      </c>
      <c r="K14" s="34">
        <f t="shared" si="239"/>
        <v>8640</v>
      </c>
      <c r="L14" s="34">
        <f t="shared" si="240"/>
        <v>8757</v>
      </c>
      <c r="M14" s="35">
        <f t="shared" si="241"/>
        <v>5286</v>
      </c>
      <c r="N14" s="29">
        <f t="shared" si="242"/>
        <v>5701</v>
      </c>
      <c r="O14" s="29">
        <f t="shared" si="243"/>
        <v>7426</v>
      </c>
      <c r="P14" s="29">
        <f t="shared" si="244"/>
        <v>7474</v>
      </c>
      <c r="Q14" s="29">
        <f t="shared" si="245"/>
        <v>8811</v>
      </c>
      <c r="R14" s="29">
        <f t="shared" si="246"/>
        <v>9030</v>
      </c>
      <c r="S14" s="29">
        <f t="shared" si="247"/>
        <v>9476</v>
      </c>
      <c r="T14" s="29">
        <f t="shared" si="248"/>
        <v>10735</v>
      </c>
      <c r="U14" s="29">
        <f t="shared" si="249"/>
        <v>10829</v>
      </c>
      <c r="V14" s="29">
        <f t="shared" si="250"/>
        <v>11250</v>
      </c>
      <c r="W14" s="29">
        <f t="shared" si="251"/>
        <v>10418</v>
      </c>
      <c r="X14" s="35">
        <f t="shared" si="252"/>
        <v>10322</v>
      </c>
      <c r="Y14" s="29">
        <f t="shared" si="253"/>
        <v>10849</v>
      </c>
      <c r="Z14" s="29">
        <f t="shared" si="254"/>
        <v>12716</v>
      </c>
      <c r="AA14" s="29">
        <f t="shared" si="255"/>
        <v>12737</v>
      </c>
      <c r="AB14" s="29">
        <f t="shared" si="256"/>
        <v>15938</v>
      </c>
      <c r="AC14" s="29">
        <f t="shared" si="257"/>
        <v>16418</v>
      </c>
      <c r="AD14" s="29">
        <f t="shared" si="258"/>
        <v>17298</v>
      </c>
      <c r="AE14" s="29">
        <f t="shared" si="259"/>
        <v>18901</v>
      </c>
      <c r="AF14" s="29">
        <f t="shared" si="260"/>
        <v>19207</v>
      </c>
      <c r="AG14" s="29">
        <f t="shared" si="261"/>
        <v>19890</v>
      </c>
      <c r="AH14" s="29">
        <f t="shared" si="262"/>
        <v>19175</v>
      </c>
      <c r="AI14" s="42">
        <v>1920</v>
      </c>
      <c r="AJ14" s="31">
        <v>1943</v>
      </c>
      <c r="AK14" s="31">
        <v>1991</v>
      </c>
      <c r="AL14" s="31">
        <v>1940</v>
      </c>
      <c r="AM14" s="32">
        <v>2191</v>
      </c>
      <c r="AN14" s="32">
        <v>2297</v>
      </c>
      <c r="AO14" s="32">
        <v>2409</v>
      </c>
      <c r="AP14" s="32">
        <v>2480</v>
      </c>
      <c r="AQ14" s="32">
        <v>2543</v>
      </c>
      <c r="AR14" s="32">
        <v>2600</v>
      </c>
      <c r="AS14" s="32">
        <v>2581</v>
      </c>
      <c r="AT14" s="42">
        <v>3909</v>
      </c>
      <c r="AU14" s="32">
        <v>4154</v>
      </c>
      <c r="AV14" s="32">
        <v>5431</v>
      </c>
      <c r="AW14" s="32">
        <v>5676</v>
      </c>
      <c r="AX14" s="32">
        <v>6818</v>
      </c>
      <c r="AY14" s="32">
        <v>7149</v>
      </c>
      <c r="AZ14" s="32">
        <v>7567</v>
      </c>
      <c r="BA14" s="32">
        <v>8984</v>
      </c>
      <c r="BB14" s="32">
        <v>9139</v>
      </c>
      <c r="BC14" s="32">
        <v>8984</v>
      </c>
      <c r="BD14" s="32">
        <v>8148</v>
      </c>
      <c r="BE14" s="33">
        <f t="shared" si="263"/>
        <v>5918</v>
      </c>
      <c r="BF14" s="30">
        <f t="shared" si="264"/>
        <v>6178</v>
      </c>
      <c r="BG14" s="30">
        <f t="shared" si="265"/>
        <v>7597</v>
      </c>
      <c r="BH14" s="30">
        <f t="shared" si="266"/>
        <v>7750</v>
      </c>
      <c r="BI14" s="30">
        <f t="shared" si="267"/>
        <v>9062</v>
      </c>
      <c r="BJ14" s="30">
        <f t="shared" si="268"/>
        <v>9486</v>
      </c>
      <c r="BK14" s="30">
        <f t="shared" si="269"/>
        <v>9976</v>
      </c>
      <c r="BL14" s="30">
        <f t="shared" si="270"/>
        <v>11464</v>
      </c>
      <c r="BM14" s="30">
        <f t="shared" si="271"/>
        <v>11682</v>
      </c>
      <c r="BN14" s="30">
        <f t="shared" si="272"/>
        <v>11584</v>
      </c>
      <c r="BO14" s="30">
        <f t="shared" si="272"/>
        <v>10729</v>
      </c>
      <c r="BP14" s="117">
        <f t="shared" si="273"/>
        <v>3998</v>
      </c>
      <c r="BQ14" s="118">
        <f t="shared" si="274"/>
        <v>4235</v>
      </c>
      <c r="BR14" s="118">
        <f t="shared" si="275"/>
        <v>5606</v>
      </c>
      <c r="BS14" s="118">
        <f t="shared" si="276"/>
        <v>5810</v>
      </c>
      <c r="BT14" s="118">
        <f t="shared" si="277"/>
        <v>6871</v>
      </c>
      <c r="BU14" s="118">
        <f t="shared" si="278"/>
        <v>7189</v>
      </c>
      <c r="BV14" s="118">
        <f t="shared" si="279"/>
        <v>7567</v>
      </c>
      <c r="BW14" s="118">
        <f t="shared" si="280"/>
        <v>8984</v>
      </c>
      <c r="BX14" s="118">
        <f t="shared" si="281"/>
        <v>9139</v>
      </c>
      <c r="BY14" s="118">
        <f t="shared" si="282"/>
        <v>8984</v>
      </c>
      <c r="BZ14" s="118">
        <f t="shared" si="283"/>
        <v>8148</v>
      </c>
      <c r="CA14" s="119">
        <f t="shared" si="284"/>
        <v>2.0822916666666669</v>
      </c>
      <c r="CB14" s="120">
        <f t="shared" si="285"/>
        <v>2.179619145651055</v>
      </c>
      <c r="CC14" s="120">
        <f t="shared" si="286"/>
        <v>2.8156705173279759</v>
      </c>
      <c r="CD14" s="120">
        <f t="shared" si="287"/>
        <v>2.9948453608247423</v>
      </c>
      <c r="CE14" s="120">
        <f t="shared" si="288"/>
        <v>3.1360109539023275</v>
      </c>
      <c r="CF14" s="120">
        <f t="shared" si="289"/>
        <v>3.1297344362211579</v>
      </c>
      <c r="CG14" s="120">
        <f t="shared" si="290"/>
        <v>3.141137401411374</v>
      </c>
      <c r="CH14" s="120">
        <f t="shared" si="291"/>
        <v>3.6225806451612903</v>
      </c>
      <c r="CI14" s="120">
        <f t="shared" si="292"/>
        <v>3.5937868659064098</v>
      </c>
      <c r="CJ14" s="120">
        <f t="shared" si="293"/>
        <v>3.4553846153846153</v>
      </c>
      <c r="CK14" s="120">
        <f t="shared" si="293"/>
        <v>3.1569159240604416</v>
      </c>
      <c r="CL14" s="70" t="s">
        <v>36</v>
      </c>
      <c r="CM14" s="39" t="s">
        <v>36</v>
      </c>
      <c r="CN14" s="39" t="s">
        <v>36</v>
      </c>
      <c r="CO14" s="39" t="s">
        <v>36</v>
      </c>
      <c r="CP14" s="14" t="s">
        <v>36</v>
      </c>
      <c r="CQ14" s="14" t="s">
        <v>36</v>
      </c>
      <c r="CR14" s="14" t="s">
        <v>36</v>
      </c>
      <c r="CS14" s="14" t="s">
        <v>36</v>
      </c>
      <c r="CT14" s="14" t="s">
        <v>36</v>
      </c>
      <c r="CU14" s="14" t="s">
        <v>36</v>
      </c>
      <c r="CV14" s="14" t="s">
        <v>36</v>
      </c>
      <c r="CW14" s="42">
        <v>89</v>
      </c>
      <c r="CX14" s="32">
        <v>81</v>
      </c>
      <c r="CY14" s="32">
        <v>175</v>
      </c>
      <c r="CZ14" s="32">
        <v>134</v>
      </c>
      <c r="DA14" s="32">
        <v>53</v>
      </c>
      <c r="DB14" s="32">
        <v>40</v>
      </c>
      <c r="DC14" s="32"/>
      <c r="DD14" s="32"/>
      <c r="DE14" s="30"/>
      <c r="DF14" s="444"/>
      <c r="DG14" s="444"/>
      <c r="DH14" s="33">
        <f t="shared" si="294"/>
        <v>89</v>
      </c>
      <c r="DI14" s="30">
        <f t="shared" si="295"/>
        <v>81</v>
      </c>
      <c r="DJ14" s="30">
        <f t="shared" si="296"/>
        <v>175</v>
      </c>
      <c r="DK14" s="30">
        <f t="shared" si="297"/>
        <v>134</v>
      </c>
      <c r="DL14" s="30">
        <f t="shared" si="298"/>
        <v>53</v>
      </c>
      <c r="DM14" s="30">
        <f t="shared" si="299"/>
        <v>40</v>
      </c>
      <c r="DN14" s="30">
        <f t="shared" si="300"/>
        <v>0</v>
      </c>
      <c r="DO14" s="30">
        <f t="shared" si="301"/>
        <v>0</v>
      </c>
      <c r="DP14" s="30">
        <f t="shared" si="302"/>
        <v>0</v>
      </c>
      <c r="DQ14" s="30">
        <f t="shared" si="303"/>
        <v>0</v>
      </c>
      <c r="DR14" s="30">
        <f t="shared" si="303"/>
        <v>0</v>
      </c>
      <c r="DS14" s="461">
        <v>132</v>
      </c>
      <c r="DT14" s="444">
        <v>142</v>
      </c>
      <c r="DU14" s="462">
        <v>29</v>
      </c>
      <c r="DV14" s="462">
        <v>27</v>
      </c>
      <c r="DW14" s="468">
        <f t="shared" si="304"/>
        <v>161</v>
      </c>
      <c r="DX14" s="468">
        <f t="shared" si="304"/>
        <v>169</v>
      </c>
      <c r="DY14" s="461">
        <v>817</v>
      </c>
      <c r="DZ14" s="444">
        <v>716</v>
      </c>
      <c r="EA14" s="462">
        <v>601</v>
      </c>
      <c r="EB14" s="462">
        <v>666</v>
      </c>
      <c r="EC14" s="468">
        <f t="shared" si="305"/>
        <v>1418</v>
      </c>
      <c r="ED14" s="468">
        <f t="shared" si="305"/>
        <v>1382</v>
      </c>
      <c r="EE14" s="461">
        <v>746</v>
      </c>
      <c r="EF14" s="444">
        <v>792</v>
      </c>
      <c r="EG14" s="462">
        <v>12</v>
      </c>
      <c r="EH14" s="462">
        <v>5</v>
      </c>
      <c r="EI14" s="468">
        <f t="shared" si="306"/>
        <v>758</v>
      </c>
      <c r="EJ14" s="468">
        <f t="shared" si="306"/>
        <v>797</v>
      </c>
      <c r="EK14" s="461">
        <v>487</v>
      </c>
      <c r="EL14" s="444">
        <v>560</v>
      </c>
      <c r="EM14" s="462">
        <v>35</v>
      </c>
      <c r="EN14" s="462">
        <v>48</v>
      </c>
      <c r="EO14" s="468">
        <f t="shared" si="307"/>
        <v>522</v>
      </c>
      <c r="EP14" s="468">
        <f t="shared" si="307"/>
        <v>608</v>
      </c>
      <c r="EQ14" s="461">
        <v>551</v>
      </c>
      <c r="ER14" s="444">
        <v>824</v>
      </c>
      <c r="ES14" s="462">
        <v>49</v>
      </c>
      <c r="ET14" s="462">
        <v>99</v>
      </c>
      <c r="EU14" s="468">
        <f t="shared" si="308"/>
        <v>600</v>
      </c>
      <c r="EV14" s="468">
        <f t="shared" si="308"/>
        <v>923</v>
      </c>
      <c r="EW14" s="461">
        <v>614</v>
      </c>
      <c r="EX14" s="444">
        <v>499</v>
      </c>
      <c r="EY14" s="462">
        <v>244</v>
      </c>
      <c r="EZ14" s="462">
        <v>247</v>
      </c>
      <c r="FA14" s="468">
        <f t="shared" si="309"/>
        <v>858</v>
      </c>
      <c r="FB14" s="468">
        <f t="shared" si="309"/>
        <v>746</v>
      </c>
      <c r="FC14" s="461">
        <v>49</v>
      </c>
      <c r="FD14" s="444">
        <v>38</v>
      </c>
      <c r="FE14" s="462">
        <v>27</v>
      </c>
      <c r="FF14" s="462">
        <v>33</v>
      </c>
      <c r="FG14" s="468">
        <f t="shared" si="310"/>
        <v>76</v>
      </c>
      <c r="FH14" s="468">
        <f t="shared" si="311"/>
        <v>71</v>
      </c>
      <c r="FI14" s="461">
        <v>594</v>
      </c>
      <c r="FJ14" s="444">
        <v>678</v>
      </c>
      <c r="FK14" s="462">
        <v>176</v>
      </c>
      <c r="FL14" s="462">
        <v>250</v>
      </c>
      <c r="FM14" s="468">
        <f t="shared" si="312"/>
        <v>770</v>
      </c>
      <c r="FN14" s="468">
        <f t="shared" si="312"/>
        <v>928</v>
      </c>
      <c r="FO14" s="461">
        <v>67</v>
      </c>
      <c r="FP14" s="444">
        <v>62</v>
      </c>
      <c r="FQ14" s="462">
        <v>27</v>
      </c>
      <c r="FR14" s="462">
        <v>24</v>
      </c>
      <c r="FS14" s="468">
        <f t="shared" si="313"/>
        <v>94</v>
      </c>
      <c r="FT14" s="468">
        <f t="shared" si="313"/>
        <v>86</v>
      </c>
      <c r="FU14" s="461">
        <v>1503</v>
      </c>
      <c r="FV14" s="444">
        <v>1437</v>
      </c>
      <c r="FW14" s="462">
        <v>934</v>
      </c>
      <c r="FX14" s="462">
        <v>817</v>
      </c>
      <c r="FY14" s="468">
        <f t="shared" si="314"/>
        <v>2437</v>
      </c>
      <c r="FZ14" s="468">
        <f t="shared" si="314"/>
        <v>2254</v>
      </c>
      <c r="GA14" s="461">
        <v>440</v>
      </c>
      <c r="GB14" s="444">
        <v>383</v>
      </c>
      <c r="GC14" s="462">
        <v>124</v>
      </c>
      <c r="GD14" s="462">
        <v>48</v>
      </c>
      <c r="GE14" s="468">
        <f t="shared" si="315"/>
        <v>564</v>
      </c>
      <c r="GF14" s="468">
        <f t="shared" si="315"/>
        <v>431</v>
      </c>
      <c r="GG14" s="461">
        <v>40</v>
      </c>
      <c r="GH14" s="444">
        <v>45</v>
      </c>
      <c r="GI14" s="462">
        <v>8</v>
      </c>
      <c r="GJ14" s="462">
        <v>6</v>
      </c>
      <c r="GK14" s="327">
        <f t="shared" si="316"/>
        <v>48</v>
      </c>
      <c r="GL14" s="327">
        <f t="shared" si="316"/>
        <v>51</v>
      </c>
      <c r="GM14" s="533">
        <v>419</v>
      </c>
      <c r="GN14" s="519">
        <v>382</v>
      </c>
      <c r="GO14" s="519">
        <v>390</v>
      </c>
      <c r="GP14" s="519">
        <v>375</v>
      </c>
      <c r="GQ14" s="504">
        <v>485</v>
      </c>
      <c r="GR14" s="504">
        <v>479</v>
      </c>
      <c r="GS14" s="504">
        <v>512</v>
      </c>
      <c r="GT14" s="504">
        <v>597</v>
      </c>
      <c r="GU14" s="504">
        <v>565</v>
      </c>
      <c r="GV14" s="533">
        <v>15</v>
      </c>
      <c r="GW14" s="504">
        <v>11</v>
      </c>
      <c r="GX14" s="504">
        <v>19</v>
      </c>
      <c r="GY14" s="504">
        <v>12</v>
      </c>
      <c r="GZ14" s="504">
        <v>5</v>
      </c>
      <c r="HA14" s="504">
        <v>7</v>
      </c>
      <c r="HB14" s="504">
        <v>7</v>
      </c>
      <c r="HC14" s="504">
        <v>4</v>
      </c>
      <c r="HD14" s="504">
        <v>4</v>
      </c>
      <c r="HE14" s="534">
        <f t="shared" si="317"/>
        <v>434</v>
      </c>
      <c r="HF14" s="522">
        <f t="shared" si="318"/>
        <v>393</v>
      </c>
      <c r="HG14" s="522">
        <f t="shared" si="319"/>
        <v>409</v>
      </c>
      <c r="HH14" s="522">
        <f t="shared" si="320"/>
        <v>387</v>
      </c>
      <c r="HI14" s="522">
        <f t="shared" si="321"/>
        <v>490</v>
      </c>
      <c r="HJ14" s="522">
        <f t="shared" si="322"/>
        <v>486</v>
      </c>
      <c r="HK14" s="522">
        <f t="shared" si="323"/>
        <v>519</v>
      </c>
      <c r="HL14" s="522">
        <f t="shared" si="324"/>
        <v>601</v>
      </c>
      <c r="HM14" s="522">
        <f t="shared" si="325"/>
        <v>569</v>
      </c>
      <c r="HN14" s="534">
        <f t="shared" si="326"/>
        <v>1138</v>
      </c>
      <c r="HO14" s="523">
        <f t="shared" si="327"/>
        <v>1257</v>
      </c>
      <c r="HP14" s="523">
        <f t="shared" si="328"/>
        <v>1309</v>
      </c>
      <c r="HQ14" s="523">
        <f t="shared" si="329"/>
        <v>1429</v>
      </c>
      <c r="HR14" s="535">
        <f t="shared" si="330"/>
        <v>2357</v>
      </c>
      <c r="HS14" s="535">
        <f t="shared" si="331"/>
        <v>2523</v>
      </c>
      <c r="HT14" s="535">
        <f t="shared" si="332"/>
        <v>2718</v>
      </c>
      <c r="HU14" s="535">
        <f t="shared" si="333"/>
        <v>2802</v>
      </c>
      <c r="HV14" s="535">
        <f t="shared" si="334"/>
        <v>2967</v>
      </c>
      <c r="HW14" s="534">
        <f t="shared" si="335"/>
        <v>733</v>
      </c>
      <c r="HX14" s="522">
        <f t="shared" si="336"/>
        <v>859</v>
      </c>
      <c r="HY14" s="522">
        <f t="shared" si="337"/>
        <v>942</v>
      </c>
      <c r="HZ14" s="522">
        <f t="shared" si="338"/>
        <v>837</v>
      </c>
      <c r="IA14" s="522">
        <f t="shared" si="339"/>
        <v>1035</v>
      </c>
      <c r="IB14" s="522">
        <f t="shared" si="340"/>
        <v>945</v>
      </c>
      <c r="IC14" s="522">
        <f t="shared" si="341"/>
        <v>1007</v>
      </c>
      <c r="ID14" s="522">
        <f t="shared" si="342"/>
        <v>872</v>
      </c>
      <c r="IE14" s="522">
        <f t="shared" si="343"/>
        <v>838</v>
      </c>
      <c r="IF14" s="534">
        <f t="shared" si="344"/>
        <v>1871</v>
      </c>
      <c r="IG14" s="522">
        <f t="shared" si="345"/>
        <v>2116</v>
      </c>
      <c r="IH14" s="522">
        <f t="shared" si="346"/>
        <v>2251</v>
      </c>
      <c r="II14" s="522">
        <f t="shared" si="347"/>
        <v>2266</v>
      </c>
      <c r="IJ14" s="522">
        <f t="shared" si="348"/>
        <v>3392</v>
      </c>
      <c r="IK14" s="522">
        <f t="shared" si="349"/>
        <v>3468</v>
      </c>
      <c r="IL14" s="522">
        <f t="shared" si="350"/>
        <v>3725</v>
      </c>
      <c r="IM14" s="522">
        <f t="shared" si="351"/>
        <v>3674</v>
      </c>
      <c r="IN14" s="522">
        <f t="shared" si="352"/>
        <v>3805</v>
      </c>
      <c r="IO14" s="533">
        <v>611</v>
      </c>
      <c r="IP14" s="519">
        <v>705</v>
      </c>
      <c r="IQ14" s="519">
        <v>730</v>
      </c>
      <c r="IR14" s="519">
        <v>813</v>
      </c>
      <c r="IS14" s="504">
        <v>1492</v>
      </c>
      <c r="IT14" s="504">
        <v>1558</v>
      </c>
      <c r="IU14" s="504">
        <v>1683</v>
      </c>
      <c r="IV14" s="504">
        <v>1835</v>
      </c>
      <c r="IW14" s="504">
        <v>2034</v>
      </c>
      <c r="IX14" s="533">
        <v>159</v>
      </c>
      <c r="IY14" s="504">
        <v>159</v>
      </c>
      <c r="IZ14" s="504">
        <v>196</v>
      </c>
      <c r="JA14" s="504">
        <v>188</v>
      </c>
      <c r="JB14" s="504">
        <v>227</v>
      </c>
      <c r="JC14" s="504">
        <v>221</v>
      </c>
      <c r="JD14" s="504">
        <v>305</v>
      </c>
      <c r="JE14" s="504">
        <v>438</v>
      </c>
      <c r="JF14" s="504">
        <v>407</v>
      </c>
      <c r="JG14" s="534">
        <f t="shared" si="353"/>
        <v>770</v>
      </c>
      <c r="JH14" s="522">
        <f t="shared" si="354"/>
        <v>864</v>
      </c>
      <c r="JI14" s="522">
        <f t="shared" si="355"/>
        <v>926</v>
      </c>
      <c r="JJ14" s="522">
        <f t="shared" si="356"/>
        <v>1001</v>
      </c>
      <c r="JK14" s="522">
        <f t="shared" si="357"/>
        <v>1719</v>
      </c>
      <c r="JL14" s="522">
        <f t="shared" si="358"/>
        <v>1779</v>
      </c>
      <c r="JM14" s="522">
        <f t="shared" si="359"/>
        <v>1988</v>
      </c>
      <c r="JN14" s="522">
        <f t="shared" si="360"/>
        <v>2273</v>
      </c>
      <c r="JO14" s="522">
        <f t="shared" si="360"/>
        <v>2441</v>
      </c>
      <c r="JP14" s="533">
        <v>527</v>
      </c>
      <c r="JQ14" s="519">
        <v>552</v>
      </c>
      <c r="JR14" s="519">
        <v>579</v>
      </c>
      <c r="JS14" s="519">
        <v>616</v>
      </c>
      <c r="JT14" s="504">
        <v>865</v>
      </c>
      <c r="JU14" s="504">
        <v>965</v>
      </c>
      <c r="JV14" s="504">
        <v>1035</v>
      </c>
      <c r="JW14" s="504">
        <v>967</v>
      </c>
      <c r="JX14" s="504">
        <v>933</v>
      </c>
      <c r="JY14" s="533">
        <v>574</v>
      </c>
      <c r="JZ14" s="504">
        <v>700</v>
      </c>
      <c r="KA14" s="504">
        <v>746</v>
      </c>
      <c r="KB14" s="504">
        <v>649</v>
      </c>
      <c r="KC14" s="504">
        <v>808</v>
      </c>
      <c r="KD14" s="504">
        <v>724</v>
      </c>
      <c r="KE14" s="504">
        <v>702</v>
      </c>
      <c r="KF14" s="504">
        <v>434</v>
      </c>
      <c r="KG14" s="504">
        <v>431</v>
      </c>
      <c r="KH14" s="534">
        <f t="shared" si="361"/>
        <v>1101</v>
      </c>
      <c r="KI14" s="522">
        <f t="shared" si="362"/>
        <v>1252</v>
      </c>
      <c r="KJ14" s="522">
        <f t="shared" si="363"/>
        <v>1325</v>
      </c>
      <c r="KK14" s="522">
        <f t="shared" si="364"/>
        <v>1265</v>
      </c>
      <c r="KL14" s="522">
        <f t="shared" si="365"/>
        <v>1673</v>
      </c>
      <c r="KM14" s="522">
        <f t="shared" si="366"/>
        <v>1689</v>
      </c>
      <c r="KN14" s="522">
        <f t="shared" si="367"/>
        <v>1737</v>
      </c>
      <c r="KO14" s="522">
        <f t="shared" si="368"/>
        <v>1401</v>
      </c>
      <c r="KP14" s="522">
        <f t="shared" si="368"/>
        <v>1364</v>
      </c>
      <c r="KQ14" s="534">
        <f t="shared" si="369"/>
        <v>1559</v>
      </c>
      <c r="KR14" s="523">
        <f t="shared" si="370"/>
        <v>1566</v>
      </c>
      <c r="KS14" s="523">
        <f t="shared" si="371"/>
        <v>1600</v>
      </c>
      <c r="KT14" s="523">
        <f t="shared" si="372"/>
        <v>1519</v>
      </c>
      <c r="KU14" s="535">
        <f t="shared" si="373"/>
        <v>2094</v>
      </c>
      <c r="KV14" s="535">
        <f t="shared" si="374"/>
        <v>2089</v>
      </c>
      <c r="KW14" s="535">
        <f t="shared" si="375"/>
        <v>2183</v>
      </c>
      <c r="KX14" s="535">
        <f t="shared" si="376"/>
        <v>2287</v>
      </c>
      <c r="KY14" s="535">
        <f t="shared" si="377"/>
        <v>2303</v>
      </c>
      <c r="KZ14" s="534">
        <f t="shared" si="378"/>
        <v>540</v>
      </c>
      <c r="LA14" s="522">
        <f t="shared" si="379"/>
        <v>596</v>
      </c>
      <c r="LB14" s="522">
        <f t="shared" si="380"/>
        <v>859</v>
      </c>
      <c r="LC14" s="522">
        <f t="shared" si="381"/>
        <v>815</v>
      </c>
      <c r="LD14" s="522">
        <f t="shared" si="382"/>
        <v>900</v>
      </c>
      <c r="LE14" s="522">
        <f t="shared" si="383"/>
        <v>889</v>
      </c>
      <c r="LF14" s="522">
        <f t="shared" si="384"/>
        <v>895</v>
      </c>
      <c r="LG14" s="522">
        <f t="shared" si="385"/>
        <v>875</v>
      </c>
      <c r="LH14" s="522">
        <f t="shared" si="386"/>
        <v>848</v>
      </c>
      <c r="LI14" s="534">
        <f t="shared" si="387"/>
        <v>2099</v>
      </c>
      <c r="LJ14" s="522">
        <f t="shared" si="388"/>
        <v>2162</v>
      </c>
      <c r="LK14" s="522">
        <f t="shared" si="389"/>
        <v>2459</v>
      </c>
      <c r="LL14" s="522">
        <f t="shared" si="390"/>
        <v>2334</v>
      </c>
      <c r="LM14" s="522">
        <f t="shared" si="391"/>
        <v>2994</v>
      </c>
      <c r="LN14" s="522">
        <f t="shared" si="392"/>
        <v>2978</v>
      </c>
      <c r="LO14" s="522">
        <f t="shared" si="393"/>
        <v>3078</v>
      </c>
      <c r="LP14" s="522">
        <f t="shared" si="394"/>
        <v>3162</v>
      </c>
      <c r="LQ14" s="522">
        <f t="shared" si="395"/>
        <v>3151</v>
      </c>
      <c r="LR14" s="533">
        <v>984</v>
      </c>
      <c r="LS14" s="519">
        <v>959</v>
      </c>
      <c r="LT14" s="519">
        <v>1016</v>
      </c>
      <c r="LU14" s="519">
        <v>946</v>
      </c>
      <c r="LV14" s="504">
        <v>1269</v>
      </c>
      <c r="LW14" s="504">
        <v>1229</v>
      </c>
      <c r="LX14" s="504">
        <v>1285</v>
      </c>
      <c r="LY14" s="504">
        <v>1347</v>
      </c>
      <c r="LZ14" s="504">
        <v>1335</v>
      </c>
      <c r="MA14" s="533">
        <v>399</v>
      </c>
      <c r="MB14" s="504">
        <v>413</v>
      </c>
      <c r="MC14" s="504">
        <v>610</v>
      </c>
      <c r="MD14" s="504">
        <v>555</v>
      </c>
      <c r="ME14" s="504">
        <v>640</v>
      </c>
      <c r="MF14" s="504">
        <v>593</v>
      </c>
      <c r="MG14" s="504">
        <v>567</v>
      </c>
      <c r="MH14" s="504">
        <v>605</v>
      </c>
      <c r="MI14" s="504">
        <v>581</v>
      </c>
      <c r="MJ14" s="534">
        <f t="shared" si="396"/>
        <v>1383</v>
      </c>
      <c r="MK14" s="522">
        <f t="shared" si="397"/>
        <v>1372</v>
      </c>
      <c r="ML14" s="522">
        <f t="shared" si="398"/>
        <v>1626</v>
      </c>
      <c r="MM14" s="522">
        <f t="shared" si="399"/>
        <v>1501</v>
      </c>
      <c r="MN14" s="522">
        <f t="shared" si="400"/>
        <v>1909</v>
      </c>
      <c r="MO14" s="522">
        <f t="shared" si="401"/>
        <v>1822</v>
      </c>
      <c r="MP14" s="522">
        <f t="shared" si="402"/>
        <v>1852</v>
      </c>
      <c r="MQ14" s="522">
        <f t="shared" si="403"/>
        <v>1952</v>
      </c>
      <c r="MR14" s="522">
        <f t="shared" si="403"/>
        <v>1916</v>
      </c>
      <c r="MS14" s="533">
        <v>100</v>
      </c>
      <c r="MT14" s="519">
        <v>103</v>
      </c>
      <c r="MU14" s="519">
        <v>119</v>
      </c>
      <c r="MV14" s="519">
        <v>120</v>
      </c>
      <c r="MW14" s="504">
        <v>156</v>
      </c>
      <c r="MX14" s="504">
        <v>170</v>
      </c>
      <c r="MY14" s="504">
        <v>169</v>
      </c>
      <c r="MZ14" s="504">
        <v>177</v>
      </c>
      <c r="NA14" s="504">
        <v>177</v>
      </c>
      <c r="NB14" s="533">
        <v>6</v>
      </c>
      <c r="NC14" s="504">
        <v>7</v>
      </c>
      <c r="ND14" s="504">
        <v>9</v>
      </c>
      <c r="NE14" s="504">
        <v>11</v>
      </c>
      <c r="NF14" s="504">
        <v>18</v>
      </c>
      <c r="NG14" s="504">
        <v>15</v>
      </c>
      <c r="NH14" s="504">
        <v>20</v>
      </c>
      <c r="NI14" s="504">
        <v>33</v>
      </c>
      <c r="NJ14" s="504">
        <v>28</v>
      </c>
      <c r="NK14" s="534">
        <f t="shared" si="404"/>
        <v>106</v>
      </c>
      <c r="NL14" s="522">
        <f t="shared" si="405"/>
        <v>110</v>
      </c>
      <c r="NM14" s="522">
        <f t="shared" si="406"/>
        <v>128</v>
      </c>
      <c r="NN14" s="522">
        <f t="shared" si="407"/>
        <v>131</v>
      </c>
      <c r="NO14" s="522">
        <f t="shared" si="408"/>
        <v>174</v>
      </c>
      <c r="NP14" s="522">
        <f t="shared" si="409"/>
        <v>185</v>
      </c>
      <c r="NQ14" s="522">
        <f t="shared" si="410"/>
        <v>189</v>
      </c>
      <c r="NR14" s="522">
        <f t="shared" si="411"/>
        <v>210</v>
      </c>
      <c r="NS14" s="522">
        <f t="shared" si="411"/>
        <v>205</v>
      </c>
      <c r="NT14" s="533">
        <v>475</v>
      </c>
      <c r="NU14" s="519">
        <v>504</v>
      </c>
      <c r="NV14" s="519">
        <v>465</v>
      </c>
      <c r="NW14" s="519">
        <v>453</v>
      </c>
      <c r="NX14" s="504">
        <v>669</v>
      </c>
      <c r="NY14" s="504">
        <v>690</v>
      </c>
      <c r="NZ14" s="504">
        <v>729</v>
      </c>
      <c r="OA14" s="504">
        <v>763</v>
      </c>
      <c r="OB14" s="522">
        <v>791</v>
      </c>
      <c r="OC14" s="533">
        <v>135</v>
      </c>
      <c r="OD14" s="504">
        <v>176</v>
      </c>
      <c r="OE14" s="504">
        <v>240</v>
      </c>
      <c r="OF14" s="504">
        <v>249</v>
      </c>
      <c r="OG14" s="504">
        <v>242</v>
      </c>
      <c r="OH14" s="504">
        <v>281</v>
      </c>
      <c r="OI14" s="504">
        <v>308</v>
      </c>
      <c r="OJ14" s="504">
        <v>237</v>
      </c>
      <c r="OK14" s="522">
        <v>239</v>
      </c>
      <c r="OL14" s="534">
        <f t="shared" si="412"/>
        <v>610</v>
      </c>
      <c r="OM14" s="522">
        <f t="shared" si="413"/>
        <v>680</v>
      </c>
      <c r="ON14" s="522">
        <f t="shared" si="414"/>
        <v>705</v>
      </c>
      <c r="OO14" s="522">
        <f t="shared" si="415"/>
        <v>702</v>
      </c>
      <c r="OP14" s="522">
        <f t="shared" si="416"/>
        <v>911</v>
      </c>
      <c r="OQ14" s="522">
        <f t="shared" si="417"/>
        <v>971</v>
      </c>
      <c r="OR14" s="522">
        <f t="shared" si="418"/>
        <v>1037</v>
      </c>
      <c r="OS14" s="522">
        <f t="shared" si="419"/>
        <v>1000</v>
      </c>
      <c r="OT14" s="522">
        <f t="shared" si="419"/>
        <v>1030</v>
      </c>
    </row>
    <row r="15" spans="1:411" s="12" customFormat="1" x14ac:dyDescent="0.2">
      <c r="A15" s="11" t="s">
        <v>12</v>
      </c>
      <c r="B15" s="34">
        <f t="shared" si="230"/>
        <v>3366</v>
      </c>
      <c r="C15" s="34">
        <f t="shared" si="231"/>
        <v>4206</v>
      </c>
      <c r="D15" s="34">
        <f t="shared" si="232"/>
        <v>4536</v>
      </c>
      <c r="E15" s="34">
        <f t="shared" si="233"/>
        <v>4675</v>
      </c>
      <c r="F15" s="34">
        <f t="shared" si="234"/>
        <v>5140</v>
      </c>
      <c r="G15" s="34">
        <f t="shared" si="235"/>
        <v>5462</v>
      </c>
      <c r="H15" s="34">
        <f t="shared" si="236"/>
        <v>5734</v>
      </c>
      <c r="I15" s="34">
        <f t="shared" si="237"/>
        <v>5906</v>
      </c>
      <c r="J15" s="34">
        <f t="shared" si="238"/>
        <v>6134</v>
      </c>
      <c r="K15" s="34">
        <f t="shared" si="239"/>
        <v>6080</v>
      </c>
      <c r="L15" s="34">
        <f t="shared" si="240"/>
        <v>6004</v>
      </c>
      <c r="M15" s="35">
        <f t="shared" si="241"/>
        <v>943</v>
      </c>
      <c r="N15" s="29">
        <f t="shared" si="242"/>
        <v>1365</v>
      </c>
      <c r="O15" s="29">
        <f t="shared" si="243"/>
        <v>1477.5</v>
      </c>
      <c r="P15" s="29">
        <f t="shared" si="244"/>
        <v>973</v>
      </c>
      <c r="Q15" s="29">
        <f t="shared" si="245"/>
        <v>1635</v>
      </c>
      <c r="R15" s="29">
        <f t="shared" si="246"/>
        <v>1929</v>
      </c>
      <c r="S15" s="29">
        <f t="shared" si="247"/>
        <v>2055</v>
      </c>
      <c r="T15" s="29">
        <f t="shared" si="248"/>
        <v>2050</v>
      </c>
      <c r="U15" s="29">
        <f t="shared" si="249"/>
        <v>2528</v>
      </c>
      <c r="V15" s="29">
        <f t="shared" si="250"/>
        <v>2244</v>
      </c>
      <c r="W15" s="29">
        <f t="shared" si="251"/>
        <v>2507</v>
      </c>
      <c r="X15" s="35">
        <f t="shared" si="252"/>
        <v>4309</v>
      </c>
      <c r="Y15" s="29">
        <f t="shared" si="253"/>
        <v>5571</v>
      </c>
      <c r="Z15" s="29">
        <f t="shared" si="254"/>
        <v>6013.5</v>
      </c>
      <c r="AA15" s="29">
        <f t="shared" si="255"/>
        <v>5648</v>
      </c>
      <c r="AB15" s="29">
        <f t="shared" si="256"/>
        <v>6775</v>
      </c>
      <c r="AC15" s="29">
        <f t="shared" si="257"/>
        <v>7391</v>
      </c>
      <c r="AD15" s="29">
        <f t="shared" si="258"/>
        <v>7789</v>
      </c>
      <c r="AE15" s="29">
        <f t="shared" si="259"/>
        <v>7956</v>
      </c>
      <c r="AF15" s="29">
        <f t="shared" si="260"/>
        <v>8662</v>
      </c>
      <c r="AG15" s="29">
        <f t="shared" si="261"/>
        <v>8324</v>
      </c>
      <c r="AH15" s="29">
        <f t="shared" si="262"/>
        <v>8511</v>
      </c>
      <c r="AI15" s="42">
        <v>1628</v>
      </c>
      <c r="AJ15" s="31">
        <v>2128</v>
      </c>
      <c r="AK15" s="31">
        <v>2292</v>
      </c>
      <c r="AL15" s="31">
        <v>2176</v>
      </c>
      <c r="AM15" s="32">
        <v>2281</v>
      </c>
      <c r="AN15" s="32">
        <v>2459</v>
      </c>
      <c r="AO15" s="32">
        <v>2483</v>
      </c>
      <c r="AP15" s="32">
        <v>2534</v>
      </c>
      <c r="AQ15" s="32">
        <v>2606</v>
      </c>
      <c r="AR15" s="32">
        <v>2541</v>
      </c>
      <c r="AS15" s="32">
        <v>2422</v>
      </c>
      <c r="AT15" s="42">
        <v>684</v>
      </c>
      <c r="AU15" s="32">
        <v>1016</v>
      </c>
      <c r="AV15" s="32">
        <f>((AX15-AU15)/2)+AU15</f>
        <v>1077</v>
      </c>
      <c r="AW15" s="32">
        <v>644</v>
      </c>
      <c r="AX15" s="32">
        <v>1138</v>
      </c>
      <c r="AY15" s="32">
        <v>1386</v>
      </c>
      <c r="AZ15" s="32">
        <v>1353</v>
      </c>
      <c r="BA15" s="32">
        <v>1516</v>
      </c>
      <c r="BB15" s="32">
        <v>1962</v>
      </c>
      <c r="BC15" s="32">
        <v>1516</v>
      </c>
      <c r="BD15" s="32">
        <v>1722</v>
      </c>
      <c r="BE15" s="33">
        <f t="shared" si="263"/>
        <v>2312</v>
      </c>
      <c r="BF15" s="30">
        <f t="shared" si="264"/>
        <v>3164</v>
      </c>
      <c r="BG15" s="30">
        <f t="shared" si="265"/>
        <v>3370</v>
      </c>
      <c r="BH15" s="30">
        <f t="shared" si="266"/>
        <v>2821</v>
      </c>
      <c r="BI15" s="30">
        <f t="shared" si="267"/>
        <v>3428</v>
      </c>
      <c r="BJ15" s="30">
        <f t="shared" si="268"/>
        <v>3852</v>
      </c>
      <c r="BK15" s="30">
        <f t="shared" si="269"/>
        <v>3836</v>
      </c>
      <c r="BL15" s="30">
        <f t="shared" si="270"/>
        <v>4050</v>
      </c>
      <c r="BM15" s="30">
        <f t="shared" si="271"/>
        <v>4568</v>
      </c>
      <c r="BN15" s="30">
        <f t="shared" si="272"/>
        <v>4057</v>
      </c>
      <c r="BO15" s="30">
        <f t="shared" si="272"/>
        <v>4144</v>
      </c>
      <c r="BP15" s="117">
        <f t="shared" si="273"/>
        <v>684</v>
      </c>
      <c r="BQ15" s="118">
        <f t="shared" si="274"/>
        <v>1036</v>
      </c>
      <c r="BR15" s="118">
        <f t="shared" si="275"/>
        <v>1078</v>
      </c>
      <c r="BS15" s="118">
        <f t="shared" si="276"/>
        <v>645</v>
      </c>
      <c r="BT15" s="118">
        <f t="shared" si="277"/>
        <v>1147</v>
      </c>
      <c r="BU15" s="118">
        <f t="shared" si="278"/>
        <v>1393</v>
      </c>
      <c r="BV15" s="118">
        <f t="shared" si="279"/>
        <v>1353</v>
      </c>
      <c r="BW15" s="118">
        <f t="shared" si="280"/>
        <v>1516</v>
      </c>
      <c r="BX15" s="118">
        <f t="shared" si="281"/>
        <v>1962</v>
      </c>
      <c r="BY15" s="118">
        <f t="shared" si="282"/>
        <v>1516</v>
      </c>
      <c r="BZ15" s="118">
        <f t="shared" si="283"/>
        <v>1722</v>
      </c>
      <c r="CA15" s="119">
        <f t="shared" si="284"/>
        <v>0.42014742014742013</v>
      </c>
      <c r="CB15" s="120">
        <f t="shared" si="285"/>
        <v>0.48684210526315791</v>
      </c>
      <c r="CC15" s="120">
        <f t="shared" si="286"/>
        <v>0.47033158813263526</v>
      </c>
      <c r="CD15" s="120">
        <f t="shared" si="287"/>
        <v>0.29641544117647056</v>
      </c>
      <c r="CE15" s="120">
        <f t="shared" si="288"/>
        <v>0.50284962735642258</v>
      </c>
      <c r="CF15" s="120">
        <f t="shared" si="289"/>
        <v>0.56649044326962184</v>
      </c>
      <c r="CG15" s="120">
        <f t="shared" si="290"/>
        <v>0.54490535642368099</v>
      </c>
      <c r="CH15" s="120">
        <f t="shared" si="291"/>
        <v>0.59826361483820045</v>
      </c>
      <c r="CI15" s="120">
        <f t="shared" si="292"/>
        <v>0.7528779739063699</v>
      </c>
      <c r="CJ15" s="120">
        <f t="shared" si="293"/>
        <v>0.59661550570641475</v>
      </c>
      <c r="CK15" s="120">
        <f t="shared" si="293"/>
        <v>0.71098265895953761</v>
      </c>
      <c r="CL15" s="70" t="s">
        <v>36</v>
      </c>
      <c r="CM15" s="39" t="s">
        <v>36</v>
      </c>
      <c r="CN15" s="39" t="s">
        <v>36</v>
      </c>
      <c r="CO15" s="39" t="s">
        <v>36</v>
      </c>
      <c r="CP15" s="14" t="s">
        <v>36</v>
      </c>
      <c r="CQ15" s="14" t="s">
        <v>36</v>
      </c>
      <c r="CR15" s="14" t="s">
        <v>36</v>
      </c>
      <c r="CS15" s="14" t="s">
        <v>36</v>
      </c>
      <c r="CT15" s="14" t="s">
        <v>36</v>
      </c>
      <c r="CU15" s="14" t="s">
        <v>36</v>
      </c>
      <c r="CV15" s="14" t="s">
        <v>36</v>
      </c>
      <c r="CW15" s="42">
        <v>0</v>
      </c>
      <c r="CX15" s="32">
        <v>20</v>
      </c>
      <c r="CY15" s="32">
        <v>1</v>
      </c>
      <c r="CZ15" s="32">
        <v>1</v>
      </c>
      <c r="DA15" s="32">
        <v>9</v>
      </c>
      <c r="DB15" s="32">
        <v>7</v>
      </c>
      <c r="DC15" s="32"/>
      <c r="DD15" s="32"/>
      <c r="DE15" s="30"/>
      <c r="DF15" s="444"/>
      <c r="DG15" s="444"/>
      <c r="DH15" s="33">
        <f t="shared" si="294"/>
        <v>0</v>
      </c>
      <c r="DI15" s="30">
        <f t="shared" si="295"/>
        <v>20</v>
      </c>
      <c r="DJ15" s="30">
        <f t="shared" si="296"/>
        <v>1</v>
      </c>
      <c r="DK15" s="30">
        <f t="shared" si="297"/>
        <v>1</v>
      </c>
      <c r="DL15" s="30">
        <f t="shared" si="298"/>
        <v>9</v>
      </c>
      <c r="DM15" s="30">
        <f t="shared" si="299"/>
        <v>7</v>
      </c>
      <c r="DN15" s="30">
        <f t="shared" si="300"/>
        <v>0</v>
      </c>
      <c r="DO15" s="30">
        <f t="shared" si="301"/>
        <v>0</v>
      </c>
      <c r="DP15" s="30">
        <f t="shared" si="302"/>
        <v>0</v>
      </c>
      <c r="DQ15" s="30">
        <f t="shared" si="303"/>
        <v>0</v>
      </c>
      <c r="DR15" s="30">
        <f t="shared" si="303"/>
        <v>0</v>
      </c>
      <c r="DS15" s="461">
        <v>97</v>
      </c>
      <c r="DT15" s="444">
        <v>91</v>
      </c>
      <c r="DU15" s="462">
        <v>16</v>
      </c>
      <c r="DV15" s="462">
        <v>16</v>
      </c>
      <c r="DW15" s="468">
        <f t="shared" si="304"/>
        <v>113</v>
      </c>
      <c r="DX15" s="468">
        <f t="shared" si="304"/>
        <v>107</v>
      </c>
      <c r="DY15" s="461">
        <v>365</v>
      </c>
      <c r="DZ15" s="444">
        <v>377</v>
      </c>
      <c r="EA15" s="462">
        <v>82</v>
      </c>
      <c r="EB15" s="462">
        <v>93</v>
      </c>
      <c r="EC15" s="468">
        <f t="shared" si="305"/>
        <v>447</v>
      </c>
      <c r="ED15" s="468">
        <f t="shared" si="305"/>
        <v>470</v>
      </c>
      <c r="EE15" s="461">
        <v>394</v>
      </c>
      <c r="EF15" s="444">
        <v>453</v>
      </c>
      <c r="EG15" s="462">
        <v>26</v>
      </c>
      <c r="EH15" s="462">
        <v>31</v>
      </c>
      <c r="EI15" s="468">
        <f t="shared" si="306"/>
        <v>420</v>
      </c>
      <c r="EJ15" s="468">
        <f t="shared" si="306"/>
        <v>484</v>
      </c>
      <c r="EK15" s="461">
        <v>92</v>
      </c>
      <c r="EL15" s="444">
        <v>84</v>
      </c>
      <c r="EM15" s="462">
        <v>4</v>
      </c>
      <c r="EN15" s="462">
        <v>5</v>
      </c>
      <c r="EO15" s="468">
        <f t="shared" si="307"/>
        <v>96</v>
      </c>
      <c r="EP15" s="468">
        <f t="shared" si="307"/>
        <v>89</v>
      </c>
      <c r="EQ15" s="461">
        <v>125</v>
      </c>
      <c r="ER15" s="444">
        <v>115</v>
      </c>
      <c r="ES15" s="462">
        <v>3</v>
      </c>
      <c r="ET15" s="462">
        <v>2</v>
      </c>
      <c r="EU15" s="468">
        <f t="shared" si="308"/>
        <v>128</v>
      </c>
      <c r="EV15" s="468">
        <f t="shared" si="308"/>
        <v>117</v>
      </c>
      <c r="EW15" s="461">
        <v>330</v>
      </c>
      <c r="EX15" s="444">
        <v>381</v>
      </c>
      <c r="EY15" s="462">
        <v>38</v>
      </c>
      <c r="EZ15" s="462">
        <v>67</v>
      </c>
      <c r="FA15" s="468">
        <f t="shared" si="309"/>
        <v>368</v>
      </c>
      <c r="FB15" s="468">
        <f t="shared" si="309"/>
        <v>448</v>
      </c>
      <c r="FC15" s="461">
        <v>9</v>
      </c>
      <c r="FD15" s="444">
        <v>8</v>
      </c>
      <c r="FE15" s="462"/>
      <c r="FF15" s="462">
        <v>1</v>
      </c>
      <c r="FG15" s="468">
        <f t="shared" si="310"/>
        <v>9</v>
      </c>
      <c r="FH15" s="468">
        <f t="shared" si="311"/>
        <v>9</v>
      </c>
      <c r="FI15" s="461">
        <v>1014</v>
      </c>
      <c r="FJ15" s="444">
        <v>954</v>
      </c>
      <c r="FK15" s="462">
        <v>224</v>
      </c>
      <c r="FL15" s="462">
        <v>227</v>
      </c>
      <c r="FM15" s="468">
        <f t="shared" si="312"/>
        <v>1238</v>
      </c>
      <c r="FN15" s="468">
        <f t="shared" si="312"/>
        <v>1181</v>
      </c>
      <c r="FO15" s="461">
        <v>26</v>
      </c>
      <c r="FP15" s="444">
        <v>47</v>
      </c>
      <c r="FQ15" s="462">
        <v>7</v>
      </c>
      <c r="FR15" s="462">
        <v>7</v>
      </c>
      <c r="FS15" s="468">
        <f t="shared" si="313"/>
        <v>33</v>
      </c>
      <c r="FT15" s="468">
        <f t="shared" si="313"/>
        <v>54</v>
      </c>
      <c r="FU15" s="461">
        <v>937</v>
      </c>
      <c r="FV15" s="444">
        <v>888</v>
      </c>
      <c r="FW15" s="462">
        <v>293</v>
      </c>
      <c r="FX15" s="462">
        <v>289</v>
      </c>
      <c r="FY15" s="468">
        <f t="shared" si="314"/>
        <v>1230</v>
      </c>
      <c r="FZ15" s="468">
        <f t="shared" si="314"/>
        <v>1177</v>
      </c>
      <c r="GA15" s="461">
        <v>126</v>
      </c>
      <c r="GB15" s="444">
        <v>169</v>
      </c>
      <c r="GC15" s="462">
        <v>19</v>
      </c>
      <c r="GD15" s="462">
        <v>26</v>
      </c>
      <c r="GE15" s="468">
        <f t="shared" si="315"/>
        <v>145</v>
      </c>
      <c r="GF15" s="468">
        <f t="shared" si="315"/>
        <v>195</v>
      </c>
      <c r="GG15" s="461">
        <v>24</v>
      </c>
      <c r="GH15" s="444">
        <v>15</v>
      </c>
      <c r="GI15" s="462">
        <v>16</v>
      </c>
      <c r="GJ15" s="462">
        <v>21</v>
      </c>
      <c r="GK15" s="327">
        <f t="shared" si="316"/>
        <v>40</v>
      </c>
      <c r="GL15" s="327">
        <f t="shared" si="316"/>
        <v>36</v>
      </c>
      <c r="GM15" s="533">
        <v>268</v>
      </c>
      <c r="GN15" s="519">
        <v>288</v>
      </c>
      <c r="GO15" s="519">
        <v>245</v>
      </c>
      <c r="GP15" s="519">
        <v>302</v>
      </c>
      <c r="GQ15" s="504">
        <v>336</v>
      </c>
      <c r="GR15" s="504">
        <v>361</v>
      </c>
      <c r="GS15" s="504">
        <v>346</v>
      </c>
      <c r="GT15" s="504">
        <v>347</v>
      </c>
      <c r="GU15" s="504">
        <v>343</v>
      </c>
      <c r="GV15" s="533">
        <v>2</v>
      </c>
      <c r="GW15" s="504">
        <v>9</v>
      </c>
      <c r="GX15" s="504">
        <v>6</v>
      </c>
      <c r="GY15" s="504">
        <v>4</v>
      </c>
      <c r="GZ15" s="504">
        <v>4</v>
      </c>
      <c r="HA15" s="504">
        <v>5</v>
      </c>
      <c r="HB15" s="504">
        <v>4</v>
      </c>
      <c r="HC15" s="504">
        <v>12</v>
      </c>
      <c r="HD15" s="504">
        <v>9</v>
      </c>
      <c r="HE15" s="534">
        <f t="shared" si="317"/>
        <v>270</v>
      </c>
      <c r="HF15" s="522">
        <f t="shared" si="318"/>
        <v>297</v>
      </c>
      <c r="HG15" s="522">
        <f t="shared" si="319"/>
        <v>251</v>
      </c>
      <c r="HH15" s="522">
        <f t="shared" si="320"/>
        <v>306</v>
      </c>
      <c r="HI15" s="522">
        <f t="shared" si="321"/>
        <v>340</v>
      </c>
      <c r="HJ15" s="522">
        <f t="shared" si="322"/>
        <v>366</v>
      </c>
      <c r="HK15" s="522">
        <f t="shared" si="323"/>
        <v>350</v>
      </c>
      <c r="HL15" s="522">
        <f t="shared" si="324"/>
        <v>359</v>
      </c>
      <c r="HM15" s="522">
        <f t="shared" si="325"/>
        <v>352</v>
      </c>
      <c r="HN15" s="534">
        <f t="shared" si="326"/>
        <v>401</v>
      </c>
      <c r="HO15" s="523">
        <f t="shared" si="327"/>
        <v>555</v>
      </c>
      <c r="HP15" s="523">
        <f t="shared" si="328"/>
        <v>695</v>
      </c>
      <c r="HQ15" s="523">
        <f t="shared" si="329"/>
        <v>744</v>
      </c>
      <c r="HR15" s="535">
        <f t="shared" si="330"/>
        <v>838</v>
      </c>
      <c r="HS15" s="535">
        <f t="shared" si="331"/>
        <v>858</v>
      </c>
      <c r="HT15" s="535">
        <f t="shared" si="332"/>
        <v>957</v>
      </c>
      <c r="HU15" s="535">
        <f t="shared" si="333"/>
        <v>972</v>
      </c>
      <c r="HV15" s="535">
        <f t="shared" si="334"/>
        <v>1102</v>
      </c>
      <c r="HW15" s="534">
        <f t="shared" si="335"/>
        <v>19</v>
      </c>
      <c r="HX15" s="522">
        <f t="shared" si="336"/>
        <v>19</v>
      </c>
      <c r="HY15" s="522">
        <f t="shared" si="337"/>
        <v>41</v>
      </c>
      <c r="HZ15" s="522">
        <f t="shared" si="338"/>
        <v>27</v>
      </c>
      <c r="IA15" s="522">
        <f t="shared" si="339"/>
        <v>100</v>
      </c>
      <c r="IB15" s="522">
        <f t="shared" si="340"/>
        <v>99</v>
      </c>
      <c r="IC15" s="522">
        <f t="shared" si="341"/>
        <v>104</v>
      </c>
      <c r="ID15" s="522">
        <f t="shared" si="342"/>
        <v>116</v>
      </c>
      <c r="IE15" s="522">
        <f t="shared" si="343"/>
        <v>147</v>
      </c>
      <c r="IF15" s="534">
        <f t="shared" si="344"/>
        <v>420</v>
      </c>
      <c r="IG15" s="522">
        <f t="shared" si="345"/>
        <v>574</v>
      </c>
      <c r="IH15" s="522">
        <f t="shared" si="346"/>
        <v>736</v>
      </c>
      <c r="II15" s="522">
        <f t="shared" si="347"/>
        <v>771</v>
      </c>
      <c r="IJ15" s="522">
        <f t="shared" si="348"/>
        <v>938</v>
      </c>
      <c r="IK15" s="522">
        <f t="shared" si="349"/>
        <v>957</v>
      </c>
      <c r="IL15" s="522">
        <f t="shared" si="350"/>
        <v>1061</v>
      </c>
      <c r="IM15" s="522">
        <f t="shared" si="351"/>
        <v>1088</v>
      </c>
      <c r="IN15" s="522">
        <f t="shared" si="352"/>
        <v>1249</v>
      </c>
      <c r="IO15" s="533">
        <v>334</v>
      </c>
      <c r="IP15" s="519">
        <v>420</v>
      </c>
      <c r="IQ15" s="519">
        <v>554</v>
      </c>
      <c r="IR15" s="519">
        <v>550</v>
      </c>
      <c r="IS15" s="504">
        <v>690</v>
      </c>
      <c r="IT15" s="504">
        <v>692</v>
      </c>
      <c r="IU15" s="504">
        <v>784</v>
      </c>
      <c r="IV15" s="504">
        <v>803</v>
      </c>
      <c r="IW15" s="504">
        <v>857</v>
      </c>
      <c r="IX15" s="533">
        <v>16</v>
      </c>
      <c r="IY15" s="504">
        <v>18</v>
      </c>
      <c r="IZ15" s="504">
        <v>38</v>
      </c>
      <c r="JA15" s="504">
        <v>26</v>
      </c>
      <c r="JB15" s="504">
        <v>83</v>
      </c>
      <c r="JC15" s="504">
        <v>90</v>
      </c>
      <c r="JD15" s="504">
        <v>80</v>
      </c>
      <c r="JE15" s="504">
        <v>106</v>
      </c>
      <c r="JF15" s="504">
        <v>111</v>
      </c>
      <c r="JG15" s="534">
        <f t="shared" si="353"/>
        <v>350</v>
      </c>
      <c r="JH15" s="522">
        <f t="shared" si="354"/>
        <v>438</v>
      </c>
      <c r="JI15" s="522">
        <f t="shared" si="355"/>
        <v>592</v>
      </c>
      <c r="JJ15" s="522">
        <f t="shared" si="356"/>
        <v>576</v>
      </c>
      <c r="JK15" s="522">
        <f t="shared" si="357"/>
        <v>773</v>
      </c>
      <c r="JL15" s="522">
        <f t="shared" si="358"/>
        <v>782</v>
      </c>
      <c r="JM15" s="522">
        <f t="shared" si="359"/>
        <v>864</v>
      </c>
      <c r="JN15" s="522">
        <f t="shared" si="360"/>
        <v>909</v>
      </c>
      <c r="JO15" s="522">
        <f t="shared" si="360"/>
        <v>968</v>
      </c>
      <c r="JP15" s="533">
        <v>67</v>
      </c>
      <c r="JQ15" s="519">
        <v>135</v>
      </c>
      <c r="JR15" s="519">
        <v>141</v>
      </c>
      <c r="JS15" s="519">
        <v>194</v>
      </c>
      <c r="JT15" s="504">
        <v>148</v>
      </c>
      <c r="JU15" s="504">
        <v>166</v>
      </c>
      <c r="JV15" s="504">
        <v>173</v>
      </c>
      <c r="JW15" s="504">
        <v>169</v>
      </c>
      <c r="JX15" s="504">
        <v>245</v>
      </c>
      <c r="JY15" s="533">
        <v>3</v>
      </c>
      <c r="JZ15" s="504">
        <v>1</v>
      </c>
      <c r="KA15" s="504">
        <v>3</v>
      </c>
      <c r="KB15" s="504">
        <v>1</v>
      </c>
      <c r="KC15" s="504">
        <v>17</v>
      </c>
      <c r="KD15" s="504">
        <v>9</v>
      </c>
      <c r="KE15" s="504">
        <v>24</v>
      </c>
      <c r="KF15" s="504">
        <v>10</v>
      </c>
      <c r="KG15" s="504">
        <v>36</v>
      </c>
      <c r="KH15" s="534">
        <f t="shared" si="361"/>
        <v>70</v>
      </c>
      <c r="KI15" s="522">
        <f t="shared" si="362"/>
        <v>136</v>
      </c>
      <c r="KJ15" s="522">
        <f t="shared" si="363"/>
        <v>144</v>
      </c>
      <c r="KK15" s="522">
        <f t="shared" si="364"/>
        <v>195</v>
      </c>
      <c r="KL15" s="522">
        <f t="shared" si="365"/>
        <v>165</v>
      </c>
      <c r="KM15" s="522">
        <f t="shared" si="366"/>
        <v>175</v>
      </c>
      <c r="KN15" s="522">
        <f t="shared" si="367"/>
        <v>197</v>
      </c>
      <c r="KO15" s="522">
        <f t="shared" si="368"/>
        <v>179</v>
      </c>
      <c r="KP15" s="522">
        <f t="shared" si="368"/>
        <v>281</v>
      </c>
      <c r="KQ15" s="534">
        <f t="shared" si="369"/>
        <v>1069</v>
      </c>
      <c r="KR15" s="523">
        <f t="shared" si="370"/>
        <v>1235</v>
      </c>
      <c r="KS15" s="523">
        <f t="shared" si="371"/>
        <v>1304</v>
      </c>
      <c r="KT15" s="523">
        <f t="shared" si="372"/>
        <v>1453</v>
      </c>
      <c r="KU15" s="535">
        <f t="shared" si="373"/>
        <v>1685</v>
      </c>
      <c r="KV15" s="535">
        <f t="shared" si="374"/>
        <v>1784</v>
      </c>
      <c r="KW15" s="535">
        <f t="shared" si="375"/>
        <v>1948</v>
      </c>
      <c r="KX15" s="535">
        <f t="shared" si="376"/>
        <v>2053</v>
      </c>
      <c r="KY15" s="535">
        <f t="shared" si="377"/>
        <v>2083</v>
      </c>
      <c r="KZ15" s="534">
        <f t="shared" si="378"/>
        <v>238</v>
      </c>
      <c r="LA15" s="522">
        <f t="shared" si="379"/>
        <v>301</v>
      </c>
      <c r="LB15" s="522">
        <f t="shared" si="380"/>
        <v>352.5</v>
      </c>
      <c r="LC15" s="522">
        <f t="shared" si="381"/>
        <v>297</v>
      </c>
      <c r="LD15" s="522">
        <f t="shared" si="382"/>
        <v>384</v>
      </c>
      <c r="LE15" s="522">
        <f t="shared" si="383"/>
        <v>432</v>
      </c>
      <c r="LF15" s="522">
        <f t="shared" si="384"/>
        <v>594</v>
      </c>
      <c r="LG15" s="522">
        <f t="shared" si="385"/>
        <v>406</v>
      </c>
      <c r="LH15" s="522">
        <f t="shared" si="386"/>
        <v>410</v>
      </c>
      <c r="LI15" s="534">
        <f t="shared" si="387"/>
        <v>1307</v>
      </c>
      <c r="LJ15" s="522">
        <f t="shared" si="388"/>
        <v>1536</v>
      </c>
      <c r="LK15" s="522">
        <f t="shared" si="389"/>
        <v>1656.5</v>
      </c>
      <c r="LL15" s="522">
        <f t="shared" si="390"/>
        <v>1750</v>
      </c>
      <c r="LM15" s="522">
        <f t="shared" si="391"/>
        <v>2069</v>
      </c>
      <c r="LN15" s="522">
        <f t="shared" si="392"/>
        <v>2216</v>
      </c>
      <c r="LO15" s="522">
        <f t="shared" si="393"/>
        <v>2542</v>
      </c>
      <c r="LP15" s="522">
        <f t="shared" si="394"/>
        <v>2459</v>
      </c>
      <c r="LQ15" s="522">
        <f t="shared" si="395"/>
        <v>2493</v>
      </c>
      <c r="LR15" s="533">
        <v>509</v>
      </c>
      <c r="LS15" s="519">
        <v>561</v>
      </c>
      <c r="LT15" s="519">
        <v>616</v>
      </c>
      <c r="LU15" s="519">
        <v>639</v>
      </c>
      <c r="LV15" s="504">
        <v>830</v>
      </c>
      <c r="LW15" s="504">
        <v>857</v>
      </c>
      <c r="LX15" s="504">
        <v>936</v>
      </c>
      <c r="LY15" s="504">
        <v>955</v>
      </c>
      <c r="LZ15" s="504">
        <v>989</v>
      </c>
      <c r="MA15" s="533">
        <v>108</v>
      </c>
      <c r="MB15" s="504">
        <v>116</v>
      </c>
      <c r="MC15" s="504">
        <f>(((ME15-MB15)/2)+MB15)</f>
        <v>160.5</v>
      </c>
      <c r="MD15" s="504">
        <v>100</v>
      </c>
      <c r="ME15" s="504">
        <v>205</v>
      </c>
      <c r="MF15" s="504">
        <v>229</v>
      </c>
      <c r="MG15" s="504">
        <v>292</v>
      </c>
      <c r="MH15" s="504">
        <v>205</v>
      </c>
      <c r="MI15" s="504">
        <v>206</v>
      </c>
      <c r="MJ15" s="534">
        <f t="shared" si="396"/>
        <v>617</v>
      </c>
      <c r="MK15" s="522">
        <f t="shared" si="397"/>
        <v>677</v>
      </c>
      <c r="ML15" s="522">
        <f t="shared" si="398"/>
        <v>776.5</v>
      </c>
      <c r="MM15" s="522">
        <f t="shared" si="399"/>
        <v>739</v>
      </c>
      <c r="MN15" s="522">
        <f t="shared" si="400"/>
        <v>1035</v>
      </c>
      <c r="MO15" s="522">
        <f t="shared" si="401"/>
        <v>1086</v>
      </c>
      <c r="MP15" s="522">
        <f t="shared" si="402"/>
        <v>1228</v>
      </c>
      <c r="MQ15" s="522">
        <f t="shared" si="403"/>
        <v>1160</v>
      </c>
      <c r="MR15" s="522">
        <f t="shared" si="403"/>
        <v>1195</v>
      </c>
      <c r="MS15" s="533">
        <v>112</v>
      </c>
      <c r="MT15" s="519">
        <v>143</v>
      </c>
      <c r="MU15" s="519">
        <v>183</v>
      </c>
      <c r="MV15" s="519">
        <v>163</v>
      </c>
      <c r="MW15" s="504">
        <v>187</v>
      </c>
      <c r="MX15" s="504">
        <v>208</v>
      </c>
      <c r="MY15" s="504">
        <v>210</v>
      </c>
      <c r="MZ15" s="504">
        <v>211</v>
      </c>
      <c r="NA15" s="504">
        <v>116</v>
      </c>
      <c r="NB15" s="533">
        <v>3</v>
      </c>
      <c r="NC15" s="504">
        <v>2</v>
      </c>
      <c r="ND15" s="504">
        <v>6</v>
      </c>
      <c r="NE15" s="504">
        <v>8</v>
      </c>
      <c r="NF15" s="504">
        <v>5</v>
      </c>
      <c r="NG15" s="504">
        <v>3</v>
      </c>
      <c r="NH15" s="504">
        <v>1</v>
      </c>
      <c r="NI15" s="504">
        <v>1</v>
      </c>
      <c r="NJ15" s="504"/>
      <c r="NK15" s="534">
        <f t="shared" si="404"/>
        <v>115</v>
      </c>
      <c r="NL15" s="522">
        <f t="shared" si="405"/>
        <v>145</v>
      </c>
      <c r="NM15" s="522">
        <f t="shared" si="406"/>
        <v>189</v>
      </c>
      <c r="NN15" s="522">
        <f t="shared" si="407"/>
        <v>171</v>
      </c>
      <c r="NO15" s="522">
        <f t="shared" si="408"/>
        <v>192</v>
      </c>
      <c r="NP15" s="522">
        <f t="shared" si="409"/>
        <v>211</v>
      </c>
      <c r="NQ15" s="522">
        <f t="shared" si="410"/>
        <v>211</v>
      </c>
      <c r="NR15" s="522">
        <f t="shared" si="411"/>
        <v>212</v>
      </c>
      <c r="NS15" s="522">
        <f t="shared" si="411"/>
        <v>116</v>
      </c>
      <c r="NT15" s="533">
        <v>448</v>
      </c>
      <c r="NU15" s="519">
        <v>531</v>
      </c>
      <c r="NV15" s="519">
        <v>505</v>
      </c>
      <c r="NW15" s="519">
        <v>651</v>
      </c>
      <c r="NX15" s="504">
        <v>668</v>
      </c>
      <c r="NY15" s="504">
        <v>719</v>
      </c>
      <c r="NZ15" s="504">
        <v>802</v>
      </c>
      <c r="OA15" s="504">
        <v>887</v>
      </c>
      <c r="OB15" s="522">
        <v>978</v>
      </c>
      <c r="OC15" s="533">
        <v>127</v>
      </c>
      <c r="OD15" s="504">
        <v>183</v>
      </c>
      <c r="OE15" s="511">
        <f>((($OG$12-$OD$12)/3)+OD15)</f>
        <v>186</v>
      </c>
      <c r="OF15" s="511">
        <f>((($OG$12-$OD$12)/3)+OE15)</f>
        <v>189</v>
      </c>
      <c r="OG15" s="504">
        <v>174</v>
      </c>
      <c r="OH15" s="504">
        <v>200</v>
      </c>
      <c r="OI15" s="504">
        <v>301</v>
      </c>
      <c r="OJ15" s="504">
        <v>200</v>
      </c>
      <c r="OK15" s="522">
        <v>204</v>
      </c>
      <c r="OL15" s="534">
        <f t="shared" si="412"/>
        <v>575</v>
      </c>
      <c r="OM15" s="522">
        <f t="shared" si="413"/>
        <v>714</v>
      </c>
      <c r="ON15" s="522">
        <f t="shared" si="414"/>
        <v>691</v>
      </c>
      <c r="OO15" s="522">
        <f t="shared" si="415"/>
        <v>840</v>
      </c>
      <c r="OP15" s="522">
        <f t="shared" si="416"/>
        <v>842</v>
      </c>
      <c r="OQ15" s="522">
        <f t="shared" si="417"/>
        <v>919</v>
      </c>
      <c r="OR15" s="522">
        <f t="shared" si="418"/>
        <v>1103</v>
      </c>
      <c r="OS15" s="522">
        <f t="shared" si="419"/>
        <v>1087</v>
      </c>
      <c r="OT15" s="522">
        <f t="shared" si="419"/>
        <v>1182</v>
      </c>
    </row>
    <row r="16" spans="1:411" s="12" customFormat="1" x14ac:dyDescent="0.2">
      <c r="A16" s="11" t="s">
        <v>13</v>
      </c>
      <c r="B16" s="34">
        <f t="shared" si="230"/>
        <v>9114</v>
      </c>
      <c r="C16" s="34">
        <f t="shared" si="231"/>
        <v>9882</v>
      </c>
      <c r="D16" s="34">
        <f t="shared" si="232"/>
        <v>10000</v>
      </c>
      <c r="E16" s="34">
        <f t="shared" si="233"/>
        <v>10410</v>
      </c>
      <c r="F16" s="34">
        <f t="shared" si="234"/>
        <v>12875</v>
      </c>
      <c r="G16" s="34">
        <f t="shared" si="235"/>
        <v>13745</v>
      </c>
      <c r="H16" s="34">
        <f t="shared" si="236"/>
        <v>14524</v>
      </c>
      <c r="I16" s="34">
        <f t="shared" si="237"/>
        <v>14861</v>
      </c>
      <c r="J16" s="34">
        <f t="shared" si="238"/>
        <v>15715</v>
      </c>
      <c r="K16" s="34">
        <f t="shared" si="239"/>
        <v>16260</v>
      </c>
      <c r="L16" s="34">
        <f t="shared" si="240"/>
        <v>16120</v>
      </c>
      <c r="M16" s="35">
        <f t="shared" si="241"/>
        <v>12261</v>
      </c>
      <c r="N16" s="29">
        <f t="shared" si="242"/>
        <v>13429</v>
      </c>
      <c r="O16" s="29">
        <f t="shared" si="243"/>
        <v>13880.333333333334</v>
      </c>
      <c r="P16" s="29">
        <f t="shared" si="244"/>
        <v>15068.666666666666</v>
      </c>
      <c r="Q16" s="29">
        <f t="shared" si="245"/>
        <v>18911</v>
      </c>
      <c r="R16" s="29">
        <f t="shared" si="246"/>
        <v>19404</v>
      </c>
      <c r="S16" s="29">
        <f t="shared" si="247"/>
        <v>18899</v>
      </c>
      <c r="T16" s="29">
        <f t="shared" si="248"/>
        <v>20861</v>
      </c>
      <c r="U16" s="29">
        <f t="shared" si="249"/>
        <v>20748</v>
      </c>
      <c r="V16" s="29">
        <f t="shared" si="250"/>
        <v>22661</v>
      </c>
      <c r="W16" s="29">
        <f t="shared" si="251"/>
        <v>20883</v>
      </c>
      <c r="X16" s="35">
        <f t="shared" si="252"/>
        <v>21375</v>
      </c>
      <c r="Y16" s="29">
        <f t="shared" si="253"/>
        <v>23311</v>
      </c>
      <c r="Z16" s="29">
        <f t="shared" si="254"/>
        <v>23880.333333333332</v>
      </c>
      <c r="AA16" s="29">
        <f t="shared" si="255"/>
        <v>25478.666666666668</v>
      </c>
      <c r="AB16" s="29">
        <f t="shared" si="256"/>
        <v>31786</v>
      </c>
      <c r="AC16" s="29">
        <f t="shared" si="257"/>
        <v>33149</v>
      </c>
      <c r="AD16" s="29">
        <f t="shared" si="258"/>
        <v>33423</v>
      </c>
      <c r="AE16" s="29">
        <f t="shared" si="259"/>
        <v>35722</v>
      </c>
      <c r="AF16" s="29">
        <f t="shared" si="260"/>
        <v>36463</v>
      </c>
      <c r="AG16" s="29">
        <f t="shared" si="261"/>
        <v>38921</v>
      </c>
      <c r="AH16" s="29">
        <f t="shared" si="262"/>
        <v>37003</v>
      </c>
      <c r="AI16" s="42">
        <v>3893</v>
      </c>
      <c r="AJ16" s="31">
        <v>4267</v>
      </c>
      <c r="AK16" s="31">
        <v>4305</v>
      </c>
      <c r="AL16" s="31">
        <v>4473</v>
      </c>
      <c r="AM16" s="32">
        <v>5631</v>
      </c>
      <c r="AN16" s="32">
        <v>6068</v>
      </c>
      <c r="AO16" s="32">
        <v>6337</v>
      </c>
      <c r="AP16" s="32">
        <v>6440</v>
      </c>
      <c r="AQ16" s="32">
        <v>6890</v>
      </c>
      <c r="AR16" s="32">
        <v>6714</v>
      </c>
      <c r="AS16" s="32">
        <v>6613</v>
      </c>
      <c r="AT16" s="42">
        <v>10371</v>
      </c>
      <c r="AU16" s="32">
        <v>11332</v>
      </c>
      <c r="AV16" s="32">
        <v>11136</v>
      </c>
      <c r="AW16" s="32">
        <v>12175</v>
      </c>
      <c r="AX16" s="32">
        <v>15315</v>
      </c>
      <c r="AY16" s="32">
        <v>15689</v>
      </c>
      <c r="AZ16" s="32">
        <v>15097</v>
      </c>
      <c r="BA16" s="32">
        <v>16640</v>
      </c>
      <c r="BB16" s="32">
        <v>16415</v>
      </c>
      <c r="BC16" s="32">
        <v>16640</v>
      </c>
      <c r="BD16" s="32">
        <v>13626</v>
      </c>
      <c r="BE16" s="33">
        <f t="shared" si="263"/>
        <v>14407</v>
      </c>
      <c r="BF16" s="30">
        <f t="shared" si="264"/>
        <v>15599</v>
      </c>
      <c r="BG16" s="30">
        <f t="shared" si="265"/>
        <v>15758</v>
      </c>
      <c r="BH16" s="30">
        <f t="shared" si="266"/>
        <v>16988</v>
      </c>
      <c r="BI16" s="30">
        <f t="shared" si="267"/>
        <v>20946</v>
      </c>
      <c r="BJ16" s="30">
        <f t="shared" si="268"/>
        <v>21757</v>
      </c>
      <c r="BK16" s="30">
        <f t="shared" si="269"/>
        <v>21434</v>
      </c>
      <c r="BL16" s="30">
        <f t="shared" si="270"/>
        <v>23080</v>
      </c>
      <c r="BM16" s="30">
        <f t="shared" si="271"/>
        <v>23305</v>
      </c>
      <c r="BN16" s="30">
        <f t="shared" si="272"/>
        <v>23354</v>
      </c>
      <c r="BO16" s="30">
        <f t="shared" si="272"/>
        <v>20239</v>
      </c>
      <c r="BP16" s="117">
        <f t="shared" si="273"/>
        <v>10514</v>
      </c>
      <c r="BQ16" s="118">
        <f t="shared" si="274"/>
        <v>11332</v>
      </c>
      <c r="BR16" s="118">
        <f t="shared" si="275"/>
        <v>11453</v>
      </c>
      <c r="BS16" s="118">
        <f t="shared" si="276"/>
        <v>12515</v>
      </c>
      <c r="BT16" s="118">
        <f t="shared" si="277"/>
        <v>15315</v>
      </c>
      <c r="BU16" s="118">
        <f t="shared" si="278"/>
        <v>15689</v>
      </c>
      <c r="BV16" s="118">
        <f t="shared" si="279"/>
        <v>15097</v>
      </c>
      <c r="BW16" s="118">
        <f t="shared" si="280"/>
        <v>16640</v>
      </c>
      <c r="BX16" s="118">
        <f t="shared" si="281"/>
        <v>16415</v>
      </c>
      <c r="BY16" s="118">
        <f t="shared" si="282"/>
        <v>16640</v>
      </c>
      <c r="BZ16" s="118">
        <f t="shared" si="283"/>
        <v>13626</v>
      </c>
      <c r="CA16" s="119">
        <f t="shared" si="284"/>
        <v>2.7007449267916774</v>
      </c>
      <c r="CB16" s="120">
        <f t="shared" si="285"/>
        <v>2.655730021092102</v>
      </c>
      <c r="CC16" s="120">
        <f t="shared" si="286"/>
        <v>2.6603948896631824</v>
      </c>
      <c r="CD16" s="120">
        <f t="shared" si="287"/>
        <v>2.797898502123854</v>
      </c>
      <c r="CE16" s="120">
        <f t="shared" si="288"/>
        <v>2.7197655833777303</v>
      </c>
      <c r="CF16" s="120">
        <f t="shared" si="289"/>
        <v>2.5855306526038233</v>
      </c>
      <c r="CG16" s="120">
        <f t="shared" si="290"/>
        <v>2.3823575824522645</v>
      </c>
      <c r="CH16" s="120">
        <f t="shared" si="291"/>
        <v>2.5838509316770186</v>
      </c>
      <c r="CI16" s="120">
        <f t="shared" si="292"/>
        <v>2.3824383164005805</v>
      </c>
      <c r="CJ16" s="120">
        <f t="shared" si="293"/>
        <v>2.4784033363121836</v>
      </c>
      <c r="CK16" s="120">
        <f t="shared" si="293"/>
        <v>2.0604869197036142</v>
      </c>
      <c r="CL16" s="70" t="s">
        <v>36</v>
      </c>
      <c r="CM16" s="39" t="s">
        <v>36</v>
      </c>
      <c r="CN16" s="39" t="s">
        <v>36</v>
      </c>
      <c r="CO16" s="39" t="s">
        <v>36</v>
      </c>
      <c r="CP16" s="14" t="s">
        <v>36</v>
      </c>
      <c r="CQ16" s="14" t="s">
        <v>36</v>
      </c>
      <c r="CR16" s="14" t="s">
        <v>36</v>
      </c>
      <c r="CS16" s="14" t="s">
        <v>36</v>
      </c>
      <c r="CT16" s="14" t="s">
        <v>36</v>
      </c>
      <c r="CU16" s="14" t="s">
        <v>36</v>
      </c>
      <c r="CV16" s="14" t="s">
        <v>36</v>
      </c>
      <c r="CW16" s="42">
        <v>143</v>
      </c>
      <c r="CX16" s="32">
        <v>0</v>
      </c>
      <c r="CY16" s="32">
        <v>317</v>
      </c>
      <c r="CZ16" s="32">
        <v>340</v>
      </c>
      <c r="DA16" s="32">
        <v>0</v>
      </c>
      <c r="DB16" s="32">
        <v>0</v>
      </c>
      <c r="DC16" s="32"/>
      <c r="DD16" s="32"/>
      <c r="DE16" s="30"/>
      <c r="DF16" s="444"/>
      <c r="DG16" s="444"/>
      <c r="DH16" s="33">
        <f t="shared" si="294"/>
        <v>143</v>
      </c>
      <c r="DI16" s="30">
        <f t="shared" si="295"/>
        <v>0</v>
      </c>
      <c r="DJ16" s="30">
        <f t="shared" si="296"/>
        <v>317</v>
      </c>
      <c r="DK16" s="30">
        <f t="shared" si="297"/>
        <v>340</v>
      </c>
      <c r="DL16" s="30">
        <f t="shared" si="298"/>
        <v>0</v>
      </c>
      <c r="DM16" s="30">
        <f t="shared" si="299"/>
        <v>0</v>
      </c>
      <c r="DN16" s="30">
        <f t="shared" si="300"/>
        <v>0</v>
      </c>
      <c r="DO16" s="30">
        <f t="shared" si="301"/>
        <v>0</v>
      </c>
      <c r="DP16" s="30">
        <f t="shared" si="302"/>
        <v>0</v>
      </c>
      <c r="DQ16" s="30">
        <f t="shared" si="303"/>
        <v>0</v>
      </c>
      <c r="DR16" s="30">
        <f t="shared" si="303"/>
        <v>0</v>
      </c>
      <c r="DS16" s="461">
        <v>248</v>
      </c>
      <c r="DT16" s="444">
        <v>232</v>
      </c>
      <c r="DU16" s="462">
        <v>136</v>
      </c>
      <c r="DV16" s="462">
        <v>156</v>
      </c>
      <c r="DW16" s="468">
        <f t="shared" si="304"/>
        <v>384</v>
      </c>
      <c r="DX16" s="468">
        <f t="shared" si="304"/>
        <v>388</v>
      </c>
      <c r="DY16" s="461">
        <v>1041</v>
      </c>
      <c r="DZ16" s="444">
        <v>976</v>
      </c>
      <c r="EA16" s="462">
        <v>2488</v>
      </c>
      <c r="EB16" s="462">
        <v>3494</v>
      </c>
      <c r="EC16" s="468">
        <f t="shared" si="305"/>
        <v>3529</v>
      </c>
      <c r="ED16" s="468">
        <f t="shared" si="305"/>
        <v>4470</v>
      </c>
      <c r="EE16" s="461">
        <v>2233</v>
      </c>
      <c r="EF16" s="444">
        <v>2288</v>
      </c>
      <c r="EG16" s="462">
        <v>171</v>
      </c>
      <c r="EH16" s="462">
        <v>199</v>
      </c>
      <c r="EI16" s="468">
        <f t="shared" si="306"/>
        <v>2404</v>
      </c>
      <c r="EJ16" s="468">
        <f t="shared" si="306"/>
        <v>2487</v>
      </c>
      <c r="EK16" s="461">
        <v>492</v>
      </c>
      <c r="EL16" s="444">
        <v>522</v>
      </c>
      <c r="EM16" s="462">
        <v>72</v>
      </c>
      <c r="EN16" s="462">
        <v>59</v>
      </c>
      <c r="EO16" s="468">
        <f t="shared" si="307"/>
        <v>564</v>
      </c>
      <c r="EP16" s="468">
        <f t="shared" si="307"/>
        <v>581</v>
      </c>
      <c r="EQ16" s="461">
        <v>595</v>
      </c>
      <c r="ER16" s="444">
        <v>660</v>
      </c>
      <c r="ES16" s="462">
        <v>210</v>
      </c>
      <c r="ET16" s="462">
        <v>235</v>
      </c>
      <c r="EU16" s="468">
        <f t="shared" si="308"/>
        <v>805</v>
      </c>
      <c r="EV16" s="468">
        <f t="shared" si="308"/>
        <v>895</v>
      </c>
      <c r="EW16" s="461">
        <v>780</v>
      </c>
      <c r="EX16" s="444">
        <v>796</v>
      </c>
      <c r="EY16" s="462">
        <v>437</v>
      </c>
      <c r="EZ16" s="462">
        <v>460</v>
      </c>
      <c r="FA16" s="468">
        <f t="shared" si="309"/>
        <v>1217</v>
      </c>
      <c r="FB16" s="468">
        <f t="shared" si="309"/>
        <v>1256</v>
      </c>
      <c r="FC16" s="461">
        <v>11</v>
      </c>
      <c r="FD16" s="444">
        <v>23</v>
      </c>
      <c r="FE16" s="462">
        <v>21</v>
      </c>
      <c r="FF16" s="462">
        <v>20</v>
      </c>
      <c r="FG16" s="468">
        <f t="shared" si="310"/>
        <v>32</v>
      </c>
      <c r="FH16" s="468">
        <f t="shared" si="311"/>
        <v>43</v>
      </c>
      <c r="FI16" s="461">
        <v>1013</v>
      </c>
      <c r="FJ16" s="444">
        <v>968</v>
      </c>
      <c r="FK16" s="462">
        <v>954</v>
      </c>
      <c r="FL16" s="462">
        <v>931</v>
      </c>
      <c r="FM16" s="468">
        <f t="shared" si="312"/>
        <v>1967</v>
      </c>
      <c r="FN16" s="468">
        <f t="shared" si="312"/>
        <v>1899</v>
      </c>
      <c r="FO16" s="461">
        <v>72</v>
      </c>
      <c r="FP16" s="444">
        <v>67</v>
      </c>
      <c r="FQ16" s="462">
        <v>53</v>
      </c>
      <c r="FR16" s="462">
        <v>70</v>
      </c>
      <c r="FS16" s="468">
        <f t="shared" si="313"/>
        <v>125</v>
      </c>
      <c r="FT16" s="468">
        <f t="shared" si="313"/>
        <v>137</v>
      </c>
      <c r="FU16" s="461">
        <v>2750</v>
      </c>
      <c r="FV16" s="444">
        <v>2650</v>
      </c>
      <c r="FW16" s="462">
        <v>1397</v>
      </c>
      <c r="FX16" s="462">
        <v>1525</v>
      </c>
      <c r="FY16" s="468">
        <f t="shared" si="314"/>
        <v>4147</v>
      </c>
      <c r="FZ16" s="468">
        <f t="shared" si="314"/>
        <v>4175</v>
      </c>
      <c r="GA16" s="461">
        <v>279</v>
      </c>
      <c r="GB16" s="444">
        <v>298</v>
      </c>
      <c r="GC16" s="462">
        <v>73</v>
      </c>
      <c r="GD16" s="462">
        <v>47</v>
      </c>
      <c r="GE16" s="468">
        <f t="shared" si="315"/>
        <v>352</v>
      </c>
      <c r="GF16" s="468">
        <f t="shared" si="315"/>
        <v>345</v>
      </c>
      <c r="GG16" s="461">
        <v>32</v>
      </c>
      <c r="GH16" s="444">
        <v>27</v>
      </c>
      <c r="GI16" s="462">
        <v>9</v>
      </c>
      <c r="GJ16" s="462">
        <v>61</v>
      </c>
      <c r="GK16" s="327">
        <f t="shared" si="316"/>
        <v>41</v>
      </c>
      <c r="GL16" s="327">
        <f t="shared" si="316"/>
        <v>88</v>
      </c>
      <c r="GM16" s="533">
        <v>613</v>
      </c>
      <c r="GN16" s="519">
        <v>657</v>
      </c>
      <c r="GO16" s="519">
        <v>625</v>
      </c>
      <c r="GP16" s="519">
        <v>618</v>
      </c>
      <c r="GQ16" s="504">
        <v>600</v>
      </c>
      <c r="GR16" s="504">
        <v>589</v>
      </c>
      <c r="GS16" s="504">
        <v>601</v>
      </c>
      <c r="GT16" s="504">
        <v>606</v>
      </c>
      <c r="GU16" s="504">
        <v>567</v>
      </c>
      <c r="GV16" s="533">
        <v>13</v>
      </c>
      <c r="GW16" s="504">
        <v>10</v>
      </c>
      <c r="GX16" s="504">
        <v>13</v>
      </c>
      <c r="GY16" s="504">
        <v>11</v>
      </c>
      <c r="GZ16" s="504">
        <v>14</v>
      </c>
      <c r="HA16" s="504">
        <v>8</v>
      </c>
      <c r="HB16" s="504">
        <v>9</v>
      </c>
      <c r="HC16" s="504">
        <v>3</v>
      </c>
      <c r="HD16" s="504">
        <v>10</v>
      </c>
      <c r="HE16" s="534">
        <f t="shared" si="317"/>
        <v>626</v>
      </c>
      <c r="HF16" s="522">
        <f t="shared" si="318"/>
        <v>667</v>
      </c>
      <c r="HG16" s="522">
        <f t="shared" si="319"/>
        <v>638</v>
      </c>
      <c r="HH16" s="522">
        <f t="shared" si="320"/>
        <v>629</v>
      </c>
      <c r="HI16" s="522">
        <f t="shared" si="321"/>
        <v>614</v>
      </c>
      <c r="HJ16" s="522">
        <f t="shared" si="322"/>
        <v>597</v>
      </c>
      <c r="HK16" s="522">
        <f t="shared" si="323"/>
        <v>610</v>
      </c>
      <c r="HL16" s="522">
        <f t="shared" si="324"/>
        <v>609</v>
      </c>
      <c r="HM16" s="522">
        <f t="shared" si="325"/>
        <v>577</v>
      </c>
      <c r="HN16" s="534">
        <f t="shared" si="326"/>
        <v>2185</v>
      </c>
      <c r="HO16" s="523">
        <f t="shared" si="327"/>
        <v>2490</v>
      </c>
      <c r="HP16" s="523">
        <f t="shared" si="328"/>
        <v>2670</v>
      </c>
      <c r="HQ16" s="523">
        <f t="shared" si="329"/>
        <v>2853</v>
      </c>
      <c r="HR16" s="535">
        <f t="shared" si="330"/>
        <v>3863</v>
      </c>
      <c r="HS16" s="535">
        <f t="shared" si="331"/>
        <v>4272</v>
      </c>
      <c r="HT16" s="535">
        <f t="shared" si="332"/>
        <v>4761</v>
      </c>
      <c r="HU16" s="535">
        <f t="shared" si="333"/>
        <v>5005</v>
      </c>
      <c r="HV16" s="535">
        <f t="shared" si="334"/>
        <v>5411</v>
      </c>
      <c r="HW16" s="534">
        <f t="shared" si="335"/>
        <v>825</v>
      </c>
      <c r="HX16" s="522">
        <f t="shared" si="336"/>
        <v>1104</v>
      </c>
      <c r="HY16" s="522">
        <f t="shared" si="337"/>
        <v>1392</v>
      </c>
      <c r="HZ16" s="522">
        <f t="shared" si="338"/>
        <v>1481</v>
      </c>
      <c r="IA16" s="522">
        <f t="shared" si="339"/>
        <v>1935</v>
      </c>
      <c r="IB16" s="522">
        <f t="shared" si="340"/>
        <v>1797</v>
      </c>
      <c r="IC16" s="522">
        <f t="shared" si="341"/>
        <v>1987</v>
      </c>
      <c r="ID16" s="522">
        <f t="shared" si="342"/>
        <v>2203</v>
      </c>
      <c r="IE16" s="522">
        <f t="shared" si="343"/>
        <v>2300</v>
      </c>
      <c r="IF16" s="534">
        <f t="shared" si="344"/>
        <v>3010</v>
      </c>
      <c r="IG16" s="522">
        <f t="shared" si="345"/>
        <v>3594</v>
      </c>
      <c r="IH16" s="522">
        <f t="shared" si="346"/>
        <v>4062</v>
      </c>
      <c r="II16" s="522">
        <f t="shared" si="347"/>
        <v>4334</v>
      </c>
      <c r="IJ16" s="522">
        <f t="shared" si="348"/>
        <v>5798</v>
      </c>
      <c r="IK16" s="522">
        <f t="shared" si="349"/>
        <v>6069</v>
      </c>
      <c r="IL16" s="522">
        <f t="shared" si="350"/>
        <v>6748</v>
      </c>
      <c r="IM16" s="522">
        <f t="shared" si="351"/>
        <v>7208</v>
      </c>
      <c r="IN16" s="522">
        <f t="shared" si="352"/>
        <v>7711</v>
      </c>
      <c r="IO16" s="533">
        <v>1370</v>
      </c>
      <c r="IP16" s="519">
        <v>1572</v>
      </c>
      <c r="IQ16" s="519">
        <v>1651</v>
      </c>
      <c r="IR16" s="519">
        <v>1767</v>
      </c>
      <c r="IS16" s="504">
        <v>2252</v>
      </c>
      <c r="IT16" s="504">
        <v>2431</v>
      </c>
      <c r="IU16" s="504">
        <v>2738</v>
      </c>
      <c r="IV16" s="504">
        <v>2904</v>
      </c>
      <c r="IW16" s="504">
        <v>3237</v>
      </c>
      <c r="IX16" s="533">
        <v>306</v>
      </c>
      <c r="IY16" s="504">
        <v>339</v>
      </c>
      <c r="IZ16" s="504">
        <v>617</v>
      </c>
      <c r="JA16" s="504">
        <v>605</v>
      </c>
      <c r="JB16" s="504">
        <v>632</v>
      </c>
      <c r="JC16" s="504">
        <v>573</v>
      </c>
      <c r="JD16" s="504">
        <v>563</v>
      </c>
      <c r="JE16" s="504">
        <v>656</v>
      </c>
      <c r="JF16" s="504">
        <v>707</v>
      </c>
      <c r="JG16" s="534">
        <f t="shared" si="353"/>
        <v>1676</v>
      </c>
      <c r="JH16" s="522">
        <f t="shared" si="354"/>
        <v>1911</v>
      </c>
      <c r="JI16" s="522">
        <f t="shared" si="355"/>
        <v>2268</v>
      </c>
      <c r="JJ16" s="522">
        <f t="shared" si="356"/>
        <v>2372</v>
      </c>
      <c r="JK16" s="522">
        <f t="shared" si="357"/>
        <v>2884</v>
      </c>
      <c r="JL16" s="522">
        <f t="shared" si="358"/>
        <v>3004</v>
      </c>
      <c r="JM16" s="522">
        <f t="shared" si="359"/>
        <v>3301</v>
      </c>
      <c r="JN16" s="522">
        <f t="shared" si="360"/>
        <v>3560</v>
      </c>
      <c r="JO16" s="522">
        <f t="shared" si="360"/>
        <v>3944</v>
      </c>
      <c r="JP16" s="533">
        <v>815</v>
      </c>
      <c r="JQ16" s="519">
        <v>918</v>
      </c>
      <c r="JR16" s="519">
        <v>1019</v>
      </c>
      <c r="JS16" s="519">
        <v>1086</v>
      </c>
      <c r="JT16" s="504">
        <v>1611</v>
      </c>
      <c r="JU16" s="504">
        <v>1841</v>
      </c>
      <c r="JV16" s="504">
        <v>2023</v>
      </c>
      <c r="JW16" s="504">
        <v>2101</v>
      </c>
      <c r="JX16" s="504">
        <v>2174</v>
      </c>
      <c r="JY16" s="533">
        <v>519</v>
      </c>
      <c r="JZ16" s="504">
        <v>765</v>
      </c>
      <c r="KA16" s="504">
        <v>775</v>
      </c>
      <c r="KB16" s="504">
        <v>876</v>
      </c>
      <c r="KC16" s="504">
        <v>1303</v>
      </c>
      <c r="KD16" s="504">
        <v>1224</v>
      </c>
      <c r="KE16" s="504">
        <v>1424</v>
      </c>
      <c r="KF16" s="504">
        <v>1547</v>
      </c>
      <c r="KG16" s="504">
        <v>1593</v>
      </c>
      <c r="KH16" s="534">
        <f t="shared" si="361"/>
        <v>1334</v>
      </c>
      <c r="KI16" s="522">
        <f t="shared" si="362"/>
        <v>1683</v>
      </c>
      <c r="KJ16" s="522">
        <f t="shared" si="363"/>
        <v>1794</v>
      </c>
      <c r="KK16" s="522">
        <f t="shared" si="364"/>
        <v>1962</v>
      </c>
      <c r="KL16" s="522">
        <f t="shared" si="365"/>
        <v>2914</v>
      </c>
      <c r="KM16" s="522">
        <f t="shared" si="366"/>
        <v>3065</v>
      </c>
      <c r="KN16" s="522">
        <f t="shared" si="367"/>
        <v>3447</v>
      </c>
      <c r="KO16" s="522">
        <f t="shared" si="368"/>
        <v>3648</v>
      </c>
      <c r="KP16" s="522">
        <f t="shared" si="368"/>
        <v>3767</v>
      </c>
      <c r="KQ16" s="534">
        <f t="shared" si="369"/>
        <v>2423</v>
      </c>
      <c r="KR16" s="523">
        <f t="shared" si="370"/>
        <v>2468</v>
      </c>
      <c r="KS16" s="523">
        <f t="shared" si="371"/>
        <v>2400</v>
      </c>
      <c r="KT16" s="523">
        <f t="shared" si="372"/>
        <v>2466</v>
      </c>
      <c r="KU16" s="535">
        <f t="shared" si="373"/>
        <v>2781</v>
      </c>
      <c r="KV16" s="535">
        <f t="shared" si="374"/>
        <v>2816</v>
      </c>
      <c r="KW16" s="535">
        <f t="shared" si="375"/>
        <v>2825</v>
      </c>
      <c r="KX16" s="535">
        <f t="shared" si="376"/>
        <v>2810</v>
      </c>
      <c r="KY16" s="535">
        <f t="shared" si="377"/>
        <v>2847</v>
      </c>
      <c r="KZ16" s="534">
        <f t="shared" si="378"/>
        <v>909</v>
      </c>
      <c r="LA16" s="522">
        <f t="shared" si="379"/>
        <v>983</v>
      </c>
      <c r="LB16" s="522">
        <f t="shared" si="380"/>
        <v>1022.3333333333334</v>
      </c>
      <c r="LC16" s="522">
        <f t="shared" si="381"/>
        <v>1061.6666666666665</v>
      </c>
      <c r="LD16" s="522">
        <f t="shared" si="382"/>
        <v>1647</v>
      </c>
      <c r="LE16" s="522">
        <f t="shared" si="383"/>
        <v>1910</v>
      </c>
      <c r="LF16" s="522">
        <f t="shared" si="384"/>
        <v>1806</v>
      </c>
      <c r="LG16" s="522">
        <f t="shared" si="385"/>
        <v>2015</v>
      </c>
      <c r="LH16" s="522">
        <f t="shared" si="386"/>
        <v>2023</v>
      </c>
      <c r="LI16" s="534">
        <f t="shared" si="387"/>
        <v>3332</v>
      </c>
      <c r="LJ16" s="522">
        <f t="shared" si="388"/>
        <v>3451</v>
      </c>
      <c r="LK16" s="522">
        <f t="shared" si="389"/>
        <v>3422.3333333333335</v>
      </c>
      <c r="LL16" s="522">
        <f t="shared" si="390"/>
        <v>3527.6666666666665</v>
      </c>
      <c r="LM16" s="522">
        <f t="shared" si="391"/>
        <v>4428</v>
      </c>
      <c r="LN16" s="522">
        <f t="shared" si="392"/>
        <v>4726</v>
      </c>
      <c r="LO16" s="522">
        <f t="shared" si="393"/>
        <v>4631</v>
      </c>
      <c r="LP16" s="522">
        <f t="shared" si="394"/>
        <v>4825</v>
      </c>
      <c r="LQ16" s="522">
        <f t="shared" si="395"/>
        <v>4870</v>
      </c>
      <c r="LR16" s="533">
        <v>1483</v>
      </c>
      <c r="LS16" s="519">
        <v>1543</v>
      </c>
      <c r="LT16" s="519">
        <v>1513</v>
      </c>
      <c r="LU16" s="519">
        <v>1526</v>
      </c>
      <c r="LV16" s="504">
        <v>1672</v>
      </c>
      <c r="LW16" s="504">
        <v>1634</v>
      </c>
      <c r="LX16" s="504">
        <v>1659</v>
      </c>
      <c r="LY16" s="504">
        <v>1634</v>
      </c>
      <c r="LZ16" s="504">
        <v>1705</v>
      </c>
      <c r="MA16" s="533">
        <v>468</v>
      </c>
      <c r="MB16" s="504">
        <v>547</v>
      </c>
      <c r="MC16" s="504">
        <f>((($ME$13-$MB$13)/3)+MB16)</f>
        <v>562</v>
      </c>
      <c r="MD16" s="504">
        <f>((($ME$13-$MB$13)/3)+MC16)</f>
        <v>577</v>
      </c>
      <c r="ME16" s="504">
        <v>1055</v>
      </c>
      <c r="MF16" s="504">
        <v>1262</v>
      </c>
      <c r="MG16" s="504">
        <v>1112</v>
      </c>
      <c r="MH16" s="504">
        <v>1199</v>
      </c>
      <c r="MI16" s="504">
        <v>1294</v>
      </c>
      <c r="MJ16" s="534">
        <f t="shared" si="396"/>
        <v>1951</v>
      </c>
      <c r="MK16" s="522">
        <f t="shared" si="397"/>
        <v>2090</v>
      </c>
      <c r="ML16" s="522">
        <f t="shared" si="398"/>
        <v>2075</v>
      </c>
      <c r="MM16" s="522">
        <f t="shared" si="399"/>
        <v>2103</v>
      </c>
      <c r="MN16" s="522">
        <f t="shared" si="400"/>
        <v>2727</v>
      </c>
      <c r="MO16" s="522">
        <f t="shared" si="401"/>
        <v>2896</v>
      </c>
      <c r="MP16" s="522">
        <f t="shared" si="402"/>
        <v>2771</v>
      </c>
      <c r="MQ16" s="522">
        <f t="shared" si="403"/>
        <v>2833</v>
      </c>
      <c r="MR16" s="522">
        <f t="shared" si="403"/>
        <v>2999</v>
      </c>
      <c r="MS16" s="533">
        <v>64</v>
      </c>
      <c r="MT16" s="519">
        <v>49</v>
      </c>
      <c r="MU16" s="519">
        <v>42</v>
      </c>
      <c r="MV16" s="519">
        <v>42</v>
      </c>
      <c r="MW16" s="504">
        <v>45</v>
      </c>
      <c r="MX16" s="504">
        <v>64</v>
      </c>
      <c r="MY16" s="504">
        <v>126</v>
      </c>
      <c r="MZ16" s="504">
        <v>120</v>
      </c>
      <c r="NA16" s="504">
        <v>123</v>
      </c>
      <c r="NB16" s="533">
        <v>10</v>
      </c>
      <c r="NC16" s="504">
        <v>5</v>
      </c>
      <c r="ND16" s="504">
        <f>((($NF$13-$NC$13)/3)+NC16)</f>
        <v>26.333333333333332</v>
      </c>
      <c r="NE16" s="504">
        <f>((($NF$13-$NC$13)/3)+ND16)</f>
        <v>47.666666666666664</v>
      </c>
      <c r="NF16" s="504">
        <v>83</v>
      </c>
      <c r="NG16" s="504">
        <v>80</v>
      </c>
      <c r="NH16" s="504">
        <v>110</v>
      </c>
      <c r="NI16" s="504">
        <v>129</v>
      </c>
      <c r="NJ16" s="504">
        <v>105</v>
      </c>
      <c r="NK16" s="534">
        <f t="shared" si="404"/>
        <v>74</v>
      </c>
      <c r="NL16" s="522">
        <f t="shared" si="405"/>
        <v>54</v>
      </c>
      <c r="NM16" s="522">
        <f t="shared" si="406"/>
        <v>68.333333333333329</v>
      </c>
      <c r="NN16" s="522">
        <f t="shared" si="407"/>
        <v>89.666666666666657</v>
      </c>
      <c r="NO16" s="522">
        <f t="shared" si="408"/>
        <v>128</v>
      </c>
      <c r="NP16" s="522">
        <f t="shared" si="409"/>
        <v>144</v>
      </c>
      <c r="NQ16" s="522">
        <f t="shared" si="410"/>
        <v>236</v>
      </c>
      <c r="NR16" s="522">
        <f t="shared" si="411"/>
        <v>249</v>
      </c>
      <c r="NS16" s="522">
        <f t="shared" si="411"/>
        <v>228</v>
      </c>
      <c r="NT16" s="533">
        <v>876</v>
      </c>
      <c r="NU16" s="519">
        <v>876</v>
      </c>
      <c r="NV16" s="519">
        <v>845</v>
      </c>
      <c r="NW16" s="519">
        <v>898</v>
      </c>
      <c r="NX16" s="504">
        <v>1064</v>
      </c>
      <c r="NY16" s="504">
        <v>1118</v>
      </c>
      <c r="NZ16" s="504">
        <v>1040</v>
      </c>
      <c r="OA16" s="504">
        <v>1056</v>
      </c>
      <c r="OB16" s="522">
        <v>1019</v>
      </c>
      <c r="OC16" s="533">
        <v>431</v>
      </c>
      <c r="OD16" s="504">
        <v>431</v>
      </c>
      <c r="OE16" s="511">
        <f>((($OG$12-$OD$12)/3)+OD16)</f>
        <v>434</v>
      </c>
      <c r="OF16" s="511">
        <f>((($OG$12-$OD$12)/3)+OE16)</f>
        <v>437</v>
      </c>
      <c r="OG16" s="504">
        <v>509</v>
      </c>
      <c r="OH16" s="504">
        <v>568</v>
      </c>
      <c r="OI16" s="504">
        <v>584</v>
      </c>
      <c r="OJ16" s="504">
        <v>687</v>
      </c>
      <c r="OK16" s="522">
        <v>624</v>
      </c>
      <c r="OL16" s="534">
        <f t="shared" si="412"/>
        <v>1307</v>
      </c>
      <c r="OM16" s="522">
        <f t="shared" si="413"/>
        <v>1307</v>
      </c>
      <c r="ON16" s="522">
        <f t="shared" si="414"/>
        <v>1279</v>
      </c>
      <c r="OO16" s="522">
        <f t="shared" si="415"/>
        <v>1335</v>
      </c>
      <c r="OP16" s="522">
        <f t="shared" si="416"/>
        <v>1573</v>
      </c>
      <c r="OQ16" s="522">
        <f t="shared" si="417"/>
        <v>1686</v>
      </c>
      <c r="OR16" s="522">
        <f t="shared" si="418"/>
        <v>1624</v>
      </c>
      <c r="OS16" s="522">
        <f t="shared" si="419"/>
        <v>1743</v>
      </c>
      <c r="OT16" s="522">
        <f t="shared" si="419"/>
        <v>1643</v>
      </c>
    </row>
    <row r="17" spans="1:411" s="12" customFormat="1" x14ac:dyDescent="0.2">
      <c r="A17" s="11" t="s">
        <v>14</v>
      </c>
      <c r="B17" s="34">
        <f t="shared" si="230"/>
        <v>3144</v>
      </c>
      <c r="C17" s="34">
        <f t="shared" si="231"/>
        <v>3374</v>
      </c>
      <c r="D17" s="34">
        <f t="shared" si="232"/>
        <v>3310.5</v>
      </c>
      <c r="E17" s="34">
        <f t="shared" si="233"/>
        <v>3653</v>
      </c>
      <c r="F17" s="34">
        <f t="shared" si="234"/>
        <v>3515</v>
      </c>
      <c r="G17" s="34">
        <f t="shared" si="235"/>
        <v>3638</v>
      </c>
      <c r="H17" s="34">
        <f t="shared" si="236"/>
        <v>3859</v>
      </c>
      <c r="I17" s="34">
        <f t="shared" si="237"/>
        <v>4048</v>
      </c>
      <c r="J17" s="34">
        <f t="shared" si="238"/>
        <v>3979</v>
      </c>
      <c r="K17" s="34">
        <f t="shared" si="239"/>
        <v>4150</v>
      </c>
      <c r="L17" s="34">
        <f t="shared" si="240"/>
        <v>4036</v>
      </c>
      <c r="M17" s="35">
        <f t="shared" si="241"/>
        <v>2079</v>
      </c>
      <c r="N17" s="29">
        <f t="shared" si="242"/>
        <v>2809</v>
      </c>
      <c r="O17" s="29">
        <f t="shared" si="243"/>
        <v>3298</v>
      </c>
      <c r="P17" s="29">
        <f t="shared" si="244"/>
        <v>3509</v>
      </c>
      <c r="Q17" s="29">
        <f t="shared" si="245"/>
        <v>3329</v>
      </c>
      <c r="R17" s="29">
        <f t="shared" si="246"/>
        <v>3717</v>
      </c>
      <c r="S17" s="29">
        <f t="shared" si="247"/>
        <v>3840</v>
      </c>
      <c r="T17" s="29">
        <f t="shared" si="248"/>
        <v>4029</v>
      </c>
      <c r="U17" s="29">
        <f t="shared" si="249"/>
        <v>4217</v>
      </c>
      <c r="V17" s="29">
        <f t="shared" si="250"/>
        <v>4117</v>
      </c>
      <c r="W17" s="29">
        <f t="shared" si="251"/>
        <v>3646</v>
      </c>
      <c r="X17" s="35">
        <f t="shared" si="252"/>
        <v>5223</v>
      </c>
      <c r="Y17" s="29">
        <f t="shared" si="253"/>
        <v>6183</v>
      </c>
      <c r="Z17" s="29">
        <f t="shared" si="254"/>
        <v>6608.5</v>
      </c>
      <c r="AA17" s="29">
        <f t="shared" si="255"/>
        <v>7162</v>
      </c>
      <c r="AB17" s="29">
        <f t="shared" si="256"/>
        <v>6844</v>
      </c>
      <c r="AC17" s="29">
        <f t="shared" si="257"/>
        <v>7355</v>
      </c>
      <c r="AD17" s="29">
        <f t="shared" si="258"/>
        <v>7699</v>
      </c>
      <c r="AE17" s="29">
        <f t="shared" si="259"/>
        <v>8077</v>
      </c>
      <c r="AF17" s="29">
        <f t="shared" si="260"/>
        <v>8196</v>
      </c>
      <c r="AG17" s="29">
        <f t="shared" si="261"/>
        <v>8267</v>
      </c>
      <c r="AH17" s="29">
        <f t="shared" si="262"/>
        <v>7682</v>
      </c>
      <c r="AI17" s="42">
        <v>1143</v>
      </c>
      <c r="AJ17" s="31">
        <v>1136</v>
      </c>
      <c r="AK17" s="31">
        <v>1118</v>
      </c>
      <c r="AL17" s="31">
        <v>1226</v>
      </c>
      <c r="AM17" s="32">
        <v>1160</v>
      </c>
      <c r="AN17" s="32">
        <v>1165</v>
      </c>
      <c r="AO17" s="32">
        <v>1257</v>
      </c>
      <c r="AP17" s="32">
        <v>1280</v>
      </c>
      <c r="AQ17" s="32">
        <v>1281</v>
      </c>
      <c r="AR17" s="32">
        <v>1385</v>
      </c>
      <c r="AS17" s="32">
        <v>1412</v>
      </c>
      <c r="AT17" s="42">
        <v>1350</v>
      </c>
      <c r="AU17" s="32">
        <v>1895</v>
      </c>
      <c r="AV17" s="32">
        <v>2089</v>
      </c>
      <c r="AW17" s="32">
        <v>2096</v>
      </c>
      <c r="AX17" s="32">
        <v>1953</v>
      </c>
      <c r="AY17" s="32">
        <v>2372</v>
      </c>
      <c r="AZ17" s="32">
        <v>2378</v>
      </c>
      <c r="BA17" s="32">
        <v>2495</v>
      </c>
      <c r="BB17" s="32">
        <v>2609</v>
      </c>
      <c r="BC17" s="32">
        <v>2495</v>
      </c>
      <c r="BD17" s="32">
        <v>1991</v>
      </c>
      <c r="BE17" s="33">
        <f t="shared" si="263"/>
        <v>2557</v>
      </c>
      <c r="BF17" s="30">
        <f t="shared" si="264"/>
        <v>3094</v>
      </c>
      <c r="BG17" s="30">
        <f t="shared" si="265"/>
        <v>3213</v>
      </c>
      <c r="BH17" s="30">
        <f t="shared" si="266"/>
        <v>3329</v>
      </c>
      <c r="BI17" s="30">
        <f t="shared" si="267"/>
        <v>3124</v>
      </c>
      <c r="BJ17" s="30">
        <f t="shared" si="268"/>
        <v>3537</v>
      </c>
      <c r="BK17" s="30">
        <f t="shared" si="269"/>
        <v>3635</v>
      </c>
      <c r="BL17" s="30">
        <f t="shared" si="270"/>
        <v>3775</v>
      </c>
      <c r="BM17" s="30">
        <f t="shared" si="271"/>
        <v>3890</v>
      </c>
      <c r="BN17" s="30">
        <f t="shared" si="272"/>
        <v>3880</v>
      </c>
      <c r="BO17" s="30">
        <f t="shared" si="272"/>
        <v>3403</v>
      </c>
      <c r="BP17" s="117">
        <f t="shared" si="273"/>
        <v>1414</v>
      </c>
      <c r="BQ17" s="118">
        <f t="shared" si="274"/>
        <v>1958</v>
      </c>
      <c r="BR17" s="118">
        <f t="shared" si="275"/>
        <v>2095</v>
      </c>
      <c r="BS17" s="118">
        <f t="shared" si="276"/>
        <v>2103</v>
      </c>
      <c r="BT17" s="118">
        <f t="shared" si="277"/>
        <v>1964</v>
      </c>
      <c r="BU17" s="118">
        <f t="shared" si="278"/>
        <v>2372</v>
      </c>
      <c r="BV17" s="118">
        <f t="shared" si="279"/>
        <v>2378</v>
      </c>
      <c r="BW17" s="118">
        <f t="shared" si="280"/>
        <v>2495</v>
      </c>
      <c r="BX17" s="118">
        <f t="shared" si="281"/>
        <v>2609</v>
      </c>
      <c r="BY17" s="118">
        <f t="shared" si="282"/>
        <v>2495</v>
      </c>
      <c r="BZ17" s="118">
        <f t="shared" si="283"/>
        <v>1991</v>
      </c>
      <c r="CA17" s="119">
        <f t="shared" si="284"/>
        <v>1.2370953630796151</v>
      </c>
      <c r="CB17" s="120">
        <f t="shared" si="285"/>
        <v>1.7235915492957747</v>
      </c>
      <c r="CC17" s="120">
        <f t="shared" si="286"/>
        <v>1.8738819320214668</v>
      </c>
      <c r="CD17" s="120">
        <f t="shared" si="287"/>
        <v>1.7153344208809136</v>
      </c>
      <c r="CE17" s="120">
        <f t="shared" si="288"/>
        <v>1.693103448275862</v>
      </c>
      <c r="CF17" s="120">
        <f t="shared" si="289"/>
        <v>2.0360515021459227</v>
      </c>
      <c r="CG17" s="120">
        <f t="shared" si="290"/>
        <v>1.8918058870326173</v>
      </c>
      <c r="CH17" s="120">
        <f t="shared" si="291"/>
        <v>1.94921875</v>
      </c>
      <c r="CI17" s="120">
        <f t="shared" si="292"/>
        <v>2.0366900858704136</v>
      </c>
      <c r="CJ17" s="120">
        <f t="shared" si="293"/>
        <v>1.8014440433212997</v>
      </c>
      <c r="CK17" s="120">
        <f t="shared" si="293"/>
        <v>1.410056657223796</v>
      </c>
      <c r="CL17" s="70" t="s">
        <v>36</v>
      </c>
      <c r="CM17" s="39" t="s">
        <v>36</v>
      </c>
      <c r="CN17" s="39" t="s">
        <v>36</v>
      </c>
      <c r="CO17" s="39" t="s">
        <v>36</v>
      </c>
      <c r="CP17" s="14" t="s">
        <v>36</v>
      </c>
      <c r="CQ17" s="14" t="s">
        <v>36</v>
      </c>
      <c r="CR17" s="14" t="s">
        <v>36</v>
      </c>
      <c r="CS17" s="14" t="s">
        <v>36</v>
      </c>
      <c r="CT17" s="14" t="s">
        <v>36</v>
      </c>
      <c r="CU17" s="14" t="s">
        <v>36</v>
      </c>
      <c r="CV17" s="14" t="s">
        <v>36</v>
      </c>
      <c r="CW17" s="42">
        <v>64</v>
      </c>
      <c r="CX17" s="32">
        <v>63</v>
      </c>
      <c r="CY17" s="32">
        <v>6</v>
      </c>
      <c r="CZ17" s="32">
        <v>7</v>
      </c>
      <c r="DA17" s="32">
        <v>11</v>
      </c>
      <c r="DB17" s="32">
        <v>0</v>
      </c>
      <c r="DC17" s="32"/>
      <c r="DD17" s="32"/>
      <c r="DE17" s="30"/>
      <c r="DF17" s="444"/>
      <c r="DG17" s="444"/>
      <c r="DH17" s="33">
        <f t="shared" si="294"/>
        <v>64</v>
      </c>
      <c r="DI17" s="30">
        <f t="shared" si="295"/>
        <v>63</v>
      </c>
      <c r="DJ17" s="30">
        <f t="shared" si="296"/>
        <v>6</v>
      </c>
      <c r="DK17" s="30">
        <f t="shared" si="297"/>
        <v>7</v>
      </c>
      <c r="DL17" s="30">
        <f t="shared" si="298"/>
        <v>11</v>
      </c>
      <c r="DM17" s="30">
        <f t="shared" si="299"/>
        <v>0</v>
      </c>
      <c r="DN17" s="30">
        <f t="shared" si="300"/>
        <v>0</v>
      </c>
      <c r="DO17" s="30">
        <f t="shared" si="301"/>
        <v>0</v>
      </c>
      <c r="DP17" s="30">
        <f t="shared" si="302"/>
        <v>0</v>
      </c>
      <c r="DQ17" s="30">
        <f t="shared" si="303"/>
        <v>0</v>
      </c>
      <c r="DR17" s="30">
        <f t="shared" si="303"/>
        <v>0</v>
      </c>
      <c r="DS17" s="461">
        <v>59</v>
      </c>
      <c r="DT17" s="444">
        <v>58</v>
      </c>
      <c r="DU17" s="462">
        <v>29</v>
      </c>
      <c r="DV17" s="462">
        <v>44</v>
      </c>
      <c r="DW17" s="468">
        <f t="shared" si="304"/>
        <v>88</v>
      </c>
      <c r="DX17" s="468">
        <f t="shared" si="304"/>
        <v>102</v>
      </c>
      <c r="DY17" s="461">
        <v>278</v>
      </c>
      <c r="DZ17" s="444">
        <v>275</v>
      </c>
      <c r="EA17" s="462">
        <v>205</v>
      </c>
      <c r="EB17" s="462">
        <v>182</v>
      </c>
      <c r="EC17" s="468">
        <f t="shared" si="305"/>
        <v>483</v>
      </c>
      <c r="ED17" s="468">
        <f t="shared" si="305"/>
        <v>457</v>
      </c>
      <c r="EE17" s="461">
        <v>476</v>
      </c>
      <c r="EF17" s="444">
        <v>463</v>
      </c>
      <c r="EG17" s="462">
        <v>7</v>
      </c>
      <c r="EH17" s="462">
        <v>5</v>
      </c>
      <c r="EI17" s="468">
        <f t="shared" si="306"/>
        <v>483</v>
      </c>
      <c r="EJ17" s="468">
        <f t="shared" si="306"/>
        <v>468</v>
      </c>
      <c r="EK17" s="461">
        <v>168</v>
      </c>
      <c r="EL17" s="444">
        <v>167</v>
      </c>
      <c r="EM17" s="462">
        <v>24</v>
      </c>
      <c r="EN17" s="462">
        <v>13</v>
      </c>
      <c r="EO17" s="468">
        <f t="shared" si="307"/>
        <v>192</v>
      </c>
      <c r="EP17" s="468">
        <f t="shared" si="307"/>
        <v>180</v>
      </c>
      <c r="EQ17" s="461">
        <v>250</v>
      </c>
      <c r="ER17" s="444">
        <v>266</v>
      </c>
      <c r="ES17" s="462">
        <v>168</v>
      </c>
      <c r="ET17" s="462">
        <v>174</v>
      </c>
      <c r="EU17" s="468">
        <f t="shared" si="308"/>
        <v>418</v>
      </c>
      <c r="EV17" s="468">
        <f t="shared" si="308"/>
        <v>440</v>
      </c>
      <c r="EW17" s="461">
        <v>272</v>
      </c>
      <c r="EX17" s="444">
        <v>280</v>
      </c>
      <c r="EY17" s="462">
        <v>373</v>
      </c>
      <c r="EZ17" s="462">
        <v>421</v>
      </c>
      <c r="FA17" s="468">
        <f t="shared" si="309"/>
        <v>645</v>
      </c>
      <c r="FB17" s="468">
        <f t="shared" si="309"/>
        <v>701</v>
      </c>
      <c r="FC17" s="461">
        <v>6</v>
      </c>
      <c r="FD17" s="444">
        <v>7</v>
      </c>
      <c r="FE17" s="462">
        <v>121</v>
      </c>
      <c r="FF17" s="462">
        <v>107</v>
      </c>
      <c r="FG17" s="468">
        <f t="shared" si="310"/>
        <v>127</v>
      </c>
      <c r="FH17" s="468">
        <f t="shared" si="311"/>
        <v>114</v>
      </c>
      <c r="FI17" s="461">
        <v>255</v>
      </c>
      <c r="FJ17" s="444">
        <v>262</v>
      </c>
      <c r="FK17" s="462">
        <v>229</v>
      </c>
      <c r="FL17" s="462">
        <v>228</v>
      </c>
      <c r="FM17" s="468">
        <f t="shared" si="312"/>
        <v>484</v>
      </c>
      <c r="FN17" s="468">
        <f t="shared" si="312"/>
        <v>490</v>
      </c>
      <c r="FO17" s="461">
        <v>23</v>
      </c>
      <c r="FP17" s="444">
        <v>24</v>
      </c>
      <c r="FQ17" s="462">
        <v>13</v>
      </c>
      <c r="FR17" s="462">
        <v>18</v>
      </c>
      <c r="FS17" s="468">
        <f t="shared" si="313"/>
        <v>36</v>
      </c>
      <c r="FT17" s="468">
        <f t="shared" si="313"/>
        <v>42</v>
      </c>
      <c r="FU17" s="461">
        <v>747</v>
      </c>
      <c r="FV17" s="444">
        <v>629</v>
      </c>
      <c r="FW17" s="462">
        <v>395</v>
      </c>
      <c r="FX17" s="462">
        <v>412</v>
      </c>
      <c r="FY17" s="468">
        <f t="shared" si="314"/>
        <v>1142</v>
      </c>
      <c r="FZ17" s="468">
        <f t="shared" si="314"/>
        <v>1041</v>
      </c>
      <c r="GA17" s="461">
        <v>187</v>
      </c>
      <c r="GB17" s="444">
        <v>158</v>
      </c>
      <c r="GC17" s="462">
        <v>33</v>
      </c>
      <c r="GD17" s="462">
        <v>23</v>
      </c>
      <c r="GE17" s="468">
        <f t="shared" si="315"/>
        <v>220</v>
      </c>
      <c r="GF17" s="468">
        <f t="shared" si="315"/>
        <v>181</v>
      </c>
      <c r="GG17" s="461">
        <v>44</v>
      </c>
      <c r="GH17" s="444">
        <v>35</v>
      </c>
      <c r="GI17" s="462">
        <v>25</v>
      </c>
      <c r="GJ17" s="462">
        <v>28</v>
      </c>
      <c r="GK17" s="327">
        <f t="shared" si="316"/>
        <v>69</v>
      </c>
      <c r="GL17" s="327">
        <f t="shared" si="316"/>
        <v>63</v>
      </c>
      <c r="GM17" s="533">
        <v>259</v>
      </c>
      <c r="GN17" s="519">
        <v>255</v>
      </c>
      <c r="GO17" s="519">
        <v>288</v>
      </c>
      <c r="GP17" s="519">
        <v>301</v>
      </c>
      <c r="GQ17" s="504">
        <v>313</v>
      </c>
      <c r="GR17" s="504">
        <v>347</v>
      </c>
      <c r="GS17" s="504">
        <v>335</v>
      </c>
      <c r="GT17" s="504">
        <v>350</v>
      </c>
      <c r="GU17" s="504">
        <v>403</v>
      </c>
      <c r="GV17" s="533">
        <v>0</v>
      </c>
      <c r="GW17" s="504">
        <v>1</v>
      </c>
      <c r="GX17" s="504">
        <v>7</v>
      </c>
      <c r="GY17" s="504">
        <v>1</v>
      </c>
      <c r="GZ17" s="504">
        <v>5</v>
      </c>
      <c r="HA17" s="504">
        <v>1</v>
      </c>
      <c r="HB17" s="504">
        <v>1</v>
      </c>
      <c r="HC17" s="504">
        <v>1</v>
      </c>
      <c r="HD17" s="504">
        <v>3</v>
      </c>
      <c r="HE17" s="534">
        <f t="shared" si="317"/>
        <v>259</v>
      </c>
      <c r="HF17" s="522">
        <f t="shared" si="318"/>
        <v>256</v>
      </c>
      <c r="HG17" s="522">
        <f t="shared" si="319"/>
        <v>295</v>
      </c>
      <c r="HH17" s="522">
        <f t="shared" si="320"/>
        <v>302</v>
      </c>
      <c r="HI17" s="522">
        <f t="shared" si="321"/>
        <v>318</v>
      </c>
      <c r="HJ17" s="522">
        <f t="shared" si="322"/>
        <v>348</v>
      </c>
      <c r="HK17" s="522">
        <f t="shared" si="323"/>
        <v>336</v>
      </c>
      <c r="HL17" s="522">
        <f t="shared" si="324"/>
        <v>351</v>
      </c>
      <c r="HM17" s="522">
        <f t="shared" si="325"/>
        <v>406</v>
      </c>
      <c r="HN17" s="534">
        <f t="shared" si="326"/>
        <v>582</v>
      </c>
      <c r="HO17" s="523">
        <f t="shared" si="327"/>
        <v>693</v>
      </c>
      <c r="HP17" s="523">
        <f t="shared" si="328"/>
        <v>636</v>
      </c>
      <c r="HQ17" s="523">
        <f t="shared" si="329"/>
        <v>815</v>
      </c>
      <c r="HR17" s="535">
        <f t="shared" si="330"/>
        <v>844</v>
      </c>
      <c r="HS17" s="535">
        <f t="shared" si="331"/>
        <v>966</v>
      </c>
      <c r="HT17" s="535">
        <f t="shared" si="332"/>
        <v>997</v>
      </c>
      <c r="HU17" s="535">
        <f t="shared" si="333"/>
        <v>1093</v>
      </c>
      <c r="HV17" s="535">
        <f t="shared" si="334"/>
        <v>1020</v>
      </c>
      <c r="HW17" s="534">
        <f t="shared" si="335"/>
        <v>145</v>
      </c>
      <c r="HX17" s="522">
        <f t="shared" si="336"/>
        <v>224</v>
      </c>
      <c r="HY17" s="522">
        <f t="shared" si="337"/>
        <v>371</v>
      </c>
      <c r="HZ17" s="522">
        <f t="shared" si="338"/>
        <v>481</v>
      </c>
      <c r="IA17" s="522">
        <f t="shared" si="339"/>
        <v>369</v>
      </c>
      <c r="IB17" s="522">
        <f t="shared" si="340"/>
        <v>372</v>
      </c>
      <c r="IC17" s="522">
        <f t="shared" si="341"/>
        <v>453</v>
      </c>
      <c r="ID17" s="522">
        <f t="shared" si="342"/>
        <v>480</v>
      </c>
      <c r="IE17" s="522">
        <f t="shared" si="343"/>
        <v>626</v>
      </c>
      <c r="IF17" s="534">
        <f t="shared" si="344"/>
        <v>727</v>
      </c>
      <c r="IG17" s="522">
        <f t="shared" si="345"/>
        <v>917</v>
      </c>
      <c r="IH17" s="522">
        <f t="shared" si="346"/>
        <v>1007</v>
      </c>
      <c r="II17" s="522">
        <f t="shared" si="347"/>
        <v>1296</v>
      </c>
      <c r="IJ17" s="522">
        <f t="shared" si="348"/>
        <v>1213</v>
      </c>
      <c r="IK17" s="522">
        <f t="shared" si="349"/>
        <v>1338</v>
      </c>
      <c r="IL17" s="522">
        <f t="shared" si="350"/>
        <v>1450</v>
      </c>
      <c r="IM17" s="522">
        <f t="shared" si="351"/>
        <v>1573</v>
      </c>
      <c r="IN17" s="522">
        <f t="shared" si="352"/>
        <v>1646</v>
      </c>
      <c r="IO17" s="533">
        <v>399</v>
      </c>
      <c r="IP17" s="519">
        <v>490</v>
      </c>
      <c r="IQ17" s="519">
        <v>420</v>
      </c>
      <c r="IR17" s="519">
        <v>569</v>
      </c>
      <c r="IS17" s="504">
        <v>559</v>
      </c>
      <c r="IT17" s="504">
        <v>719</v>
      </c>
      <c r="IU17" s="504">
        <v>681</v>
      </c>
      <c r="IV17" s="504">
        <v>753</v>
      </c>
      <c r="IW17" s="504">
        <v>716</v>
      </c>
      <c r="IX17" s="533">
        <v>9</v>
      </c>
      <c r="IY17" s="504">
        <v>25</v>
      </c>
      <c r="IZ17" s="504">
        <v>37</v>
      </c>
      <c r="JA17" s="504">
        <v>46</v>
      </c>
      <c r="JB17" s="504">
        <v>95</v>
      </c>
      <c r="JC17" s="504">
        <v>92</v>
      </c>
      <c r="JD17" s="504">
        <v>77</v>
      </c>
      <c r="JE17" s="504">
        <v>91</v>
      </c>
      <c r="JF17" s="504">
        <v>109</v>
      </c>
      <c r="JG17" s="534">
        <f t="shared" si="353"/>
        <v>408</v>
      </c>
      <c r="JH17" s="522">
        <f t="shared" si="354"/>
        <v>515</v>
      </c>
      <c r="JI17" s="522">
        <f t="shared" si="355"/>
        <v>457</v>
      </c>
      <c r="JJ17" s="522">
        <f t="shared" si="356"/>
        <v>615</v>
      </c>
      <c r="JK17" s="522">
        <f t="shared" si="357"/>
        <v>654</v>
      </c>
      <c r="JL17" s="522">
        <f t="shared" si="358"/>
        <v>811</v>
      </c>
      <c r="JM17" s="522">
        <f t="shared" si="359"/>
        <v>758</v>
      </c>
      <c r="JN17" s="522">
        <f t="shared" si="360"/>
        <v>844</v>
      </c>
      <c r="JO17" s="522">
        <f t="shared" si="360"/>
        <v>825</v>
      </c>
      <c r="JP17" s="533">
        <v>183</v>
      </c>
      <c r="JQ17" s="519">
        <v>203</v>
      </c>
      <c r="JR17" s="519">
        <v>216</v>
      </c>
      <c r="JS17" s="519">
        <v>246</v>
      </c>
      <c r="JT17" s="504">
        <v>285</v>
      </c>
      <c r="JU17" s="504">
        <v>247</v>
      </c>
      <c r="JV17" s="504">
        <v>316</v>
      </c>
      <c r="JW17" s="504">
        <v>340</v>
      </c>
      <c r="JX17" s="504">
        <v>304</v>
      </c>
      <c r="JY17" s="533">
        <v>136</v>
      </c>
      <c r="JZ17" s="504">
        <v>199</v>
      </c>
      <c r="KA17" s="504">
        <v>334</v>
      </c>
      <c r="KB17" s="504">
        <v>435</v>
      </c>
      <c r="KC17" s="504">
        <v>274</v>
      </c>
      <c r="KD17" s="504">
        <v>280</v>
      </c>
      <c r="KE17" s="504">
        <v>376</v>
      </c>
      <c r="KF17" s="504">
        <v>389</v>
      </c>
      <c r="KG17" s="504">
        <v>517</v>
      </c>
      <c r="KH17" s="534">
        <f t="shared" si="361"/>
        <v>319</v>
      </c>
      <c r="KI17" s="522">
        <f t="shared" si="362"/>
        <v>402</v>
      </c>
      <c r="KJ17" s="522">
        <f t="shared" si="363"/>
        <v>550</v>
      </c>
      <c r="KK17" s="522">
        <f t="shared" si="364"/>
        <v>681</v>
      </c>
      <c r="KL17" s="522">
        <f t="shared" si="365"/>
        <v>559</v>
      </c>
      <c r="KM17" s="522">
        <f t="shared" si="366"/>
        <v>527</v>
      </c>
      <c r="KN17" s="522">
        <f t="shared" si="367"/>
        <v>692</v>
      </c>
      <c r="KO17" s="522">
        <f t="shared" si="368"/>
        <v>729</v>
      </c>
      <c r="KP17" s="522">
        <f t="shared" si="368"/>
        <v>821</v>
      </c>
      <c r="KQ17" s="534">
        <f t="shared" si="369"/>
        <v>1160</v>
      </c>
      <c r="KR17" s="523">
        <f t="shared" si="370"/>
        <v>1290</v>
      </c>
      <c r="KS17" s="523">
        <f t="shared" si="371"/>
        <v>1268.5</v>
      </c>
      <c r="KT17" s="523">
        <f t="shared" si="372"/>
        <v>1311</v>
      </c>
      <c r="KU17" s="535">
        <f t="shared" si="373"/>
        <v>1198</v>
      </c>
      <c r="KV17" s="535">
        <f t="shared" si="374"/>
        <v>1160</v>
      </c>
      <c r="KW17" s="535">
        <f t="shared" si="375"/>
        <v>1270</v>
      </c>
      <c r="KX17" s="535">
        <f t="shared" si="376"/>
        <v>1325</v>
      </c>
      <c r="KY17" s="535">
        <f t="shared" si="377"/>
        <v>1275</v>
      </c>
      <c r="KZ17" s="534">
        <f t="shared" si="378"/>
        <v>520</v>
      </c>
      <c r="LA17" s="522">
        <f t="shared" si="379"/>
        <v>626</v>
      </c>
      <c r="LB17" s="522">
        <f t="shared" si="380"/>
        <v>825</v>
      </c>
      <c r="LC17" s="522">
        <f t="shared" si="381"/>
        <v>924</v>
      </c>
      <c r="LD17" s="522">
        <f t="shared" si="382"/>
        <v>991</v>
      </c>
      <c r="LE17" s="522">
        <f t="shared" si="383"/>
        <v>972</v>
      </c>
      <c r="LF17" s="522">
        <f t="shared" si="384"/>
        <v>1008</v>
      </c>
      <c r="LG17" s="522">
        <f t="shared" si="385"/>
        <v>1053</v>
      </c>
      <c r="LH17" s="522">
        <f t="shared" si="386"/>
        <v>979</v>
      </c>
      <c r="LI17" s="534">
        <f t="shared" si="387"/>
        <v>1680</v>
      </c>
      <c r="LJ17" s="522">
        <f t="shared" si="388"/>
        <v>1916</v>
      </c>
      <c r="LK17" s="522">
        <f t="shared" si="389"/>
        <v>2093.5</v>
      </c>
      <c r="LL17" s="522">
        <f t="shared" si="390"/>
        <v>2235</v>
      </c>
      <c r="LM17" s="522">
        <f t="shared" si="391"/>
        <v>2189</v>
      </c>
      <c r="LN17" s="522">
        <f t="shared" si="392"/>
        <v>2132</v>
      </c>
      <c r="LO17" s="522">
        <f t="shared" si="393"/>
        <v>2278</v>
      </c>
      <c r="LP17" s="522">
        <f t="shared" si="394"/>
        <v>2378</v>
      </c>
      <c r="LQ17" s="522">
        <f t="shared" si="395"/>
        <v>2254</v>
      </c>
      <c r="LR17" s="533">
        <v>641</v>
      </c>
      <c r="LS17" s="519">
        <v>760</v>
      </c>
      <c r="LT17" s="519">
        <f>(((LU17-LS17)/2)+LS17)</f>
        <v>755.5</v>
      </c>
      <c r="LU17" s="519">
        <v>751</v>
      </c>
      <c r="LV17" s="504">
        <v>759</v>
      </c>
      <c r="LW17" s="504">
        <v>762</v>
      </c>
      <c r="LX17" s="504">
        <v>822</v>
      </c>
      <c r="LY17" s="504">
        <v>870</v>
      </c>
      <c r="LZ17" s="504">
        <v>808</v>
      </c>
      <c r="MA17" s="533">
        <v>296</v>
      </c>
      <c r="MB17" s="504">
        <v>367</v>
      </c>
      <c r="MC17" s="504">
        <v>457</v>
      </c>
      <c r="MD17" s="504">
        <v>448</v>
      </c>
      <c r="ME17" s="504">
        <v>676</v>
      </c>
      <c r="MF17" s="504">
        <v>663</v>
      </c>
      <c r="MG17" s="504">
        <v>610</v>
      </c>
      <c r="MH17" s="504">
        <v>620</v>
      </c>
      <c r="MI17" s="504">
        <v>623</v>
      </c>
      <c r="MJ17" s="534">
        <f t="shared" si="396"/>
        <v>937</v>
      </c>
      <c r="MK17" s="522">
        <f t="shared" si="397"/>
        <v>1127</v>
      </c>
      <c r="ML17" s="522">
        <f t="shared" si="398"/>
        <v>1212.5</v>
      </c>
      <c r="MM17" s="522">
        <f t="shared" si="399"/>
        <v>1199</v>
      </c>
      <c r="MN17" s="522">
        <f t="shared" si="400"/>
        <v>1435</v>
      </c>
      <c r="MO17" s="522">
        <f t="shared" si="401"/>
        <v>1425</v>
      </c>
      <c r="MP17" s="522">
        <f t="shared" si="402"/>
        <v>1432</v>
      </c>
      <c r="MQ17" s="522">
        <f t="shared" si="403"/>
        <v>1490</v>
      </c>
      <c r="MR17" s="522">
        <f t="shared" si="403"/>
        <v>1431</v>
      </c>
      <c r="MS17" s="533">
        <v>91</v>
      </c>
      <c r="MT17" s="519">
        <v>98</v>
      </c>
      <c r="MU17" s="519">
        <v>98</v>
      </c>
      <c r="MV17" s="519">
        <v>117</v>
      </c>
      <c r="MW17" s="504">
        <v>115</v>
      </c>
      <c r="MX17" s="504">
        <v>87</v>
      </c>
      <c r="MY17" s="504">
        <v>128</v>
      </c>
      <c r="MZ17" s="504">
        <v>121</v>
      </c>
      <c r="NA17" s="504">
        <v>107</v>
      </c>
      <c r="NB17" s="533">
        <v>40</v>
      </c>
      <c r="NC17" s="504">
        <v>11</v>
      </c>
      <c r="ND17" s="504">
        <v>9</v>
      </c>
      <c r="NE17" s="504">
        <v>17</v>
      </c>
      <c r="NF17" s="504">
        <v>8</v>
      </c>
      <c r="NG17" s="504">
        <v>4</v>
      </c>
      <c r="NH17" s="504">
        <v>5</v>
      </c>
      <c r="NI17" s="504">
        <v>19</v>
      </c>
      <c r="NJ17" s="504">
        <v>3</v>
      </c>
      <c r="NK17" s="534">
        <f t="shared" si="404"/>
        <v>131</v>
      </c>
      <c r="NL17" s="522">
        <f t="shared" si="405"/>
        <v>109</v>
      </c>
      <c r="NM17" s="522">
        <f t="shared" si="406"/>
        <v>107</v>
      </c>
      <c r="NN17" s="522">
        <f t="shared" si="407"/>
        <v>134</v>
      </c>
      <c r="NO17" s="522">
        <f t="shared" si="408"/>
        <v>123</v>
      </c>
      <c r="NP17" s="522">
        <f t="shared" si="409"/>
        <v>91</v>
      </c>
      <c r="NQ17" s="522">
        <f t="shared" si="410"/>
        <v>133</v>
      </c>
      <c r="NR17" s="522">
        <f t="shared" si="411"/>
        <v>140</v>
      </c>
      <c r="NS17" s="522">
        <f t="shared" si="411"/>
        <v>110</v>
      </c>
      <c r="NT17" s="533">
        <v>428</v>
      </c>
      <c r="NU17" s="519">
        <v>432</v>
      </c>
      <c r="NV17" s="519">
        <v>415</v>
      </c>
      <c r="NW17" s="519">
        <v>443</v>
      </c>
      <c r="NX17" s="504">
        <v>324</v>
      </c>
      <c r="NY17" s="504">
        <v>311</v>
      </c>
      <c r="NZ17" s="504">
        <v>320</v>
      </c>
      <c r="OA17" s="504">
        <v>334</v>
      </c>
      <c r="OB17" s="522">
        <v>360</v>
      </c>
      <c r="OC17" s="533">
        <v>184</v>
      </c>
      <c r="OD17" s="504">
        <v>248</v>
      </c>
      <c r="OE17" s="504">
        <v>359</v>
      </c>
      <c r="OF17" s="504">
        <v>459</v>
      </c>
      <c r="OG17" s="504">
        <v>307</v>
      </c>
      <c r="OH17" s="504">
        <v>305</v>
      </c>
      <c r="OI17" s="504">
        <v>393</v>
      </c>
      <c r="OJ17" s="504">
        <v>414</v>
      </c>
      <c r="OK17" s="522">
        <v>353</v>
      </c>
      <c r="OL17" s="534">
        <f t="shared" si="412"/>
        <v>612</v>
      </c>
      <c r="OM17" s="522">
        <f t="shared" si="413"/>
        <v>680</v>
      </c>
      <c r="ON17" s="522">
        <f t="shared" si="414"/>
        <v>774</v>
      </c>
      <c r="OO17" s="522">
        <f t="shared" si="415"/>
        <v>902</v>
      </c>
      <c r="OP17" s="522">
        <f t="shared" si="416"/>
        <v>631</v>
      </c>
      <c r="OQ17" s="522">
        <f t="shared" si="417"/>
        <v>616</v>
      </c>
      <c r="OR17" s="522">
        <f t="shared" si="418"/>
        <v>713</v>
      </c>
      <c r="OS17" s="522">
        <f t="shared" si="419"/>
        <v>748</v>
      </c>
      <c r="OT17" s="522">
        <f t="shared" si="419"/>
        <v>713</v>
      </c>
    </row>
    <row r="18" spans="1:411" s="12" customFormat="1" x14ac:dyDescent="0.2">
      <c r="A18" s="11" t="s">
        <v>15</v>
      </c>
      <c r="B18" s="34">
        <f t="shared" si="230"/>
        <v>3637</v>
      </c>
      <c r="C18" s="34">
        <f t="shared" si="231"/>
        <v>3934</v>
      </c>
      <c r="D18" s="34">
        <f t="shared" si="232"/>
        <v>4012</v>
      </c>
      <c r="E18" s="34">
        <f t="shared" si="233"/>
        <v>4062</v>
      </c>
      <c r="F18" s="34">
        <f t="shared" si="234"/>
        <v>4483</v>
      </c>
      <c r="G18" s="34">
        <f t="shared" si="235"/>
        <v>4781</v>
      </c>
      <c r="H18" s="34">
        <f t="shared" si="236"/>
        <v>4925</v>
      </c>
      <c r="I18" s="34">
        <f t="shared" si="237"/>
        <v>4757</v>
      </c>
      <c r="J18" s="34">
        <f t="shared" si="238"/>
        <v>4843</v>
      </c>
      <c r="K18" s="34">
        <f t="shared" si="239"/>
        <v>5007</v>
      </c>
      <c r="L18" s="34">
        <f t="shared" si="240"/>
        <v>4973</v>
      </c>
      <c r="M18" s="35">
        <f t="shared" si="241"/>
        <v>2211</v>
      </c>
      <c r="N18" s="29">
        <f t="shared" si="242"/>
        <v>2849</v>
      </c>
      <c r="O18" s="29">
        <f t="shared" si="243"/>
        <v>2426.5</v>
      </c>
      <c r="P18" s="29">
        <f t="shared" si="244"/>
        <v>3272</v>
      </c>
      <c r="Q18" s="29">
        <f t="shared" si="245"/>
        <v>4489</v>
      </c>
      <c r="R18" s="29">
        <f t="shared" si="246"/>
        <v>4497</v>
      </c>
      <c r="S18" s="29">
        <f t="shared" si="247"/>
        <v>4846</v>
      </c>
      <c r="T18" s="29">
        <f t="shared" si="248"/>
        <v>5148</v>
      </c>
      <c r="U18" s="29">
        <f t="shared" si="249"/>
        <v>5500</v>
      </c>
      <c r="V18" s="29">
        <f t="shared" si="250"/>
        <v>5211</v>
      </c>
      <c r="W18" s="29">
        <f t="shared" si="251"/>
        <v>5087</v>
      </c>
      <c r="X18" s="35">
        <f t="shared" si="252"/>
        <v>5848</v>
      </c>
      <c r="Y18" s="29">
        <f t="shared" si="253"/>
        <v>6783</v>
      </c>
      <c r="Z18" s="29">
        <f t="shared" si="254"/>
        <v>6438.5</v>
      </c>
      <c r="AA18" s="29">
        <f t="shared" si="255"/>
        <v>7334</v>
      </c>
      <c r="AB18" s="29">
        <f t="shared" si="256"/>
        <v>8972</v>
      </c>
      <c r="AC18" s="29">
        <f t="shared" si="257"/>
        <v>9278</v>
      </c>
      <c r="AD18" s="29">
        <f t="shared" si="258"/>
        <v>9771</v>
      </c>
      <c r="AE18" s="29">
        <f t="shared" si="259"/>
        <v>9905</v>
      </c>
      <c r="AF18" s="29">
        <f t="shared" si="260"/>
        <v>10343</v>
      </c>
      <c r="AG18" s="29">
        <f t="shared" si="261"/>
        <v>10218</v>
      </c>
      <c r="AH18" s="29">
        <f t="shared" si="262"/>
        <v>10060</v>
      </c>
      <c r="AI18" s="42">
        <v>1562</v>
      </c>
      <c r="AJ18" s="31">
        <v>1660</v>
      </c>
      <c r="AK18" s="31">
        <v>1664</v>
      </c>
      <c r="AL18" s="31">
        <v>1667</v>
      </c>
      <c r="AM18" s="32">
        <v>1854</v>
      </c>
      <c r="AN18" s="32">
        <v>1961</v>
      </c>
      <c r="AO18" s="32">
        <v>2042</v>
      </c>
      <c r="AP18" s="32">
        <v>2022</v>
      </c>
      <c r="AQ18" s="32">
        <v>2092</v>
      </c>
      <c r="AR18" s="32">
        <v>2112</v>
      </c>
      <c r="AS18" s="32">
        <v>2111</v>
      </c>
      <c r="AT18" s="42">
        <v>1523</v>
      </c>
      <c r="AU18" s="32">
        <v>1885</v>
      </c>
      <c r="AV18" s="32">
        <v>1552</v>
      </c>
      <c r="AW18" s="32">
        <v>2202</v>
      </c>
      <c r="AX18" s="32">
        <v>2892</v>
      </c>
      <c r="AY18" s="32">
        <v>3055</v>
      </c>
      <c r="AZ18" s="32">
        <v>3110</v>
      </c>
      <c r="BA18" s="32">
        <v>3343</v>
      </c>
      <c r="BB18" s="32">
        <v>3663</v>
      </c>
      <c r="BC18" s="32">
        <v>3343</v>
      </c>
      <c r="BD18" s="32">
        <v>3294</v>
      </c>
      <c r="BE18" s="33">
        <f t="shared" si="263"/>
        <v>3173</v>
      </c>
      <c r="BF18" s="30">
        <f t="shared" si="264"/>
        <v>3633</v>
      </c>
      <c r="BG18" s="30">
        <f t="shared" si="265"/>
        <v>3304</v>
      </c>
      <c r="BH18" s="30">
        <f t="shared" si="266"/>
        <v>3869</v>
      </c>
      <c r="BI18" s="30">
        <f t="shared" si="267"/>
        <v>4746</v>
      </c>
      <c r="BJ18" s="30">
        <f t="shared" si="268"/>
        <v>5017</v>
      </c>
      <c r="BK18" s="30">
        <f t="shared" si="269"/>
        <v>5152</v>
      </c>
      <c r="BL18" s="30">
        <f t="shared" si="270"/>
        <v>5365</v>
      </c>
      <c r="BM18" s="30">
        <f t="shared" si="271"/>
        <v>5755</v>
      </c>
      <c r="BN18" s="30">
        <f t="shared" si="272"/>
        <v>5455</v>
      </c>
      <c r="BO18" s="30">
        <f t="shared" si="272"/>
        <v>5405</v>
      </c>
      <c r="BP18" s="117">
        <f t="shared" si="273"/>
        <v>1611</v>
      </c>
      <c r="BQ18" s="118">
        <f t="shared" si="274"/>
        <v>1973</v>
      </c>
      <c r="BR18" s="118">
        <f t="shared" si="275"/>
        <v>1640</v>
      </c>
      <c r="BS18" s="118">
        <f t="shared" si="276"/>
        <v>2202</v>
      </c>
      <c r="BT18" s="118">
        <f t="shared" si="277"/>
        <v>2892</v>
      </c>
      <c r="BU18" s="118">
        <f t="shared" si="278"/>
        <v>3056</v>
      </c>
      <c r="BV18" s="118">
        <f t="shared" si="279"/>
        <v>3110</v>
      </c>
      <c r="BW18" s="118">
        <f t="shared" si="280"/>
        <v>3343</v>
      </c>
      <c r="BX18" s="118">
        <f t="shared" si="281"/>
        <v>3663</v>
      </c>
      <c r="BY18" s="118">
        <f t="shared" si="282"/>
        <v>3343</v>
      </c>
      <c r="BZ18" s="118">
        <f t="shared" si="283"/>
        <v>3294</v>
      </c>
      <c r="CA18" s="119">
        <f t="shared" si="284"/>
        <v>1.0313700384122919</v>
      </c>
      <c r="CB18" s="120">
        <f t="shared" si="285"/>
        <v>1.1885542168674699</v>
      </c>
      <c r="CC18" s="120">
        <f t="shared" si="286"/>
        <v>0.98557692307692313</v>
      </c>
      <c r="CD18" s="120">
        <f t="shared" si="287"/>
        <v>1.3209358128374324</v>
      </c>
      <c r="CE18" s="120">
        <f t="shared" si="288"/>
        <v>1.5598705501618122</v>
      </c>
      <c r="CF18" s="120">
        <f t="shared" si="289"/>
        <v>1.5583885772565018</v>
      </c>
      <c r="CG18" s="120">
        <f t="shared" si="290"/>
        <v>1.5230166503428011</v>
      </c>
      <c r="CH18" s="120">
        <f t="shared" si="291"/>
        <v>1.6533135509396637</v>
      </c>
      <c r="CI18" s="120">
        <f t="shared" si="292"/>
        <v>1.7509560229445507</v>
      </c>
      <c r="CJ18" s="120">
        <f t="shared" si="293"/>
        <v>1.5828598484848484</v>
      </c>
      <c r="CK18" s="120">
        <f t="shared" si="293"/>
        <v>1.5603979156797727</v>
      </c>
      <c r="CL18" s="70" t="s">
        <v>36</v>
      </c>
      <c r="CM18" s="39" t="s">
        <v>36</v>
      </c>
      <c r="CN18" s="39" t="s">
        <v>36</v>
      </c>
      <c r="CO18" s="39" t="s">
        <v>36</v>
      </c>
      <c r="CP18" s="14" t="s">
        <v>36</v>
      </c>
      <c r="CQ18" s="14" t="s">
        <v>36</v>
      </c>
      <c r="CR18" s="14" t="s">
        <v>36</v>
      </c>
      <c r="CS18" s="14" t="s">
        <v>36</v>
      </c>
      <c r="CT18" s="14" t="s">
        <v>36</v>
      </c>
      <c r="CU18" s="14" t="s">
        <v>36</v>
      </c>
      <c r="CV18" s="14" t="s">
        <v>36</v>
      </c>
      <c r="CW18" s="42">
        <v>88</v>
      </c>
      <c r="CX18" s="32">
        <f>(((CY18-CW18)/2)+CW18)</f>
        <v>88</v>
      </c>
      <c r="CY18" s="32">
        <v>88</v>
      </c>
      <c r="CZ18" s="32"/>
      <c r="DA18" s="32">
        <v>0</v>
      </c>
      <c r="DB18" s="32">
        <v>1</v>
      </c>
      <c r="DC18" s="32"/>
      <c r="DD18" s="32"/>
      <c r="DE18" s="30"/>
      <c r="DF18" s="444"/>
      <c r="DG18" s="444"/>
      <c r="DH18" s="33">
        <f t="shared" si="294"/>
        <v>88</v>
      </c>
      <c r="DI18" s="30">
        <f t="shared" si="295"/>
        <v>88</v>
      </c>
      <c r="DJ18" s="30">
        <f t="shared" si="296"/>
        <v>88</v>
      </c>
      <c r="DK18" s="30">
        <f t="shared" si="297"/>
        <v>0</v>
      </c>
      <c r="DL18" s="30">
        <f t="shared" si="298"/>
        <v>0</v>
      </c>
      <c r="DM18" s="30">
        <f t="shared" si="299"/>
        <v>1</v>
      </c>
      <c r="DN18" s="30">
        <f t="shared" si="300"/>
        <v>0</v>
      </c>
      <c r="DO18" s="30">
        <f t="shared" si="301"/>
        <v>0</v>
      </c>
      <c r="DP18" s="30">
        <f t="shared" si="302"/>
        <v>0</v>
      </c>
      <c r="DQ18" s="30">
        <f t="shared" si="303"/>
        <v>0</v>
      </c>
      <c r="DR18" s="30">
        <f t="shared" si="303"/>
        <v>0</v>
      </c>
      <c r="DS18" s="461">
        <v>85</v>
      </c>
      <c r="DT18" s="444">
        <v>82</v>
      </c>
      <c r="DU18" s="462">
        <v>40</v>
      </c>
      <c r="DV18" s="462">
        <v>35</v>
      </c>
      <c r="DW18" s="468">
        <f t="shared" si="304"/>
        <v>125</v>
      </c>
      <c r="DX18" s="468">
        <f t="shared" si="304"/>
        <v>117</v>
      </c>
      <c r="DY18" s="461">
        <v>38</v>
      </c>
      <c r="DZ18" s="444">
        <v>63</v>
      </c>
      <c r="EA18" s="462">
        <v>352</v>
      </c>
      <c r="EB18" s="462">
        <v>385</v>
      </c>
      <c r="EC18" s="468">
        <f t="shared" si="305"/>
        <v>390</v>
      </c>
      <c r="ED18" s="468">
        <f t="shared" si="305"/>
        <v>448</v>
      </c>
      <c r="EE18" s="461">
        <v>521</v>
      </c>
      <c r="EF18" s="444">
        <v>494</v>
      </c>
      <c r="EG18" s="462">
        <v>31</v>
      </c>
      <c r="EH18" s="462">
        <v>25</v>
      </c>
      <c r="EI18" s="468">
        <f t="shared" si="306"/>
        <v>552</v>
      </c>
      <c r="EJ18" s="468">
        <f t="shared" si="306"/>
        <v>519</v>
      </c>
      <c r="EK18" s="461">
        <v>274</v>
      </c>
      <c r="EL18" s="444">
        <v>319</v>
      </c>
      <c r="EM18" s="462">
        <v>81</v>
      </c>
      <c r="EN18" s="462">
        <v>120</v>
      </c>
      <c r="EO18" s="468">
        <f t="shared" si="307"/>
        <v>355</v>
      </c>
      <c r="EP18" s="468">
        <f t="shared" si="307"/>
        <v>439</v>
      </c>
      <c r="EQ18" s="461">
        <v>266</v>
      </c>
      <c r="ER18" s="444">
        <v>286</v>
      </c>
      <c r="ES18" s="462">
        <v>73</v>
      </c>
      <c r="ET18" s="462">
        <v>96</v>
      </c>
      <c r="EU18" s="468">
        <f t="shared" si="308"/>
        <v>339</v>
      </c>
      <c r="EV18" s="468">
        <f t="shared" si="308"/>
        <v>382</v>
      </c>
      <c r="EW18" s="461">
        <v>539</v>
      </c>
      <c r="EX18" s="444">
        <v>471</v>
      </c>
      <c r="EY18" s="462">
        <v>166</v>
      </c>
      <c r="EZ18" s="462">
        <v>92</v>
      </c>
      <c r="FA18" s="468">
        <f t="shared" si="309"/>
        <v>705</v>
      </c>
      <c r="FB18" s="468">
        <f t="shared" si="309"/>
        <v>563</v>
      </c>
      <c r="FC18" s="461">
        <v>23</v>
      </c>
      <c r="FD18" s="444">
        <v>21</v>
      </c>
      <c r="FE18" s="462">
        <v>37</v>
      </c>
      <c r="FF18" s="462">
        <v>42</v>
      </c>
      <c r="FG18" s="468">
        <f t="shared" si="310"/>
        <v>60</v>
      </c>
      <c r="FH18" s="468">
        <f t="shared" si="311"/>
        <v>63</v>
      </c>
      <c r="FI18" s="461">
        <v>227</v>
      </c>
      <c r="FJ18" s="444">
        <v>230</v>
      </c>
      <c r="FK18" s="462">
        <v>244</v>
      </c>
      <c r="FL18" s="462">
        <v>253</v>
      </c>
      <c r="FM18" s="468">
        <f t="shared" si="312"/>
        <v>471</v>
      </c>
      <c r="FN18" s="468">
        <f t="shared" si="312"/>
        <v>483</v>
      </c>
      <c r="FO18" s="461"/>
      <c r="FP18" s="444"/>
      <c r="FQ18" s="462">
        <v>13</v>
      </c>
      <c r="FR18" s="462">
        <v>1</v>
      </c>
      <c r="FS18" s="468">
        <f t="shared" si="313"/>
        <v>13</v>
      </c>
      <c r="FT18" s="468">
        <f t="shared" si="313"/>
        <v>1</v>
      </c>
      <c r="FU18" s="461">
        <v>753</v>
      </c>
      <c r="FV18" s="444">
        <v>729</v>
      </c>
      <c r="FW18" s="462">
        <v>804</v>
      </c>
      <c r="FX18" s="462">
        <v>722</v>
      </c>
      <c r="FY18" s="468">
        <f t="shared" si="314"/>
        <v>1557</v>
      </c>
      <c r="FZ18" s="468">
        <f t="shared" si="314"/>
        <v>1451</v>
      </c>
      <c r="GA18" s="461">
        <v>149</v>
      </c>
      <c r="GB18" s="444">
        <v>148</v>
      </c>
      <c r="GC18" s="462">
        <v>21</v>
      </c>
      <c r="GD18" s="462">
        <v>18</v>
      </c>
      <c r="GE18" s="468">
        <f t="shared" si="315"/>
        <v>170</v>
      </c>
      <c r="GF18" s="468">
        <f t="shared" si="315"/>
        <v>166</v>
      </c>
      <c r="GG18" s="461">
        <v>20</v>
      </c>
      <c r="GH18" s="444">
        <v>19</v>
      </c>
      <c r="GI18" s="462">
        <v>6</v>
      </c>
      <c r="GJ18" s="462">
        <v>4</v>
      </c>
      <c r="GK18" s="327">
        <f t="shared" si="316"/>
        <v>26</v>
      </c>
      <c r="GL18" s="327">
        <f t="shared" si="316"/>
        <v>23</v>
      </c>
      <c r="GM18" s="533">
        <v>86</v>
      </c>
      <c r="GN18" s="519">
        <v>163</v>
      </c>
      <c r="GO18" s="519">
        <f>((GQ18-GN18)/2)+GN18</f>
        <v>147</v>
      </c>
      <c r="GP18" s="519">
        <v>122</v>
      </c>
      <c r="GQ18" s="504">
        <v>131</v>
      </c>
      <c r="GR18" s="504">
        <v>140</v>
      </c>
      <c r="GS18" s="504">
        <v>189</v>
      </c>
      <c r="GT18" s="504">
        <v>170</v>
      </c>
      <c r="GU18" s="504">
        <v>175</v>
      </c>
      <c r="GV18" s="533">
        <v>5</v>
      </c>
      <c r="GW18" s="504">
        <v>1</v>
      </c>
      <c r="GX18" s="504">
        <v>1</v>
      </c>
      <c r="GY18" s="504">
        <v>2</v>
      </c>
      <c r="GZ18" s="504">
        <v>3</v>
      </c>
      <c r="HA18" s="504">
        <v>1</v>
      </c>
      <c r="HB18" s="504">
        <v>5</v>
      </c>
      <c r="HC18" s="504">
        <v>8</v>
      </c>
      <c r="HD18" s="504">
        <v>5</v>
      </c>
      <c r="HE18" s="534">
        <f t="shared" si="317"/>
        <v>91</v>
      </c>
      <c r="HF18" s="522">
        <f t="shared" si="318"/>
        <v>164</v>
      </c>
      <c r="HG18" s="522">
        <f t="shared" si="319"/>
        <v>148</v>
      </c>
      <c r="HH18" s="522">
        <f t="shared" si="320"/>
        <v>124</v>
      </c>
      <c r="HI18" s="522">
        <f t="shared" si="321"/>
        <v>134</v>
      </c>
      <c r="HJ18" s="522">
        <f t="shared" si="322"/>
        <v>141</v>
      </c>
      <c r="HK18" s="522">
        <f t="shared" si="323"/>
        <v>194</v>
      </c>
      <c r="HL18" s="522">
        <f t="shared" si="324"/>
        <v>178</v>
      </c>
      <c r="HM18" s="522">
        <f t="shared" si="325"/>
        <v>180</v>
      </c>
      <c r="HN18" s="534">
        <f t="shared" si="326"/>
        <v>983</v>
      </c>
      <c r="HO18" s="523">
        <f t="shared" si="327"/>
        <v>1103</v>
      </c>
      <c r="HP18" s="523">
        <f t="shared" si="328"/>
        <v>1201</v>
      </c>
      <c r="HQ18" s="523">
        <f t="shared" si="329"/>
        <v>1298</v>
      </c>
      <c r="HR18" s="535">
        <f t="shared" si="330"/>
        <v>1620</v>
      </c>
      <c r="HS18" s="535">
        <f t="shared" si="331"/>
        <v>1803</v>
      </c>
      <c r="HT18" s="535">
        <f t="shared" si="332"/>
        <v>1840</v>
      </c>
      <c r="HU18" s="535">
        <f t="shared" si="333"/>
        <v>1787</v>
      </c>
      <c r="HV18" s="535">
        <f t="shared" si="334"/>
        <v>1834</v>
      </c>
      <c r="HW18" s="534">
        <f t="shared" si="335"/>
        <v>264</v>
      </c>
      <c r="HX18" s="522">
        <f t="shared" si="336"/>
        <v>381</v>
      </c>
      <c r="HY18" s="522">
        <f t="shared" si="337"/>
        <v>283</v>
      </c>
      <c r="HZ18" s="522">
        <f t="shared" si="338"/>
        <v>311</v>
      </c>
      <c r="IA18" s="522">
        <f t="shared" si="339"/>
        <v>709</v>
      </c>
      <c r="IB18" s="522">
        <f t="shared" si="340"/>
        <v>591</v>
      </c>
      <c r="IC18" s="522">
        <f t="shared" si="341"/>
        <v>788</v>
      </c>
      <c r="ID18" s="522">
        <f t="shared" si="342"/>
        <v>702</v>
      </c>
      <c r="IE18" s="522">
        <f t="shared" si="343"/>
        <v>675</v>
      </c>
      <c r="IF18" s="534">
        <f t="shared" si="344"/>
        <v>1247</v>
      </c>
      <c r="IG18" s="522">
        <f t="shared" si="345"/>
        <v>1484</v>
      </c>
      <c r="IH18" s="522">
        <f t="shared" si="346"/>
        <v>1484</v>
      </c>
      <c r="II18" s="522">
        <f t="shared" si="347"/>
        <v>1609</v>
      </c>
      <c r="IJ18" s="522">
        <f t="shared" si="348"/>
        <v>2329</v>
      </c>
      <c r="IK18" s="522">
        <f t="shared" si="349"/>
        <v>2394</v>
      </c>
      <c r="IL18" s="522">
        <f t="shared" si="350"/>
        <v>2628</v>
      </c>
      <c r="IM18" s="522">
        <f t="shared" si="351"/>
        <v>2489</v>
      </c>
      <c r="IN18" s="522">
        <f t="shared" si="352"/>
        <v>2509</v>
      </c>
      <c r="IO18" s="533">
        <v>656</v>
      </c>
      <c r="IP18" s="519">
        <v>696</v>
      </c>
      <c r="IQ18" s="519">
        <v>842</v>
      </c>
      <c r="IR18" s="519">
        <v>877</v>
      </c>
      <c r="IS18" s="504">
        <v>1025</v>
      </c>
      <c r="IT18" s="504">
        <v>1156</v>
      </c>
      <c r="IU18" s="504">
        <v>1211</v>
      </c>
      <c r="IV18" s="504">
        <v>1155</v>
      </c>
      <c r="IW18" s="504">
        <v>1192</v>
      </c>
      <c r="IX18" s="533">
        <v>93</v>
      </c>
      <c r="IY18" s="504">
        <v>170</v>
      </c>
      <c r="IZ18" s="504">
        <v>65</v>
      </c>
      <c r="JA18" s="504">
        <v>73</v>
      </c>
      <c r="JB18" s="504">
        <v>331</v>
      </c>
      <c r="JC18" s="504">
        <v>181</v>
      </c>
      <c r="JD18" s="504">
        <v>331</v>
      </c>
      <c r="JE18" s="504">
        <v>234</v>
      </c>
      <c r="JF18" s="504">
        <v>211</v>
      </c>
      <c r="JG18" s="534">
        <f t="shared" si="353"/>
        <v>749</v>
      </c>
      <c r="JH18" s="522">
        <f t="shared" si="354"/>
        <v>866</v>
      </c>
      <c r="JI18" s="522">
        <f t="shared" si="355"/>
        <v>907</v>
      </c>
      <c r="JJ18" s="522">
        <f t="shared" si="356"/>
        <v>950</v>
      </c>
      <c r="JK18" s="522">
        <f t="shared" si="357"/>
        <v>1356</v>
      </c>
      <c r="JL18" s="522">
        <f t="shared" si="358"/>
        <v>1337</v>
      </c>
      <c r="JM18" s="522">
        <f t="shared" si="359"/>
        <v>1542</v>
      </c>
      <c r="JN18" s="522">
        <f t="shared" si="360"/>
        <v>1389</v>
      </c>
      <c r="JO18" s="522">
        <f t="shared" si="360"/>
        <v>1403</v>
      </c>
      <c r="JP18" s="533">
        <v>327</v>
      </c>
      <c r="JQ18" s="519">
        <v>407</v>
      </c>
      <c r="JR18" s="519">
        <v>359</v>
      </c>
      <c r="JS18" s="519">
        <v>421</v>
      </c>
      <c r="JT18" s="504">
        <v>595</v>
      </c>
      <c r="JU18" s="504">
        <v>647</v>
      </c>
      <c r="JV18" s="504">
        <v>629</v>
      </c>
      <c r="JW18" s="504">
        <v>632</v>
      </c>
      <c r="JX18" s="504">
        <v>642</v>
      </c>
      <c r="JY18" s="533">
        <v>171</v>
      </c>
      <c r="JZ18" s="504">
        <v>211</v>
      </c>
      <c r="KA18" s="504">
        <v>218</v>
      </c>
      <c r="KB18" s="504">
        <v>238</v>
      </c>
      <c r="KC18" s="504">
        <v>378</v>
      </c>
      <c r="KD18" s="504">
        <v>410</v>
      </c>
      <c r="KE18" s="504">
        <v>457</v>
      </c>
      <c r="KF18" s="504">
        <v>468</v>
      </c>
      <c r="KG18" s="504">
        <v>464</v>
      </c>
      <c r="KH18" s="534">
        <f t="shared" si="361"/>
        <v>498</v>
      </c>
      <c r="KI18" s="522">
        <f t="shared" si="362"/>
        <v>618</v>
      </c>
      <c r="KJ18" s="522">
        <f t="shared" si="363"/>
        <v>577</v>
      </c>
      <c r="KK18" s="522">
        <f t="shared" si="364"/>
        <v>659</v>
      </c>
      <c r="KL18" s="522">
        <f t="shared" si="365"/>
        <v>973</v>
      </c>
      <c r="KM18" s="522">
        <f t="shared" si="366"/>
        <v>1057</v>
      </c>
      <c r="KN18" s="522">
        <f t="shared" si="367"/>
        <v>1086</v>
      </c>
      <c r="KO18" s="522">
        <f t="shared" si="368"/>
        <v>1100</v>
      </c>
      <c r="KP18" s="522">
        <f t="shared" si="368"/>
        <v>1106</v>
      </c>
      <c r="KQ18" s="534">
        <f t="shared" si="369"/>
        <v>1006</v>
      </c>
      <c r="KR18" s="523">
        <f t="shared" si="370"/>
        <v>1008</v>
      </c>
      <c r="KS18" s="523">
        <f t="shared" si="371"/>
        <v>1000</v>
      </c>
      <c r="KT18" s="523">
        <f t="shared" si="372"/>
        <v>975</v>
      </c>
      <c r="KU18" s="535">
        <f t="shared" si="373"/>
        <v>878</v>
      </c>
      <c r="KV18" s="535">
        <f t="shared" si="374"/>
        <v>877</v>
      </c>
      <c r="KW18" s="535">
        <f t="shared" si="375"/>
        <v>854</v>
      </c>
      <c r="KX18" s="535">
        <f t="shared" si="376"/>
        <v>778</v>
      </c>
      <c r="KY18" s="535">
        <f t="shared" si="377"/>
        <v>742</v>
      </c>
      <c r="KZ18" s="534">
        <f t="shared" si="378"/>
        <v>331</v>
      </c>
      <c r="LA18" s="522">
        <f t="shared" si="379"/>
        <v>494</v>
      </c>
      <c r="LB18" s="522">
        <f t="shared" si="380"/>
        <v>502.5</v>
      </c>
      <c r="LC18" s="522">
        <f t="shared" si="381"/>
        <v>757</v>
      </c>
      <c r="LD18" s="522">
        <f t="shared" si="382"/>
        <v>885</v>
      </c>
      <c r="LE18" s="522">
        <f t="shared" si="383"/>
        <v>849</v>
      </c>
      <c r="LF18" s="522">
        <f t="shared" si="384"/>
        <v>943</v>
      </c>
      <c r="LG18" s="522">
        <f t="shared" si="385"/>
        <v>1095</v>
      </c>
      <c r="LH18" s="522">
        <f t="shared" si="386"/>
        <v>1157</v>
      </c>
      <c r="LI18" s="534">
        <f t="shared" si="387"/>
        <v>1337</v>
      </c>
      <c r="LJ18" s="522">
        <f t="shared" si="388"/>
        <v>1502</v>
      </c>
      <c r="LK18" s="522">
        <f t="shared" si="389"/>
        <v>1502.5</v>
      </c>
      <c r="LL18" s="522">
        <f t="shared" si="390"/>
        <v>1732</v>
      </c>
      <c r="LM18" s="522">
        <f t="shared" si="391"/>
        <v>1763</v>
      </c>
      <c r="LN18" s="522">
        <f t="shared" si="392"/>
        <v>1726</v>
      </c>
      <c r="LO18" s="522">
        <f t="shared" si="393"/>
        <v>1797</v>
      </c>
      <c r="LP18" s="522">
        <f t="shared" si="394"/>
        <v>1873</v>
      </c>
      <c r="LQ18" s="522">
        <f t="shared" si="395"/>
        <v>1899</v>
      </c>
      <c r="LR18" s="533">
        <v>671</v>
      </c>
      <c r="LS18" s="519">
        <v>668</v>
      </c>
      <c r="LT18" s="519">
        <v>631</v>
      </c>
      <c r="LU18" s="519">
        <v>612</v>
      </c>
      <c r="LV18" s="504">
        <v>513</v>
      </c>
      <c r="LW18" s="504">
        <v>496</v>
      </c>
      <c r="LX18" s="504">
        <v>475</v>
      </c>
      <c r="LY18" s="504">
        <v>421</v>
      </c>
      <c r="LZ18" s="504">
        <v>388</v>
      </c>
      <c r="MA18" s="533">
        <v>236</v>
      </c>
      <c r="MB18" s="504">
        <v>317</v>
      </c>
      <c r="MC18" s="504">
        <v>328</v>
      </c>
      <c r="MD18" s="504">
        <v>568</v>
      </c>
      <c r="ME18" s="504">
        <v>649</v>
      </c>
      <c r="MF18" s="504">
        <v>608</v>
      </c>
      <c r="MG18" s="504">
        <v>681</v>
      </c>
      <c r="MH18" s="504">
        <v>820</v>
      </c>
      <c r="MI18" s="504">
        <v>855</v>
      </c>
      <c r="MJ18" s="534">
        <f t="shared" si="396"/>
        <v>907</v>
      </c>
      <c r="MK18" s="522">
        <f t="shared" si="397"/>
        <v>985</v>
      </c>
      <c r="ML18" s="522">
        <f t="shared" si="398"/>
        <v>959</v>
      </c>
      <c r="MM18" s="522">
        <f t="shared" si="399"/>
        <v>1180</v>
      </c>
      <c r="MN18" s="522">
        <f t="shared" si="400"/>
        <v>1162</v>
      </c>
      <c r="MO18" s="522">
        <f t="shared" si="401"/>
        <v>1104</v>
      </c>
      <c r="MP18" s="522">
        <f t="shared" si="402"/>
        <v>1156</v>
      </c>
      <c r="MQ18" s="522">
        <f t="shared" si="403"/>
        <v>1241</v>
      </c>
      <c r="MR18" s="522">
        <f t="shared" si="403"/>
        <v>1243</v>
      </c>
      <c r="MS18" s="533">
        <v>156</v>
      </c>
      <c r="MT18" s="519">
        <v>160</v>
      </c>
      <c r="MU18" s="519">
        <v>164</v>
      </c>
      <c r="MV18" s="519">
        <v>165</v>
      </c>
      <c r="MW18" s="504">
        <v>168</v>
      </c>
      <c r="MX18" s="504">
        <v>174</v>
      </c>
      <c r="MY18" s="504">
        <v>167</v>
      </c>
      <c r="MZ18" s="504">
        <v>151</v>
      </c>
      <c r="NA18" s="504">
        <v>152</v>
      </c>
      <c r="NB18" s="533">
        <v>9</v>
      </c>
      <c r="NC18" s="504">
        <v>20</v>
      </c>
      <c r="ND18" s="504">
        <v>9</v>
      </c>
      <c r="NE18" s="504">
        <v>15</v>
      </c>
      <c r="NF18" s="504">
        <v>18</v>
      </c>
      <c r="NG18" s="504">
        <v>10</v>
      </c>
      <c r="NH18" s="504">
        <v>27</v>
      </c>
      <c r="NI18" s="504">
        <v>18</v>
      </c>
      <c r="NJ18" s="504">
        <v>22</v>
      </c>
      <c r="NK18" s="534">
        <f t="shared" si="404"/>
        <v>165</v>
      </c>
      <c r="NL18" s="522">
        <f t="shared" si="405"/>
        <v>180</v>
      </c>
      <c r="NM18" s="522">
        <f t="shared" si="406"/>
        <v>173</v>
      </c>
      <c r="NN18" s="522">
        <f t="shared" si="407"/>
        <v>180</v>
      </c>
      <c r="NO18" s="522">
        <f t="shared" si="408"/>
        <v>186</v>
      </c>
      <c r="NP18" s="522">
        <f t="shared" si="409"/>
        <v>184</v>
      </c>
      <c r="NQ18" s="522">
        <f t="shared" si="410"/>
        <v>194</v>
      </c>
      <c r="NR18" s="522">
        <f t="shared" si="411"/>
        <v>169</v>
      </c>
      <c r="NS18" s="522">
        <f t="shared" si="411"/>
        <v>174</v>
      </c>
      <c r="NT18" s="533">
        <v>179</v>
      </c>
      <c r="NU18" s="519">
        <v>180</v>
      </c>
      <c r="NV18" s="519">
        <v>205</v>
      </c>
      <c r="NW18" s="519">
        <v>198</v>
      </c>
      <c r="NX18" s="504">
        <v>197</v>
      </c>
      <c r="NY18" s="504">
        <v>207</v>
      </c>
      <c r="NZ18" s="504">
        <v>212</v>
      </c>
      <c r="OA18" s="504">
        <v>206</v>
      </c>
      <c r="OB18" s="522">
        <v>202</v>
      </c>
      <c r="OC18" s="533">
        <v>86</v>
      </c>
      <c r="OD18" s="504">
        <v>157</v>
      </c>
      <c r="OE18" s="511">
        <f>(((OF18-OD18)/2)+OD18)</f>
        <v>165.5</v>
      </c>
      <c r="OF18" s="504">
        <v>174</v>
      </c>
      <c r="OG18" s="504">
        <v>218</v>
      </c>
      <c r="OH18" s="504">
        <v>231</v>
      </c>
      <c r="OI18" s="504">
        <v>235</v>
      </c>
      <c r="OJ18" s="504">
        <v>257</v>
      </c>
      <c r="OK18" s="522">
        <v>280</v>
      </c>
      <c r="OL18" s="534">
        <f t="shared" si="412"/>
        <v>265</v>
      </c>
      <c r="OM18" s="522">
        <f t="shared" si="413"/>
        <v>337</v>
      </c>
      <c r="ON18" s="522">
        <f t="shared" si="414"/>
        <v>370.5</v>
      </c>
      <c r="OO18" s="522">
        <f t="shared" si="415"/>
        <v>372</v>
      </c>
      <c r="OP18" s="522">
        <f t="shared" si="416"/>
        <v>415</v>
      </c>
      <c r="OQ18" s="522">
        <f t="shared" si="417"/>
        <v>438</v>
      </c>
      <c r="OR18" s="522">
        <f t="shared" si="418"/>
        <v>447</v>
      </c>
      <c r="OS18" s="522">
        <f t="shared" si="419"/>
        <v>463</v>
      </c>
      <c r="OT18" s="522">
        <f t="shared" si="419"/>
        <v>482</v>
      </c>
    </row>
    <row r="19" spans="1:411" s="12" customFormat="1" x14ac:dyDescent="0.2">
      <c r="A19" s="11" t="s">
        <v>16</v>
      </c>
      <c r="B19" s="34">
        <f t="shared" si="230"/>
        <v>3452</v>
      </c>
      <c r="C19" s="34">
        <f t="shared" si="231"/>
        <v>3815</v>
      </c>
      <c r="D19" s="34">
        <f t="shared" si="232"/>
        <v>4103</v>
      </c>
      <c r="E19" s="34">
        <f t="shared" si="233"/>
        <v>4053</v>
      </c>
      <c r="F19" s="34">
        <f t="shared" si="234"/>
        <v>4375</v>
      </c>
      <c r="G19" s="34">
        <f t="shared" si="235"/>
        <v>4273</v>
      </c>
      <c r="H19" s="34">
        <f t="shared" si="236"/>
        <v>4495</v>
      </c>
      <c r="I19" s="34">
        <f t="shared" si="237"/>
        <v>4524</v>
      </c>
      <c r="J19" s="34">
        <f t="shared" si="238"/>
        <v>4650</v>
      </c>
      <c r="K19" s="34">
        <f t="shared" si="239"/>
        <v>4767</v>
      </c>
      <c r="L19" s="34">
        <f t="shared" si="240"/>
        <v>4888</v>
      </c>
      <c r="M19" s="35">
        <f t="shared" si="241"/>
        <v>2505</v>
      </c>
      <c r="N19" s="29">
        <f t="shared" si="242"/>
        <v>2672</v>
      </c>
      <c r="O19" s="29">
        <f t="shared" si="243"/>
        <v>2815</v>
      </c>
      <c r="P19" s="29">
        <f t="shared" si="244"/>
        <v>1818</v>
      </c>
      <c r="Q19" s="29">
        <f t="shared" si="245"/>
        <v>3445</v>
      </c>
      <c r="R19" s="29">
        <f t="shared" si="246"/>
        <v>3505</v>
      </c>
      <c r="S19" s="29">
        <f t="shared" si="247"/>
        <v>3244</v>
      </c>
      <c r="T19" s="29">
        <f t="shared" si="248"/>
        <v>3726</v>
      </c>
      <c r="U19" s="29">
        <f t="shared" si="249"/>
        <v>4168</v>
      </c>
      <c r="V19" s="29">
        <f t="shared" si="250"/>
        <v>3648</v>
      </c>
      <c r="W19" s="29">
        <f t="shared" si="251"/>
        <v>3463</v>
      </c>
      <c r="X19" s="35">
        <f t="shared" si="252"/>
        <v>5957</v>
      </c>
      <c r="Y19" s="29">
        <f t="shared" si="253"/>
        <v>6487</v>
      </c>
      <c r="Z19" s="29">
        <f t="shared" si="254"/>
        <v>6918</v>
      </c>
      <c r="AA19" s="29">
        <f t="shared" si="255"/>
        <v>5871</v>
      </c>
      <c r="AB19" s="29">
        <f t="shared" si="256"/>
        <v>7820</v>
      </c>
      <c r="AC19" s="29">
        <f t="shared" si="257"/>
        <v>7778</v>
      </c>
      <c r="AD19" s="29">
        <f t="shared" si="258"/>
        <v>7739</v>
      </c>
      <c r="AE19" s="29">
        <f t="shared" si="259"/>
        <v>8250</v>
      </c>
      <c r="AF19" s="29">
        <f t="shared" si="260"/>
        <v>8818</v>
      </c>
      <c r="AG19" s="29">
        <f t="shared" si="261"/>
        <v>8415</v>
      </c>
      <c r="AH19" s="29">
        <f t="shared" si="262"/>
        <v>8351</v>
      </c>
      <c r="AI19" s="42">
        <v>1363</v>
      </c>
      <c r="AJ19" s="31">
        <v>1501</v>
      </c>
      <c r="AK19" s="31">
        <v>1587</v>
      </c>
      <c r="AL19" s="31">
        <v>1631</v>
      </c>
      <c r="AM19" s="32">
        <v>1643</v>
      </c>
      <c r="AN19" s="32">
        <v>1637</v>
      </c>
      <c r="AO19" s="32">
        <v>1720</v>
      </c>
      <c r="AP19" s="32">
        <v>1725</v>
      </c>
      <c r="AQ19" s="32">
        <v>1785</v>
      </c>
      <c r="AR19" s="32">
        <v>1824</v>
      </c>
      <c r="AS19" s="32">
        <v>1854</v>
      </c>
      <c r="AT19" s="42">
        <v>2104</v>
      </c>
      <c r="AU19" s="32">
        <v>2254</v>
      </c>
      <c r="AV19" s="32">
        <v>1990</v>
      </c>
      <c r="AW19" s="32">
        <v>1294</v>
      </c>
      <c r="AX19" s="32">
        <v>2738</v>
      </c>
      <c r="AY19" s="32">
        <v>2801</v>
      </c>
      <c r="AZ19" s="32">
        <v>2843</v>
      </c>
      <c r="BA19" s="32">
        <v>3321</v>
      </c>
      <c r="BB19" s="32">
        <v>3644</v>
      </c>
      <c r="BC19" s="32">
        <v>3321</v>
      </c>
      <c r="BD19" s="32">
        <v>3110</v>
      </c>
      <c r="BE19" s="33">
        <f t="shared" si="263"/>
        <v>3467</v>
      </c>
      <c r="BF19" s="30">
        <f t="shared" si="264"/>
        <v>3755</v>
      </c>
      <c r="BG19" s="30">
        <f t="shared" si="265"/>
        <v>3951</v>
      </c>
      <c r="BH19" s="30">
        <f t="shared" si="266"/>
        <v>2925</v>
      </c>
      <c r="BI19" s="30">
        <f t="shared" si="267"/>
        <v>4384</v>
      </c>
      <c r="BJ19" s="30">
        <f t="shared" si="268"/>
        <v>4438</v>
      </c>
      <c r="BK19" s="30">
        <f t="shared" si="269"/>
        <v>4563</v>
      </c>
      <c r="BL19" s="30">
        <f t="shared" si="270"/>
        <v>5046</v>
      </c>
      <c r="BM19" s="30">
        <f t="shared" si="271"/>
        <v>5429</v>
      </c>
      <c r="BN19" s="30">
        <f t="shared" si="272"/>
        <v>5145</v>
      </c>
      <c r="BO19" s="30">
        <f t="shared" si="272"/>
        <v>4964</v>
      </c>
      <c r="BP19" s="117">
        <f t="shared" si="273"/>
        <v>2104</v>
      </c>
      <c r="BQ19" s="118">
        <f t="shared" si="274"/>
        <v>2254</v>
      </c>
      <c r="BR19" s="118">
        <f t="shared" si="275"/>
        <v>2364</v>
      </c>
      <c r="BS19" s="118">
        <f t="shared" si="276"/>
        <v>1294</v>
      </c>
      <c r="BT19" s="118">
        <f t="shared" si="277"/>
        <v>2741</v>
      </c>
      <c r="BU19" s="118">
        <f t="shared" si="278"/>
        <v>2801</v>
      </c>
      <c r="BV19" s="118">
        <f t="shared" si="279"/>
        <v>2843</v>
      </c>
      <c r="BW19" s="118">
        <f t="shared" si="280"/>
        <v>3321</v>
      </c>
      <c r="BX19" s="118">
        <f t="shared" si="281"/>
        <v>3644</v>
      </c>
      <c r="BY19" s="118">
        <f t="shared" si="282"/>
        <v>3321</v>
      </c>
      <c r="BZ19" s="118">
        <f t="shared" si="283"/>
        <v>3110</v>
      </c>
      <c r="CA19" s="119">
        <f t="shared" si="284"/>
        <v>1.5436537050623624</v>
      </c>
      <c r="CB19" s="120">
        <f t="shared" si="285"/>
        <v>1.5016655562958028</v>
      </c>
      <c r="CC19" s="120">
        <f t="shared" si="286"/>
        <v>1.4896030245746692</v>
      </c>
      <c r="CD19" s="120">
        <f t="shared" si="287"/>
        <v>0.79337829552421824</v>
      </c>
      <c r="CE19" s="120">
        <f t="shared" si="288"/>
        <v>1.6682897139379185</v>
      </c>
      <c r="CF19" s="120">
        <f t="shared" si="289"/>
        <v>1.7110568112400732</v>
      </c>
      <c r="CG19" s="120">
        <f t="shared" si="290"/>
        <v>1.652906976744186</v>
      </c>
      <c r="CH19" s="120">
        <f t="shared" si="291"/>
        <v>1.9252173913043478</v>
      </c>
      <c r="CI19" s="120">
        <f t="shared" si="292"/>
        <v>2.0414565826330531</v>
      </c>
      <c r="CJ19" s="120">
        <f t="shared" si="293"/>
        <v>1.8207236842105263</v>
      </c>
      <c r="CK19" s="120">
        <f t="shared" si="293"/>
        <v>1.6774541531823086</v>
      </c>
      <c r="CL19" s="70" t="s">
        <v>36</v>
      </c>
      <c r="CM19" s="39" t="s">
        <v>36</v>
      </c>
      <c r="CN19" s="39" t="s">
        <v>36</v>
      </c>
      <c r="CO19" s="39" t="s">
        <v>36</v>
      </c>
      <c r="CP19" s="14" t="s">
        <v>36</v>
      </c>
      <c r="CQ19" s="14" t="s">
        <v>36</v>
      </c>
      <c r="CR19" s="14" t="s">
        <v>36</v>
      </c>
      <c r="CS19" s="14" t="s">
        <v>36</v>
      </c>
      <c r="CT19" s="14" t="s">
        <v>36</v>
      </c>
      <c r="CU19" s="14" t="s">
        <v>36</v>
      </c>
      <c r="CV19" s="14" t="s">
        <v>36</v>
      </c>
      <c r="CW19" s="42">
        <v>0</v>
      </c>
      <c r="CX19" s="32">
        <v>0</v>
      </c>
      <c r="CY19" s="32">
        <v>374</v>
      </c>
      <c r="CZ19" s="32"/>
      <c r="DA19" s="32">
        <v>3</v>
      </c>
      <c r="DB19" s="32">
        <v>0</v>
      </c>
      <c r="DC19" s="32"/>
      <c r="DD19" s="32"/>
      <c r="DE19" s="30"/>
      <c r="DF19" s="444"/>
      <c r="DG19" s="444"/>
      <c r="DH19" s="33">
        <f t="shared" si="294"/>
        <v>0</v>
      </c>
      <c r="DI19" s="30">
        <f t="shared" si="295"/>
        <v>0</v>
      </c>
      <c r="DJ19" s="30">
        <f t="shared" si="296"/>
        <v>374</v>
      </c>
      <c r="DK19" s="30">
        <f t="shared" si="297"/>
        <v>0</v>
      </c>
      <c r="DL19" s="30">
        <f t="shared" si="298"/>
        <v>3</v>
      </c>
      <c r="DM19" s="30">
        <f t="shared" si="299"/>
        <v>0</v>
      </c>
      <c r="DN19" s="30">
        <f t="shared" si="300"/>
        <v>0</v>
      </c>
      <c r="DO19" s="30">
        <f t="shared" si="301"/>
        <v>0</v>
      </c>
      <c r="DP19" s="30">
        <f t="shared" si="302"/>
        <v>0</v>
      </c>
      <c r="DQ19" s="30">
        <f t="shared" si="303"/>
        <v>0</v>
      </c>
      <c r="DR19" s="30">
        <f t="shared" si="303"/>
        <v>0</v>
      </c>
      <c r="DS19" s="461">
        <v>37</v>
      </c>
      <c r="DT19" s="444">
        <v>36</v>
      </c>
      <c r="DU19" s="462">
        <v>1</v>
      </c>
      <c r="DV19" s="462">
        <v>1</v>
      </c>
      <c r="DW19" s="468">
        <f t="shared" si="304"/>
        <v>38</v>
      </c>
      <c r="DX19" s="468">
        <f t="shared" si="304"/>
        <v>37</v>
      </c>
      <c r="DY19" s="461">
        <v>238</v>
      </c>
      <c r="DZ19" s="444">
        <v>260</v>
      </c>
      <c r="EA19" s="462">
        <v>14</v>
      </c>
      <c r="EB19" s="462">
        <v>5</v>
      </c>
      <c r="EC19" s="468">
        <f t="shared" si="305"/>
        <v>252</v>
      </c>
      <c r="ED19" s="468">
        <f t="shared" si="305"/>
        <v>265</v>
      </c>
      <c r="EE19" s="461">
        <v>222</v>
      </c>
      <c r="EF19" s="444">
        <v>214</v>
      </c>
      <c r="EG19" s="462"/>
      <c r="EH19" s="462"/>
      <c r="EI19" s="468">
        <f t="shared" si="306"/>
        <v>222</v>
      </c>
      <c r="EJ19" s="468">
        <f t="shared" si="306"/>
        <v>214</v>
      </c>
      <c r="EK19" s="461">
        <v>195</v>
      </c>
      <c r="EL19" s="444">
        <v>198</v>
      </c>
      <c r="EM19" s="462">
        <v>2</v>
      </c>
      <c r="EN19" s="462">
        <v>4</v>
      </c>
      <c r="EO19" s="468">
        <f t="shared" si="307"/>
        <v>197</v>
      </c>
      <c r="EP19" s="468">
        <f t="shared" si="307"/>
        <v>202</v>
      </c>
      <c r="EQ19" s="461">
        <v>155</v>
      </c>
      <c r="ER19" s="444">
        <v>163</v>
      </c>
      <c r="ES19" s="462">
        <v>1</v>
      </c>
      <c r="ET19" s="462">
        <v>2</v>
      </c>
      <c r="EU19" s="468">
        <f t="shared" si="308"/>
        <v>156</v>
      </c>
      <c r="EV19" s="468">
        <f t="shared" si="308"/>
        <v>165</v>
      </c>
      <c r="EW19" s="461">
        <v>500</v>
      </c>
      <c r="EX19" s="444">
        <v>572</v>
      </c>
      <c r="EY19" s="462">
        <v>9</v>
      </c>
      <c r="EZ19" s="462">
        <v>7</v>
      </c>
      <c r="FA19" s="468">
        <f t="shared" si="309"/>
        <v>509</v>
      </c>
      <c r="FB19" s="468">
        <f t="shared" si="309"/>
        <v>579</v>
      </c>
      <c r="FC19" s="461">
        <v>207</v>
      </c>
      <c r="FD19" s="444">
        <v>204</v>
      </c>
      <c r="FE19" s="462">
        <v>7</v>
      </c>
      <c r="FF19" s="462">
        <v>4</v>
      </c>
      <c r="FG19" s="468">
        <f t="shared" si="310"/>
        <v>214</v>
      </c>
      <c r="FH19" s="468">
        <f t="shared" si="311"/>
        <v>208</v>
      </c>
      <c r="FI19" s="461">
        <v>368</v>
      </c>
      <c r="FJ19" s="444">
        <v>367</v>
      </c>
      <c r="FK19" s="462">
        <v>22</v>
      </c>
      <c r="FL19" s="462">
        <v>19</v>
      </c>
      <c r="FM19" s="468">
        <f t="shared" si="312"/>
        <v>390</v>
      </c>
      <c r="FN19" s="468">
        <f t="shared" si="312"/>
        <v>386</v>
      </c>
      <c r="FO19" s="461">
        <v>1</v>
      </c>
      <c r="FP19" s="444">
        <v>1</v>
      </c>
      <c r="FQ19" s="462"/>
      <c r="FR19" s="462"/>
      <c r="FS19" s="468">
        <f t="shared" si="313"/>
        <v>1</v>
      </c>
      <c r="FT19" s="468">
        <f t="shared" si="313"/>
        <v>1</v>
      </c>
      <c r="FU19" s="461">
        <v>903</v>
      </c>
      <c r="FV19" s="444">
        <v>901</v>
      </c>
      <c r="FW19" s="462">
        <v>269</v>
      </c>
      <c r="FX19" s="462">
        <v>310</v>
      </c>
      <c r="FY19" s="468">
        <f t="shared" si="314"/>
        <v>1172</v>
      </c>
      <c r="FZ19" s="468">
        <f t="shared" si="314"/>
        <v>1211</v>
      </c>
      <c r="GA19" s="461">
        <v>108</v>
      </c>
      <c r="GB19" s="444">
        <v>108</v>
      </c>
      <c r="GC19" s="462">
        <v>1</v>
      </c>
      <c r="GD19" s="462">
        <v>1</v>
      </c>
      <c r="GE19" s="468">
        <f t="shared" si="315"/>
        <v>109</v>
      </c>
      <c r="GF19" s="468">
        <f t="shared" si="315"/>
        <v>109</v>
      </c>
      <c r="GG19" s="461">
        <v>9</v>
      </c>
      <c r="GH19" s="444">
        <v>10</v>
      </c>
      <c r="GI19" s="462">
        <v>1</v>
      </c>
      <c r="GJ19" s="462"/>
      <c r="GK19" s="327">
        <f t="shared" si="316"/>
        <v>10</v>
      </c>
      <c r="GL19" s="327">
        <f t="shared" si="316"/>
        <v>10</v>
      </c>
      <c r="GM19" s="533">
        <v>195</v>
      </c>
      <c r="GN19" s="519">
        <v>207</v>
      </c>
      <c r="GO19" s="519">
        <v>208</v>
      </c>
      <c r="GP19" s="519">
        <v>199</v>
      </c>
      <c r="GQ19" s="504">
        <v>180</v>
      </c>
      <c r="GR19" s="504">
        <v>187</v>
      </c>
      <c r="GS19" s="504">
        <v>209</v>
      </c>
      <c r="GT19" s="504">
        <v>211</v>
      </c>
      <c r="GU19" s="504">
        <v>182</v>
      </c>
      <c r="GV19" s="533">
        <v>2</v>
      </c>
      <c r="GW19" s="504">
        <v>1</v>
      </c>
      <c r="GX19" s="504">
        <v>1</v>
      </c>
      <c r="GY19" s="504"/>
      <c r="GZ19" s="504">
        <v>9</v>
      </c>
      <c r="HA19" s="504">
        <v>6</v>
      </c>
      <c r="HB19" s="504">
        <v>2</v>
      </c>
      <c r="HC19" s="504">
        <v>2</v>
      </c>
      <c r="HD19" s="504">
        <v>3</v>
      </c>
      <c r="HE19" s="534">
        <f t="shared" si="317"/>
        <v>197</v>
      </c>
      <c r="HF19" s="522">
        <f t="shared" si="318"/>
        <v>208</v>
      </c>
      <c r="HG19" s="522">
        <f t="shared" si="319"/>
        <v>209</v>
      </c>
      <c r="HH19" s="522">
        <f t="shared" si="320"/>
        <v>199</v>
      </c>
      <c r="HI19" s="522">
        <f t="shared" si="321"/>
        <v>189</v>
      </c>
      <c r="HJ19" s="522">
        <f t="shared" si="322"/>
        <v>193</v>
      </c>
      <c r="HK19" s="522">
        <f t="shared" si="323"/>
        <v>211</v>
      </c>
      <c r="HL19" s="522">
        <f t="shared" si="324"/>
        <v>213</v>
      </c>
      <c r="HM19" s="522">
        <f t="shared" si="325"/>
        <v>185</v>
      </c>
      <c r="HN19" s="534">
        <f t="shared" si="326"/>
        <v>787</v>
      </c>
      <c r="HO19" s="523">
        <f t="shared" si="327"/>
        <v>944</v>
      </c>
      <c r="HP19" s="523">
        <f t="shared" si="328"/>
        <v>1022</v>
      </c>
      <c r="HQ19" s="523">
        <f t="shared" si="329"/>
        <v>926</v>
      </c>
      <c r="HR19" s="535">
        <f t="shared" si="330"/>
        <v>1116</v>
      </c>
      <c r="HS19" s="535">
        <f t="shared" si="331"/>
        <v>1082</v>
      </c>
      <c r="HT19" s="535">
        <f t="shared" si="332"/>
        <v>1175</v>
      </c>
      <c r="HU19" s="535">
        <f t="shared" si="333"/>
        <v>1216</v>
      </c>
      <c r="HV19" s="535">
        <f t="shared" si="334"/>
        <v>1339</v>
      </c>
      <c r="HW19" s="534">
        <f t="shared" si="335"/>
        <v>118</v>
      </c>
      <c r="HX19" s="522">
        <f t="shared" si="336"/>
        <v>154</v>
      </c>
      <c r="HY19" s="522">
        <f t="shared" si="337"/>
        <v>166</v>
      </c>
      <c r="HZ19" s="522">
        <f t="shared" si="338"/>
        <v>153</v>
      </c>
      <c r="IA19" s="522">
        <f t="shared" si="339"/>
        <v>199</v>
      </c>
      <c r="IB19" s="522">
        <f t="shared" si="340"/>
        <v>201</v>
      </c>
      <c r="IC19" s="522">
        <f t="shared" si="341"/>
        <v>49</v>
      </c>
      <c r="ID19" s="522">
        <f t="shared" si="342"/>
        <v>55</v>
      </c>
      <c r="IE19" s="522">
        <f t="shared" si="343"/>
        <v>149</v>
      </c>
      <c r="IF19" s="534">
        <f t="shared" si="344"/>
        <v>905</v>
      </c>
      <c r="IG19" s="522">
        <f t="shared" si="345"/>
        <v>1098</v>
      </c>
      <c r="IH19" s="522">
        <f t="shared" si="346"/>
        <v>1188</v>
      </c>
      <c r="II19" s="522">
        <f t="shared" si="347"/>
        <v>1079</v>
      </c>
      <c r="IJ19" s="522">
        <f t="shared" si="348"/>
        <v>1315</v>
      </c>
      <c r="IK19" s="522">
        <f t="shared" si="349"/>
        <v>1283</v>
      </c>
      <c r="IL19" s="522">
        <f t="shared" si="350"/>
        <v>1224</v>
      </c>
      <c r="IM19" s="522">
        <f t="shared" si="351"/>
        <v>1271</v>
      </c>
      <c r="IN19" s="522">
        <f t="shared" si="352"/>
        <v>1488</v>
      </c>
      <c r="IO19" s="533">
        <v>607</v>
      </c>
      <c r="IP19" s="519">
        <v>682</v>
      </c>
      <c r="IQ19" s="519">
        <v>789</v>
      </c>
      <c r="IR19" s="519">
        <v>729</v>
      </c>
      <c r="IS19" s="504">
        <v>912</v>
      </c>
      <c r="IT19" s="504">
        <v>889</v>
      </c>
      <c r="IU19" s="504">
        <v>959</v>
      </c>
      <c r="IV19" s="504">
        <v>1014</v>
      </c>
      <c r="IW19" s="504">
        <v>1064</v>
      </c>
      <c r="IX19" s="533">
        <v>74</v>
      </c>
      <c r="IY19" s="504">
        <v>69</v>
      </c>
      <c r="IZ19" s="504">
        <v>62</v>
      </c>
      <c r="JA19" s="504">
        <v>86</v>
      </c>
      <c r="JB19" s="504">
        <v>76</v>
      </c>
      <c r="JC19" s="504">
        <v>64</v>
      </c>
      <c r="JD19" s="504">
        <v>29</v>
      </c>
      <c r="JE19" s="504">
        <v>33</v>
      </c>
      <c r="JF19" s="504">
        <v>35</v>
      </c>
      <c r="JG19" s="534">
        <f t="shared" si="353"/>
        <v>681</v>
      </c>
      <c r="JH19" s="522">
        <f t="shared" si="354"/>
        <v>751</v>
      </c>
      <c r="JI19" s="522">
        <f t="shared" si="355"/>
        <v>851</v>
      </c>
      <c r="JJ19" s="522">
        <f t="shared" si="356"/>
        <v>815</v>
      </c>
      <c r="JK19" s="522">
        <f t="shared" si="357"/>
        <v>988</v>
      </c>
      <c r="JL19" s="522">
        <f t="shared" si="358"/>
        <v>953</v>
      </c>
      <c r="JM19" s="522">
        <f t="shared" si="359"/>
        <v>988</v>
      </c>
      <c r="JN19" s="522">
        <f t="shared" si="360"/>
        <v>1047</v>
      </c>
      <c r="JO19" s="522">
        <f t="shared" si="360"/>
        <v>1099</v>
      </c>
      <c r="JP19" s="533">
        <v>180</v>
      </c>
      <c r="JQ19" s="519">
        <v>262</v>
      </c>
      <c r="JR19" s="519">
        <f>(((JT19-JQ19)/2)+JQ19)</f>
        <v>233</v>
      </c>
      <c r="JS19" s="519">
        <v>197</v>
      </c>
      <c r="JT19" s="504">
        <v>204</v>
      </c>
      <c r="JU19" s="504">
        <v>193</v>
      </c>
      <c r="JV19" s="504">
        <v>216</v>
      </c>
      <c r="JW19" s="504">
        <v>202</v>
      </c>
      <c r="JX19" s="504">
        <v>275</v>
      </c>
      <c r="JY19" s="533">
        <v>44</v>
      </c>
      <c r="JZ19" s="504">
        <v>85</v>
      </c>
      <c r="KA19" s="504">
        <f>(((KC19-JZ19)/2)+JZ19)</f>
        <v>104</v>
      </c>
      <c r="KB19" s="504">
        <v>67</v>
      </c>
      <c r="KC19" s="504">
        <v>123</v>
      </c>
      <c r="KD19" s="504">
        <v>137</v>
      </c>
      <c r="KE19" s="504">
        <v>20</v>
      </c>
      <c r="KF19" s="504">
        <v>22</v>
      </c>
      <c r="KG19" s="504">
        <v>114</v>
      </c>
      <c r="KH19" s="534">
        <f t="shared" si="361"/>
        <v>224</v>
      </c>
      <c r="KI19" s="522">
        <f t="shared" si="362"/>
        <v>347</v>
      </c>
      <c r="KJ19" s="522">
        <f t="shared" si="363"/>
        <v>337</v>
      </c>
      <c r="KK19" s="522">
        <f t="shared" si="364"/>
        <v>264</v>
      </c>
      <c r="KL19" s="522">
        <f t="shared" si="365"/>
        <v>327</v>
      </c>
      <c r="KM19" s="522">
        <f t="shared" si="366"/>
        <v>330</v>
      </c>
      <c r="KN19" s="522">
        <f t="shared" si="367"/>
        <v>236</v>
      </c>
      <c r="KO19" s="522">
        <f t="shared" si="368"/>
        <v>224</v>
      </c>
      <c r="KP19" s="522">
        <f t="shared" si="368"/>
        <v>389</v>
      </c>
      <c r="KQ19" s="534">
        <f t="shared" si="369"/>
        <v>1107</v>
      </c>
      <c r="KR19" s="523">
        <f t="shared" si="370"/>
        <v>1163</v>
      </c>
      <c r="KS19" s="523">
        <f t="shared" si="371"/>
        <v>1286</v>
      </c>
      <c r="KT19" s="523">
        <f t="shared" si="372"/>
        <v>1297</v>
      </c>
      <c r="KU19" s="535">
        <f t="shared" si="373"/>
        <v>1436</v>
      </c>
      <c r="KV19" s="535">
        <f t="shared" si="374"/>
        <v>1367</v>
      </c>
      <c r="KW19" s="535">
        <f t="shared" si="375"/>
        <v>1391</v>
      </c>
      <c r="KX19" s="535">
        <f t="shared" si="376"/>
        <v>1372</v>
      </c>
      <c r="KY19" s="535">
        <f t="shared" si="377"/>
        <v>1344</v>
      </c>
      <c r="KZ19" s="534">
        <f t="shared" si="378"/>
        <v>281</v>
      </c>
      <c r="LA19" s="522">
        <f t="shared" si="379"/>
        <v>263</v>
      </c>
      <c r="LB19" s="522">
        <f t="shared" si="380"/>
        <v>284</v>
      </c>
      <c r="LC19" s="522">
        <f t="shared" si="381"/>
        <v>371</v>
      </c>
      <c r="LD19" s="522">
        <f t="shared" si="382"/>
        <v>496</v>
      </c>
      <c r="LE19" s="522">
        <f t="shared" si="383"/>
        <v>497</v>
      </c>
      <c r="LF19" s="522">
        <f t="shared" si="384"/>
        <v>350</v>
      </c>
      <c r="LG19" s="522">
        <f t="shared" si="385"/>
        <v>348</v>
      </c>
      <c r="LH19" s="522">
        <f t="shared" si="386"/>
        <v>372</v>
      </c>
      <c r="LI19" s="534">
        <f t="shared" si="387"/>
        <v>1388</v>
      </c>
      <c r="LJ19" s="522">
        <f t="shared" si="388"/>
        <v>1426</v>
      </c>
      <c r="LK19" s="522">
        <f t="shared" si="389"/>
        <v>1570</v>
      </c>
      <c r="LL19" s="522">
        <f t="shared" si="390"/>
        <v>1668</v>
      </c>
      <c r="LM19" s="522">
        <f t="shared" si="391"/>
        <v>1932</v>
      </c>
      <c r="LN19" s="522">
        <f t="shared" si="392"/>
        <v>1864</v>
      </c>
      <c r="LO19" s="522">
        <f t="shared" si="393"/>
        <v>1741</v>
      </c>
      <c r="LP19" s="522">
        <f t="shared" si="394"/>
        <v>1720</v>
      </c>
      <c r="LQ19" s="522">
        <f t="shared" si="395"/>
        <v>1716</v>
      </c>
      <c r="LR19" s="533">
        <v>764</v>
      </c>
      <c r="LS19" s="519">
        <v>771</v>
      </c>
      <c r="LT19" s="519">
        <v>876</v>
      </c>
      <c r="LU19" s="519">
        <v>861</v>
      </c>
      <c r="LV19" s="504">
        <v>947</v>
      </c>
      <c r="LW19" s="504">
        <v>876</v>
      </c>
      <c r="LX19" s="504">
        <v>890</v>
      </c>
      <c r="LY19" s="504">
        <v>884</v>
      </c>
      <c r="LZ19" s="504">
        <v>871</v>
      </c>
      <c r="MA19" s="533">
        <v>198</v>
      </c>
      <c r="MB19" s="504">
        <v>169</v>
      </c>
      <c r="MC19" s="504">
        <v>165</v>
      </c>
      <c r="MD19" s="504">
        <v>229</v>
      </c>
      <c r="ME19" s="504">
        <v>339</v>
      </c>
      <c r="MF19" s="504">
        <v>300</v>
      </c>
      <c r="MG19" s="504">
        <v>224</v>
      </c>
      <c r="MH19" s="504">
        <v>196</v>
      </c>
      <c r="MI19" s="504">
        <v>232</v>
      </c>
      <c r="MJ19" s="534">
        <f t="shared" si="396"/>
        <v>962</v>
      </c>
      <c r="MK19" s="522">
        <f t="shared" si="397"/>
        <v>940</v>
      </c>
      <c r="ML19" s="522">
        <f t="shared" si="398"/>
        <v>1041</v>
      </c>
      <c r="MM19" s="522">
        <f t="shared" si="399"/>
        <v>1090</v>
      </c>
      <c r="MN19" s="522">
        <f t="shared" si="400"/>
        <v>1286</v>
      </c>
      <c r="MO19" s="522">
        <f t="shared" si="401"/>
        <v>1176</v>
      </c>
      <c r="MP19" s="522">
        <f t="shared" si="402"/>
        <v>1114</v>
      </c>
      <c r="MQ19" s="522">
        <f t="shared" si="403"/>
        <v>1080</v>
      </c>
      <c r="MR19" s="522">
        <f t="shared" si="403"/>
        <v>1103</v>
      </c>
      <c r="MS19" s="533">
        <v>70</v>
      </c>
      <c r="MT19" s="519">
        <v>77</v>
      </c>
      <c r="MU19" s="519">
        <v>81</v>
      </c>
      <c r="MV19" s="519">
        <v>93</v>
      </c>
      <c r="MW19" s="504">
        <v>121</v>
      </c>
      <c r="MX19" s="504">
        <v>124</v>
      </c>
      <c r="MY19" s="504">
        <v>130</v>
      </c>
      <c r="MZ19" s="504">
        <v>119</v>
      </c>
      <c r="NA19" s="504">
        <v>114</v>
      </c>
      <c r="NB19" s="533">
        <v>11</v>
      </c>
      <c r="NC19" s="504">
        <v>6</v>
      </c>
      <c r="ND19" s="504">
        <v>5</v>
      </c>
      <c r="NE19" s="504">
        <v>2</v>
      </c>
      <c r="NF19" s="504">
        <v>4</v>
      </c>
      <c r="NG19" s="504">
        <v>8</v>
      </c>
      <c r="NH19" s="504">
        <v>3</v>
      </c>
      <c r="NI19" s="504">
        <v>3</v>
      </c>
      <c r="NJ19" s="504">
        <v>2</v>
      </c>
      <c r="NK19" s="534">
        <f t="shared" si="404"/>
        <v>81</v>
      </c>
      <c r="NL19" s="522">
        <f t="shared" si="405"/>
        <v>83</v>
      </c>
      <c r="NM19" s="522">
        <f t="shared" si="406"/>
        <v>86</v>
      </c>
      <c r="NN19" s="522">
        <f t="shared" si="407"/>
        <v>95</v>
      </c>
      <c r="NO19" s="522">
        <f t="shared" si="408"/>
        <v>125</v>
      </c>
      <c r="NP19" s="522">
        <f t="shared" si="409"/>
        <v>132</v>
      </c>
      <c r="NQ19" s="522">
        <f t="shared" si="410"/>
        <v>133</v>
      </c>
      <c r="NR19" s="522">
        <f t="shared" si="411"/>
        <v>122</v>
      </c>
      <c r="NS19" s="522">
        <f t="shared" si="411"/>
        <v>116</v>
      </c>
      <c r="NT19" s="533">
        <v>273</v>
      </c>
      <c r="NU19" s="519">
        <v>315</v>
      </c>
      <c r="NV19" s="519">
        <v>329</v>
      </c>
      <c r="NW19" s="519">
        <v>343</v>
      </c>
      <c r="NX19" s="504">
        <v>368</v>
      </c>
      <c r="NY19" s="504">
        <v>367</v>
      </c>
      <c r="NZ19" s="504">
        <v>371</v>
      </c>
      <c r="OA19" s="504">
        <v>369</v>
      </c>
      <c r="OB19" s="522">
        <v>359</v>
      </c>
      <c r="OC19" s="533">
        <v>72</v>
      </c>
      <c r="OD19" s="504">
        <v>88</v>
      </c>
      <c r="OE19" s="511">
        <f>((($OG$16-$OD$16)/3)+OD19)</f>
        <v>114</v>
      </c>
      <c r="OF19" s="511">
        <f>((($OG$16-$OD$16)/3)+OE19)</f>
        <v>140</v>
      </c>
      <c r="OG19" s="504">
        <v>153</v>
      </c>
      <c r="OH19" s="504">
        <v>189</v>
      </c>
      <c r="OI19" s="504">
        <v>123</v>
      </c>
      <c r="OJ19" s="504">
        <v>149</v>
      </c>
      <c r="OK19" s="522">
        <v>138</v>
      </c>
      <c r="OL19" s="534">
        <f t="shared" si="412"/>
        <v>345</v>
      </c>
      <c r="OM19" s="522">
        <f t="shared" si="413"/>
        <v>403</v>
      </c>
      <c r="ON19" s="522">
        <f t="shared" si="414"/>
        <v>443</v>
      </c>
      <c r="OO19" s="522">
        <f t="shared" si="415"/>
        <v>483</v>
      </c>
      <c r="OP19" s="522">
        <f t="shared" si="416"/>
        <v>521</v>
      </c>
      <c r="OQ19" s="522">
        <f t="shared" si="417"/>
        <v>556</v>
      </c>
      <c r="OR19" s="522">
        <f t="shared" si="418"/>
        <v>494</v>
      </c>
      <c r="OS19" s="522">
        <f t="shared" si="419"/>
        <v>518</v>
      </c>
      <c r="OT19" s="522">
        <f t="shared" si="419"/>
        <v>497</v>
      </c>
    </row>
    <row r="20" spans="1:411" s="12" customFormat="1" x14ac:dyDescent="0.2">
      <c r="A20" s="11" t="s">
        <v>17</v>
      </c>
      <c r="B20" s="34">
        <f t="shared" si="230"/>
        <v>19559</v>
      </c>
      <c r="C20" s="34">
        <f t="shared" si="231"/>
        <v>20907</v>
      </c>
      <c r="D20" s="34">
        <f t="shared" si="232"/>
        <v>20842</v>
      </c>
      <c r="E20" s="34">
        <f t="shared" si="233"/>
        <v>21699</v>
      </c>
      <c r="F20" s="34">
        <f t="shared" si="234"/>
        <v>27301</v>
      </c>
      <c r="G20" s="34">
        <f t="shared" si="235"/>
        <v>27524</v>
      </c>
      <c r="H20" s="34">
        <f t="shared" si="236"/>
        <v>30031</v>
      </c>
      <c r="I20" s="34">
        <f t="shared" si="237"/>
        <v>32543</v>
      </c>
      <c r="J20" s="34">
        <f t="shared" si="238"/>
        <v>32658</v>
      </c>
      <c r="K20" s="34">
        <f t="shared" si="239"/>
        <v>32947</v>
      </c>
      <c r="L20" s="34">
        <f t="shared" si="240"/>
        <v>32670</v>
      </c>
      <c r="M20" s="35">
        <f t="shared" si="241"/>
        <v>18244</v>
      </c>
      <c r="N20" s="29">
        <f t="shared" si="242"/>
        <v>21746</v>
      </c>
      <c r="O20" s="29">
        <f t="shared" si="243"/>
        <v>22219</v>
      </c>
      <c r="P20" s="29">
        <f t="shared" si="244"/>
        <v>24669</v>
      </c>
      <c r="Q20" s="29">
        <f t="shared" si="245"/>
        <v>26484</v>
      </c>
      <c r="R20" s="29">
        <f t="shared" si="246"/>
        <v>27965</v>
      </c>
      <c r="S20" s="29">
        <f t="shared" si="247"/>
        <v>28104</v>
      </c>
      <c r="T20" s="29">
        <f t="shared" si="248"/>
        <v>33734</v>
      </c>
      <c r="U20" s="29">
        <f t="shared" si="249"/>
        <v>36913</v>
      </c>
      <c r="V20" s="29">
        <f t="shared" si="250"/>
        <v>34618</v>
      </c>
      <c r="W20" s="29">
        <f t="shared" si="251"/>
        <v>33248</v>
      </c>
      <c r="X20" s="35">
        <f t="shared" si="252"/>
        <v>37803</v>
      </c>
      <c r="Y20" s="29">
        <f t="shared" si="253"/>
        <v>42653</v>
      </c>
      <c r="Z20" s="29">
        <f t="shared" si="254"/>
        <v>43061</v>
      </c>
      <c r="AA20" s="29">
        <f t="shared" si="255"/>
        <v>46368</v>
      </c>
      <c r="AB20" s="29">
        <f t="shared" si="256"/>
        <v>53785</v>
      </c>
      <c r="AC20" s="29">
        <f t="shared" si="257"/>
        <v>55489</v>
      </c>
      <c r="AD20" s="29">
        <f t="shared" si="258"/>
        <v>58135</v>
      </c>
      <c r="AE20" s="29">
        <f t="shared" si="259"/>
        <v>66277</v>
      </c>
      <c r="AF20" s="29">
        <f t="shared" si="260"/>
        <v>69571</v>
      </c>
      <c r="AG20" s="29">
        <f t="shared" si="261"/>
        <v>67565</v>
      </c>
      <c r="AH20" s="29">
        <f t="shared" si="262"/>
        <v>65918</v>
      </c>
      <c r="AI20" s="42">
        <v>8217</v>
      </c>
      <c r="AJ20" s="31">
        <v>8681</v>
      </c>
      <c r="AK20" s="31">
        <v>7924</v>
      </c>
      <c r="AL20" s="31">
        <v>8634</v>
      </c>
      <c r="AM20" s="32">
        <v>10300</v>
      </c>
      <c r="AN20" s="32">
        <v>10301</v>
      </c>
      <c r="AO20" s="32">
        <v>11216</v>
      </c>
      <c r="AP20" s="32">
        <v>12094</v>
      </c>
      <c r="AQ20" s="32">
        <v>12193</v>
      </c>
      <c r="AR20" s="32">
        <v>12246</v>
      </c>
      <c r="AS20" s="32">
        <v>12051</v>
      </c>
      <c r="AT20" s="42">
        <v>11458</v>
      </c>
      <c r="AU20" s="32">
        <v>15899</v>
      </c>
      <c r="AV20" s="32">
        <v>16134</v>
      </c>
      <c r="AW20" s="32">
        <v>18104</v>
      </c>
      <c r="AX20" s="32">
        <v>18291</v>
      </c>
      <c r="AY20" s="32">
        <v>19779</v>
      </c>
      <c r="AZ20" s="32">
        <v>19351</v>
      </c>
      <c r="BA20" s="32">
        <v>23471</v>
      </c>
      <c r="BB20" s="32">
        <v>26051</v>
      </c>
      <c r="BC20" s="32">
        <v>23471</v>
      </c>
      <c r="BD20" s="32">
        <v>22407</v>
      </c>
      <c r="BE20" s="33">
        <f t="shared" si="263"/>
        <v>21398</v>
      </c>
      <c r="BF20" s="30">
        <f t="shared" si="264"/>
        <v>24665</v>
      </c>
      <c r="BG20" s="30">
        <f t="shared" si="265"/>
        <v>24105</v>
      </c>
      <c r="BH20" s="30">
        <f t="shared" si="266"/>
        <v>27240</v>
      </c>
      <c r="BI20" s="30">
        <f t="shared" si="267"/>
        <v>28591</v>
      </c>
      <c r="BJ20" s="30">
        <f t="shared" si="268"/>
        <v>30080</v>
      </c>
      <c r="BK20" s="30">
        <f t="shared" si="269"/>
        <v>30567</v>
      </c>
      <c r="BL20" s="30">
        <f t="shared" si="270"/>
        <v>35565</v>
      </c>
      <c r="BM20" s="30">
        <f t="shared" si="271"/>
        <v>38244</v>
      </c>
      <c r="BN20" s="30">
        <f t="shared" si="272"/>
        <v>35717</v>
      </c>
      <c r="BO20" s="30">
        <f t="shared" si="272"/>
        <v>34458</v>
      </c>
      <c r="BP20" s="117">
        <f t="shared" si="273"/>
        <v>13181</v>
      </c>
      <c r="BQ20" s="118">
        <f t="shared" si="274"/>
        <v>15984</v>
      </c>
      <c r="BR20" s="118">
        <f t="shared" si="275"/>
        <v>16181</v>
      </c>
      <c r="BS20" s="118">
        <f t="shared" si="276"/>
        <v>18606</v>
      </c>
      <c r="BT20" s="118">
        <f t="shared" si="277"/>
        <v>18291</v>
      </c>
      <c r="BU20" s="118">
        <f t="shared" si="278"/>
        <v>19779</v>
      </c>
      <c r="BV20" s="118">
        <f t="shared" si="279"/>
        <v>19351</v>
      </c>
      <c r="BW20" s="118">
        <f t="shared" si="280"/>
        <v>23471</v>
      </c>
      <c r="BX20" s="118">
        <f t="shared" si="281"/>
        <v>26051</v>
      </c>
      <c r="BY20" s="118">
        <f t="shared" si="282"/>
        <v>23471</v>
      </c>
      <c r="BZ20" s="118">
        <f t="shared" si="283"/>
        <v>22407</v>
      </c>
      <c r="CA20" s="119">
        <f t="shared" si="284"/>
        <v>1.6041134233905319</v>
      </c>
      <c r="CB20" s="120">
        <f t="shared" si="285"/>
        <v>1.8412625273585992</v>
      </c>
      <c r="CC20" s="120">
        <f t="shared" si="286"/>
        <v>2.0420242301867741</v>
      </c>
      <c r="CD20" s="120">
        <f t="shared" si="287"/>
        <v>2.1549687282835301</v>
      </c>
      <c r="CE20" s="120">
        <f t="shared" si="288"/>
        <v>1.7758252427184467</v>
      </c>
      <c r="CF20" s="120">
        <f t="shared" si="289"/>
        <v>1.9201048441898845</v>
      </c>
      <c r="CG20" s="120">
        <f t="shared" si="290"/>
        <v>1.7253031383737518</v>
      </c>
      <c r="CH20" s="120">
        <f t="shared" si="291"/>
        <v>1.9407144038366131</v>
      </c>
      <c r="CI20" s="120">
        <f t="shared" si="292"/>
        <v>2.1365537603543014</v>
      </c>
      <c r="CJ20" s="120">
        <f t="shared" si="293"/>
        <v>1.9166258370080027</v>
      </c>
      <c r="CK20" s="120">
        <f t="shared" si="293"/>
        <v>1.8593477719691311</v>
      </c>
      <c r="CL20" s="70" t="s">
        <v>36</v>
      </c>
      <c r="CM20" s="39" t="s">
        <v>36</v>
      </c>
      <c r="CN20" s="39" t="s">
        <v>36</v>
      </c>
      <c r="CO20" s="39" t="s">
        <v>36</v>
      </c>
      <c r="CP20" s="14" t="s">
        <v>36</v>
      </c>
      <c r="CQ20" s="14" t="s">
        <v>36</v>
      </c>
      <c r="CR20" s="14" t="s">
        <v>36</v>
      </c>
      <c r="CS20" s="14" t="s">
        <v>36</v>
      </c>
      <c r="CT20" s="14" t="s">
        <v>36</v>
      </c>
      <c r="CU20" s="14" t="s">
        <v>36</v>
      </c>
      <c r="CV20" s="14" t="s">
        <v>36</v>
      </c>
      <c r="CW20" s="42">
        <v>1723</v>
      </c>
      <c r="CX20" s="32">
        <v>85</v>
      </c>
      <c r="CY20" s="32">
        <v>47</v>
      </c>
      <c r="CZ20" s="32">
        <v>502</v>
      </c>
      <c r="DA20" s="32">
        <v>0</v>
      </c>
      <c r="DB20" s="32">
        <v>0</v>
      </c>
      <c r="DC20" s="32"/>
      <c r="DD20" s="32"/>
      <c r="DE20" s="30"/>
      <c r="DF20" s="444"/>
      <c r="DG20" s="444"/>
      <c r="DH20" s="33">
        <f t="shared" si="294"/>
        <v>1723</v>
      </c>
      <c r="DI20" s="30">
        <f t="shared" si="295"/>
        <v>85</v>
      </c>
      <c r="DJ20" s="30">
        <f t="shared" si="296"/>
        <v>47</v>
      </c>
      <c r="DK20" s="30">
        <f t="shared" si="297"/>
        <v>502</v>
      </c>
      <c r="DL20" s="30">
        <f t="shared" si="298"/>
        <v>0</v>
      </c>
      <c r="DM20" s="30">
        <f t="shared" si="299"/>
        <v>0</v>
      </c>
      <c r="DN20" s="30">
        <f t="shared" si="300"/>
        <v>0</v>
      </c>
      <c r="DO20" s="30">
        <f t="shared" si="301"/>
        <v>0</v>
      </c>
      <c r="DP20" s="30">
        <f t="shared" si="302"/>
        <v>0</v>
      </c>
      <c r="DQ20" s="30">
        <f t="shared" si="303"/>
        <v>0</v>
      </c>
      <c r="DR20" s="30">
        <f t="shared" si="303"/>
        <v>0</v>
      </c>
      <c r="DS20" s="461">
        <v>499</v>
      </c>
      <c r="DT20" s="444">
        <v>518</v>
      </c>
      <c r="DU20" s="462">
        <v>226</v>
      </c>
      <c r="DV20" s="462">
        <v>237</v>
      </c>
      <c r="DW20" s="468">
        <f t="shared" si="304"/>
        <v>725</v>
      </c>
      <c r="DX20" s="468">
        <f t="shared" si="304"/>
        <v>755</v>
      </c>
      <c r="DY20" s="461">
        <v>2747</v>
      </c>
      <c r="DZ20" s="444">
        <v>2936</v>
      </c>
      <c r="EA20" s="462">
        <v>3702</v>
      </c>
      <c r="EB20" s="462">
        <v>4460</v>
      </c>
      <c r="EC20" s="468">
        <f t="shared" si="305"/>
        <v>6449</v>
      </c>
      <c r="ED20" s="468">
        <f t="shared" si="305"/>
        <v>7396</v>
      </c>
      <c r="EE20" s="461">
        <v>3221</v>
      </c>
      <c r="EF20" s="444">
        <v>3243</v>
      </c>
      <c r="EG20" s="462">
        <v>125</v>
      </c>
      <c r="EH20" s="462">
        <v>106</v>
      </c>
      <c r="EI20" s="468">
        <f t="shared" si="306"/>
        <v>3346</v>
      </c>
      <c r="EJ20" s="468">
        <f t="shared" si="306"/>
        <v>3349</v>
      </c>
      <c r="EK20" s="461">
        <v>1787</v>
      </c>
      <c r="EL20" s="444">
        <v>1709</v>
      </c>
      <c r="EM20" s="462">
        <v>578</v>
      </c>
      <c r="EN20" s="462">
        <v>110</v>
      </c>
      <c r="EO20" s="468">
        <f t="shared" si="307"/>
        <v>2365</v>
      </c>
      <c r="EP20" s="468">
        <f t="shared" si="307"/>
        <v>1819</v>
      </c>
      <c r="EQ20" s="461">
        <v>1487</v>
      </c>
      <c r="ER20" s="444">
        <v>1452</v>
      </c>
      <c r="ES20" s="462">
        <v>203</v>
      </c>
      <c r="ET20" s="462">
        <v>181</v>
      </c>
      <c r="EU20" s="468">
        <f t="shared" si="308"/>
        <v>1690</v>
      </c>
      <c r="EV20" s="468">
        <f t="shared" si="308"/>
        <v>1633</v>
      </c>
      <c r="EW20" s="461">
        <v>1513</v>
      </c>
      <c r="EX20" s="444">
        <v>1576</v>
      </c>
      <c r="EY20" s="462">
        <v>775</v>
      </c>
      <c r="EZ20" s="462">
        <v>712</v>
      </c>
      <c r="FA20" s="468">
        <f t="shared" si="309"/>
        <v>2288</v>
      </c>
      <c r="FB20" s="468">
        <f t="shared" si="309"/>
        <v>2288</v>
      </c>
      <c r="FC20" s="461">
        <v>36</v>
      </c>
      <c r="FD20" s="444">
        <v>34</v>
      </c>
      <c r="FE20" s="462">
        <v>42</v>
      </c>
      <c r="FF20" s="462">
        <v>26</v>
      </c>
      <c r="FG20" s="468">
        <f t="shared" si="310"/>
        <v>78</v>
      </c>
      <c r="FH20" s="468">
        <f t="shared" si="311"/>
        <v>60</v>
      </c>
      <c r="FI20" s="461">
        <v>2388</v>
      </c>
      <c r="FJ20" s="444">
        <v>2311</v>
      </c>
      <c r="FK20" s="462">
        <v>702</v>
      </c>
      <c r="FL20" s="462">
        <v>628</v>
      </c>
      <c r="FM20" s="468">
        <f t="shared" si="312"/>
        <v>3090</v>
      </c>
      <c r="FN20" s="468">
        <f t="shared" si="312"/>
        <v>2939</v>
      </c>
      <c r="FO20" s="461">
        <v>89</v>
      </c>
      <c r="FP20" s="444">
        <v>86</v>
      </c>
      <c r="FQ20" s="462">
        <v>67</v>
      </c>
      <c r="FR20" s="462">
        <v>75</v>
      </c>
      <c r="FS20" s="468">
        <f t="shared" si="313"/>
        <v>156</v>
      </c>
      <c r="FT20" s="468">
        <f t="shared" si="313"/>
        <v>161</v>
      </c>
      <c r="FU20" s="461">
        <v>6173</v>
      </c>
      <c r="FV20" s="444">
        <v>5945</v>
      </c>
      <c r="FW20" s="462">
        <v>4612</v>
      </c>
      <c r="FX20" s="462">
        <v>4205</v>
      </c>
      <c r="FY20" s="468">
        <f t="shared" si="314"/>
        <v>10785</v>
      </c>
      <c r="FZ20" s="468">
        <f t="shared" si="314"/>
        <v>10150</v>
      </c>
      <c r="GA20" s="461">
        <v>686</v>
      </c>
      <c r="GB20" s="444">
        <v>733</v>
      </c>
      <c r="GC20" s="462">
        <v>68</v>
      </c>
      <c r="GD20" s="462">
        <v>73</v>
      </c>
      <c r="GE20" s="468">
        <f t="shared" si="315"/>
        <v>754</v>
      </c>
      <c r="GF20" s="468">
        <f t="shared" si="315"/>
        <v>806</v>
      </c>
      <c r="GG20" s="461">
        <v>75</v>
      </c>
      <c r="GH20" s="444">
        <v>76</v>
      </c>
      <c r="GI20" s="462">
        <v>47</v>
      </c>
      <c r="GJ20" s="462">
        <v>28</v>
      </c>
      <c r="GK20" s="327">
        <f t="shared" si="316"/>
        <v>122</v>
      </c>
      <c r="GL20" s="327">
        <f t="shared" si="316"/>
        <v>104</v>
      </c>
      <c r="GM20" s="533">
        <v>1476</v>
      </c>
      <c r="GN20" s="519">
        <v>1634</v>
      </c>
      <c r="GO20" s="519">
        <v>1617</v>
      </c>
      <c r="GP20" s="519">
        <v>1566</v>
      </c>
      <c r="GQ20" s="504">
        <v>1953</v>
      </c>
      <c r="GR20" s="504">
        <v>2036</v>
      </c>
      <c r="GS20" s="504">
        <v>2406</v>
      </c>
      <c r="GT20" s="504">
        <v>2436</v>
      </c>
      <c r="GU20" s="504">
        <v>2455</v>
      </c>
      <c r="GV20" s="533">
        <v>204</v>
      </c>
      <c r="GW20" s="504">
        <v>127</v>
      </c>
      <c r="GX20" s="504">
        <v>106</v>
      </c>
      <c r="GY20" s="504">
        <v>95</v>
      </c>
      <c r="GZ20" s="504">
        <v>23</v>
      </c>
      <c r="HA20" s="504">
        <v>33</v>
      </c>
      <c r="HB20" s="504">
        <v>40</v>
      </c>
      <c r="HC20" s="504">
        <v>35</v>
      </c>
      <c r="HD20" s="504">
        <v>25</v>
      </c>
      <c r="HE20" s="534">
        <f t="shared" si="317"/>
        <v>1680</v>
      </c>
      <c r="HF20" s="522">
        <f t="shared" si="318"/>
        <v>1761</v>
      </c>
      <c r="HG20" s="522">
        <f t="shared" si="319"/>
        <v>1723</v>
      </c>
      <c r="HH20" s="522">
        <f t="shared" si="320"/>
        <v>1661</v>
      </c>
      <c r="HI20" s="522">
        <f t="shared" si="321"/>
        <v>1976</v>
      </c>
      <c r="HJ20" s="522">
        <f t="shared" si="322"/>
        <v>2069</v>
      </c>
      <c r="HK20" s="522">
        <f t="shared" si="323"/>
        <v>2446</v>
      </c>
      <c r="HL20" s="522">
        <f t="shared" si="324"/>
        <v>2471</v>
      </c>
      <c r="HM20" s="522">
        <f t="shared" si="325"/>
        <v>2480</v>
      </c>
      <c r="HN20" s="534">
        <f t="shared" ref="HN20:IC23" si="420">+IO20+JP20</f>
        <v>3319</v>
      </c>
      <c r="HO20" s="523">
        <f t="shared" si="420"/>
        <v>3788</v>
      </c>
      <c r="HP20" s="523">
        <f t="shared" si="420"/>
        <v>4426</v>
      </c>
      <c r="HQ20" s="523">
        <f t="shared" si="420"/>
        <v>4508</v>
      </c>
      <c r="HR20" s="535">
        <f t="shared" si="420"/>
        <v>6637</v>
      </c>
      <c r="HS20" s="535">
        <f t="shared" si="420"/>
        <v>6836</v>
      </c>
      <c r="HT20" s="535">
        <f t="shared" si="420"/>
        <v>7603</v>
      </c>
      <c r="HU20" s="535">
        <f t="shared" si="420"/>
        <v>8715</v>
      </c>
      <c r="HV20" s="535">
        <f t="shared" si="420"/>
        <v>9012</v>
      </c>
      <c r="HW20" s="534">
        <f t="shared" si="420"/>
        <v>1864</v>
      </c>
      <c r="HX20" s="522">
        <f t="shared" si="420"/>
        <v>2482</v>
      </c>
      <c r="HY20" s="522">
        <f t="shared" si="420"/>
        <v>2364</v>
      </c>
      <c r="HZ20" s="522">
        <f t="shared" si="420"/>
        <v>2334</v>
      </c>
      <c r="IA20" s="522">
        <f t="shared" si="420"/>
        <v>3189</v>
      </c>
      <c r="IB20" s="522">
        <f t="shared" si="420"/>
        <v>3419</v>
      </c>
      <c r="IC20" s="522">
        <f t="shared" si="420"/>
        <v>3735</v>
      </c>
      <c r="ID20" s="522">
        <f t="shared" ref="ID20:IE63" si="421">+JE20+KF20</f>
        <v>4518</v>
      </c>
      <c r="IE20" s="522">
        <f t="shared" si="421"/>
        <v>4569</v>
      </c>
      <c r="IF20" s="534">
        <f t="shared" si="344"/>
        <v>5183</v>
      </c>
      <c r="IG20" s="522">
        <f t="shared" si="345"/>
        <v>6270</v>
      </c>
      <c r="IH20" s="522">
        <f t="shared" si="346"/>
        <v>6790</v>
      </c>
      <c r="II20" s="522">
        <f t="shared" si="347"/>
        <v>6842</v>
      </c>
      <c r="IJ20" s="522">
        <f t="shared" si="348"/>
        <v>9826</v>
      </c>
      <c r="IK20" s="522">
        <f t="shared" si="349"/>
        <v>10255</v>
      </c>
      <c r="IL20" s="522">
        <f t="shared" si="350"/>
        <v>11338</v>
      </c>
      <c r="IM20" s="522">
        <f t="shared" si="351"/>
        <v>13233</v>
      </c>
      <c r="IN20" s="522">
        <f t="shared" si="352"/>
        <v>13581</v>
      </c>
      <c r="IO20" s="533">
        <v>2031</v>
      </c>
      <c r="IP20" s="519">
        <v>2342</v>
      </c>
      <c r="IQ20" s="519">
        <v>2295</v>
      </c>
      <c r="IR20" s="519">
        <v>2537</v>
      </c>
      <c r="IS20" s="504">
        <v>3821</v>
      </c>
      <c r="IT20" s="504">
        <v>3793</v>
      </c>
      <c r="IU20" s="504">
        <v>4480</v>
      </c>
      <c r="IV20" s="504">
        <v>5267</v>
      </c>
      <c r="IW20" s="504">
        <v>5562</v>
      </c>
      <c r="IX20" s="533">
        <v>802</v>
      </c>
      <c r="IY20" s="504">
        <v>854</v>
      </c>
      <c r="IZ20" s="504">
        <v>1071</v>
      </c>
      <c r="JA20" s="504">
        <v>1203</v>
      </c>
      <c r="JB20" s="504">
        <v>1268</v>
      </c>
      <c r="JC20" s="504">
        <v>1288</v>
      </c>
      <c r="JD20" s="504">
        <v>1514</v>
      </c>
      <c r="JE20" s="504">
        <v>1849</v>
      </c>
      <c r="JF20" s="504">
        <v>2286</v>
      </c>
      <c r="JG20" s="534">
        <f t="shared" si="353"/>
        <v>2833</v>
      </c>
      <c r="JH20" s="522">
        <f t="shared" si="354"/>
        <v>3196</v>
      </c>
      <c r="JI20" s="522">
        <f t="shared" si="355"/>
        <v>3366</v>
      </c>
      <c r="JJ20" s="522">
        <f t="shared" si="356"/>
        <v>3740</v>
      </c>
      <c r="JK20" s="522">
        <f t="shared" si="357"/>
        <v>5089</v>
      </c>
      <c r="JL20" s="522">
        <f t="shared" si="358"/>
        <v>5081</v>
      </c>
      <c r="JM20" s="522">
        <f t="shared" si="359"/>
        <v>5994</v>
      </c>
      <c r="JN20" s="522">
        <f t="shared" si="360"/>
        <v>7116</v>
      </c>
      <c r="JO20" s="522">
        <f t="shared" si="360"/>
        <v>7848</v>
      </c>
      <c r="JP20" s="533">
        <v>1288</v>
      </c>
      <c r="JQ20" s="519">
        <v>1446</v>
      </c>
      <c r="JR20" s="519">
        <f>(((JT20-JQ20)/2)+JQ20)</f>
        <v>2131</v>
      </c>
      <c r="JS20" s="519">
        <v>1971</v>
      </c>
      <c r="JT20" s="504">
        <v>2816</v>
      </c>
      <c r="JU20" s="504">
        <v>3043</v>
      </c>
      <c r="JV20" s="504">
        <v>3123</v>
      </c>
      <c r="JW20" s="504">
        <v>3448</v>
      </c>
      <c r="JX20" s="504">
        <v>3450</v>
      </c>
      <c r="JY20" s="533">
        <v>1062</v>
      </c>
      <c r="JZ20" s="504">
        <v>1628</v>
      </c>
      <c r="KA20" s="504">
        <v>1293</v>
      </c>
      <c r="KB20" s="504">
        <v>1131</v>
      </c>
      <c r="KC20" s="504">
        <v>1921</v>
      </c>
      <c r="KD20" s="504">
        <v>2131</v>
      </c>
      <c r="KE20" s="504">
        <v>2221</v>
      </c>
      <c r="KF20" s="504">
        <v>2669</v>
      </c>
      <c r="KG20" s="504">
        <v>2283</v>
      </c>
      <c r="KH20" s="534">
        <f t="shared" si="361"/>
        <v>2350</v>
      </c>
      <c r="KI20" s="522">
        <f t="shared" si="362"/>
        <v>3074</v>
      </c>
      <c r="KJ20" s="522">
        <f t="shared" si="363"/>
        <v>3424</v>
      </c>
      <c r="KK20" s="522">
        <f t="shared" si="364"/>
        <v>3102</v>
      </c>
      <c r="KL20" s="522">
        <f t="shared" si="365"/>
        <v>4737</v>
      </c>
      <c r="KM20" s="522">
        <f t="shared" si="366"/>
        <v>5174</v>
      </c>
      <c r="KN20" s="522">
        <f t="shared" si="367"/>
        <v>5344</v>
      </c>
      <c r="KO20" s="522">
        <f t="shared" si="368"/>
        <v>6117</v>
      </c>
      <c r="KP20" s="522">
        <f t="shared" si="368"/>
        <v>5733</v>
      </c>
      <c r="KQ20" s="534">
        <f t="shared" ref="KQ20:LF23" si="422">+LR20+MS20+NT20</f>
        <v>6547</v>
      </c>
      <c r="KR20" s="523">
        <f t="shared" si="422"/>
        <v>6804</v>
      </c>
      <c r="KS20" s="523">
        <f t="shared" si="422"/>
        <v>6875</v>
      </c>
      <c r="KT20" s="523">
        <f t="shared" si="422"/>
        <v>6991</v>
      </c>
      <c r="KU20" s="535">
        <f t="shared" si="422"/>
        <v>8411</v>
      </c>
      <c r="KV20" s="535">
        <f t="shared" si="422"/>
        <v>8351</v>
      </c>
      <c r="KW20" s="535">
        <f t="shared" si="422"/>
        <v>8806</v>
      </c>
      <c r="KX20" s="535">
        <f t="shared" si="422"/>
        <v>9298</v>
      </c>
      <c r="KY20" s="535">
        <f t="shared" si="422"/>
        <v>8998</v>
      </c>
      <c r="KZ20" s="534">
        <f t="shared" si="422"/>
        <v>2995</v>
      </c>
      <c r="LA20" s="522">
        <f t="shared" si="422"/>
        <v>3153</v>
      </c>
      <c r="LB20" s="522">
        <f t="shared" si="422"/>
        <v>3568</v>
      </c>
      <c r="LC20" s="522">
        <f t="shared" si="422"/>
        <v>3634</v>
      </c>
      <c r="LD20" s="522">
        <f t="shared" si="422"/>
        <v>4981</v>
      </c>
      <c r="LE20" s="522">
        <f t="shared" si="422"/>
        <v>4734</v>
      </c>
      <c r="LF20" s="522">
        <f t="shared" si="422"/>
        <v>4978</v>
      </c>
      <c r="LG20" s="522">
        <f t="shared" ref="LG20:LH63" si="423">+MH20+NI20+OJ20</f>
        <v>5710</v>
      </c>
      <c r="LH20" s="522">
        <f t="shared" si="423"/>
        <v>6268</v>
      </c>
      <c r="LI20" s="534">
        <f t="shared" si="387"/>
        <v>9542</v>
      </c>
      <c r="LJ20" s="522">
        <f t="shared" si="388"/>
        <v>9957</v>
      </c>
      <c r="LK20" s="522">
        <f t="shared" si="389"/>
        <v>10443</v>
      </c>
      <c r="LL20" s="522">
        <f t="shared" si="390"/>
        <v>10625</v>
      </c>
      <c r="LM20" s="522">
        <f t="shared" si="391"/>
        <v>13392</v>
      </c>
      <c r="LN20" s="522">
        <f t="shared" si="392"/>
        <v>13085</v>
      </c>
      <c r="LO20" s="522">
        <f t="shared" si="393"/>
        <v>13784</v>
      </c>
      <c r="LP20" s="522">
        <f t="shared" si="394"/>
        <v>15008</v>
      </c>
      <c r="LQ20" s="522">
        <f t="shared" si="395"/>
        <v>15266</v>
      </c>
      <c r="LR20" s="533">
        <v>3878</v>
      </c>
      <c r="LS20" s="519">
        <v>4152</v>
      </c>
      <c r="LT20" s="519">
        <v>4238</v>
      </c>
      <c r="LU20" s="519">
        <v>4485</v>
      </c>
      <c r="LV20" s="504">
        <v>5621</v>
      </c>
      <c r="LW20" s="504">
        <v>5541</v>
      </c>
      <c r="LX20" s="504">
        <v>5890</v>
      </c>
      <c r="LY20" s="504">
        <v>6140</v>
      </c>
      <c r="LZ20" s="504">
        <v>5979</v>
      </c>
      <c r="MA20" s="533">
        <v>2402</v>
      </c>
      <c r="MB20" s="504">
        <v>2407</v>
      </c>
      <c r="MC20" s="504">
        <v>2845</v>
      </c>
      <c r="MD20" s="504">
        <v>2930</v>
      </c>
      <c r="ME20" s="504">
        <v>4109</v>
      </c>
      <c r="MF20" s="504">
        <v>4055</v>
      </c>
      <c r="MG20" s="504">
        <v>4218</v>
      </c>
      <c r="MH20" s="504">
        <v>5005</v>
      </c>
      <c r="MI20" s="504">
        <v>5647</v>
      </c>
      <c r="MJ20" s="534">
        <f t="shared" si="396"/>
        <v>6280</v>
      </c>
      <c r="MK20" s="522">
        <f t="shared" si="397"/>
        <v>6559</v>
      </c>
      <c r="ML20" s="522">
        <f t="shared" si="398"/>
        <v>7083</v>
      </c>
      <c r="MM20" s="522">
        <f t="shared" si="399"/>
        <v>7415</v>
      </c>
      <c r="MN20" s="522">
        <f t="shared" si="400"/>
        <v>9730</v>
      </c>
      <c r="MO20" s="522">
        <f t="shared" si="401"/>
        <v>9596</v>
      </c>
      <c r="MP20" s="522">
        <f t="shared" si="402"/>
        <v>10108</v>
      </c>
      <c r="MQ20" s="522">
        <f t="shared" si="403"/>
        <v>11145</v>
      </c>
      <c r="MR20" s="522">
        <f t="shared" si="403"/>
        <v>11626</v>
      </c>
      <c r="MS20" s="533">
        <v>513</v>
      </c>
      <c r="MT20" s="519">
        <v>545</v>
      </c>
      <c r="MU20" s="519">
        <v>605</v>
      </c>
      <c r="MV20" s="519">
        <v>521</v>
      </c>
      <c r="MW20" s="504">
        <v>419</v>
      </c>
      <c r="MX20" s="504">
        <v>484</v>
      </c>
      <c r="MY20" s="504">
        <v>479</v>
      </c>
      <c r="MZ20" s="504">
        <v>574</v>
      </c>
      <c r="NA20" s="504">
        <v>533</v>
      </c>
      <c r="NB20" s="533">
        <v>94</v>
      </c>
      <c r="NC20" s="504">
        <v>145</v>
      </c>
      <c r="ND20" s="504">
        <v>95</v>
      </c>
      <c r="NE20" s="504">
        <v>111</v>
      </c>
      <c r="NF20" s="504">
        <v>129</v>
      </c>
      <c r="NG20" s="504">
        <v>124</v>
      </c>
      <c r="NH20" s="504">
        <v>168</v>
      </c>
      <c r="NI20" s="504">
        <v>84</v>
      </c>
      <c r="NJ20" s="504">
        <v>64</v>
      </c>
      <c r="NK20" s="534">
        <f t="shared" si="404"/>
        <v>607</v>
      </c>
      <c r="NL20" s="522">
        <f t="shared" si="405"/>
        <v>690</v>
      </c>
      <c r="NM20" s="522">
        <f t="shared" si="406"/>
        <v>700</v>
      </c>
      <c r="NN20" s="522">
        <f t="shared" si="407"/>
        <v>632</v>
      </c>
      <c r="NO20" s="522">
        <f t="shared" si="408"/>
        <v>548</v>
      </c>
      <c r="NP20" s="522">
        <f t="shared" si="409"/>
        <v>608</v>
      </c>
      <c r="NQ20" s="522">
        <f t="shared" si="410"/>
        <v>647</v>
      </c>
      <c r="NR20" s="522">
        <f t="shared" si="411"/>
        <v>658</v>
      </c>
      <c r="NS20" s="522">
        <f t="shared" si="411"/>
        <v>597</v>
      </c>
      <c r="NT20" s="533">
        <v>2156</v>
      </c>
      <c r="NU20" s="519">
        <v>2107</v>
      </c>
      <c r="NV20" s="519">
        <v>2032</v>
      </c>
      <c r="NW20" s="519">
        <v>1985</v>
      </c>
      <c r="NX20" s="504">
        <v>2371</v>
      </c>
      <c r="NY20" s="504">
        <v>2326</v>
      </c>
      <c r="NZ20" s="504">
        <v>2437</v>
      </c>
      <c r="OA20" s="504">
        <v>2584</v>
      </c>
      <c r="OB20" s="522">
        <v>2486</v>
      </c>
      <c r="OC20" s="533">
        <v>499</v>
      </c>
      <c r="OD20" s="504">
        <v>601</v>
      </c>
      <c r="OE20" s="504">
        <v>628</v>
      </c>
      <c r="OF20" s="504">
        <v>593</v>
      </c>
      <c r="OG20" s="504">
        <v>743</v>
      </c>
      <c r="OH20" s="504">
        <v>555</v>
      </c>
      <c r="OI20" s="504">
        <v>592</v>
      </c>
      <c r="OJ20" s="504">
        <v>621</v>
      </c>
      <c r="OK20" s="522">
        <v>557</v>
      </c>
      <c r="OL20" s="534">
        <f t="shared" si="412"/>
        <v>2655</v>
      </c>
      <c r="OM20" s="522">
        <f t="shared" si="413"/>
        <v>2708</v>
      </c>
      <c r="ON20" s="522">
        <f t="shared" si="414"/>
        <v>2660</v>
      </c>
      <c r="OO20" s="522">
        <f t="shared" si="415"/>
        <v>2578</v>
      </c>
      <c r="OP20" s="522">
        <f t="shared" si="416"/>
        <v>3114</v>
      </c>
      <c r="OQ20" s="522">
        <f t="shared" si="417"/>
        <v>2881</v>
      </c>
      <c r="OR20" s="522">
        <f t="shared" si="418"/>
        <v>3029</v>
      </c>
      <c r="OS20" s="522">
        <f t="shared" si="419"/>
        <v>3205</v>
      </c>
      <c r="OT20" s="522">
        <f t="shared" si="419"/>
        <v>3043</v>
      </c>
    </row>
    <row r="21" spans="1:411" s="12" customFormat="1" x14ac:dyDescent="0.2">
      <c r="A21" s="11" t="s">
        <v>18</v>
      </c>
      <c r="B21" s="34">
        <f t="shared" si="230"/>
        <v>4446</v>
      </c>
      <c r="C21" s="34">
        <f t="shared" si="231"/>
        <v>4724</v>
      </c>
      <c r="D21" s="34">
        <f t="shared" si="232"/>
        <v>4656</v>
      </c>
      <c r="E21" s="34">
        <f t="shared" si="233"/>
        <v>4692</v>
      </c>
      <c r="F21" s="34">
        <f t="shared" si="234"/>
        <v>5014</v>
      </c>
      <c r="G21" s="34">
        <f t="shared" si="235"/>
        <v>5465</v>
      </c>
      <c r="H21" s="34">
        <f t="shared" si="236"/>
        <v>5871</v>
      </c>
      <c r="I21" s="34">
        <f t="shared" si="237"/>
        <v>5920</v>
      </c>
      <c r="J21" s="34">
        <f t="shared" si="238"/>
        <v>6355</v>
      </c>
      <c r="K21" s="34">
        <f t="shared" si="239"/>
        <v>6877</v>
      </c>
      <c r="L21" s="34">
        <f t="shared" si="240"/>
        <v>6781</v>
      </c>
      <c r="M21" s="35">
        <f t="shared" si="241"/>
        <v>90</v>
      </c>
      <c r="N21" s="29">
        <f t="shared" si="242"/>
        <v>87</v>
      </c>
      <c r="O21" s="29">
        <f t="shared" si="243"/>
        <v>104</v>
      </c>
      <c r="P21" s="29">
        <f t="shared" si="244"/>
        <v>111</v>
      </c>
      <c r="Q21" s="29">
        <f t="shared" si="245"/>
        <v>5902</v>
      </c>
      <c r="R21" s="29">
        <f t="shared" si="246"/>
        <v>6661</v>
      </c>
      <c r="S21" s="29">
        <f t="shared" si="247"/>
        <v>6239</v>
      </c>
      <c r="T21" s="29">
        <f t="shared" si="248"/>
        <v>7122</v>
      </c>
      <c r="U21" s="29">
        <f t="shared" si="249"/>
        <v>8125</v>
      </c>
      <c r="V21" s="29">
        <f t="shared" si="250"/>
        <v>9796</v>
      </c>
      <c r="W21" s="29">
        <f t="shared" si="251"/>
        <v>9706</v>
      </c>
      <c r="X21" s="35">
        <f t="shared" si="252"/>
        <v>4536</v>
      </c>
      <c r="Y21" s="29">
        <f t="shared" si="253"/>
        <v>4811</v>
      </c>
      <c r="Z21" s="29">
        <f t="shared" si="254"/>
        <v>4760</v>
      </c>
      <c r="AA21" s="29">
        <f t="shared" si="255"/>
        <v>4803</v>
      </c>
      <c r="AB21" s="29">
        <f t="shared" si="256"/>
        <v>10916</v>
      </c>
      <c r="AC21" s="29">
        <f t="shared" si="257"/>
        <v>12126</v>
      </c>
      <c r="AD21" s="29">
        <f t="shared" si="258"/>
        <v>12110</v>
      </c>
      <c r="AE21" s="29">
        <f t="shared" si="259"/>
        <v>13042</v>
      </c>
      <c r="AF21" s="29">
        <f t="shared" si="260"/>
        <v>14480</v>
      </c>
      <c r="AG21" s="29">
        <f t="shared" si="261"/>
        <v>16673</v>
      </c>
      <c r="AH21" s="29">
        <f t="shared" si="262"/>
        <v>16487</v>
      </c>
      <c r="AI21" s="42">
        <v>1914</v>
      </c>
      <c r="AJ21" s="31">
        <v>2012</v>
      </c>
      <c r="AK21" s="31">
        <v>1989</v>
      </c>
      <c r="AL21" s="31">
        <v>1945</v>
      </c>
      <c r="AM21" s="32">
        <v>1881</v>
      </c>
      <c r="AN21" s="32">
        <v>2073</v>
      </c>
      <c r="AO21" s="32">
        <v>2207</v>
      </c>
      <c r="AP21" s="32">
        <v>2202</v>
      </c>
      <c r="AQ21" s="32">
        <v>2386</v>
      </c>
      <c r="AR21" s="32">
        <v>2502</v>
      </c>
      <c r="AS21" s="32">
        <v>2373</v>
      </c>
      <c r="AT21" s="42">
        <v>13</v>
      </c>
      <c r="AU21" s="32">
        <v>8</v>
      </c>
      <c r="AV21" s="32">
        <v>29</v>
      </c>
      <c r="AW21" s="32">
        <v>37</v>
      </c>
      <c r="AX21" s="32">
        <v>5841</v>
      </c>
      <c r="AY21" s="32">
        <v>6608</v>
      </c>
      <c r="AZ21" s="32">
        <v>6174</v>
      </c>
      <c r="BA21" s="32">
        <v>7039</v>
      </c>
      <c r="BB21" s="32">
        <v>7914</v>
      </c>
      <c r="BC21" s="32">
        <v>7039</v>
      </c>
      <c r="BD21" s="32">
        <v>6550</v>
      </c>
      <c r="BE21" s="33">
        <f t="shared" si="263"/>
        <v>1927</v>
      </c>
      <c r="BF21" s="30">
        <f t="shared" si="264"/>
        <v>2020</v>
      </c>
      <c r="BG21" s="30">
        <f t="shared" si="265"/>
        <v>2018</v>
      </c>
      <c r="BH21" s="30">
        <f t="shared" si="266"/>
        <v>1982</v>
      </c>
      <c r="BI21" s="30">
        <f t="shared" si="267"/>
        <v>7722</v>
      </c>
      <c r="BJ21" s="30">
        <f t="shared" si="268"/>
        <v>8681</v>
      </c>
      <c r="BK21" s="30">
        <f t="shared" si="269"/>
        <v>8381</v>
      </c>
      <c r="BL21" s="30">
        <f t="shared" si="270"/>
        <v>9241</v>
      </c>
      <c r="BM21" s="30">
        <f t="shared" si="271"/>
        <v>10300</v>
      </c>
      <c r="BN21" s="30">
        <f t="shared" si="272"/>
        <v>9541</v>
      </c>
      <c r="BO21" s="30">
        <f t="shared" si="272"/>
        <v>8923</v>
      </c>
      <c r="BP21" s="117">
        <f t="shared" si="273"/>
        <v>13</v>
      </c>
      <c r="BQ21" s="118">
        <f t="shared" si="274"/>
        <v>8</v>
      </c>
      <c r="BR21" s="118">
        <f t="shared" si="275"/>
        <v>29</v>
      </c>
      <c r="BS21" s="118">
        <f t="shared" si="276"/>
        <v>37</v>
      </c>
      <c r="BT21" s="118">
        <f t="shared" si="277"/>
        <v>5841</v>
      </c>
      <c r="BU21" s="118">
        <f t="shared" si="278"/>
        <v>6608</v>
      </c>
      <c r="BV21" s="118">
        <f t="shared" si="279"/>
        <v>6174</v>
      </c>
      <c r="BW21" s="118">
        <f t="shared" si="280"/>
        <v>7039</v>
      </c>
      <c r="BX21" s="118">
        <f t="shared" si="281"/>
        <v>7914</v>
      </c>
      <c r="BY21" s="118">
        <f t="shared" si="282"/>
        <v>7039</v>
      </c>
      <c r="BZ21" s="118">
        <f t="shared" si="283"/>
        <v>6550</v>
      </c>
      <c r="CA21" s="119">
        <f t="shared" si="284"/>
        <v>6.7920585161964468E-3</v>
      </c>
      <c r="CB21" s="120">
        <f t="shared" si="285"/>
        <v>3.9761431411530811E-3</v>
      </c>
      <c r="CC21" s="120">
        <f t="shared" si="286"/>
        <v>1.4580191050779286E-2</v>
      </c>
      <c r="CD21" s="120">
        <f t="shared" si="287"/>
        <v>1.9023136246786632E-2</v>
      </c>
      <c r="CE21" s="120">
        <f t="shared" si="288"/>
        <v>3.1052631578947367</v>
      </c>
      <c r="CF21" s="120">
        <f t="shared" si="289"/>
        <v>3.1876507477086347</v>
      </c>
      <c r="CG21" s="120">
        <f t="shared" si="290"/>
        <v>2.7974626189397371</v>
      </c>
      <c r="CH21" s="120">
        <f t="shared" si="291"/>
        <v>3.1966394187102636</v>
      </c>
      <c r="CI21" s="120">
        <f t="shared" si="292"/>
        <v>3.3168482816429172</v>
      </c>
      <c r="CJ21" s="120">
        <f t="shared" si="293"/>
        <v>2.8133493205435651</v>
      </c>
      <c r="CK21" s="120">
        <f t="shared" si="293"/>
        <v>2.760219131900548</v>
      </c>
      <c r="CL21" s="70" t="s">
        <v>36</v>
      </c>
      <c r="CM21" s="39" t="s">
        <v>36</v>
      </c>
      <c r="CN21" s="39" t="s">
        <v>36</v>
      </c>
      <c r="CO21" s="39" t="s">
        <v>36</v>
      </c>
      <c r="CP21" s="14" t="s">
        <v>36</v>
      </c>
      <c r="CQ21" s="14" t="s">
        <v>36</v>
      </c>
      <c r="CR21" s="14" t="s">
        <v>36</v>
      </c>
      <c r="CS21" s="14" t="s">
        <v>36</v>
      </c>
      <c r="CT21" s="14" t="s">
        <v>36</v>
      </c>
      <c r="CU21" s="14" t="s">
        <v>36</v>
      </c>
      <c r="CV21" s="14" t="s">
        <v>36</v>
      </c>
      <c r="CW21" s="42">
        <v>0</v>
      </c>
      <c r="CX21" s="32">
        <v>0</v>
      </c>
      <c r="CY21" s="32"/>
      <c r="CZ21" s="32"/>
      <c r="DA21" s="32">
        <v>0</v>
      </c>
      <c r="DB21" s="32">
        <v>0</v>
      </c>
      <c r="DC21" s="32"/>
      <c r="DD21" s="32"/>
      <c r="DE21" s="30"/>
      <c r="DF21" s="444"/>
      <c r="DG21" s="444"/>
      <c r="DH21" s="33">
        <f t="shared" si="294"/>
        <v>0</v>
      </c>
      <c r="DI21" s="30">
        <f t="shared" si="295"/>
        <v>0</v>
      </c>
      <c r="DJ21" s="30">
        <f t="shared" si="296"/>
        <v>0</v>
      </c>
      <c r="DK21" s="30">
        <f t="shared" si="297"/>
        <v>0</v>
      </c>
      <c r="DL21" s="30">
        <f t="shared" si="298"/>
        <v>0</v>
      </c>
      <c r="DM21" s="30">
        <f t="shared" si="299"/>
        <v>0</v>
      </c>
      <c r="DN21" s="30">
        <f t="shared" si="300"/>
        <v>0</v>
      </c>
      <c r="DO21" s="30">
        <f t="shared" si="301"/>
        <v>0</v>
      </c>
      <c r="DP21" s="30">
        <f t="shared" si="302"/>
        <v>0</v>
      </c>
      <c r="DQ21" s="30">
        <f t="shared" si="303"/>
        <v>0</v>
      </c>
      <c r="DR21" s="30">
        <f t="shared" si="303"/>
        <v>0</v>
      </c>
      <c r="DS21" s="461">
        <v>69</v>
      </c>
      <c r="DT21" s="444">
        <v>69</v>
      </c>
      <c r="DU21" s="462">
        <v>38</v>
      </c>
      <c r="DV21" s="462">
        <v>36</v>
      </c>
      <c r="DW21" s="468">
        <f t="shared" si="304"/>
        <v>107</v>
      </c>
      <c r="DX21" s="468">
        <f t="shared" si="304"/>
        <v>105</v>
      </c>
      <c r="DY21" s="461">
        <v>462</v>
      </c>
      <c r="DZ21" s="444">
        <v>479</v>
      </c>
      <c r="EA21" s="462">
        <v>722</v>
      </c>
      <c r="EB21" s="462">
        <v>1030</v>
      </c>
      <c r="EC21" s="468">
        <f t="shared" si="305"/>
        <v>1184</v>
      </c>
      <c r="ED21" s="468">
        <f t="shared" si="305"/>
        <v>1509</v>
      </c>
      <c r="EE21" s="461">
        <v>1574</v>
      </c>
      <c r="EF21" s="444">
        <v>1583</v>
      </c>
      <c r="EG21" s="462">
        <v>202</v>
      </c>
      <c r="EH21" s="462">
        <v>222</v>
      </c>
      <c r="EI21" s="468">
        <f t="shared" si="306"/>
        <v>1776</v>
      </c>
      <c r="EJ21" s="468">
        <f t="shared" si="306"/>
        <v>1805</v>
      </c>
      <c r="EK21" s="461">
        <v>259</v>
      </c>
      <c r="EL21" s="444">
        <v>267</v>
      </c>
      <c r="EM21" s="462">
        <v>199</v>
      </c>
      <c r="EN21" s="462">
        <v>277</v>
      </c>
      <c r="EO21" s="468">
        <f t="shared" si="307"/>
        <v>458</v>
      </c>
      <c r="EP21" s="468">
        <f t="shared" si="307"/>
        <v>544</v>
      </c>
      <c r="EQ21" s="461">
        <v>295</v>
      </c>
      <c r="ER21" s="444">
        <v>319</v>
      </c>
      <c r="ES21" s="462">
        <v>58</v>
      </c>
      <c r="ET21" s="462">
        <v>74</v>
      </c>
      <c r="EU21" s="468">
        <f t="shared" si="308"/>
        <v>353</v>
      </c>
      <c r="EV21" s="468">
        <f t="shared" si="308"/>
        <v>393</v>
      </c>
      <c r="EW21" s="461">
        <v>134</v>
      </c>
      <c r="EX21" s="444">
        <v>141</v>
      </c>
      <c r="EY21" s="462">
        <v>163</v>
      </c>
      <c r="EZ21" s="462">
        <v>201</v>
      </c>
      <c r="FA21" s="468">
        <f t="shared" si="309"/>
        <v>297</v>
      </c>
      <c r="FB21" s="468">
        <f t="shared" si="309"/>
        <v>342</v>
      </c>
      <c r="FC21" s="461">
        <v>3</v>
      </c>
      <c r="FD21" s="444">
        <v>3</v>
      </c>
      <c r="FE21" s="462">
        <v>10</v>
      </c>
      <c r="FF21" s="462">
        <v>20</v>
      </c>
      <c r="FG21" s="468">
        <f t="shared" si="310"/>
        <v>13</v>
      </c>
      <c r="FH21" s="468">
        <f t="shared" si="311"/>
        <v>23</v>
      </c>
      <c r="FI21" s="461">
        <v>291</v>
      </c>
      <c r="FJ21" s="444">
        <v>281</v>
      </c>
      <c r="FK21" s="462">
        <v>310</v>
      </c>
      <c r="FL21" s="462">
        <v>316</v>
      </c>
      <c r="FM21" s="468">
        <f t="shared" si="312"/>
        <v>601</v>
      </c>
      <c r="FN21" s="468">
        <f t="shared" si="312"/>
        <v>597</v>
      </c>
      <c r="FO21" s="461">
        <v>8</v>
      </c>
      <c r="FP21" s="444">
        <v>4</v>
      </c>
      <c r="FQ21" s="462">
        <v>22</v>
      </c>
      <c r="FR21" s="462">
        <v>16</v>
      </c>
      <c r="FS21" s="468">
        <f t="shared" si="313"/>
        <v>30</v>
      </c>
      <c r="FT21" s="468">
        <f t="shared" si="313"/>
        <v>20</v>
      </c>
      <c r="FU21" s="461">
        <v>1007</v>
      </c>
      <c r="FV21" s="444">
        <v>988</v>
      </c>
      <c r="FW21" s="462">
        <v>913</v>
      </c>
      <c r="FX21" s="462">
        <v>843</v>
      </c>
      <c r="FY21" s="468">
        <f t="shared" si="314"/>
        <v>1920</v>
      </c>
      <c r="FZ21" s="468">
        <f t="shared" si="314"/>
        <v>1831</v>
      </c>
      <c r="GA21" s="461">
        <v>255</v>
      </c>
      <c r="GB21" s="444">
        <v>257</v>
      </c>
      <c r="GC21" s="462">
        <v>100</v>
      </c>
      <c r="GD21" s="462">
        <v>95</v>
      </c>
      <c r="GE21" s="468">
        <f t="shared" si="315"/>
        <v>355</v>
      </c>
      <c r="GF21" s="468">
        <f t="shared" si="315"/>
        <v>352</v>
      </c>
      <c r="GG21" s="461">
        <v>18</v>
      </c>
      <c r="GH21" s="444">
        <v>17</v>
      </c>
      <c r="GI21" s="462">
        <v>20</v>
      </c>
      <c r="GJ21" s="462">
        <v>26</v>
      </c>
      <c r="GK21" s="327">
        <f t="shared" si="316"/>
        <v>38</v>
      </c>
      <c r="GL21" s="327">
        <f t="shared" si="316"/>
        <v>43</v>
      </c>
      <c r="GM21" s="533">
        <v>319</v>
      </c>
      <c r="GN21" s="519">
        <v>378</v>
      </c>
      <c r="GO21" s="519">
        <v>366</v>
      </c>
      <c r="GP21" s="519">
        <v>385</v>
      </c>
      <c r="GQ21" s="504">
        <v>512</v>
      </c>
      <c r="GR21" s="504">
        <v>538</v>
      </c>
      <c r="GS21" s="504">
        <v>597</v>
      </c>
      <c r="GT21" s="504">
        <v>579</v>
      </c>
      <c r="GU21" s="504">
        <v>617</v>
      </c>
      <c r="GV21" s="533">
        <v>0</v>
      </c>
      <c r="GW21" s="504">
        <v>1</v>
      </c>
      <c r="GX21" s="504">
        <v>2</v>
      </c>
      <c r="GY21" s="504">
        <v>1</v>
      </c>
      <c r="GZ21" s="504">
        <v>3</v>
      </c>
      <c r="HA21" s="504">
        <v>0</v>
      </c>
      <c r="HB21" s="504"/>
      <c r="HC21" s="504">
        <v>1</v>
      </c>
      <c r="HD21" s="504">
        <v>4</v>
      </c>
      <c r="HE21" s="534">
        <f t="shared" si="317"/>
        <v>319</v>
      </c>
      <c r="HF21" s="522">
        <f t="shared" si="318"/>
        <v>379</v>
      </c>
      <c r="HG21" s="522">
        <f t="shared" si="319"/>
        <v>368</v>
      </c>
      <c r="HH21" s="522">
        <f t="shared" si="320"/>
        <v>386</v>
      </c>
      <c r="HI21" s="522">
        <f t="shared" si="321"/>
        <v>515</v>
      </c>
      <c r="HJ21" s="522">
        <f t="shared" si="322"/>
        <v>538</v>
      </c>
      <c r="HK21" s="522">
        <f t="shared" si="323"/>
        <v>597</v>
      </c>
      <c r="HL21" s="522">
        <f t="shared" si="324"/>
        <v>580</v>
      </c>
      <c r="HM21" s="522">
        <f t="shared" si="325"/>
        <v>621</v>
      </c>
      <c r="HN21" s="534">
        <f t="shared" si="420"/>
        <v>1003</v>
      </c>
      <c r="HO21" s="523">
        <f t="shared" si="420"/>
        <v>1143</v>
      </c>
      <c r="HP21" s="523">
        <f t="shared" si="420"/>
        <v>1247</v>
      </c>
      <c r="HQ21" s="523">
        <f t="shared" si="420"/>
        <v>1352</v>
      </c>
      <c r="HR21" s="535">
        <f t="shared" si="420"/>
        <v>1762</v>
      </c>
      <c r="HS21" s="535">
        <f t="shared" si="420"/>
        <v>1914</v>
      </c>
      <c r="HT21" s="535">
        <f t="shared" si="420"/>
        <v>2073</v>
      </c>
      <c r="HU21" s="535">
        <f t="shared" si="420"/>
        <v>2099</v>
      </c>
      <c r="HV21" s="535">
        <f t="shared" si="420"/>
        <v>2265</v>
      </c>
      <c r="HW21" s="534">
        <f t="shared" si="420"/>
        <v>32</v>
      </c>
      <c r="HX21" s="522">
        <f t="shared" si="420"/>
        <v>30</v>
      </c>
      <c r="HY21" s="522">
        <f t="shared" si="420"/>
        <v>27</v>
      </c>
      <c r="HZ21" s="522">
        <f t="shared" si="420"/>
        <v>26</v>
      </c>
      <c r="IA21" s="522">
        <f t="shared" si="420"/>
        <v>7</v>
      </c>
      <c r="IB21" s="522">
        <f t="shared" si="420"/>
        <v>31</v>
      </c>
      <c r="IC21" s="522">
        <f t="shared" si="420"/>
        <v>38</v>
      </c>
      <c r="ID21" s="522">
        <f t="shared" si="421"/>
        <v>59</v>
      </c>
      <c r="IE21" s="522">
        <f t="shared" si="421"/>
        <v>97</v>
      </c>
      <c r="IF21" s="534">
        <f t="shared" si="344"/>
        <v>1035</v>
      </c>
      <c r="IG21" s="522">
        <f t="shared" si="345"/>
        <v>1173</v>
      </c>
      <c r="IH21" s="522">
        <f t="shared" si="346"/>
        <v>1274</v>
      </c>
      <c r="II21" s="522">
        <f t="shared" si="347"/>
        <v>1378</v>
      </c>
      <c r="IJ21" s="522">
        <f t="shared" si="348"/>
        <v>1769</v>
      </c>
      <c r="IK21" s="522">
        <f t="shared" si="349"/>
        <v>1945</v>
      </c>
      <c r="IL21" s="522">
        <f t="shared" si="350"/>
        <v>2111</v>
      </c>
      <c r="IM21" s="522">
        <f t="shared" si="351"/>
        <v>2158</v>
      </c>
      <c r="IN21" s="522">
        <f t="shared" si="352"/>
        <v>2362</v>
      </c>
      <c r="IO21" s="533">
        <v>474</v>
      </c>
      <c r="IP21" s="519">
        <v>526</v>
      </c>
      <c r="IQ21" s="519">
        <v>582</v>
      </c>
      <c r="IR21" s="519">
        <v>629</v>
      </c>
      <c r="IS21" s="504">
        <v>784</v>
      </c>
      <c r="IT21" s="504">
        <v>835</v>
      </c>
      <c r="IU21" s="504">
        <v>892</v>
      </c>
      <c r="IV21" s="504">
        <v>934</v>
      </c>
      <c r="IW21" s="504">
        <v>1039</v>
      </c>
      <c r="IX21" s="533">
        <v>9</v>
      </c>
      <c r="IY21" s="504">
        <v>13</v>
      </c>
      <c r="IZ21" s="504">
        <v>12</v>
      </c>
      <c r="JA21" s="504">
        <v>11</v>
      </c>
      <c r="JB21" s="504">
        <v>0</v>
      </c>
      <c r="JC21" s="504">
        <v>2</v>
      </c>
      <c r="JD21" s="504">
        <v>3</v>
      </c>
      <c r="JE21" s="504">
        <v>6</v>
      </c>
      <c r="JF21" s="504">
        <v>25</v>
      </c>
      <c r="JG21" s="534">
        <f t="shared" si="353"/>
        <v>483</v>
      </c>
      <c r="JH21" s="522">
        <f t="shared" si="354"/>
        <v>539</v>
      </c>
      <c r="JI21" s="522">
        <f t="shared" si="355"/>
        <v>594</v>
      </c>
      <c r="JJ21" s="522">
        <f t="shared" si="356"/>
        <v>640</v>
      </c>
      <c r="JK21" s="522">
        <f t="shared" si="357"/>
        <v>784</v>
      </c>
      <c r="JL21" s="522">
        <f t="shared" si="358"/>
        <v>837</v>
      </c>
      <c r="JM21" s="522">
        <f t="shared" si="359"/>
        <v>895</v>
      </c>
      <c r="JN21" s="522">
        <f t="shared" si="360"/>
        <v>940</v>
      </c>
      <c r="JO21" s="522">
        <f t="shared" si="360"/>
        <v>1064</v>
      </c>
      <c r="JP21" s="533">
        <v>529</v>
      </c>
      <c r="JQ21" s="519">
        <v>617</v>
      </c>
      <c r="JR21" s="519">
        <v>665</v>
      </c>
      <c r="JS21" s="519">
        <v>723</v>
      </c>
      <c r="JT21" s="504">
        <v>978</v>
      </c>
      <c r="JU21" s="504">
        <v>1079</v>
      </c>
      <c r="JV21" s="504">
        <v>1181</v>
      </c>
      <c r="JW21" s="504">
        <v>1165</v>
      </c>
      <c r="JX21" s="504">
        <v>1226</v>
      </c>
      <c r="JY21" s="533">
        <v>23</v>
      </c>
      <c r="JZ21" s="504">
        <v>17</v>
      </c>
      <c r="KA21" s="504">
        <v>15</v>
      </c>
      <c r="KB21" s="504">
        <v>15</v>
      </c>
      <c r="KC21" s="504">
        <v>7</v>
      </c>
      <c r="KD21" s="504">
        <v>29</v>
      </c>
      <c r="KE21" s="504">
        <v>35</v>
      </c>
      <c r="KF21" s="504">
        <v>53</v>
      </c>
      <c r="KG21" s="504">
        <v>72</v>
      </c>
      <c r="KH21" s="534">
        <f t="shared" si="361"/>
        <v>552</v>
      </c>
      <c r="KI21" s="522">
        <f t="shared" si="362"/>
        <v>634</v>
      </c>
      <c r="KJ21" s="522">
        <f t="shared" si="363"/>
        <v>680</v>
      </c>
      <c r="KK21" s="522">
        <f t="shared" si="364"/>
        <v>738</v>
      </c>
      <c r="KL21" s="522">
        <f t="shared" si="365"/>
        <v>985</v>
      </c>
      <c r="KM21" s="522">
        <f t="shared" si="366"/>
        <v>1108</v>
      </c>
      <c r="KN21" s="522">
        <f t="shared" si="367"/>
        <v>1216</v>
      </c>
      <c r="KO21" s="522">
        <f t="shared" si="368"/>
        <v>1218</v>
      </c>
      <c r="KP21" s="522">
        <f t="shared" si="368"/>
        <v>1298</v>
      </c>
      <c r="KQ21" s="534">
        <f t="shared" si="422"/>
        <v>1210</v>
      </c>
      <c r="KR21" s="523">
        <f t="shared" si="422"/>
        <v>1191</v>
      </c>
      <c r="KS21" s="523">
        <f t="shared" si="422"/>
        <v>1054</v>
      </c>
      <c r="KT21" s="523">
        <f t="shared" si="422"/>
        <v>1010</v>
      </c>
      <c r="KU21" s="535">
        <f t="shared" si="422"/>
        <v>859</v>
      </c>
      <c r="KV21" s="535">
        <f t="shared" si="422"/>
        <v>940</v>
      </c>
      <c r="KW21" s="535">
        <f t="shared" si="422"/>
        <v>994</v>
      </c>
      <c r="KX21" s="535">
        <f t="shared" si="422"/>
        <v>1040</v>
      </c>
      <c r="KY21" s="535">
        <f t="shared" si="422"/>
        <v>1087</v>
      </c>
      <c r="KZ21" s="534">
        <f t="shared" si="422"/>
        <v>45</v>
      </c>
      <c r="LA21" s="522">
        <f t="shared" si="422"/>
        <v>48</v>
      </c>
      <c r="LB21" s="522">
        <f t="shared" si="422"/>
        <v>46</v>
      </c>
      <c r="LC21" s="522">
        <f t="shared" si="422"/>
        <v>47</v>
      </c>
      <c r="LD21" s="522">
        <f t="shared" si="422"/>
        <v>51</v>
      </c>
      <c r="LE21" s="522">
        <f t="shared" si="422"/>
        <v>22</v>
      </c>
      <c r="LF21" s="522">
        <f t="shared" si="422"/>
        <v>27</v>
      </c>
      <c r="LG21" s="522">
        <f t="shared" si="423"/>
        <v>23</v>
      </c>
      <c r="LH21" s="522">
        <f t="shared" si="423"/>
        <v>110</v>
      </c>
      <c r="LI21" s="534">
        <f t="shared" si="387"/>
        <v>1255</v>
      </c>
      <c r="LJ21" s="522">
        <f t="shared" si="388"/>
        <v>1239</v>
      </c>
      <c r="LK21" s="522">
        <f t="shared" si="389"/>
        <v>1100</v>
      </c>
      <c r="LL21" s="522">
        <f t="shared" si="390"/>
        <v>1057</v>
      </c>
      <c r="LM21" s="522">
        <f t="shared" si="391"/>
        <v>910</v>
      </c>
      <c r="LN21" s="522">
        <f t="shared" si="392"/>
        <v>962</v>
      </c>
      <c r="LO21" s="522">
        <f t="shared" si="393"/>
        <v>1021</v>
      </c>
      <c r="LP21" s="522">
        <f t="shared" si="394"/>
        <v>1063</v>
      </c>
      <c r="LQ21" s="522">
        <f t="shared" si="395"/>
        <v>1197</v>
      </c>
      <c r="LR21" s="533">
        <v>751</v>
      </c>
      <c r="LS21" s="519">
        <v>732</v>
      </c>
      <c r="LT21" s="519">
        <v>665</v>
      </c>
      <c r="LU21" s="519">
        <v>593</v>
      </c>
      <c r="LV21" s="504">
        <v>408</v>
      </c>
      <c r="LW21" s="504">
        <v>452</v>
      </c>
      <c r="LX21" s="504">
        <v>482</v>
      </c>
      <c r="LY21" s="504">
        <v>492</v>
      </c>
      <c r="LZ21" s="504">
        <v>509</v>
      </c>
      <c r="MA21" s="533">
        <v>39</v>
      </c>
      <c r="MB21" s="504">
        <v>42</v>
      </c>
      <c r="MC21" s="504">
        <v>37</v>
      </c>
      <c r="MD21" s="504">
        <v>41</v>
      </c>
      <c r="ME21" s="504">
        <v>29</v>
      </c>
      <c r="MF21" s="504">
        <v>21</v>
      </c>
      <c r="MG21" s="504">
        <v>25</v>
      </c>
      <c r="MH21" s="504">
        <v>19</v>
      </c>
      <c r="MI21" s="504">
        <v>74</v>
      </c>
      <c r="MJ21" s="534">
        <f t="shared" si="396"/>
        <v>790</v>
      </c>
      <c r="MK21" s="522">
        <f t="shared" si="397"/>
        <v>774</v>
      </c>
      <c r="ML21" s="522">
        <f t="shared" si="398"/>
        <v>702</v>
      </c>
      <c r="MM21" s="522">
        <f t="shared" si="399"/>
        <v>634</v>
      </c>
      <c r="MN21" s="522">
        <f t="shared" si="400"/>
        <v>437</v>
      </c>
      <c r="MO21" s="522">
        <f t="shared" si="401"/>
        <v>473</v>
      </c>
      <c r="MP21" s="522">
        <f t="shared" si="402"/>
        <v>507</v>
      </c>
      <c r="MQ21" s="522">
        <f t="shared" si="403"/>
        <v>511</v>
      </c>
      <c r="MR21" s="522">
        <f t="shared" si="403"/>
        <v>583</v>
      </c>
      <c r="MS21" s="533">
        <v>171</v>
      </c>
      <c r="MT21" s="519">
        <v>181</v>
      </c>
      <c r="MU21" s="519">
        <v>172</v>
      </c>
      <c r="MV21" s="519">
        <v>206</v>
      </c>
      <c r="MW21" s="504">
        <v>233</v>
      </c>
      <c r="MX21" s="504">
        <v>240</v>
      </c>
      <c r="MY21" s="504">
        <v>230</v>
      </c>
      <c r="MZ21" s="504">
        <v>215</v>
      </c>
      <c r="NA21" s="504">
        <v>213</v>
      </c>
      <c r="NB21" s="533">
        <v>2</v>
      </c>
      <c r="NC21" s="504">
        <v>4</v>
      </c>
      <c r="ND21" s="504">
        <v>4</v>
      </c>
      <c r="NE21" s="504">
        <v>3</v>
      </c>
      <c r="NF21" s="504">
        <v>20</v>
      </c>
      <c r="NG21" s="504">
        <v>1</v>
      </c>
      <c r="NH21" s="504">
        <v>2</v>
      </c>
      <c r="NI21" s="504">
        <v>2</v>
      </c>
      <c r="NJ21" s="504">
        <v>5</v>
      </c>
      <c r="NK21" s="534">
        <f t="shared" si="404"/>
        <v>173</v>
      </c>
      <c r="NL21" s="522">
        <f t="shared" si="405"/>
        <v>185</v>
      </c>
      <c r="NM21" s="522">
        <f t="shared" si="406"/>
        <v>176</v>
      </c>
      <c r="NN21" s="522">
        <f t="shared" si="407"/>
        <v>209</v>
      </c>
      <c r="NO21" s="522">
        <f t="shared" si="408"/>
        <v>253</v>
      </c>
      <c r="NP21" s="522">
        <f t="shared" si="409"/>
        <v>241</v>
      </c>
      <c r="NQ21" s="522">
        <f t="shared" si="410"/>
        <v>232</v>
      </c>
      <c r="NR21" s="522">
        <f t="shared" si="411"/>
        <v>217</v>
      </c>
      <c r="NS21" s="522">
        <f t="shared" si="411"/>
        <v>218</v>
      </c>
      <c r="NT21" s="533">
        <v>288</v>
      </c>
      <c r="NU21" s="519">
        <v>278</v>
      </c>
      <c r="NV21" s="519">
        <v>217</v>
      </c>
      <c r="NW21" s="519">
        <v>211</v>
      </c>
      <c r="NX21" s="504">
        <v>218</v>
      </c>
      <c r="NY21" s="504">
        <v>248</v>
      </c>
      <c r="NZ21" s="504">
        <v>282</v>
      </c>
      <c r="OA21" s="504">
        <v>333</v>
      </c>
      <c r="OB21" s="522">
        <v>365</v>
      </c>
      <c r="OC21" s="533">
        <v>4</v>
      </c>
      <c r="OD21" s="504">
        <v>2</v>
      </c>
      <c r="OE21" s="504">
        <v>5</v>
      </c>
      <c r="OF21" s="504">
        <v>3</v>
      </c>
      <c r="OG21" s="504">
        <v>2</v>
      </c>
      <c r="OH21" s="504">
        <v>0</v>
      </c>
      <c r="OI21" s="504"/>
      <c r="OJ21" s="504">
        <v>2</v>
      </c>
      <c r="OK21" s="522">
        <v>31</v>
      </c>
      <c r="OL21" s="534">
        <f t="shared" si="412"/>
        <v>292</v>
      </c>
      <c r="OM21" s="522">
        <f t="shared" si="413"/>
        <v>280</v>
      </c>
      <c r="ON21" s="522">
        <f t="shared" si="414"/>
        <v>222</v>
      </c>
      <c r="OO21" s="522">
        <f t="shared" si="415"/>
        <v>214</v>
      </c>
      <c r="OP21" s="522">
        <f t="shared" si="416"/>
        <v>220</v>
      </c>
      <c r="OQ21" s="522">
        <f t="shared" si="417"/>
        <v>248</v>
      </c>
      <c r="OR21" s="522">
        <f t="shared" si="418"/>
        <v>282</v>
      </c>
      <c r="OS21" s="522">
        <f t="shared" si="419"/>
        <v>335</v>
      </c>
      <c r="OT21" s="522">
        <f t="shared" si="419"/>
        <v>396</v>
      </c>
    </row>
    <row r="22" spans="1:411" s="12" customFormat="1" x14ac:dyDescent="0.2">
      <c r="A22" s="13" t="s">
        <v>19</v>
      </c>
      <c r="B22" s="121">
        <f t="shared" si="230"/>
        <v>447</v>
      </c>
      <c r="C22" s="121">
        <f t="shared" si="231"/>
        <v>450</v>
      </c>
      <c r="D22" s="121">
        <f t="shared" si="232"/>
        <v>469</v>
      </c>
      <c r="E22" s="121">
        <f t="shared" si="233"/>
        <v>476</v>
      </c>
      <c r="F22" s="121">
        <f t="shared" si="234"/>
        <v>620</v>
      </c>
      <c r="G22" s="121">
        <f t="shared" si="235"/>
        <v>922</v>
      </c>
      <c r="H22" s="121">
        <f t="shared" si="236"/>
        <v>990</v>
      </c>
      <c r="I22" s="121">
        <f t="shared" si="237"/>
        <v>1250</v>
      </c>
      <c r="J22" s="121">
        <f t="shared" si="238"/>
        <v>1324</v>
      </c>
      <c r="K22" s="121">
        <f t="shared" si="239"/>
        <v>1360</v>
      </c>
      <c r="L22" s="121">
        <f t="shared" si="240"/>
        <v>1389</v>
      </c>
      <c r="M22" s="122">
        <f t="shared" si="241"/>
        <v>282</v>
      </c>
      <c r="N22" s="121">
        <f t="shared" si="242"/>
        <v>234</v>
      </c>
      <c r="O22" s="121">
        <f t="shared" si="243"/>
        <v>343</v>
      </c>
      <c r="P22" s="121">
        <f t="shared" si="244"/>
        <v>326</v>
      </c>
      <c r="Q22" s="121">
        <f t="shared" si="245"/>
        <v>539</v>
      </c>
      <c r="R22" s="121">
        <f t="shared" si="246"/>
        <v>939</v>
      </c>
      <c r="S22" s="121">
        <f t="shared" si="247"/>
        <v>875</v>
      </c>
      <c r="T22" s="121">
        <f t="shared" si="248"/>
        <v>1192</v>
      </c>
      <c r="U22" s="121">
        <f t="shared" si="249"/>
        <v>1223</v>
      </c>
      <c r="V22" s="121">
        <f t="shared" si="250"/>
        <v>1262</v>
      </c>
      <c r="W22" s="121">
        <f t="shared" si="251"/>
        <v>929</v>
      </c>
      <c r="X22" s="122">
        <f t="shared" si="252"/>
        <v>729</v>
      </c>
      <c r="Y22" s="121">
        <f t="shared" si="253"/>
        <v>684</v>
      </c>
      <c r="Z22" s="121">
        <f t="shared" si="254"/>
        <v>812</v>
      </c>
      <c r="AA22" s="121">
        <f t="shared" si="255"/>
        <v>802</v>
      </c>
      <c r="AB22" s="121">
        <f t="shared" si="256"/>
        <v>1159</v>
      </c>
      <c r="AC22" s="121">
        <f t="shared" si="257"/>
        <v>1861</v>
      </c>
      <c r="AD22" s="121">
        <f t="shared" si="258"/>
        <v>1865</v>
      </c>
      <c r="AE22" s="121">
        <f t="shared" si="259"/>
        <v>2442</v>
      </c>
      <c r="AF22" s="121">
        <f t="shared" si="260"/>
        <v>2547</v>
      </c>
      <c r="AG22" s="121">
        <f t="shared" si="261"/>
        <v>2622</v>
      </c>
      <c r="AH22" s="121">
        <f t="shared" si="262"/>
        <v>2318</v>
      </c>
      <c r="AI22" s="136">
        <v>153</v>
      </c>
      <c r="AJ22" s="137">
        <v>165</v>
      </c>
      <c r="AK22" s="137">
        <v>162</v>
      </c>
      <c r="AL22" s="137">
        <v>180</v>
      </c>
      <c r="AM22" s="137">
        <v>225</v>
      </c>
      <c r="AN22" s="137">
        <v>451</v>
      </c>
      <c r="AO22" s="137">
        <v>427</v>
      </c>
      <c r="AP22" s="137">
        <v>571</v>
      </c>
      <c r="AQ22" s="137">
        <v>606</v>
      </c>
      <c r="AR22" s="137">
        <v>645</v>
      </c>
      <c r="AS22" s="137">
        <v>616</v>
      </c>
      <c r="AT22" s="136">
        <v>255</v>
      </c>
      <c r="AU22" s="137">
        <v>206</v>
      </c>
      <c r="AV22" s="137">
        <v>296</v>
      </c>
      <c r="AW22" s="137">
        <v>246</v>
      </c>
      <c r="AX22" s="137">
        <v>462</v>
      </c>
      <c r="AY22" s="137">
        <v>891</v>
      </c>
      <c r="AZ22" s="137">
        <v>820</v>
      </c>
      <c r="BA22" s="137">
        <v>1100</v>
      </c>
      <c r="BB22" s="137">
        <v>1148</v>
      </c>
      <c r="BC22" s="137">
        <v>1100</v>
      </c>
      <c r="BD22" s="137">
        <v>830</v>
      </c>
      <c r="BE22" s="142">
        <f t="shared" si="263"/>
        <v>408</v>
      </c>
      <c r="BF22" s="143">
        <f t="shared" si="264"/>
        <v>371</v>
      </c>
      <c r="BG22" s="143">
        <f t="shared" si="265"/>
        <v>458</v>
      </c>
      <c r="BH22" s="143">
        <f t="shared" si="266"/>
        <v>426</v>
      </c>
      <c r="BI22" s="143">
        <f t="shared" si="267"/>
        <v>687</v>
      </c>
      <c r="BJ22" s="143">
        <f t="shared" si="268"/>
        <v>1342</v>
      </c>
      <c r="BK22" s="143">
        <f t="shared" si="269"/>
        <v>1247</v>
      </c>
      <c r="BL22" s="143">
        <f t="shared" si="270"/>
        <v>1671</v>
      </c>
      <c r="BM22" s="143">
        <f t="shared" si="271"/>
        <v>1754</v>
      </c>
      <c r="BN22" s="143">
        <f t="shared" si="272"/>
        <v>1745</v>
      </c>
      <c r="BO22" s="143">
        <f t="shared" si="272"/>
        <v>1446</v>
      </c>
      <c r="BP22" s="131">
        <f t="shared" si="273"/>
        <v>255</v>
      </c>
      <c r="BQ22" s="132">
        <f t="shared" si="274"/>
        <v>206</v>
      </c>
      <c r="BR22" s="132">
        <f t="shared" si="275"/>
        <v>296</v>
      </c>
      <c r="BS22" s="132">
        <f t="shared" si="276"/>
        <v>246</v>
      </c>
      <c r="BT22" s="132">
        <f t="shared" si="277"/>
        <v>462</v>
      </c>
      <c r="BU22" s="132">
        <f t="shared" si="278"/>
        <v>891</v>
      </c>
      <c r="BV22" s="132">
        <f t="shared" si="279"/>
        <v>820</v>
      </c>
      <c r="BW22" s="132">
        <f t="shared" si="280"/>
        <v>1100</v>
      </c>
      <c r="BX22" s="132">
        <f t="shared" si="281"/>
        <v>1148</v>
      </c>
      <c r="BY22" s="132">
        <f t="shared" si="282"/>
        <v>1100</v>
      </c>
      <c r="BZ22" s="132">
        <f t="shared" si="283"/>
        <v>830</v>
      </c>
      <c r="CA22" s="144">
        <f t="shared" si="284"/>
        <v>1.6666666666666667</v>
      </c>
      <c r="CB22" s="145">
        <f t="shared" si="285"/>
        <v>1.2484848484848485</v>
      </c>
      <c r="CC22" s="145">
        <f t="shared" si="286"/>
        <v>1.8271604938271604</v>
      </c>
      <c r="CD22" s="145">
        <f t="shared" si="287"/>
        <v>1.3666666666666667</v>
      </c>
      <c r="CE22" s="145">
        <f t="shared" si="288"/>
        <v>2.0533333333333332</v>
      </c>
      <c r="CF22" s="145">
        <f t="shared" si="289"/>
        <v>1.975609756097561</v>
      </c>
      <c r="CG22" s="145">
        <f t="shared" si="290"/>
        <v>1.9203747072599531</v>
      </c>
      <c r="CH22" s="145">
        <f t="shared" si="291"/>
        <v>1.9264448336252189</v>
      </c>
      <c r="CI22" s="145">
        <f t="shared" si="292"/>
        <v>1.8943894389438944</v>
      </c>
      <c r="CJ22" s="145">
        <f t="shared" si="293"/>
        <v>1.7054263565891472</v>
      </c>
      <c r="CK22" s="145">
        <f t="shared" si="293"/>
        <v>1.3474025974025974</v>
      </c>
      <c r="CL22" s="62" t="s">
        <v>36</v>
      </c>
      <c r="CM22" s="27" t="s">
        <v>36</v>
      </c>
      <c r="CN22" s="27" t="s">
        <v>36</v>
      </c>
      <c r="CO22" s="27" t="s">
        <v>36</v>
      </c>
      <c r="CP22" s="27" t="s">
        <v>36</v>
      </c>
      <c r="CQ22" s="27" t="s">
        <v>36</v>
      </c>
      <c r="CR22" s="27" t="s">
        <v>36</v>
      </c>
      <c r="CS22" s="27" t="s">
        <v>36</v>
      </c>
      <c r="CT22" s="27" t="s">
        <v>36</v>
      </c>
      <c r="CU22" s="27" t="s">
        <v>36</v>
      </c>
      <c r="CV22" s="27" t="s">
        <v>36</v>
      </c>
      <c r="CW22" s="136">
        <v>0</v>
      </c>
      <c r="CX22" s="137"/>
      <c r="CY22" s="137"/>
      <c r="CZ22" s="137"/>
      <c r="DA22" s="137">
        <v>0</v>
      </c>
      <c r="DB22" s="137">
        <v>0</v>
      </c>
      <c r="DC22" s="137"/>
      <c r="DD22" s="137"/>
      <c r="DE22" s="143"/>
      <c r="DF22" s="445"/>
      <c r="DG22" s="445"/>
      <c r="DH22" s="142">
        <f t="shared" si="294"/>
        <v>0</v>
      </c>
      <c r="DI22" s="143">
        <f t="shared" si="295"/>
        <v>0</v>
      </c>
      <c r="DJ22" s="143">
        <f t="shared" si="296"/>
        <v>0</v>
      </c>
      <c r="DK22" s="143">
        <f t="shared" si="297"/>
        <v>0</v>
      </c>
      <c r="DL22" s="143">
        <f t="shared" si="298"/>
        <v>0</v>
      </c>
      <c r="DM22" s="143">
        <f t="shared" si="299"/>
        <v>0</v>
      </c>
      <c r="DN22" s="143">
        <f t="shared" si="300"/>
        <v>0</v>
      </c>
      <c r="DO22" s="143">
        <f t="shared" si="301"/>
        <v>0</v>
      </c>
      <c r="DP22" s="143">
        <f t="shared" si="302"/>
        <v>0</v>
      </c>
      <c r="DQ22" s="143">
        <f t="shared" si="303"/>
        <v>0</v>
      </c>
      <c r="DR22" s="143">
        <f t="shared" si="303"/>
        <v>0</v>
      </c>
      <c r="DS22" s="463">
        <v>17</v>
      </c>
      <c r="DT22" s="445">
        <v>14</v>
      </c>
      <c r="DU22" s="464">
        <v>6</v>
      </c>
      <c r="DV22" s="464">
        <v>2</v>
      </c>
      <c r="DW22" s="452">
        <f t="shared" si="304"/>
        <v>23</v>
      </c>
      <c r="DX22" s="452">
        <f t="shared" si="304"/>
        <v>16</v>
      </c>
      <c r="DY22" s="463">
        <v>56</v>
      </c>
      <c r="DZ22" s="445">
        <v>54</v>
      </c>
      <c r="EA22" s="464">
        <v>4</v>
      </c>
      <c r="EB22" s="464">
        <v>9</v>
      </c>
      <c r="EC22" s="452">
        <f t="shared" si="305"/>
        <v>60</v>
      </c>
      <c r="ED22" s="452">
        <f t="shared" si="305"/>
        <v>63</v>
      </c>
      <c r="EE22" s="463">
        <v>176</v>
      </c>
      <c r="EF22" s="445">
        <v>186</v>
      </c>
      <c r="EG22" s="464">
        <v>9</v>
      </c>
      <c r="EH22" s="464">
        <v>4</v>
      </c>
      <c r="EI22" s="452">
        <f t="shared" si="306"/>
        <v>185</v>
      </c>
      <c r="EJ22" s="452">
        <f t="shared" si="306"/>
        <v>190</v>
      </c>
      <c r="EK22" s="463">
        <v>42</v>
      </c>
      <c r="EL22" s="445">
        <v>52</v>
      </c>
      <c r="EM22" s="464">
        <v>13</v>
      </c>
      <c r="EN22" s="464">
        <v>2</v>
      </c>
      <c r="EO22" s="452">
        <f t="shared" si="307"/>
        <v>55</v>
      </c>
      <c r="EP22" s="452">
        <f t="shared" si="307"/>
        <v>54</v>
      </c>
      <c r="EQ22" s="463">
        <v>43</v>
      </c>
      <c r="ER22" s="445">
        <v>56</v>
      </c>
      <c r="ES22" s="464">
        <v>22</v>
      </c>
      <c r="ET22" s="464"/>
      <c r="EU22" s="452">
        <f t="shared" si="308"/>
        <v>65</v>
      </c>
      <c r="EV22" s="452">
        <f t="shared" si="308"/>
        <v>56</v>
      </c>
      <c r="EW22" s="463">
        <v>49</v>
      </c>
      <c r="EX22" s="445">
        <v>63</v>
      </c>
      <c r="EY22" s="464">
        <v>29</v>
      </c>
      <c r="EZ22" s="464">
        <v>17</v>
      </c>
      <c r="FA22" s="452">
        <f t="shared" si="309"/>
        <v>78</v>
      </c>
      <c r="FB22" s="452">
        <f t="shared" si="309"/>
        <v>80</v>
      </c>
      <c r="FC22" s="463">
        <v>2</v>
      </c>
      <c r="FD22" s="445">
        <v>3</v>
      </c>
      <c r="FE22" s="464">
        <v>23</v>
      </c>
      <c r="FF22" s="464">
        <v>1</v>
      </c>
      <c r="FG22" s="452">
        <f t="shared" si="310"/>
        <v>25</v>
      </c>
      <c r="FH22" s="452">
        <f t="shared" si="311"/>
        <v>4</v>
      </c>
      <c r="FI22" s="463">
        <v>108</v>
      </c>
      <c r="FJ22" s="445">
        <v>97</v>
      </c>
      <c r="FK22" s="464">
        <v>30</v>
      </c>
      <c r="FL22" s="464">
        <v>37</v>
      </c>
      <c r="FM22" s="452">
        <f t="shared" si="312"/>
        <v>138</v>
      </c>
      <c r="FN22" s="452">
        <f t="shared" si="312"/>
        <v>134</v>
      </c>
      <c r="FO22" s="463"/>
      <c r="FP22" s="445">
        <v>2</v>
      </c>
      <c r="FQ22" s="464"/>
      <c r="FR22" s="464"/>
      <c r="FS22" s="452">
        <f t="shared" si="313"/>
        <v>0</v>
      </c>
      <c r="FT22" s="452">
        <f t="shared" si="313"/>
        <v>2</v>
      </c>
      <c r="FU22" s="463">
        <v>194</v>
      </c>
      <c r="FV22" s="445">
        <v>201</v>
      </c>
      <c r="FW22" s="464">
        <v>16</v>
      </c>
      <c r="FX22" s="464">
        <v>25</v>
      </c>
      <c r="FY22" s="452">
        <f t="shared" si="314"/>
        <v>210</v>
      </c>
      <c r="FZ22" s="452">
        <f t="shared" si="314"/>
        <v>226</v>
      </c>
      <c r="GA22" s="463">
        <v>26</v>
      </c>
      <c r="GB22" s="445">
        <v>43</v>
      </c>
      <c r="GC22" s="464">
        <v>5</v>
      </c>
      <c r="GD22" s="464">
        <v>1</v>
      </c>
      <c r="GE22" s="452">
        <f t="shared" si="315"/>
        <v>31</v>
      </c>
      <c r="GF22" s="452">
        <f t="shared" si="315"/>
        <v>44</v>
      </c>
      <c r="GG22" s="463">
        <v>2</v>
      </c>
      <c r="GH22" s="445">
        <v>2</v>
      </c>
      <c r="GI22" s="464">
        <v>5</v>
      </c>
      <c r="GJ22" s="464">
        <v>1</v>
      </c>
      <c r="GK22" s="450">
        <f t="shared" si="316"/>
        <v>7</v>
      </c>
      <c r="GL22" s="450">
        <f t="shared" si="316"/>
        <v>3</v>
      </c>
      <c r="GM22" s="536">
        <v>30</v>
      </c>
      <c r="GN22" s="480">
        <v>25</v>
      </c>
      <c r="GO22" s="480">
        <v>27</v>
      </c>
      <c r="GP22" s="480">
        <v>34</v>
      </c>
      <c r="GQ22" s="480">
        <v>62</v>
      </c>
      <c r="GR22" s="480">
        <v>86</v>
      </c>
      <c r="GS22" s="480">
        <v>119</v>
      </c>
      <c r="GT22" s="480">
        <v>145</v>
      </c>
      <c r="GU22" s="480">
        <v>147</v>
      </c>
      <c r="GV22" s="536"/>
      <c r="GW22" s="480">
        <v>1</v>
      </c>
      <c r="GX22" s="480"/>
      <c r="GY22" s="480"/>
      <c r="GZ22" s="480">
        <v>0</v>
      </c>
      <c r="HA22" s="480">
        <v>2</v>
      </c>
      <c r="HB22" s="480">
        <v>1</v>
      </c>
      <c r="HC22" s="480">
        <v>4</v>
      </c>
      <c r="HD22" s="480">
        <v>5</v>
      </c>
      <c r="HE22" s="537">
        <f t="shared" si="317"/>
        <v>30</v>
      </c>
      <c r="HF22" s="538">
        <f t="shared" si="318"/>
        <v>26</v>
      </c>
      <c r="HG22" s="538">
        <f t="shared" si="319"/>
        <v>27</v>
      </c>
      <c r="HH22" s="538">
        <f t="shared" si="320"/>
        <v>34</v>
      </c>
      <c r="HI22" s="538">
        <f t="shared" si="321"/>
        <v>62</v>
      </c>
      <c r="HJ22" s="538">
        <f t="shared" si="322"/>
        <v>88</v>
      </c>
      <c r="HK22" s="538">
        <f t="shared" si="323"/>
        <v>120</v>
      </c>
      <c r="HL22" s="538">
        <f t="shared" si="324"/>
        <v>149</v>
      </c>
      <c r="HM22" s="538">
        <f t="shared" si="325"/>
        <v>152</v>
      </c>
      <c r="HN22" s="537">
        <f t="shared" si="420"/>
        <v>70</v>
      </c>
      <c r="HO22" s="538">
        <f t="shared" si="420"/>
        <v>94</v>
      </c>
      <c r="HP22" s="538">
        <f t="shared" si="420"/>
        <v>98</v>
      </c>
      <c r="HQ22" s="538">
        <f t="shared" si="420"/>
        <v>93</v>
      </c>
      <c r="HR22" s="539">
        <f t="shared" si="420"/>
        <v>156</v>
      </c>
      <c r="HS22" s="539">
        <f t="shared" si="420"/>
        <v>193</v>
      </c>
      <c r="HT22" s="539">
        <f t="shared" si="420"/>
        <v>218</v>
      </c>
      <c r="HU22" s="539">
        <f t="shared" si="420"/>
        <v>285</v>
      </c>
      <c r="HV22" s="539">
        <f t="shared" si="420"/>
        <v>297</v>
      </c>
      <c r="HW22" s="537">
        <f t="shared" si="420"/>
        <v>4</v>
      </c>
      <c r="HX22" s="538">
        <f t="shared" si="420"/>
        <v>16</v>
      </c>
      <c r="HY22" s="538">
        <f t="shared" si="420"/>
        <v>28</v>
      </c>
      <c r="HZ22" s="538">
        <f t="shared" si="420"/>
        <v>13</v>
      </c>
      <c r="IA22" s="538">
        <f t="shared" si="420"/>
        <v>50</v>
      </c>
      <c r="IB22" s="538">
        <f t="shared" si="420"/>
        <v>25</v>
      </c>
      <c r="IC22" s="538">
        <f t="shared" si="420"/>
        <v>39</v>
      </c>
      <c r="ID22" s="538">
        <f t="shared" si="421"/>
        <v>53</v>
      </c>
      <c r="IE22" s="538">
        <f t="shared" si="421"/>
        <v>29</v>
      </c>
      <c r="IF22" s="537">
        <f t="shared" si="344"/>
        <v>74</v>
      </c>
      <c r="IG22" s="538">
        <f t="shared" si="345"/>
        <v>110</v>
      </c>
      <c r="IH22" s="538">
        <f t="shared" si="346"/>
        <v>126</v>
      </c>
      <c r="II22" s="538">
        <f t="shared" si="347"/>
        <v>106</v>
      </c>
      <c r="IJ22" s="538">
        <f t="shared" si="348"/>
        <v>206</v>
      </c>
      <c r="IK22" s="538">
        <f t="shared" si="349"/>
        <v>218</v>
      </c>
      <c r="IL22" s="538">
        <f t="shared" si="350"/>
        <v>257</v>
      </c>
      <c r="IM22" s="538">
        <f t="shared" si="351"/>
        <v>338</v>
      </c>
      <c r="IN22" s="538">
        <f t="shared" si="352"/>
        <v>326</v>
      </c>
      <c r="IO22" s="536">
        <v>44</v>
      </c>
      <c r="IP22" s="480">
        <v>55</v>
      </c>
      <c r="IQ22" s="480">
        <v>59</v>
      </c>
      <c r="IR22" s="480">
        <v>63</v>
      </c>
      <c r="IS22" s="480">
        <v>125</v>
      </c>
      <c r="IT22" s="480">
        <v>139</v>
      </c>
      <c r="IU22" s="480">
        <v>131</v>
      </c>
      <c r="IV22" s="480">
        <v>202</v>
      </c>
      <c r="IW22" s="480">
        <v>217</v>
      </c>
      <c r="IX22" s="536">
        <v>1</v>
      </c>
      <c r="IY22" s="480">
        <v>10</v>
      </c>
      <c r="IZ22" s="480">
        <v>16</v>
      </c>
      <c r="JA22" s="480">
        <v>4</v>
      </c>
      <c r="JB22" s="480">
        <v>25</v>
      </c>
      <c r="JC22" s="480">
        <v>4</v>
      </c>
      <c r="JD22" s="480">
        <v>15</v>
      </c>
      <c r="JE22" s="480">
        <v>29</v>
      </c>
      <c r="JF22" s="480">
        <v>21</v>
      </c>
      <c r="JG22" s="537">
        <f t="shared" si="353"/>
        <v>45</v>
      </c>
      <c r="JH22" s="538">
        <f t="shared" si="354"/>
        <v>65</v>
      </c>
      <c r="JI22" s="538">
        <f t="shared" si="355"/>
        <v>75</v>
      </c>
      <c r="JJ22" s="538">
        <f t="shared" si="356"/>
        <v>67</v>
      </c>
      <c r="JK22" s="538">
        <f t="shared" si="357"/>
        <v>150</v>
      </c>
      <c r="JL22" s="538">
        <f t="shared" si="358"/>
        <v>143</v>
      </c>
      <c r="JM22" s="538">
        <f t="shared" si="359"/>
        <v>146</v>
      </c>
      <c r="JN22" s="538">
        <f t="shared" si="360"/>
        <v>231</v>
      </c>
      <c r="JO22" s="538">
        <f t="shared" si="360"/>
        <v>238</v>
      </c>
      <c r="JP22" s="536">
        <v>26</v>
      </c>
      <c r="JQ22" s="480">
        <v>39</v>
      </c>
      <c r="JR22" s="480">
        <v>39</v>
      </c>
      <c r="JS22" s="480">
        <v>30</v>
      </c>
      <c r="JT22" s="480">
        <v>31</v>
      </c>
      <c r="JU22" s="480">
        <v>54</v>
      </c>
      <c r="JV22" s="480">
        <v>87</v>
      </c>
      <c r="JW22" s="480">
        <v>83</v>
      </c>
      <c r="JX22" s="480">
        <v>80</v>
      </c>
      <c r="JY22" s="536">
        <v>3</v>
      </c>
      <c r="JZ22" s="480">
        <v>6</v>
      </c>
      <c r="KA22" s="480">
        <v>12</v>
      </c>
      <c r="KB22" s="480">
        <v>9</v>
      </c>
      <c r="KC22" s="480">
        <v>25</v>
      </c>
      <c r="KD22" s="480">
        <v>21</v>
      </c>
      <c r="KE22" s="480">
        <v>24</v>
      </c>
      <c r="KF22" s="480">
        <v>24</v>
      </c>
      <c r="KG22" s="480">
        <v>8</v>
      </c>
      <c r="KH22" s="537">
        <f t="shared" si="361"/>
        <v>29</v>
      </c>
      <c r="KI22" s="538">
        <f t="shared" si="362"/>
        <v>45</v>
      </c>
      <c r="KJ22" s="538">
        <f t="shared" si="363"/>
        <v>51</v>
      </c>
      <c r="KK22" s="538">
        <f t="shared" si="364"/>
        <v>39</v>
      </c>
      <c r="KL22" s="538">
        <f t="shared" si="365"/>
        <v>56</v>
      </c>
      <c r="KM22" s="538">
        <f t="shared" si="366"/>
        <v>75</v>
      </c>
      <c r="KN22" s="538">
        <f t="shared" si="367"/>
        <v>111</v>
      </c>
      <c r="KO22" s="538">
        <f t="shared" si="368"/>
        <v>107</v>
      </c>
      <c r="KP22" s="538">
        <f t="shared" si="368"/>
        <v>88</v>
      </c>
      <c r="KQ22" s="537">
        <f t="shared" si="422"/>
        <v>194</v>
      </c>
      <c r="KR22" s="538">
        <f t="shared" si="422"/>
        <v>166</v>
      </c>
      <c r="KS22" s="538">
        <f t="shared" si="422"/>
        <v>182</v>
      </c>
      <c r="KT22" s="538">
        <f t="shared" si="422"/>
        <v>169</v>
      </c>
      <c r="KU22" s="539">
        <f t="shared" si="422"/>
        <v>177</v>
      </c>
      <c r="KV22" s="539">
        <f t="shared" si="422"/>
        <v>192</v>
      </c>
      <c r="KW22" s="539">
        <f t="shared" si="422"/>
        <v>226</v>
      </c>
      <c r="KX22" s="539">
        <f t="shared" si="422"/>
        <v>249</v>
      </c>
      <c r="KY22" s="539">
        <f t="shared" si="422"/>
        <v>274</v>
      </c>
      <c r="KZ22" s="537">
        <f t="shared" si="422"/>
        <v>23</v>
      </c>
      <c r="LA22" s="538">
        <f t="shared" si="422"/>
        <v>11</v>
      </c>
      <c r="LB22" s="538">
        <f t="shared" si="422"/>
        <v>19</v>
      </c>
      <c r="LC22" s="538">
        <f t="shared" si="422"/>
        <v>67</v>
      </c>
      <c r="LD22" s="538">
        <f t="shared" si="422"/>
        <v>27</v>
      </c>
      <c r="LE22" s="538">
        <f t="shared" si="422"/>
        <v>21</v>
      </c>
      <c r="LF22" s="538">
        <f t="shared" si="422"/>
        <v>15</v>
      </c>
      <c r="LG22" s="538">
        <f t="shared" si="423"/>
        <v>35</v>
      </c>
      <c r="LH22" s="538">
        <f t="shared" si="423"/>
        <v>41</v>
      </c>
      <c r="LI22" s="537">
        <f t="shared" si="387"/>
        <v>217</v>
      </c>
      <c r="LJ22" s="538">
        <f t="shared" si="388"/>
        <v>177</v>
      </c>
      <c r="LK22" s="538">
        <f t="shared" si="389"/>
        <v>201</v>
      </c>
      <c r="LL22" s="538">
        <f t="shared" si="390"/>
        <v>236</v>
      </c>
      <c r="LM22" s="538">
        <f t="shared" si="391"/>
        <v>204</v>
      </c>
      <c r="LN22" s="538">
        <f t="shared" si="392"/>
        <v>213</v>
      </c>
      <c r="LO22" s="538">
        <f t="shared" si="393"/>
        <v>241</v>
      </c>
      <c r="LP22" s="538">
        <f t="shared" si="394"/>
        <v>284</v>
      </c>
      <c r="LQ22" s="538">
        <f t="shared" si="395"/>
        <v>315</v>
      </c>
      <c r="LR22" s="536">
        <v>113</v>
      </c>
      <c r="LS22" s="480">
        <v>98</v>
      </c>
      <c r="LT22" s="480">
        <v>107</v>
      </c>
      <c r="LU22" s="480">
        <v>107</v>
      </c>
      <c r="LV22" s="480">
        <v>107</v>
      </c>
      <c r="LW22" s="480">
        <v>134</v>
      </c>
      <c r="LX22" s="480">
        <v>134</v>
      </c>
      <c r="LY22" s="480">
        <v>142</v>
      </c>
      <c r="LZ22" s="480">
        <v>162</v>
      </c>
      <c r="MA22" s="536">
        <v>12</v>
      </c>
      <c r="MB22" s="480">
        <v>9</v>
      </c>
      <c r="MC22" s="480">
        <v>12</v>
      </c>
      <c r="MD22" s="480">
        <v>60</v>
      </c>
      <c r="ME22" s="480">
        <v>16</v>
      </c>
      <c r="MF22" s="480">
        <v>8</v>
      </c>
      <c r="MG22" s="480">
        <v>9</v>
      </c>
      <c r="MH22" s="480">
        <v>24</v>
      </c>
      <c r="MI22" s="480">
        <v>19</v>
      </c>
      <c r="MJ22" s="537">
        <f t="shared" si="396"/>
        <v>125</v>
      </c>
      <c r="MK22" s="538">
        <f t="shared" si="397"/>
        <v>107</v>
      </c>
      <c r="ML22" s="538">
        <f t="shared" si="398"/>
        <v>119</v>
      </c>
      <c r="MM22" s="538">
        <f t="shared" si="399"/>
        <v>167</v>
      </c>
      <c r="MN22" s="538">
        <f t="shared" si="400"/>
        <v>123</v>
      </c>
      <c r="MO22" s="538">
        <f t="shared" si="401"/>
        <v>142</v>
      </c>
      <c r="MP22" s="538">
        <f t="shared" si="402"/>
        <v>143</v>
      </c>
      <c r="MQ22" s="538">
        <f t="shared" si="403"/>
        <v>166</v>
      </c>
      <c r="MR22" s="538">
        <f t="shared" si="403"/>
        <v>181</v>
      </c>
      <c r="MS22" s="536">
        <v>12</v>
      </c>
      <c r="MT22" s="480">
        <v>8</v>
      </c>
      <c r="MU22" s="480">
        <v>3</v>
      </c>
      <c r="MV22" s="480">
        <v>11</v>
      </c>
      <c r="MW22" s="480">
        <v>12</v>
      </c>
      <c r="MX22" s="480">
        <v>11</v>
      </c>
      <c r="MY22" s="480">
        <v>18</v>
      </c>
      <c r="MZ22" s="480">
        <v>13</v>
      </c>
      <c r="NA22" s="480">
        <v>14</v>
      </c>
      <c r="NB22" s="536">
        <v>0</v>
      </c>
      <c r="NC22" s="480">
        <v>0</v>
      </c>
      <c r="ND22" s="480"/>
      <c r="NE22" s="480"/>
      <c r="NF22" s="480">
        <v>0</v>
      </c>
      <c r="NG22" s="480">
        <v>0</v>
      </c>
      <c r="NH22" s="480">
        <v>1</v>
      </c>
      <c r="NI22" s="480"/>
      <c r="NJ22" s="480">
        <v>1</v>
      </c>
      <c r="NK22" s="537">
        <f t="shared" si="404"/>
        <v>12</v>
      </c>
      <c r="NL22" s="538">
        <f t="shared" si="405"/>
        <v>8</v>
      </c>
      <c r="NM22" s="538">
        <f t="shared" si="406"/>
        <v>3</v>
      </c>
      <c r="NN22" s="538">
        <f t="shared" si="407"/>
        <v>11</v>
      </c>
      <c r="NO22" s="538">
        <f t="shared" si="408"/>
        <v>12</v>
      </c>
      <c r="NP22" s="538">
        <f t="shared" si="409"/>
        <v>11</v>
      </c>
      <c r="NQ22" s="538">
        <f t="shared" si="410"/>
        <v>19</v>
      </c>
      <c r="NR22" s="538">
        <f t="shared" si="411"/>
        <v>13</v>
      </c>
      <c r="NS22" s="538">
        <f t="shared" si="411"/>
        <v>15</v>
      </c>
      <c r="NT22" s="536">
        <v>69</v>
      </c>
      <c r="NU22" s="480">
        <v>60</v>
      </c>
      <c r="NV22" s="480">
        <v>72</v>
      </c>
      <c r="NW22" s="480">
        <v>51</v>
      </c>
      <c r="NX22" s="480">
        <v>58</v>
      </c>
      <c r="NY22" s="480">
        <v>47</v>
      </c>
      <c r="NZ22" s="480">
        <v>74</v>
      </c>
      <c r="OA22" s="480">
        <v>94</v>
      </c>
      <c r="OB22" s="538">
        <v>98</v>
      </c>
      <c r="OC22" s="536">
        <v>11</v>
      </c>
      <c r="OD22" s="480">
        <v>2</v>
      </c>
      <c r="OE22" s="480">
        <v>7</v>
      </c>
      <c r="OF22" s="480">
        <v>7</v>
      </c>
      <c r="OG22" s="480">
        <v>11</v>
      </c>
      <c r="OH22" s="480">
        <v>13</v>
      </c>
      <c r="OI22" s="480">
        <v>5</v>
      </c>
      <c r="OJ22" s="480">
        <v>11</v>
      </c>
      <c r="OK22" s="538">
        <v>21</v>
      </c>
      <c r="OL22" s="537">
        <f t="shared" si="412"/>
        <v>80</v>
      </c>
      <c r="OM22" s="538">
        <f t="shared" si="413"/>
        <v>62</v>
      </c>
      <c r="ON22" s="538">
        <f t="shared" si="414"/>
        <v>79</v>
      </c>
      <c r="OO22" s="538">
        <f t="shared" si="415"/>
        <v>58</v>
      </c>
      <c r="OP22" s="538">
        <f t="shared" si="416"/>
        <v>69</v>
      </c>
      <c r="OQ22" s="538">
        <f t="shared" si="417"/>
        <v>60</v>
      </c>
      <c r="OR22" s="538">
        <f t="shared" si="418"/>
        <v>79</v>
      </c>
      <c r="OS22" s="538">
        <f t="shared" si="419"/>
        <v>105</v>
      </c>
      <c r="OT22" s="538">
        <f t="shared" si="419"/>
        <v>119</v>
      </c>
    </row>
    <row r="23" spans="1:411" s="370" customFormat="1" x14ac:dyDescent="0.2">
      <c r="A23" s="360" t="s">
        <v>111</v>
      </c>
      <c r="B23" s="361">
        <f t="shared" si="230"/>
        <v>56042</v>
      </c>
      <c r="C23" s="361">
        <f t="shared" si="231"/>
        <v>60686</v>
      </c>
      <c r="D23" s="361">
        <f t="shared" si="232"/>
        <v>61252</v>
      </c>
      <c r="E23" s="361">
        <f t="shared" si="233"/>
        <v>65192</v>
      </c>
      <c r="F23" s="361">
        <f t="shared" si="234"/>
        <v>79045</v>
      </c>
      <c r="G23" s="361">
        <f t="shared" si="235"/>
        <v>81158</v>
      </c>
      <c r="H23" s="361">
        <f t="shared" si="236"/>
        <v>85663</v>
      </c>
      <c r="I23" s="361">
        <f t="shared" si="237"/>
        <v>82685</v>
      </c>
      <c r="J23" s="361">
        <f t="shared" si="238"/>
        <v>82501</v>
      </c>
      <c r="K23" s="361">
        <f t="shared" si="239"/>
        <v>59620</v>
      </c>
      <c r="L23" s="361">
        <f t="shared" si="240"/>
        <v>61345</v>
      </c>
      <c r="M23" s="362">
        <f t="shared" si="241"/>
        <v>52792</v>
      </c>
      <c r="N23" s="361">
        <f t="shared" si="242"/>
        <v>56600</v>
      </c>
      <c r="O23" s="361">
        <f t="shared" si="243"/>
        <v>58589</v>
      </c>
      <c r="P23" s="361">
        <f t="shared" si="244"/>
        <v>68757</v>
      </c>
      <c r="Q23" s="361">
        <f t="shared" si="245"/>
        <v>74604</v>
      </c>
      <c r="R23" s="361">
        <f t="shared" si="246"/>
        <v>81970</v>
      </c>
      <c r="S23" s="361">
        <f t="shared" si="247"/>
        <v>87356</v>
      </c>
      <c r="T23" s="361">
        <f t="shared" si="248"/>
        <v>85670</v>
      </c>
      <c r="U23" s="361">
        <f t="shared" si="249"/>
        <v>85164</v>
      </c>
      <c r="V23" s="361">
        <f t="shared" si="250"/>
        <v>82743</v>
      </c>
      <c r="W23" s="361">
        <f t="shared" si="251"/>
        <v>61400</v>
      </c>
      <c r="X23" s="362">
        <f t="shared" si="252"/>
        <v>108834</v>
      </c>
      <c r="Y23" s="361">
        <f t="shared" si="253"/>
        <v>117286</v>
      </c>
      <c r="Z23" s="361">
        <f t="shared" si="254"/>
        <v>119841</v>
      </c>
      <c r="AA23" s="361">
        <f t="shared" si="255"/>
        <v>133949</v>
      </c>
      <c r="AB23" s="361">
        <f t="shared" si="256"/>
        <v>153649</v>
      </c>
      <c r="AC23" s="361">
        <f t="shared" si="257"/>
        <v>163128</v>
      </c>
      <c r="AD23" s="361">
        <f t="shared" si="258"/>
        <v>173019</v>
      </c>
      <c r="AE23" s="361">
        <f t="shared" si="259"/>
        <v>168355</v>
      </c>
      <c r="AF23" s="361">
        <f t="shared" si="260"/>
        <v>167665</v>
      </c>
      <c r="AG23" s="361">
        <f t="shared" si="261"/>
        <v>142363</v>
      </c>
      <c r="AH23" s="361">
        <f t="shared" si="262"/>
        <v>122745</v>
      </c>
      <c r="AI23" s="363">
        <f>SUM(AI25:AI37)</f>
        <v>22602</v>
      </c>
      <c r="AJ23" s="364">
        <f t="shared" ref="AJ23:BA23" si="424">SUM(AJ25:AJ37)</f>
        <v>24582</v>
      </c>
      <c r="AK23" s="364">
        <f t="shared" si="424"/>
        <v>25889</v>
      </c>
      <c r="AL23" s="364">
        <f t="shared" si="424"/>
        <v>26966</v>
      </c>
      <c r="AM23" s="364">
        <f t="shared" si="424"/>
        <v>31756</v>
      </c>
      <c r="AN23" s="364">
        <f t="shared" si="424"/>
        <v>31882</v>
      </c>
      <c r="AO23" s="364">
        <f t="shared" si="424"/>
        <v>33352</v>
      </c>
      <c r="AP23" s="364">
        <f t="shared" si="424"/>
        <v>32355</v>
      </c>
      <c r="AQ23" s="364">
        <f t="shared" ref="AQ23:AR23" si="425">SUM(AQ25:AQ37)</f>
        <v>32313</v>
      </c>
      <c r="AR23" s="364">
        <f t="shared" si="425"/>
        <v>23506</v>
      </c>
      <c r="AS23" s="364">
        <f t="shared" ref="AS23" si="426">SUM(AS25:AS37)</f>
        <v>24258</v>
      </c>
      <c r="AT23" s="363">
        <f t="shared" si="424"/>
        <v>16212</v>
      </c>
      <c r="AU23" s="364">
        <f t="shared" si="424"/>
        <v>45996</v>
      </c>
      <c r="AV23" s="364">
        <f t="shared" si="424"/>
        <v>46655</v>
      </c>
      <c r="AW23" s="364">
        <f t="shared" si="424"/>
        <v>54017</v>
      </c>
      <c r="AX23" s="364">
        <f t="shared" si="424"/>
        <v>63634</v>
      </c>
      <c r="AY23" s="364">
        <f t="shared" si="424"/>
        <v>69793</v>
      </c>
      <c r="AZ23" s="364">
        <f t="shared" si="424"/>
        <v>73566</v>
      </c>
      <c r="BA23" s="364">
        <f t="shared" si="424"/>
        <v>73489</v>
      </c>
      <c r="BB23" s="364">
        <f t="shared" ref="BB23:BC23" si="427">SUM(BB25:BB37)</f>
        <v>73126</v>
      </c>
      <c r="BC23" s="364">
        <f t="shared" si="427"/>
        <v>73489</v>
      </c>
      <c r="BD23" s="364">
        <f t="shared" ref="BD23" si="428">SUM(BD25:BD37)</f>
        <v>51555</v>
      </c>
      <c r="BE23" s="365">
        <f t="shared" si="263"/>
        <v>64597</v>
      </c>
      <c r="BF23" s="360">
        <f t="shared" si="264"/>
        <v>71258</v>
      </c>
      <c r="BG23" s="360">
        <f t="shared" si="265"/>
        <v>73790</v>
      </c>
      <c r="BH23" s="360">
        <f t="shared" si="266"/>
        <v>81521</v>
      </c>
      <c r="BI23" s="360">
        <f t="shared" si="267"/>
        <v>95543</v>
      </c>
      <c r="BJ23" s="360">
        <f t="shared" si="268"/>
        <v>101794</v>
      </c>
      <c r="BK23" s="360">
        <f t="shared" si="269"/>
        <v>107056</v>
      </c>
      <c r="BL23" s="360">
        <f t="shared" si="270"/>
        <v>105844</v>
      </c>
      <c r="BM23" s="360">
        <f t="shared" si="271"/>
        <v>105439</v>
      </c>
      <c r="BN23" s="360">
        <f t="shared" si="272"/>
        <v>97001</v>
      </c>
      <c r="BO23" s="360">
        <f t="shared" si="272"/>
        <v>75817</v>
      </c>
      <c r="BP23" s="366">
        <f t="shared" si="273"/>
        <v>41995</v>
      </c>
      <c r="BQ23" s="367">
        <f t="shared" si="274"/>
        <v>46676</v>
      </c>
      <c r="BR23" s="367">
        <f t="shared" si="275"/>
        <v>47901</v>
      </c>
      <c r="BS23" s="367">
        <f t="shared" si="276"/>
        <v>54555</v>
      </c>
      <c r="BT23" s="367">
        <f t="shared" si="277"/>
        <v>63787</v>
      </c>
      <c r="BU23" s="367">
        <f t="shared" si="278"/>
        <v>69912</v>
      </c>
      <c r="BV23" s="367">
        <f t="shared" si="279"/>
        <v>73704</v>
      </c>
      <c r="BW23" s="367">
        <f t="shared" si="280"/>
        <v>73489</v>
      </c>
      <c r="BX23" s="367">
        <f t="shared" si="281"/>
        <v>73126</v>
      </c>
      <c r="BY23" s="367">
        <f t="shared" si="282"/>
        <v>73495</v>
      </c>
      <c r="BZ23" s="367">
        <f t="shared" si="283"/>
        <v>51559</v>
      </c>
      <c r="CA23" s="368">
        <f t="shared" si="284"/>
        <v>1.8580214140341562</v>
      </c>
      <c r="CB23" s="369">
        <f t="shared" si="285"/>
        <v>1.8987877308599788</v>
      </c>
      <c r="CC23" s="369">
        <f t="shared" si="286"/>
        <v>1.8502452779172622</v>
      </c>
      <c r="CD23" s="369">
        <f t="shared" si="287"/>
        <v>2.0231031669509751</v>
      </c>
      <c r="CE23" s="369">
        <f t="shared" si="288"/>
        <v>2.0086597808288196</v>
      </c>
      <c r="CF23" s="369">
        <f t="shared" si="289"/>
        <v>2.1928360830562701</v>
      </c>
      <c r="CG23" s="369">
        <f t="shared" si="290"/>
        <v>2.2098824658191414</v>
      </c>
      <c r="CH23" s="369">
        <f t="shared" si="291"/>
        <v>2.2713336424045742</v>
      </c>
      <c r="CI23" s="369">
        <f t="shared" si="292"/>
        <v>2.263052022405843</v>
      </c>
      <c r="CJ23" s="369">
        <f t="shared" si="293"/>
        <v>3.1266485152726964</v>
      </c>
      <c r="CK23" s="369">
        <f t="shared" si="293"/>
        <v>2.1254431527743427</v>
      </c>
      <c r="CL23" s="363"/>
      <c r="CM23" s="364"/>
      <c r="CN23" s="364"/>
      <c r="CO23" s="364"/>
      <c r="CP23" s="364"/>
      <c r="CQ23" s="364"/>
      <c r="CR23" s="364"/>
      <c r="CS23" s="364"/>
      <c r="CT23" s="364"/>
      <c r="CU23" s="364"/>
      <c r="CV23" s="364"/>
      <c r="CW23" s="363">
        <f t="shared" ref="CW23:DD23" si="429">SUM(CW25:CW37)</f>
        <v>25783</v>
      </c>
      <c r="CX23" s="364">
        <f t="shared" si="429"/>
        <v>680</v>
      </c>
      <c r="CY23" s="364">
        <f t="shared" si="429"/>
        <v>1246</v>
      </c>
      <c r="CZ23" s="364">
        <f t="shared" si="429"/>
        <v>538</v>
      </c>
      <c r="DA23" s="364">
        <f t="shared" si="429"/>
        <v>153</v>
      </c>
      <c r="DB23" s="364">
        <f t="shared" si="429"/>
        <v>119</v>
      </c>
      <c r="DC23" s="364">
        <f t="shared" si="429"/>
        <v>138</v>
      </c>
      <c r="DD23" s="364">
        <f t="shared" si="429"/>
        <v>0</v>
      </c>
      <c r="DE23" s="364">
        <f t="shared" ref="DE23:DF23" si="430">SUM(DE25:DE37)</f>
        <v>0</v>
      </c>
      <c r="DF23" s="364">
        <f t="shared" si="430"/>
        <v>6</v>
      </c>
      <c r="DG23" s="364">
        <f t="shared" ref="DG23" si="431">SUM(DG25:DG37)</f>
        <v>4</v>
      </c>
      <c r="DH23" s="365">
        <f t="shared" si="294"/>
        <v>25783</v>
      </c>
      <c r="DI23" s="360">
        <f t="shared" si="295"/>
        <v>680</v>
      </c>
      <c r="DJ23" s="360">
        <f t="shared" si="296"/>
        <v>1246</v>
      </c>
      <c r="DK23" s="360">
        <f t="shared" si="297"/>
        <v>538</v>
      </c>
      <c r="DL23" s="360">
        <f t="shared" si="298"/>
        <v>153</v>
      </c>
      <c r="DM23" s="360">
        <f t="shared" si="299"/>
        <v>119</v>
      </c>
      <c r="DN23" s="360">
        <f t="shared" si="300"/>
        <v>138</v>
      </c>
      <c r="DO23" s="360">
        <f t="shared" si="301"/>
        <v>0</v>
      </c>
      <c r="DP23" s="360">
        <f t="shared" si="302"/>
        <v>0</v>
      </c>
      <c r="DQ23" s="360">
        <f t="shared" si="303"/>
        <v>6</v>
      </c>
      <c r="DR23" s="360">
        <f t="shared" si="303"/>
        <v>4</v>
      </c>
      <c r="DS23" s="460">
        <f t="shared" ref="DS23:DU23" si="432">SUM(DS25:DS37)</f>
        <v>713</v>
      </c>
      <c r="DT23" s="469">
        <f t="shared" ref="DT23" si="433">SUM(DT25:DT37)</f>
        <v>696</v>
      </c>
      <c r="DU23" s="455">
        <f t="shared" si="432"/>
        <v>189</v>
      </c>
      <c r="DV23" s="455">
        <f t="shared" ref="DV23" si="434">SUM(DV25:DV37)</f>
        <v>204</v>
      </c>
      <c r="DW23" s="469">
        <f>SUM(DU23,DS23)</f>
        <v>902</v>
      </c>
      <c r="DX23" s="469">
        <f>SUM(DV23,DT23)</f>
        <v>900</v>
      </c>
      <c r="DY23" s="460">
        <f t="shared" ref="DY23:EA23" si="435">SUM(DY25:DY37)</f>
        <v>3291</v>
      </c>
      <c r="DZ23" s="469">
        <f t="shared" ref="DZ23" si="436">SUM(DZ25:DZ37)</f>
        <v>3489</v>
      </c>
      <c r="EA23" s="455">
        <f t="shared" si="435"/>
        <v>3121</v>
      </c>
      <c r="EB23" s="455">
        <f t="shared" ref="EB23" si="437">SUM(EB25:EB37)</f>
        <v>3347</v>
      </c>
      <c r="EC23" s="469">
        <f>SUM(EA23,DY23)</f>
        <v>6412</v>
      </c>
      <c r="ED23" s="469">
        <f>SUM(EB23,DZ23)</f>
        <v>6836</v>
      </c>
      <c r="EE23" s="460">
        <f t="shared" ref="EE23:EG23" si="438">SUM(EE25:EE37)</f>
        <v>5576</v>
      </c>
      <c r="EF23" s="469">
        <f t="shared" ref="EF23" si="439">SUM(EF25:EF37)</f>
        <v>6011</v>
      </c>
      <c r="EG23" s="455">
        <f t="shared" si="438"/>
        <v>188</v>
      </c>
      <c r="EH23" s="455">
        <f t="shared" ref="EH23" si="440">SUM(EH25:EH37)</f>
        <v>312</v>
      </c>
      <c r="EI23" s="469">
        <f>SUM(EG23,EE23)</f>
        <v>5764</v>
      </c>
      <c r="EJ23" s="469">
        <f>SUM(EH23,EF23)</f>
        <v>6323</v>
      </c>
      <c r="EK23" s="460">
        <f t="shared" ref="EK23:EM23" si="441">SUM(EK25:EK37)</f>
        <v>2586</v>
      </c>
      <c r="EL23" s="469">
        <f t="shared" ref="EL23" si="442">SUM(EL25:EL37)</f>
        <v>2809</v>
      </c>
      <c r="EM23" s="455">
        <f t="shared" si="441"/>
        <v>172</v>
      </c>
      <c r="EN23" s="455">
        <f t="shared" ref="EN23" si="443">SUM(EN25:EN37)</f>
        <v>217</v>
      </c>
      <c r="EO23" s="469">
        <f>SUM(EM23,EK23)</f>
        <v>2758</v>
      </c>
      <c r="EP23" s="469">
        <f>SUM(EN23,EL23)</f>
        <v>3026</v>
      </c>
      <c r="EQ23" s="460">
        <f t="shared" ref="EQ23:ES23" si="444">SUM(EQ25:EQ37)</f>
        <v>2212</v>
      </c>
      <c r="ER23" s="469">
        <f t="shared" ref="ER23" si="445">SUM(ER25:ER37)</f>
        <v>2292</v>
      </c>
      <c r="ES23" s="455">
        <f t="shared" si="444"/>
        <v>364</v>
      </c>
      <c r="ET23" s="455">
        <f t="shared" ref="ET23" si="446">SUM(ET25:ET37)</f>
        <v>335</v>
      </c>
      <c r="EU23" s="469">
        <f>SUM(ES23,EQ23)</f>
        <v>2576</v>
      </c>
      <c r="EV23" s="469">
        <f>SUM(ET23,ER23)</f>
        <v>2627</v>
      </c>
      <c r="EW23" s="460">
        <f t="shared" ref="EW23:EY23" si="447">SUM(EW25:EW37)</f>
        <v>2942</v>
      </c>
      <c r="EX23" s="469">
        <f t="shared" ref="EX23" si="448">SUM(EX25:EX37)</f>
        <v>2996</v>
      </c>
      <c r="EY23" s="455">
        <f t="shared" si="447"/>
        <v>1016</v>
      </c>
      <c r="EZ23" s="455">
        <f t="shared" ref="EZ23" si="449">SUM(EZ25:EZ37)</f>
        <v>971</v>
      </c>
      <c r="FA23" s="469">
        <f>SUM(EY23,EW23)</f>
        <v>3958</v>
      </c>
      <c r="FB23" s="469">
        <f>SUM(EZ23,EX23)</f>
        <v>3967</v>
      </c>
      <c r="FC23" s="460">
        <f t="shared" ref="FC23:FE23" si="450">SUM(FC25:FC37)</f>
        <v>127</v>
      </c>
      <c r="FD23" s="469">
        <f t="shared" ref="FD23" si="451">SUM(FD25:FD37)</f>
        <v>142</v>
      </c>
      <c r="FE23" s="455">
        <f t="shared" si="450"/>
        <v>127</v>
      </c>
      <c r="FF23" s="455">
        <f t="shared" ref="FF23" si="452">SUM(FF25:FF37)</f>
        <v>105</v>
      </c>
      <c r="FG23" s="469">
        <f t="shared" si="310"/>
        <v>254</v>
      </c>
      <c r="FH23" s="469">
        <f t="shared" si="311"/>
        <v>247</v>
      </c>
      <c r="FI23" s="460">
        <f t="shared" ref="FI23:FK23" si="453">SUM(FI25:FI37)</f>
        <v>4928</v>
      </c>
      <c r="FJ23" s="469">
        <f t="shared" ref="FJ23" si="454">SUM(FJ25:FJ37)</f>
        <v>5012</v>
      </c>
      <c r="FK23" s="455">
        <f t="shared" si="453"/>
        <v>952</v>
      </c>
      <c r="FL23" s="455">
        <f t="shared" ref="FL23" si="455">SUM(FL25:FL37)</f>
        <v>1141</v>
      </c>
      <c r="FM23" s="469">
        <f>SUM(FK23,FI23)</f>
        <v>5880</v>
      </c>
      <c r="FN23" s="469">
        <f>SUM(FL23,FJ23)</f>
        <v>6153</v>
      </c>
      <c r="FO23" s="460">
        <f t="shared" ref="FO23:FQ23" si="456">SUM(FO25:FO37)</f>
        <v>153</v>
      </c>
      <c r="FP23" s="469">
        <f t="shared" ref="FP23" si="457">SUM(FP25:FP37)</f>
        <v>142</v>
      </c>
      <c r="FQ23" s="455">
        <f t="shared" si="456"/>
        <v>163</v>
      </c>
      <c r="FR23" s="455">
        <f t="shared" ref="FR23" si="458">SUM(FR25:FR37)</f>
        <v>170</v>
      </c>
      <c r="FS23" s="469">
        <f>SUM(FQ23,FO23)</f>
        <v>316</v>
      </c>
      <c r="FT23" s="469">
        <f>SUM(FR23,FP23)</f>
        <v>312</v>
      </c>
      <c r="FU23" s="460">
        <f t="shared" ref="FU23:FW23" si="459">SUM(FU25:FU37)</f>
        <v>12331</v>
      </c>
      <c r="FV23" s="469">
        <f t="shared" ref="FV23" si="460">SUM(FV25:FV37)</f>
        <v>12237</v>
      </c>
      <c r="FW23" s="455">
        <f t="shared" si="459"/>
        <v>2776</v>
      </c>
      <c r="FX23" s="455">
        <f t="shared" ref="FX23" si="461">SUM(FX25:FX37)</f>
        <v>2879</v>
      </c>
      <c r="FY23" s="469">
        <f>SUM(FW23,FU23)</f>
        <v>15107</v>
      </c>
      <c r="FZ23" s="469">
        <f>SUM(FX23,FV23)</f>
        <v>15116</v>
      </c>
      <c r="GA23" s="460">
        <f t="shared" ref="GA23:GC23" si="462">SUM(GA25:GA37)</f>
        <v>1152</v>
      </c>
      <c r="GB23" s="469">
        <f t="shared" ref="GB23" si="463">SUM(GB25:GB37)</f>
        <v>1156</v>
      </c>
      <c r="GC23" s="455">
        <f t="shared" si="462"/>
        <v>118</v>
      </c>
      <c r="GD23" s="455">
        <f t="shared" ref="GD23" si="464">SUM(GD25:GD37)</f>
        <v>101</v>
      </c>
      <c r="GE23" s="469">
        <f>SUM(GC23,GA23)</f>
        <v>1270</v>
      </c>
      <c r="GF23" s="469">
        <f>SUM(GD23,GB23)</f>
        <v>1257</v>
      </c>
      <c r="GG23" s="460">
        <f t="shared" ref="GG23:GI23" si="465">SUM(GG25:GG37)</f>
        <v>103</v>
      </c>
      <c r="GH23" s="469">
        <f t="shared" ref="GH23" si="466">SUM(GH25:GH37)</f>
        <v>105</v>
      </c>
      <c r="GI23" s="455">
        <f t="shared" si="465"/>
        <v>62</v>
      </c>
      <c r="GJ23" s="455">
        <f t="shared" ref="GJ23" si="467">SUM(GJ25:GJ37)</f>
        <v>59</v>
      </c>
      <c r="GK23" s="360">
        <f>SUM(GI23,GG23)</f>
        <v>165</v>
      </c>
      <c r="GL23" s="360">
        <f>SUM(GJ23,GH23)</f>
        <v>164</v>
      </c>
      <c r="GM23" s="540">
        <f t="shared" ref="GM23:HC23" si="468">SUM(GM25:GM37)</f>
        <v>4588</v>
      </c>
      <c r="GN23" s="541">
        <f t="shared" si="468"/>
        <v>4871</v>
      </c>
      <c r="GO23" s="541">
        <f t="shared" si="468"/>
        <v>4644</v>
      </c>
      <c r="GP23" s="541">
        <f t="shared" si="468"/>
        <v>5111</v>
      </c>
      <c r="GQ23" s="541">
        <f t="shared" si="468"/>
        <v>6494</v>
      </c>
      <c r="GR23" s="541">
        <f t="shared" si="468"/>
        <v>6599</v>
      </c>
      <c r="GS23" s="541">
        <f t="shared" si="468"/>
        <v>7295</v>
      </c>
      <c r="GT23" s="541">
        <f t="shared" si="468"/>
        <v>6981</v>
      </c>
      <c r="GU23" s="541">
        <f t="shared" ref="GU23" si="469">SUM(GU25:GU37)</f>
        <v>6859</v>
      </c>
      <c r="GV23" s="540">
        <f t="shared" si="468"/>
        <v>161</v>
      </c>
      <c r="GW23" s="541">
        <f t="shared" si="468"/>
        <v>745</v>
      </c>
      <c r="GX23" s="541">
        <f t="shared" si="468"/>
        <v>697</v>
      </c>
      <c r="GY23" s="541">
        <f t="shared" si="468"/>
        <v>225</v>
      </c>
      <c r="GZ23" s="541">
        <f t="shared" si="468"/>
        <v>260</v>
      </c>
      <c r="HA23" s="541">
        <f t="shared" si="468"/>
        <v>314</v>
      </c>
      <c r="HB23" s="541">
        <f t="shared" si="468"/>
        <v>212</v>
      </c>
      <c r="HC23" s="541">
        <f t="shared" si="468"/>
        <v>206</v>
      </c>
      <c r="HD23" s="541">
        <f t="shared" ref="HD23" si="470">SUM(HD25:HD37)</f>
        <v>177</v>
      </c>
      <c r="HE23" s="540">
        <f t="shared" si="317"/>
        <v>4749</v>
      </c>
      <c r="HF23" s="541">
        <f t="shared" si="318"/>
        <v>5616</v>
      </c>
      <c r="HG23" s="541">
        <f t="shared" si="319"/>
        <v>5341</v>
      </c>
      <c r="HH23" s="541">
        <f t="shared" si="320"/>
        <v>5336</v>
      </c>
      <c r="HI23" s="541">
        <f t="shared" si="321"/>
        <v>6754</v>
      </c>
      <c r="HJ23" s="541">
        <f t="shared" si="322"/>
        <v>6913</v>
      </c>
      <c r="HK23" s="541">
        <f t="shared" si="323"/>
        <v>7507</v>
      </c>
      <c r="HL23" s="541">
        <f t="shared" si="324"/>
        <v>7187</v>
      </c>
      <c r="HM23" s="541">
        <f t="shared" si="325"/>
        <v>7036</v>
      </c>
      <c r="HN23" s="540">
        <f t="shared" si="420"/>
        <v>10247</v>
      </c>
      <c r="HO23" s="541">
        <f t="shared" si="420"/>
        <v>11455</v>
      </c>
      <c r="HP23" s="541">
        <f t="shared" si="420"/>
        <v>11556</v>
      </c>
      <c r="HQ23" s="541">
        <f t="shared" si="420"/>
        <v>12782</v>
      </c>
      <c r="HR23" s="542">
        <f t="shared" si="420"/>
        <v>16170</v>
      </c>
      <c r="HS23" s="542">
        <f t="shared" si="420"/>
        <v>17558</v>
      </c>
      <c r="HT23" s="542">
        <f t="shared" si="420"/>
        <v>18859</v>
      </c>
      <c r="HU23" s="542">
        <f t="shared" si="420"/>
        <v>18540</v>
      </c>
      <c r="HV23" s="542">
        <f t="shared" si="420"/>
        <v>19083</v>
      </c>
      <c r="HW23" s="540">
        <f t="shared" si="420"/>
        <v>5584</v>
      </c>
      <c r="HX23" s="541">
        <f t="shared" si="420"/>
        <v>3868</v>
      </c>
      <c r="HY23" s="541">
        <f t="shared" si="420"/>
        <v>4366</v>
      </c>
      <c r="HZ23" s="541">
        <f t="shared" si="420"/>
        <v>5068</v>
      </c>
      <c r="IA23" s="541">
        <f t="shared" si="420"/>
        <v>3892</v>
      </c>
      <c r="IB23" s="541">
        <f t="shared" si="420"/>
        <v>4409</v>
      </c>
      <c r="IC23" s="541">
        <f t="shared" si="420"/>
        <v>5102</v>
      </c>
      <c r="ID23" s="541">
        <f t="shared" si="421"/>
        <v>4991</v>
      </c>
      <c r="IE23" s="541">
        <f t="shared" si="421"/>
        <v>5050</v>
      </c>
      <c r="IF23" s="540">
        <f t="shared" si="344"/>
        <v>15831</v>
      </c>
      <c r="IG23" s="541">
        <f t="shared" si="345"/>
        <v>15323</v>
      </c>
      <c r="IH23" s="541">
        <f t="shared" si="346"/>
        <v>15922</v>
      </c>
      <c r="II23" s="541">
        <f t="shared" si="347"/>
        <v>17850</v>
      </c>
      <c r="IJ23" s="541">
        <f t="shared" si="348"/>
        <v>20062</v>
      </c>
      <c r="IK23" s="541">
        <f t="shared" si="349"/>
        <v>21967</v>
      </c>
      <c r="IL23" s="541">
        <f t="shared" si="350"/>
        <v>23961</v>
      </c>
      <c r="IM23" s="541">
        <f t="shared" si="351"/>
        <v>23531</v>
      </c>
      <c r="IN23" s="541">
        <f t="shared" si="352"/>
        <v>24133</v>
      </c>
      <c r="IO23" s="540">
        <f t="shared" ref="IO23:JE23" si="471">SUM(IO25:IO37)</f>
        <v>5127</v>
      </c>
      <c r="IP23" s="541">
        <f t="shared" si="471"/>
        <v>5744</v>
      </c>
      <c r="IQ23" s="541">
        <f t="shared" si="471"/>
        <v>6035</v>
      </c>
      <c r="IR23" s="541">
        <f t="shared" si="471"/>
        <v>6070</v>
      </c>
      <c r="IS23" s="541">
        <f t="shared" si="471"/>
        <v>6913</v>
      </c>
      <c r="IT23" s="541">
        <f t="shared" si="471"/>
        <v>7695</v>
      </c>
      <c r="IU23" s="541">
        <f t="shared" si="471"/>
        <v>8838</v>
      </c>
      <c r="IV23" s="541">
        <f t="shared" si="471"/>
        <v>8338</v>
      </c>
      <c r="IW23" s="541">
        <f t="shared" ref="IW23" si="472">SUM(IW25:IW37)</f>
        <v>8920</v>
      </c>
      <c r="IX23" s="540">
        <f t="shared" si="471"/>
        <v>1621</v>
      </c>
      <c r="IY23" s="541">
        <f t="shared" si="471"/>
        <v>1361</v>
      </c>
      <c r="IZ23" s="541">
        <f t="shared" si="471"/>
        <v>1890</v>
      </c>
      <c r="JA23" s="541">
        <f t="shared" si="471"/>
        <v>1906</v>
      </c>
      <c r="JB23" s="541">
        <f t="shared" si="471"/>
        <v>1302</v>
      </c>
      <c r="JC23" s="541">
        <f t="shared" si="471"/>
        <v>1773</v>
      </c>
      <c r="JD23" s="541">
        <f t="shared" si="471"/>
        <v>1805</v>
      </c>
      <c r="JE23" s="541">
        <f t="shared" si="471"/>
        <v>1587</v>
      </c>
      <c r="JF23" s="541">
        <f t="shared" ref="JF23" si="473">SUM(JF25:JF37)</f>
        <v>2050</v>
      </c>
      <c r="JG23" s="540">
        <f t="shared" si="353"/>
        <v>6748</v>
      </c>
      <c r="JH23" s="541">
        <f t="shared" si="354"/>
        <v>7105</v>
      </c>
      <c r="JI23" s="541">
        <f t="shared" si="355"/>
        <v>7925</v>
      </c>
      <c r="JJ23" s="541">
        <f t="shared" si="356"/>
        <v>7976</v>
      </c>
      <c r="JK23" s="541">
        <f t="shared" si="357"/>
        <v>8215</v>
      </c>
      <c r="JL23" s="541">
        <f t="shared" si="358"/>
        <v>9468</v>
      </c>
      <c r="JM23" s="541">
        <f t="shared" si="359"/>
        <v>10643</v>
      </c>
      <c r="JN23" s="541">
        <f t="shared" si="360"/>
        <v>9925</v>
      </c>
      <c r="JO23" s="541">
        <f t="shared" si="360"/>
        <v>10970</v>
      </c>
      <c r="JP23" s="540">
        <f t="shared" ref="JP23:KF23" si="474">SUM(JP25:JP37)</f>
        <v>5120</v>
      </c>
      <c r="JQ23" s="541">
        <f t="shared" si="474"/>
        <v>5711</v>
      </c>
      <c r="JR23" s="541">
        <f t="shared" si="474"/>
        <v>5521</v>
      </c>
      <c r="JS23" s="541">
        <f t="shared" si="474"/>
        <v>6712</v>
      </c>
      <c r="JT23" s="541">
        <f t="shared" si="474"/>
        <v>9257</v>
      </c>
      <c r="JU23" s="541">
        <f t="shared" si="474"/>
        <v>9863</v>
      </c>
      <c r="JV23" s="541">
        <f t="shared" si="474"/>
        <v>10021</v>
      </c>
      <c r="JW23" s="541">
        <f t="shared" si="474"/>
        <v>10202</v>
      </c>
      <c r="JX23" s="541">
        <f t="shared" ref="JX23" si="475">SUM(JX25:JX37)</f>
        <v>10163</v>
      </c>
      <c r="JY23" s="540">
        <f t="shared" si="474"/>
        <v>3963</v>
      </c>
      <c r="JZ23" s="541">
        <f t="shared" si="474"/>
        <v>2507</v>
      </c>
      <c r="KA23" s="541">
        <f t="shared" si="474"/>
        <v>2476</v>
      </c>
      <c r="KB23" s="541">
        <f t="shared" si="474"/>
        <v>3162</v>
      </c>
      <c r="KC23" s="541">
        <f t="shared" si="474"/>
        <v>2590</v>
      </c>
      <c r="KD23" s="541">
        <f t="shared" si="474"/>
        <v>2636</v>
      </c>
      <c r="KE23" s="541">
        <f t="shared" si="474"/>
        <v>3297</v>
      </c>
      <c r="KF23" s="541">
        <f t="shared" si="474"/>
        <v>3404</v>
      </c>
      <c r="KG23" s="541">
        <f t="shared" ref="KG23" si="476">SUM(KG25:KG37)</f>
        <v>3000</v>
      </c>
      <c r="KH23" s="540">
        <f t="shared" si="361"/>
        <v>9083</v>
      </c>
      <c r="KI23" s="541">
        <f t="shared" si="362"/>
        <v>8218</v>
      </c>
      <c r="KJ23" s="541">
        <f t="shared" si="363"/>
        <v>7997</v>
      </c>
      <c r="KK23" s="541">
        <f t="shared" si="364"/>
        <v>9874</v>
      </c>
      <c r="KL23" s="541">
        <f t="shared" si="365"/>
        <v>11847</v>
      </c>
      <c r="KM23" s="541">
        <f t="shared" si="366"/>
        <v>12499</v>
      </c>
      <c r="KN23" s="541">
        <f t="shared" si="367"/>
        <v>13318</v>
      </c>
      <c r="KO23" s="541">
        <f t="shared" si="368"/>
        <v>13606</v>
      </c>
      <c r="KP23" s="541">
        <f t="shared" si="368"/>
        <v>13163</v>
      </c>
      <c r="KQ23" s="540">
        <f t="shared" si="422"/>
        <v>18605</v>
      </c>
      <c r="KR23" s="541">
        <f t="shared" si="422"/>
        <v>19778</v>
      </c>
      <c r="KS23" s="541">
        <f t="shared" si="422"/>
        <v>19163</v>
      </c>
      <c r="KT23" s="541">
        <f t="shared" si="422"/>
        <v>20333</v>
      </c>
      <c r="KU23" s="542">
        <f t="shared" si="422"/>
        <v>24625</v>
      </c>
      <c r="KV23" s="542">
        <f t="shared" si="422"/>
        <v>25119</v>
      </c>
      <c r="KW23" s="542">
        <f t="shared" si="422"/>
        <v>26157</v>
      </c>
      <c r="KX23" s="542">
        <f t="shared" si="422"/>
        <v>24809</v>
      </c>
      <c r="KY23" s="542">
        <f t="shared" si="422"/>
        <v>24246</v>
      </c>
      <c r="KZ23" s="540">
        <f t="shared" si="422"/>
        <v>5052</v>
      </c>
      <c r="LA23" s="541">
        <f t="shared" si="422"/>
        <v>5311</v>
      </c>
      <c r="LB23" s="541">
        <f t="shared" si="422"/>
        <v>5625</v>
      </c>
      <c r="LC23" s="541">
        <f t="shared" si="422"/>
        <v>8909</v>
      </c>
      <c r="LD23" s="541">
        <f t="shared" si="422"/>
        <v>6665</v>
      </c>
      <c r="LE23" s="541">
        <f t="shared" si="422"/>
        <v>7335</v>
      </c>
      <c r="LF23" s="541">
        <f t="shared" si="422"/>
        <v>8338</v>
      </c>
      <c r="LG23" s="541">
        <f t="shared" si="423"/>
        <v>6984</v>
      </c>
      <c r="LH23" s="541">
        <f t="shared" si="423"/>
        <v>6811</v>
      </c>
      <c r="LI23" s="540">
        <f t="shared" si="387"/>
        <v>23657</v>
      </c>
      <c r="LJ23" s="541">
        <f t="shared" si="388"/>
        <v>25089</v>
      </c>
      <c r="LK23" s="541">
        <f t="shared" si="389"/>
        <v>24788</v>
      </c>
      <c r="LL23" s="541">
        <f t="shared" si="390"/>
        <v>29242</v>
      </c>
      <c r="LM23" s="541">
        <f t="shared" si="391"/>
        <v>31290</v>
      </c>
      <c r="LN23" s="541">
        <f t="shared" si="392"/>
        <v>32454</v>
      </c>
      <c r="LO23" s="541">
        <f t="shared" si="393"/>
        <v>34495</v>
      </c>
      <c r="LP23" s="541">
        <f t="shared" si="394"/>
        <v>31793</v>
      </c>
      <c r="LQ23" s="541">
        <f t="shared" si="395"/>
        <v>31057</v>
      </c>
      <c r="LR23" s="540">
        <f t="shared" ref="LR23:MH23" si="477">SUM(LR25:LR37)</f>
        <v>11768</v>
      </c>
      <c r="LS23" s="541">
        <f t="shared" si="477"/>
        <v>12709</v>
      </c>
      <c r="LT23" s="541">
        <f t="shared" si="477"/>
        <v>12213</v>
      </c>
      <c r="LU23" s="541">
        <f t="shared" si="477"/>
        <v>12896</v>
      </c>
      <c r="LV23" s="541">
        <f t="shared" si="477"/>
        <v>16173</v>
      </c>
      <c r="LW23" s="541">
        <f t="shared" si="477"/>
        <v>16551</v>
      </c>
      <c r="LX23" s="541">
        <f t="shared" si="477"/>
        <v>17109</v>
      </c>
      <c r="LY23" s="541">
        <f t="shared" si="477"/>
        <v>16145</v>
      </c>
      <c r="LZ23" s="541">
        <f t="shared" ref="LZ23" si="478">SUM(LZ25:LZ37)</f>
        <v>15496</v>
      </c>
      <c r="MA23" s="540">
        <f t="shared" si="477"/>
        <v>3736</v>
      </c>
      <c r="MB23" s="541">
        <f t="shared" si="477"/>
        <v>3922</v>
      </c>
      <c r="MC23" s="541">
        <f t="shared" si="477"/>
        <v>3964</v>
      </c>
      <c r="MD23" s="541">
        <f t="shared" si="477"/>
        <v>6793</v>
      </c>
      <c r="ME23" s="541">
        <f t="shared" si="477"/>
        <v>5220</v>
      </c>
      <c r="MF23" s="541">
        <f t="shared" si="477"/>
        <v>5862</v>
      </c>
      <c r="MG23" s="541">
        <f t="shared" si="477"/>
        <v>6724</v>
      </c>
      <c r="MH23" s="541">
        <f t="shared" si="477"/>
        <v>5462</v>
      </c>
      <c r="MI23" s="541">
        <f t="shared" ref="MI23" si="479">SUM(MI25:MI37)</f>
        <v>5427</v>
      </c>
      <c r="MJ23" s="540">
        <f t="shared" si="396"/>
        <v>15504</v>
      </c>
      <c r="MK23" s="541">
        <f t="shared" si="397"/>
        <v>16631</v>
      </c>
      <c r="ML23" s="541">
        <f t="shared" si="398"/>
        <v>16177</v>
      </c>
      <c r="MM23" s="541">
        <f t="shared" si="399"/>
        <v>19689</v>
      </c>
      <c r="MN23" s="541">
        <f t="shared" si="400"/>
        <v>21393</v>
      </c>
      <c r="MO23" s="541">
        <f t="shared" si="401"/>
        <v>22413</v>
      </c>
      <c r="MP23" s="541">
        <f t="shared" si="402"/>
        <v>23833</v>
      </c>
      <c r="MQ23" s="541">
        <f t="shared" si="403"/>
        <v>21607</v>
      </c>
      <c r="MR23" s="541">
        <f t="shared" si="403"/>
        <v>20923</v>
      </c>
      <c r="MS23" s="540">
        <f t="shared" ref="MS23:NI23" si="480">SUM(MS25:MS37)</f>
        <v>1341</v>
      </c>
      <c r="MT23" s="541">
        <f t="shared" si="480"/>
        <v>1328</v>
      </c>
      <c r="MU23" s="541">
        <f t="shared" si="480"/>
        <v>1374</v>
      </c>
      <c r="MV23" s="541">
        <f t="shared" si="480"/>
        <v>1473</v>
      </c>
      <c r="MW23" s="541">
        <f t="shared" si="480"/>
        <v>1543</v>
      </c>
      <c r="MX23" s="541">
        <f t="shared" si="480"/>
        <v>1517</v>
      </c>
      <c r="MY23" s="541">
        <f t="shared" si="480"/>
        <v>1536</v>
      </c>
      <c r="MZ23" s="541">
        <f t="shared" si="480"/>
        <v>1514</v>
      </c>
      <c r="NA23" s="541">
        <f t="shared" ref="NA23" si="481">SUM(NA25:NA37)</f>
        <v>1507</v>
      </c>
      <c r="NB23" s="540">
        <f t="shared" si="480"/>
        <v>122</v>
      </c>
      <c r="NC23" s="541">
        <f t="shared" si="480"/>
        <v>166</v>
      </c>
      <c r="ND23" s="541">
        <f t="shared" si="480"/>
        <v>221</v>
      </c>
      <c r="NE23" s="541">
        <f t="shared" si="480"/>
        <v>323</v>
      </c>
      <c r="NF23" s="541">
        <f t="shared" si="480"/>
        <v>226</v>
      </c>
      <c r="NG23" s="541">
        <f t="shared" si="480"/>
        <v>94</v>
      </c>
      <c r="NH23" s="541">
        <f t="shared" si="480"/>
        <v>95</v>
      </c>
      <c r="NI23" s="541">
        <f t="shared" si="480"/>
        <v>95</v>
      </c>
      <c r="NJ23" s="541">
        <f t="shared" ref="NJ23" si="482">SUM(NJ25:NJ37)</f>
        <v>82</v>
      </c>
      <c r="NK23" s="540">
        <f t="shared" si="404"/>
        <v>1463</v>
      </c>
      <c r="NL23" s="541">
        <f t="shared" si="405"/>
        <v>1494</v>
      </c>
      <c r="NM23" s="541">
        <f t="shared" si="406"/>
        <v>1595</v>
      </c>
      <c r="NN23" s="541">
        <f t="shared" si="407"/>
        <v>1796</v>
      </c>
      <c r="NO23" s="541">
        <f t="shared" si="408"/>
        <v>1769</v>
      </c>
      <c r="NP23" s="541">
        <f t="shared" si="409"/>
        <v>1611</v>
      </c>
      <c r="NQ23" s="541">
        <f t="shared" si="410"/>
        <v>1631</v>
      </c>
      <c r="NR23" s="541">
        <f t="shared" si="411"/>
        <v>1609</v>
      </c>
      <c r="NS23" s="541">
        <f t="shared" si="411"/>
        <v>1589</v>
      </c>
      <c r="NT23" s="540">
        <f t="shared" ref="NT23:OJ23" si="483">SUM(NT25:NT37)</f>
        <v>5496</v>
      </c>
      <c r="NU23" s="541">
        <f t="shared" si="483"/>
        <v>5741</v>
      </c>
      <c r="NV23" s="541">
        <f t="shared" si="483"/>
        <v>5576</v>
      </c>
      <c r="NW23" s="541">
        <f t="shared" si="483"/>
        <v>5964</v>
      </c>
      <c r="NX23" s="541">
        <f t="shared" si="483"/>
        <v>6909</v>
      </c>
      <c r="NY23" s="541">
        <f t="shared" si="483"/>
        <v>7051</v>
      </c>
      <c r="NZ23" s="541">
        <f t="shared" si="483"/>
        <v>7512</v>
      </c>
      <c r="OA23" s="541">
        <f t="shared" si="483"/>
        <v>7150</v>
      </c>
      <c r="OB23" s="541">
        <f t="shared" ref="OB23" si="484">SUM(OB25:OB37)</f>
        <v>7243</v>
      </c>
      <c r="OC23" s="540">
        <f t="shared" si="483"/>
        <v>1194</v>
      </c>
      <c r="OD23" s="541">
        <f t="shared" si="483"/>
        <v>1223</v>
      </c>
      <c r="OE23" s="541">
        <f t="shared" si="483"/>
        <v>1440</v>
      </c>
      <c r="OF23" s="541">
        <f t="shared" si="483"/>
        <v>1793</v>
      </c>
      <c r="OG23" s="541">
        <f t="shared" si="483"/>
        <v>1219</v>
      </c>
      <c r="OH23" s="541">
        <f t="shared" si="483"/>
        <v>1379</v>
      </c>
      <c r="OI23" s="541">
        <f t="shared" si="483"/>
        <v>1519</v>
      </c>
      <c r="OJ23" s="541">
        <f t="shared" si="483"/>
        <v>1427</v>
      </c>
      <c r="OK23" s="541">
        <f t="shared" ref="OK23" si="485">SUM(OK25:OK37)</f>
        <v>1302</v>
      </c>
      <c r="OL23" s="540">
        <f t="shared" si="412"/>
        <v>6690</v>
      </c>
      <c r="OM23" s="541">
        <f t="shared" si="413"/>
        <v>6964</v>
      </c>
      <c r="ON23" s="541">
        <f t="shared" si="414"/>
        <v>7016</v>
      </c>
      <c r="OO23" s="541">
        <f t="shared" si="415"/>
        <v>7757</v>
      </c>
      <c r="OP23" s="541">
        <f t="shared" si="416"/>
        <v>8128</v>
      </c>
      <c r="OQ23" s="541">
        <f t="shared" si="417"/>
        <v>8430</v>
      </c>
      <c r="OR23" s="541">
        <f t="shared" si="418"/>
        <v>9031</v>
      </c>
      <c r="OS23" s="541">
        <f t="shared" si="419"/>
        <v>8577</v>
      </c>
      <c r="OT23" s="541">
        <f t="shared" si="419"/>
        <v>8545</v>
      </c>
      <c r="OU23" s="90"/>
    </row>
    <row r="24" spans="1:411" s="239" customFormat="1" x14ac:dyDescent="0.2">
      <c r="A24" s="339" t="s">
        <v>113</v>
      </c>
      <c r="B24" s="235">
        <f>(B23/B$4)*100</f>
        <v>25.443451178374747</v>
      </c>
      <c r="C24" s="235">
        <f t="shared" ref="C24:CL24" si="486">(C23/C$4)*100</f>
        <v>25.580165108108506</v>
      </c>
      <c r="D24" s="235">
        <f t="shared" si="486"/>
        <v>25.553164490952383</v>
      </c>
      <c r="E24" s="235">
        <f t="shared" si="486"/>
        <v>26.357631780746594</v>
      </c>
      <c r="F24" s="235">
        <f t="shared" si="486"/>
        <v>27.433987672145715</v>
      </c>
      <c r="G24" s="235">
        <f t="shared" si="486"/>
        <v>27.341115434500647</v>
      </c>
      <c r="H24" s="235">
        <f t="shared" si="486"/>
        <v>27.773616960571662</v>
      </c>
      <c r="I24" s="235">
        <f t="shared" si="486"/>
        <v>25.911696223476433</v>
      </c>
      <c r="J24" s="235">
        <f t="shared" ref="J24:K24" si="487">(J23/J$4)*100</f>
        <v>26.285588662605459</v>
      </c>
      <c r="K24" s="235">
        <f t="shared" si="487"/>
        <v>21.280392912722547</v>
      </c>
      <c r="L24" s="235">
        <f t="shared" ref="L24" si="488">(L23/L$4)*100</f>
        <v>21.861847521231063</v>
      </c>
      <c r="M24" s="236">
        <f t="shared" si="486"/>
        <v>26.598011900383412</v>
      </c>
      <c r="N24" s="237">
        <f t="shared" si="486"/>
        <v>24.01002821673222</v>
      </c>
      <c r="O24" s="237">
        <f t="shared" si="486"/>
        <v>24.204562824561087</v>
      </c>
      <c r="P24" s="237">
        <f t="shared" si="486"/>
        <v>26.532409549237212</v>
      </c>
      <c r="Q24" s="237">
        <f t="shared" si="486"/>
        <v>23.996448973290104</v>
      </c>
      <c r="R24" s="237">
        <f t="shared" si="486"/>
        <v>25.219288125059609</v>
      </c>
      <c r="S24" s="237">
        <f t="shared" si="486"/>
        <v>26.358334062525458</v>
      </c>
      <c r="T24" s="237">
        <f t="shared" si="486"/>
        <v>23.616555572095692</v>
      </c>
      <c r="U24" s="237">
        <f t="shared" ref="U24:V24" si="489">(U23/U$4)*100</f>
        <v>23.420831900996905</v>
      </c>
      <c r="V24" s="237">
        <f t="shared" si="489"/>
        <v>22.451992087547112</v>
      </c>
      <c r="W24" s="237">
        <f t="shared" ref="W24" si="490">(W23/W$4)*100</f>
        <v>19.578394890485345</v>
      </c>
      <c r="X24" s="236">
        <f t="shared" si="486"/>
        <v>25.990705494075112</v>
      </c>
      <c r="Y24" s="237">
        <f t="shared" si="486"/>
        <v>24.797592535167592</v>
      </c>
      <c r="Z24" s="237">
        <f t="shared" si="486"/>
        <v>24.875569567396891</v>
      </c>
      <c r="AA24" s="237">
        <f t="shared" si="486"/>
        <v>26.447057884070396</v>
      </c>
      <c r="AB24" s="237">
        <f t="shared" si="486"/>
        <v>25.649890488528005</v>
      </c>
      <c r="AC24" s="237">
        <f t="shared" si="486"/>
        <v>26.232102195978541</v>
      </c>
      <c r="AD24" s="237">
        <f t="shared" si="486"/>
        <v>27.040556380401661</v>
      </c>
      <c r="AE24" s="237">
        <f t="shared" si="486"/>
        <v>24.690660945036864</v>
      </c>
      <c r="AF24" s="237">
        <f t="shared" ref="AF24:AG24" si="491">(AF23/AF$4)*100</f>
        <v>24.748003288614282</v>
      </c>
      <c r="AG24" s="237">
        <f t="shared" si="491"/>
        <v>21.945993275751235</v>
      </c>
      <c r="AH24" s="237">
        <f t="shared" ref="AH24" si="492">(AH23/AH$4)*100</f>
        <v>20.656699438249522</v>
      </c>
      <c r="AI24" s="343">
        <f t="shared" si="486"/>
        <v>24.947570586547162</v>
      </c>
      <c r="AJ24" s="344">
        <f t="shared" si="486"/>
        <v>25.299493639619612</v>
      </c>
      <c r="AK24" s="344">
        <f t="shared" si="486"/>
        <v>26.479763524225469</v>
      </c>
      <c r="AL24" s="344">
        <f t="shared" si="486"/>
        <v>27.119496349337247</v>
      </c>
      <c r="AM24" s="344">
        <f t="shared" si="486"/>
        <v>28.637388402921815</v>
      </c>
      <c r="AN24" s="345">
        <f t="shared" si="486"/>
        <v>28.07601535806122</v>
      </c>
      <c r="AO24" s="345">
        <f t="shared" si="486"/>
        <v>28.72745439197919</v>
      </c>
      <c r="AP24" s="345">
        <f t="shared" si="486"/>
        <v>26.849731129257119</v>
      </c>
      <c r="AQ24" s="345">
        <f t="shared" ref="AQ24:AR24" si="493">(AQ23/AQ$4)*100</f>
        <v>27.310530185856642</v>
      </c>
      <c r="AR24" s="345">
        <f t="shared" si="493"/>
        <v>22.573055611573661</v>
      </c>
      <c r="AS24" s="345">
        <f t="shared" ref="AS24" si="494">(AS23/AS$4)*100</f>
        <v>23.393380651134084</v>
      </c>
      <c r="AT24" s="343">
        <f t="shared" si="486"/>
        <v>13.757520727081406</v>
      </c>
      <c r="AU24" s="345">
        <f t="shared" si="486"/>
        <v>25.715148284948626</v>
      </c>
      <c r="AV24" s="345">
        <f t="shared" si="486"/>
        <v>26.363200577121752</v>
      </c>
      <c r="AW24" s="345">
        <f t="shared" si="486"/>
        <v>28.510730383929232</v>
      </c>
      <c r="AX24" s="344">
        <f t="shared" si="486"/>
        <v>26.954993116594299</v>
      </c>
      <c r="AY24" s="345">
        <f t="shared" si="486"/>
        <v>27.958018707312675</v>
      </c>
      <c r="AZ24" s="345">
        <f t="shared" si="486"/>
        <v>29.182434844698324</v>
      </c>
      <c r="BA24" s="345">
        <f t="shared" si="486"/>
        <v>26.335990023078796</v>
      </c>
      <c r="BB24" s="345">
        <f t="shared" ref="BB24:BC24" si="495">(BB23/BB$4)*100</f>
        <v>26.08391683223411</v>
      </c>
      <c r="BC24" s="345">
        <f t="shared" si="495"/>
        <v>26.335990023078796</v>
      </c>
      <c r="BD24" s="345">
        <f t="shared" ref="BD24" si="496">(BD23/BD$4)*100</f>
        <v>22.872670807453417</v>
      </c>
      <c r="BE24" s="343">
        <f t="shared" si="486"/>
        <v>27.048517915241248</v>
      </c>
      <c r="BF24" s="345">
        <f t="shared" si="486"/>
        <v>25.566679383789616</v>
      </c>
      <c r="BG24" s="345">
        <f t="shared" si="486"/>
        <v>26.529789236961459</v>
      </c>
      <c r="BH24" s="345">
        <f t="shared" si="486"/>
        <v>27.874620455726674</v>
      </c>
      <c r="BI24" s="345">
        <f t="shared" si="486"/>
        <v>27.490195739930311</v>
      </c>
      <c r="BJ24" s="345">
        <f t="shared" si="486"/>
        <v>27.998844773286756</v>
      </c>
      <c r="BK24" s="345">
        <f t="shared" si="486"/>
        <v>29.065082588534256</v>
      </c>
      <c r="BL24" s="345">
        <f t="shared" si="486"/>
        <v>26.490934756274591</v>
      </c>
      <c r="BM24" s="345">
        <f t="shared" ref="BM24:BN24" si="497">(BM23/BM$4)*100</f>
        <v>26.447953926344358</v>
      </c>
      <c r="BN24" s="345">
        <f t="shared" si="497"/>
        <v>25.313545477794769</v>
      </c>
      <c r="BO24" s="345">
        <f t="shared" ref="BO24" si="498">(BO23/BO$4)*100</f>
        <v>23.036768526311633</v>
      </c>
      <c r="BP24" s="346">
        <f t="shared" si="486"/>
        <v>28.332692398513032</v>
      </c>
      <c r="BQ24" s="347">
        <f t="shared" si="486"/>
        <v>25.709674635684138</v>
      </c>
      <c r="BR24" s="347">
        <f t="shared" si="486"/>
        <v>26.556905344257721</v>
      </c>
      <c r="BS24" s="348">
        <f t="shared" si="486"/>
        <v>28.263617618717035</v>
      </c>
      <c r="BT24" s="347">
        <f t="shared" si="486"/>
        <v>26.952671097721232</v>
      </c>
      <c r="BU24" s="347">
        <f t="shared" si="486"/>
        <v>27.963793303441076</v>
      </c>
      <c r="BV24" s="347">
        <f t="shared" si="486"/>
        <v>29.220485739432434</v>
      </c>
      <c r="BW24" s="347">
        <f t="shared" si="486"/>
        <v>26.335990023078796</v>
      </c>
      <c r="BX24" s="347">
        <f t="shared" ref="BX24:BY24" si="499">(BX23/BX$4)*100</f>
        <v>26.08391683223411</v>
      </c>
      <c r="BY24" s="347">
        <f t="shared" si="499"/>
        <v>26.336158242703313</v>
      </c>
      <c r="BZ24" s="347">
        <f t="shared" ref="BZ24" si="500">(BZ23/BZ$4)*100</f>
        <v>22.872720336088229</v>
      </c>
      <c r="CA24" s="346">
        <f t="shared" si="486"/>
        <v>113.56894371827642</v>
      </c>
      <c r="CB24" s="347">
        <f t="shared" si="486"/>
        <v>101.62130120826676</v>
      </c>
      <c r="CC24" s="347">
        <f t="shared" si="486"/>
        <v>100.29132367425288</v>
      </c>
      <c r="CD24" s="348">
        <f t="shared" si="486"/>
        <v>104.21881459243156</v>
      </c>
      <c r="CE24" s="347">
        <f t="shared" si="486"/>
        <v>94.117070727620202</v>
      </c>
      <c r="CF24" s="347">
        <f t="shared" si="486"/>
        <v>99.600292088499927</v>
      </c>
      <c r="CG24" s="347">
        <f t="shared" si="486"/>
        <v>101.71623750829417</v>
      </c>
      <c r="CH24" s="347">
        <f t="shared" si="486"/>
        <v>98.08660614251545</v>
      </c>
      <c r="CI24" s="347">
        <f t="shared" ref="CI24:CJ24" si="501">(CI23/CI$4)*100</f>
        <v>95.508643203646926</v>
      </c>
      <c r="CJ24" s="347">
        <f t="shared" si="501"/>
        <v>116.67077198534095</v>
      </c>
      <c r="CK24" s="347">
        <f t="shared" ref="CK24" si="502">(CK23/CK$4)*100</f>
        <v>97.774326324140702</v>
      </c>
      <c r="CL24" s="343" t="e">
        <f t="shared" si="486"/>
        <v>#VALUE!</v>
      </c>
      <c r="CM24" s="344" t="e">
        <f t="shared" ref="CM24:IF24" si="503">(CM23/CM$4)*100</f>
        <v>#VALUE!</v>
      </c>
      <c r="CN24" s="344" t="e">
        <f t="shared" si="503"/>
        <v>#VALUE!</v>
      </c>
      <c r="CO24" s="344" t="e">
        <f t="shared" si="503"/>
        <v>#VALUE!</v>
      </c>
      <c r="CP24" s="344" t="e">
        <f t="shared" si="503"/>
        <v>#VALUE!</v>
      </c>
      <c r="CQ24" s="345" t="e">
        <f t="shared" si="503"/>
        <v>#VALUE!</v>
      </c>
      <c r="CR24" s="345" t="e">
        <f t="shared" si="503"/>
        <v>#VALUE!</v>
      </c>
      <c r="CS24" s="345" t="e">
        <f t="shared" si="503"/>
        <v>#VALUE!</v>
      </c>
      <c r="CT24" s="345" t="e">
        <f t="shared" ref="CT24:CU24" si="504">(CT23/CT$4)*100</f>
        <v>#VALUE!</v>
      </c>
      <c r="CU24" s="345" t="e">
        <f t="shared" si="504"/>
        <v>#VALUE!</v>
      </c>
      <c r="CV24" s="345" t="e">
        <f t="shared" ref="CV24" si="505">(CV23/CV$4)*100</f>
        <v>#VALUE!</v>
      </c>
      <c r="CW24" s="343">
        <f t="shared" si="503"/>
        <v>84.868334430546412</v>
      </c>
      <c r="CX24" s="345">
        <f t="shared" si="503"/>
        <v>25.344763324636599</v>
      </c>
      <c r="CY24" s="345">
        <f t="shared" si="503"/>
        <v>36.636283446045283</v>
      </c>
      <c r="CZ24" s="345">
        <f t="shared" si="503"/>
        <v>15.112359550561798</v>
      </c>
      <c r="DA24" s="344">
        <f t="shared" si="503"/>
        <v>26.020408163265309</v>
      </c>
      <c r="DB24" s="345">
        <f t="shared" si="503"/>
        <v>31.818181818181817</v>
      </c>
      <c r="DC24" s="345">
        <f t="shared" si="503"/>
        <v>95.833333333333343</v>
      </c>
      <c r="DD24" s="345" t="e">
        <f t="shared" si="503"/>
        <v>#DIV/0!</v>
      </c>
      <c r="DE24" s="345" t="e">
        <f t="shared" ref="DE24:DF24" si="506">(DE23/DE$4)*100</f>
        <v>#DIV/0!</v>
      </c>
      <c r="DF24" s="345">
        <f t="shared" si="506"/>
        <v>28.571428571428569</v>
      </c>
      <c r="DG24" s="345">
        <f t="shared" ref="DG24" si="507">(DG23/DG$4)*100</f>
        <v>23.52941176470588</v>
      </c>
      <c r="DH24" s="343">
        <f t="shared" si="503"/>
        <v>84.868334430546412</v>
      </c>
      <c r="DI24" s="345">
        <f t="shared" si="503"/>
        <v>25.344763324636599</v>
      </c>
      <c r="DJ24" s="345">
        <f t="shared" si="503"/>
        <v>36.636283446045283</v>
      </c>
      <c r="DK24" s="345">
        <f t="shared" si="503"/>
        <v>15.112359550561798</v>
      </c>
      <c r="DL24" s="345">
        <f t="shared" si="503"/>
        <v>26.020408163265309</v>
      </c>
      <c r="DM24" s="345">
        <f t="shared" si="503"/>
        <v>31.818181818181817</v>
      </c>
      <c r="DN24" s="345">
        <f t="shared" si="503"/>
        <v>95.833333333333343</v>
      </c>
      <c r="DO24" s="345" t="e">
        <f t="shared" si="503"/>
        <v>#DIV/0!</v>
      </c>
      <c r="DP24" s="345" t="e">
        <f t="shared" ref="DP24:DQ24" si="508">(DP23/DP$4)*100</f>
        <v>#DIV/0!</v>
      </c>
      <c r="DQ24" s="345">
        <f t="shared" si="508"/>
        <v>28.571428571428569</v>
      </c>
      <c r="DR24" s="345">
        <f t="shared" ref="DR24" si="509">(DR23/DR$4)*100</f>
        <v>23.52941176470588</v>
      </c>
      <c r="DS24" s="459">
        <f t="shared" ref="DS24:GK24" si="510">(DS23/DS$4)*100</f>
        <v>18.198060234813681</v>
      </c>
      <c r="DT24" s="638">
        <f t="shared" ref="DT24" si="511">(DT23/DT$4)*100</f>
        <v>18.219895287958117</v>
      </c>
      <c r="DU24" s="454">
        <f t="shared" si="510"/>
        <v>10.975609756097562</v>
      </c>
      <c r="DV24" s="454">
        <f t="shared" ref="DV24" si="512">(DV23/DV$4)*100</f>
        <v>11.8398142774231</v>
      </c>
      <c r="DW24" s="345">
        <f t="shared" si="510"/>
        <v>15.99290780141844</v>
      </c>
      <c r="DX24" s="345">
        <f t="shared" ref="DX24" si="513">(DX23/DX$4)*100</f>
        <v>16.236694930543027</v>
      </c>
      <c r="DY24" s="459">
        <f t="shared" si="510"/>
        <v>18.101314559155163</v>
      </c>
      <c r="DZ24" s="638">
        <f t="shared" ref="DZ24" si="514">(DZ23/DZ$4)*100</f>
        <v>17.967864867648572</v>
      </c>
      <c r="EA24" s="454">
        <f t="shared" si="510"/>
        <v>11.034897288123608</v>
      </c>
      <c r="EB24" s="454">
        <f t="shared" ref="EB24" si="515">(EB23/EB$4)*100</f>
        <v>11.049121880364453</v>
      </c>
      <c r="EC24" s="345">
        <f t="shared" si="510"/>
        <v>13.799931129476583</v>
      </c>
      <c r="ED24" s="345">
        <f t="shared" ref="ED24" si="516">(ED23/ED$4)*100</f>
        <v>13.751760209213437</v>
      </c>
      <c r="EE24" s="459">
        <f t="shared" si="510"/>
        <v>19.302132373303792</v>
      </c>
      <c r="EF24" s="638">
        <f t="shared" ref="EF24" si="517">(EF23/EF$4)*100</f>
        <v>20.239738711741136</v>
      </c>
      <c r="EG24" s="454">
        <f t="shared" si="510"/>
        <v>17.184643510054844</v>
      </c>
      <c r="EH24" s="454">
        <f t="shared" ref="EH24" si="518">(EH23/EH$4)*100</f>
        <v>25.469387755102041</v>
      </c>
      <c r="EI24" s="345">
        <f t="shared" si="510"/>
        <v>19.224868254285905</v>
      </c>
      <c r="EJ24" s="345">
        <f t="shared" ref="EJ24" si="519">(EJ23/EJ$4)*100</f>
        <v>20.4469020825249</v>
      </c>
      <c r="EK24" s="459">
        <f t="shared" si="510"/>
        <v>19.595362582405095</v>
      </c>
      <c r="EL24" s="638">
        <f t="shared" ref="EL24" si="520">(EL23/EL$4)*100</f>
        <v>20.61500073389109</v>
      </c>
      <c r="EM24" s="454">
        <f t="shared" si="510"/>
        <v>6.8011071569790431</v>
      </c>
      <c r="EN24" s="454">
        <f t="shared" ref="EN24" si="521">(EN23/EN$4)*100</f>
        <v>12.697483908718549</v>
      </c>
      <c r="EO24" s="345">
        <f t="shared" si="510"/>
        <v>17.537835431769043</v>
      </c>
      <c r="EP24" s="345">
        <f t="shared" ref="EP24" si="522">(EP23/EP$4)*100</f>
        <v>19.73263775676557</v>
      </c>
      <c r="EQ24" s="459">
        <f t="shared" si="510"/>
        <v>17.54024264530965</v>
      </c>
      <c r="ER24" s="638">
        <f t="shared" ref="ER24" si="523">(ER23/ER$4)*100</f>
        <v>17.602334690115967</v>
      </c>
      <c r="ES24" s="454">
        <f t="shared" si="510"/>
        <v>11.726804123711339</v>
      </c>
      <c r="ET24" s="454">
        <f t="shared" ref="ET24" si="524">(ET23/ET$4)*100</f>
        <v>11.125871803387579</v>
      </c>
      <c r="EU24" s="345">
        <f t="shared" si="510"/>
        <v>16.391982182628063</v>
      </c>
      <c r="EV24" s="345">
        <f t="shared" ref="EV24" si="525">(EV23/EV$4)*100</f>
        <v>16.385978043912175</v>
      </c>
      <c r="EW24" s="459">
        <f t="shared" si="510"/>
        <v>19.293068397927733</v>
      </c>
      <c r="EX24" s="638">
        <f t="shared" ref="EX24" si="526">(EX23/EX$4)*100</f>
        <v>19.351504973517635</v>
      </c>
      <c r="EY24" s="454">
        <f t="shared" si="510"/>
        <v>13.8081000271813</v>
      </c>
      <c r="EZ24" s="454">
        <f t="shared" ref="EZ24" si="527">(EZ23/EZ$4)*100</f>
        <v>13.417161807378747</v>
      </c>
      <c r="FA24" s="345">
        <f t="shared" si="510"/>
        <v>17.507851550404745</v>
      </c>
      <c r="FB24" s="345">
        <f t="shared" ref="FB24" si="528">(FB23/FB$4)*100</f>
        <v>17.461155860733307</v>
      </c>
      <c r="FC24" s="459">
        <f t="shared" si="510"/>
        <v>15.815691158156911</v>
      </c>
      <c r="FD24" s="638">
        <f t="shared" ref="FD24" si="529">(FD23/FD$4)*100</f>
        <v>17.423312883435582</v>
      </c>
      <c r="FE24" s="454">
        <f t="shared" si="510"/>
        <v>15.468940316686966</v>
      </c>
      <c r="FF24" s="454">
        <f t="shared" ref="FF24" si="530">(FF23/FF$4)*100</f>
        <v>15.283842794759824</v>
      </c>
      <c r="FG24" s="345">
        <f t="shared" si="510"/>
        <v>15.64039408866995</v>
      </c>
      <c r="FH24" s="345">
        <f t="shared" ref="FH24" si="531">(FH23/FH$4)*100</f>
        <v>16.444740346205062</v>
      </c>
      <c r="FI24" s="459">
        <f t="shared" si="510"/>
        <v>21.092278719397363</v>
      </c>
      <c r="FJ24" s="638">
        <f t="shared" ref="FJ24" si="532">(FJ23/FJ$4)*100</f>
        <v>21.637957086733152</v>
      </c>
      <c r="FK24" s="454">
        <f t="shared" si="510"/>
        <v>9.4201464476548598</v>
      </c>
      <c r="FL24" s="454">
        <f t="shared" ref="FL24" si="533">(FL23/FL$4)*100</f>
        <v>11.038018767534101</v>
      </c>
      <c r="FM24" s="345">
        <f t="shared" si="510"/>
        <v>17.567971317597848</v>
      </c>
      <c r="FN24" s="345">
        <f t="shared" ref="FN24" si="534">(FN23/FN$4)*100</f>
        <v>18.367164179104478</v>
      </c>
      <c r="FO24" s="459">
        <f t="shared" si="510"/>
        <v>15.073891625615762</v>
      </c>
      <c r="FP24" s="638">
        <f t="shared" ref="FP24" si="535">(FP23/FP$4)*100</f>
        <v>14.853556485355648</v>
      </c>
      <c r="FQ24" s="454">
        <f t="shared" si="510"/>
        <v>17.583603020496223</v>
      </c>
      <c r="FR24" s="454">
        <f t="shared" ref="FR24" si="536">(FR23/FR$4)*100</f>
        <v>22.020725388601036</v>
      </c>
      <c r="FS24" s="345">
        <f t="shared" si="510"/>
        <v>16.271884654994849</v>
      </c>
      <c r="FT24" s="345">
        <f t="shared" ref="FT24" si="537">(FT23/FT$4)*100</f>
        <v>18.055555555555554</v>
      </c>
      <c r="FU24" s="459">
        <f t="shared" si="510"/>
        <v>24.01643814272359</v>
      </c>
      <c r="FV24" s="638">
        <f t="shared" ref="FV24" si="538">(FV23/FV$4)*100</f>
        <v>24.721212121212123</v>
      </c>
      <c r="FW24" s="454">
        <f t="shared" si="510"/>
        <v>8.6712063472230891</v>
      </c>
      <c r="FX24" s="454">
        <f t="shared" ref="FX24" si="539">(FX23/FX$4)*100</f>
        <v>9.6101208358368382</v>
      </c>
      <c r="FY24" s="345">
        <f t="shared" si="510"/>
        <v>18.123035581467885</v>
      </c>
      <c r="FZ24" s="345">
        <f t="shared" ref="FZ24" si="540">(FZ23/FZ$4)*100</f>
        <v>19.023886833295578</v>
      </c>
      <c r="GA24" s="459">
        <f t="shared" si="510"/>
        <v>17.502278942570648</v>
      </c>
      <c r="GB24" s="638">
        <f t="shared" ref="GB24" si="541">(GB23/GB$4)*100</f>
        <v>17.670437175175788</v>
      </c>
      <c r="GC24" s="454">
        <f t="shared" si="510"/>
        <v>10.845588235294118</v>
      </c>
      <c r="GD24" s="454">
        <f t="shared" ref="GD24" si="542">(GD23/GD$4)*100</f>
        <v>12.546583850931677</v>
      </c>
      <c r="GE24" s="345">
        <f t="shared" si="510"/>
        <v>16.558018252933508</v>
      </c>
      <c r="GF24" s="345">
        <f t="shared" ref="GF24" si="543">(GF23/GF$4)*100</f>
        <v>17.109024091465905</v>
      </c>
      <c r="GG24" s="459">
        <f t="shared" si="510"/>
        <v>11.717861205915813</v>
      </c>
      <c r="GH24" s="638">
        <f t="shared" ref="GH24" si="544">(GH23/GH$4)*100</f>
        <v>12.138728323699421</v>
      </c>
      <c r="GI24" s="454">
        <f t="shared" si="510"/>
        <v>14.691943127962084</v>
      </c>
      <c r="GJ24" s="454">
        <f t="shared" ref="GJ24" si="545">(GJ23/GJ$4)*100</f>
        <v>13.470319634703195</v>
      </c>
      <c r="GK24" s="345">
        <f t="shared" si="510"/>
        <v>12.682551883166795</v>
      </c>
      <c r="GL24" s="345">
        <f t="shared" ref="GL24" si="546">(GL23/GL$4)*100</f>
        <v>12.586339217191098</v>
      </c>
      <c r="GM24" s="530">
        <f t="shared" si="503"/>
        <v>25.020450455363473</v>
      </c>
      <c r="GN24" s="531">
        <f t="shared" si="503"/>
        <v>24.987175541192162</v>
      </c>
      <c r="GO24" s="531">
        <f t="shared" si="503"/>
        <v>22.915604388374426</v>
      </c>
      <c r="GP24" s="531">
        <f t="shared" si="503"/>
        <v>24.352784219052758</v>
      </c>
      <c r="GQ24" s="531">
        <f t="shared" si="503"/>
        <v>26.546212647671997</v>
      </c>
      <c r="GR24" s="512">
        <f t="shared" si="503"/>
        <v>25.963959710418631</v>
      </c>
      <c r="GS24" s="512">
        <f t="shared" si="503"/>
        <v>27.323120716131687</v>
      </c>
      <c r="GT24" s="512">
        <f t="shared" si="503"/>
        <v>24.925021422450726</v>
      </c>
      <c r="GU24" s="512">
        <f t="shared" ref="GU24" si="547">(GU23/GU$4)*100</f>
        <v>25.338948612804312</v>
      </c>
      <c r="GV24" s="530">
        <f t="shared" si="503"/>
        <v>16.132264529058116</v>
      </c>
      <c r="GW24" s="512">
        <f t="shared" si="503"/>
        <v>54.459064327485386</v>
      </c>
      <c r="GX24" s="512">
        <f t="shared" si="503"/>
        <v>52.014925373134325</v>
      </c>
      <c r="GY24" s="512">
        <f t="shared" si="503"/>
        <v>13.043478260869565</v>
      </c>
      <c r="GZ24" s="531">
        <f t="shared" si="503"/>
        <v>30.409356725146196</v>
      </c>
      <c r="HA24" s="512">
        <f t="shared" si="503"/>
        <v>32.106339468302657</v>
      </c>
      <c r="HB24" s="512">
        <f t="shared" si="503"/>
        <v>27.006369426751593</v>
      </c>
      <c r="HC24" s="512">
        <f t="shared" si="503"/>
        <v>23.760092272203</v>
      </c>
      <c r="HD24" s="512">
        <f t="shared" ref="HD24" si="548">(HD23/HD$4)*100</f>
        <v>27.742946708463951</v>
      </c>
      <c r="HE24" s="530">
        <f t="shared" si="503"/>
        <v>24.561675717610552</v>
      </c>
      <c r="HF24" s="512">
        <f t="shared" si="503"/>
        <v>26.919758412424503</v>
      </c>
      <c r="HG24" s="512">
        <f t="shared" si="503"/>
        <v>24.720366570498477</v>
      </c>
      <c r="HH24" s="512">
        <f t="shared" si="503"/>
        <v>23.493843286320203</v>
      </c>
      <c r="HI24" s="512">
        <f t="shared" si="503"/>
        <v>26.6766727229639</v>
      </c>
      <c r="HJ24" s="512">
        <f t="shared" si="503"/>
        <v>26.191558687580514</v>
      </c>
      <c r="HK24" s="512">
        <f t="shared" si="503"/>
        <v>27.314073642846747</v>
      </c>
      <c r="HL24" s="512">
        <f t="shared" si="503"/>
        <v>24.890043290043291</v>
      </c>
      <c r="HM24" s="512">
        <f t="shared" ref="HM24" si="549">(HM23/HM$4)*100</f>
        <v>25.394304688345905</v>
      </c>
      <c r="HN24" s="530">
        <f t="shared" si="503"/>
        <v>24.836395365747251</v>
      </c>
      <c r="HO24" s="531">
        <f t="shared" si="503"/>
        <v>24.745363619671</v>
      </c>
      <c r="HP24" s="531">
        <f t="shared" si="503"/>
        <v>23.926456582053088</v>
      </c>
      <c r="HQ24" s="531">
        <f t="shared" si="503"/>
        <v>24.461285260458528</v>
      </c>
      <c r="HR24" s="532">
        <f t="shared" si="503"/>
        <v>23.599293626585329</v>
      </c>
      <c r="HS24" s="532">
        <f t="shared" si="503"/>
        <v>24.216260947520858</v>
      </c>
      <c r="HT24" s="532">
        <f t="shared" si="503"/>
        <v>24.184716398004589</v>
      </c>
      <c r="HU24" s="532">
        <f t="shared" si="503"/>
        <v>22.589645803126484</v>
      </c>
      <c r="HV24" s="532">
        <f t="shared" ref="HV24" si="550">(HV23/HV$4)*100</f>
        <v>22.794381136673117</v>
      </c>
      <c r="HW24" s="530">
        <f t="shared" si="503"/>
        <v>28.574352676286974</v>
      </c>
      <c r="HX24" s="512">
        <f t="shared" si="503"/>
        <v>19.268225858676431</v>
      </c>
      <c r="HY24" s="512">
        <f t="shared" si="503"/>
        <v>18.614235669468702</v>
      </c>
      <c r="HZ24" s="512">
        <f t="shared" si="503"/>
        <v>20.633685581933985</v>
      </c>
      <c r="IA24" s="512">
        <f t="shared" si="503"/>
        <v>12.822455770434555</v>
      </c>
      <c r="IB24" s="512">
        <f t="shared" si="503"/>
        <v>14.805238415043654</v>
      </c>
      <c r="IC24" s="512">
        <f t="shared" si="503"/>
        <v>15.448434566705021</v>
      </c>
      <c r="ID24" s="512">
        <f t="shared" si="503"/>
        <v>13.938615354539616</v>
      </c>
      <c r="IE24" s="512">
        <f t="shared" ref="IE24" si="551">(IE23/IE$4)*100</f>
        <v>13.95567346487592</v>
      </c>
      <c r="IF24" s="530">
        <f t="shared" si="503"/>
        <v>26.037828947368418</v>
      </c>
      <c r="IG24" s="512">
        <f t="shared" ref="IG24:KZ24" si="552">(IG23/IG$4)*100</f>
        <v>23.088629720037368</v>
      </c>
      <c r="IH24" s="512">
        <f t="shared" si="552"/>
        <v>22.189961418659802</v>
      </c>
      <c r="II24" s="512">
        <f t="shared" si="552"/>
        <v>23.237413610051174</v>
      </c>
      <c r="IJ24" s="512">
        <f t="shared" si="552"/>
        <v>20.29088113925075</v>
      </c>
      <c r="IK24" s="512">
        <f t="shared" si="552"/>
        <v>21.476267292369361</v>
      </c>
      <c r="IL24" s="512">
        <f t="shared" si="552"/>
        <v>21.585514166028556</v>
      </c>
      <c r="IM24" s="512">
        <f t="shared" si="552"/>
        <v>19.961825585341025</v>
      </c>
      <c r="IN24" s="512">
        <f t="shared" ref="IN24" si="553">(IN23/IN$4)*100</f>
        <v>20.126934881238324</v>
      </c>
      <c r="IO24" s="530">
        <f t="shared" si="552"/>
        <v>20.912873225648557</v>
      </c>
      <c r="IP24" s="531">
        <f t="shared" si="552"/>
        <v>20.743201762305439</v>
      </c>
      <c r="IQ24" s="531">
        <f t="shared" si="552"/>
        <v>21.572832886505807</v>
      </c>
      <c r="IR24" s="531">
        <f t="shared" si="552"/>
        <v>20.21042818139442</v>
      </c>
      <c r="IS24" s="531">
        <f t="shared" si="552"/>
        <v>17.334938188018757</v>
      </c>
      <c r="IT24" s="512">
        <f t="shared" si="552"/>
        <v>17.202065589162363</v>
      </c>
      <c r="IU24" s="512">
        <f t="shared" si="552"/>
        <v>18.027904699738905</v>
      </c>
      <c r="IV24" s="512">
        <f t="shared" si="552"/>
        <v>15.886746437009375</v>
      </c>
      <c r="IW24" s="512">
        <f t="shared" ref="IW24" si="554">(IW23/IW$4)*100</f>
        <v>16.405502832340176</v>
      </c>
      <c r="IX24" s="530">
        <f t="shared" si="552"/>
        <v>20.518987341772153</v>
      </c>
      <c r="IY24" s="512">
        <f t="shared" si="552"/>
        <v>17.113039104740349</v>
      </c>
      <c r="IZ24" s="512">
        <f t="shared" si="552"/>
        <v>19.249049429657791</v>
      </c>
      <c r="JA24" s="512">
        <f t="shared" si="552"/>
        <v>18.155647047617034</v>
      </c>
      <c r="JB24" s="531">
        <f t="shared" si="552"/>
        <v>8.7400147680741078</v>
      </c>
      <c r="JC24" s="512">
        <f t="shared" si="552"/>
        <v>12.032575500508992</v>
      </c>
      <c r="JD24" s="512">
        <f t="shared" si="552"/>
        <v>10.957989315201553</v>
      </c>
      <c r="JE24" s="512">
        <f t="shared" si="552"/>
        <v>8.6963669242150257</v>
      </c>
      <c r="JF24" s="512">
        <f t="shared" ref="JF24" si="555">(JF23/JF$4)*100</f>
        <v>10.747614553842928</v>
      </c>
      <c r="JG24" s="530">
        <f t="shared" si="552"/>
        <v>20.816880552813423</v>
      </c>
      <c r="JH24" s="512">
        <f t="shared" si="552"/>
        <v>19.933228593872741</v>
      </c>
      <c r="JI24" s="512">
        <f t="shared" si="552"/>
        <v>20.969121810532627</v>
      </c>
      <c r="JJ24" s="512">
        <f t="shared" si="552"/>
        <v>19.678224946475908</v>
      </c>
      <c r="JK24" s="512">
        <f t="shared" si="552"/>
        <v>14.997444136118007</v>
      </c>
      <c r="JL24" s="512">
        <f t="shared" si="552"/>
        <v>15.921167686823164</v>
      </c>
      <c r="JM24" s="512">
        <f t="shared" si="552"/>
        <v>16.249847318920239</v>
      </c>
      <c r="JN24" s="512">
        <f t="shared" si="552"/>
        <v>14.031640111404862</v>
      </c>
      <c r="JO24" s="512">
        <f t="shared" ref="JO24" si="556">(JO23/JO$4)*100</f>
        <v>14.936143561255887</v>
      </c>
      <c r="JP24" s="530">
        <f t="shared" si="552"/>
        <v>30.581770397801932</v>
      </c>
      <c r="JQ24" s="531">
        <f t="shared" si="552"/>
        <v>30.70347571301847</v>
      </c>
      <c r="JR24" s="531">
        <f t="shared" si="552"/>
        <v>27.166264823106822</v>
      </c>
      <c r="JS24" s="531">
        <f t="shared" si="552"/>
        <v>30.20702070207021</v>
      </c>
      <c r="JT24" s="531">
        <f t="shared" si="552"/>
        <v>32.321927374301673</v>
      </c>
      <c r="JU24" s="512">
        <f t="shared" si="552"/>
        <v>35.514186950885787</v>
      </c>
      <c r="JV24" s="512">
        <f t="shared" si="552"/>
        <v>34.608875841823519</v>
      </c>
      <c r="JW24" s="512">
        <f t="shared" si="552"/>
        <v>34.479029369022271</v>
      </c>
      <c r="JX24" s="512">
        <f t="shared" ref="JX24" si="557">(JX23/JX$4)*100</f>
        <v>34.631636338853674</v>
      </c>
      <c r="JY24" s="530">
        <f t="shared" si="552"/>
        <v>34.04054286205119</v>
      </c>
      <c r="JZ24" s="512">
        <f t="shared" si="552"/>
        <v>20.682258796353587</v>
      </c>
      <c r="KA24" s="512">
        <f t="shared" si="552"/>
        <v>18.157151761815715</v>
      </c>
      <c r="KB24" s="512">
        <f t="shared" si="552"/>
        <v>22.483468038207199</v>
      </c>
      <c r="KC24" s="531">
        <f t="shared" si="552"/>
        <v>16.757246376811594</v>
      </c>
      <c r="KD24" s="512">
        <f t="shared" si="552"/>
        <v>17.520771020272516</v>
      </c>
      <c r="KE24" s="512">
        <f t="shared" si="552"/>
        <v>19.916636462486409</v>
      </c>
      <c r="KF24" s="512">
        <f t="shared" si="552"/>
        <v>19.387173937806129</v>
      </c>
      <c r="KG24" s="512">
        <f t="shared" ref="KG24" si="558">(KG23/KG$4)*100</f>
        <v>17.53155680224404</v>
      </c>
      <c r="KH24" s="530">
        <f t="shared" si="552"/>
        <v>32.00042277339346</v>
      </c>
      <c r="KI24" s="512">
        <f t="shared" si="552"/>
        <v>26.749560575483365</v>
      </c>
      <c r="KJ24" s="512">
        <f t="shared" si="552"/>
        <v>23.548638819770609</v>
      </c>
      <c r="KK24" s="512">
        <f t="shared" si="552"/>
        <v>27.213346684917912</v>
      </c>
      <c r="KL24" s="512">
        <f t="shared" si="552"/>
        <v>26.8663824383164</v>
      </c>
      <c r="KM24" s="512">
        <f t="shared" si="552"/>
        <v>29.191676203377163</v>
      </c>
      <c r="KN24" s="512">
        <f t="shared" si="552"/>
        <v>29.264541079786415</v>
      </c>
      <c r="KO24" s="512">
        <f t="shared" si="552"/>
        <v>28.858676055740556</v>
      </c>
      <c r="KP24" s="512">
        <f t="shared" ref="KP24" si="559">(KP23/KP$4)*100</f>
        <v>28.333118085152183</v>
      </c>
      <c r="KQ24" s="530">
        <f t="shared" si="552"/>
        <v>26.552777302049435</v>
      </c>
      <c r="KR24" s="531">
        <f t="shared" si="552"/>
        <v>26.623053211107973</v>
      </c>
      <c r="KS24" s="531">
        <f t="shared" si="552"/>
        <v>26.117770523977295</v>
      </c>
      <c r="KT24" s="531">
        <f t="shared" si="552"/>
        <v>27.233763276677248</v>
      </c>
      <c r="KU24" s="532">
        <f t="shared" si="552"/>
        <v>29.226405241169768</v>
      </c>
      <c r="KV24" s="532">
        <f t="shared" si="552"/>
        <v>29.427821645305652</v>
      </c>
      <c r="KW24" s="532">
        <f t="shared" si="552"/>
        <v>29.840172490502752</v>
      </c>
      <c r="KX24" s="532">
        <f t="shared" si="552"/>
        <v>28.027067940983752</v>
      </c>
      <c r="KY24" s="532">
        <f t="shared" ref="KY24" si="560">(KY23/KY$4)*100</f>
        <v>28.605474280320909</v>
      </c>
      <c r="KZ24" s="530">
        <f t="shared" si="552"/>
        <v>16.998654104979813</v>
      </c>
      <c r="LA24" s="512">
        <f t="shared" ref="LA24:NT24" si="561">(LA23/LA$4)*100</f>
        <v>16.220756215258689</v>
      </c>
      <c r="LB24" s="512">
        <f t="shared" si="561"/>
        <v>15.247483600484307</v>
      </c>
      <c r="LC24" s="512">
        <f t="shared" si="561"/>
        <v>22.364941759271652</v>
      </c>
      <c r="LD24" s="512">
        <f t="shared" si="561"/>
        <v>15.490993608367228</v>
      </c>
      <c r="LE24" s="512">
        <f t="shared" si="561"/>
        <v>16.57177714518097</v>
      </c>
      <c r="LF24" s="512">
        <f t="shared" si="561"/>
        <v>18.376972582209291</v>
      </c>
      <c r="LG24" s="512">
        <f t="shared" si="561"/>
        <v>14.848201377668168</v>
      </c>
      <c r="LH24" s="512">
        <f t="shared" ref="LH24" si="562">(LH23/LH$4)*100</f>
        <v>14.662447257383967</v>
      </c>
      <c r="LI24" s="530">
        <f t="shared" si="561"/>
        <v>23.7072593899066</v>
      </c>
      <c r="LJ24" s="512">
        <f t="shared" si="561"/>
        <v>23.440872270650559</v>
      </c>
      <c r="LK24" s="512">
        <f t="shared" si="561"/>
        <v>22.48082989583979</v>
      </c>
      <c r="LL24" s="512">
        <f t="shared" si="561"/>
        <v>25.539831201763093</v>
      </c>
      <c r="LM24" s="512">
        <f t="shared" si="561"/>
        <v>24.583402078864875</v>
      </c>
      <c r="LN24" s="512">
        <f t="shared" si="561"/>
        <v>25.03780280820861</v>
      </c>
      <c r="LO24" s="512">
        <f t="shared" si="561"/>
        <v>25.930436220673688</v>
      </c>
      <c r="LP24" s="512">
        <f>(LP23/LP$4)*100</f>
        <v>23.454121604674153</v>
      </c>
      <c r="LQ24" s="512">
        <f>(LQ23/LQ$4)*100</f>
        <v>23.669329024784318</v>
      </c>
      <c r="LR24" s="530">
        <f t="shared" si="561"/>
        <v>27.071543593282726</v>
      </c>
      <c r="LS24" s="531">
        <f t="shared" si="561"/>
        <v>27.251479543700146</v>
      </c>
      <c r="LT24" s="531">
        <f t="shared" si="561"/>
        <v>26.373697565189225</v>
      </c>
      <c r="LU24" s="531">
        <f t="shared" si="561"/>
        <v>27.507945649623515</v>
      </c>
      <c r="LV24" s="531">
        <f t="shared" si="561"/>
        <v>30.144263028405277</v>
      </c>
      <c r="LW24" s="512">
        <f t="shared" si="561"/>
        <v>30.646027366822821</v>
      </c>
      <c r="LX24" s="512">
        <f t="shared" si="561"/>
        <v>31.340330823762159</v>
      </c>
      <c r="LY24" s="512">
        <f t="shared" si="561"/>
        <v>29.125775725212872</v>
      </c>
      <c r="LZ24" s="512">
        <f t="shared" ref="LZ24" si="563">(LZ23/LZ$4)*100</f>
        <v>29.506074107924903</v>
      </c>
      <c r="MA24" s="530">
        <f t="shared" si="561"/>
        <v>16.924889009694663</v>
      </c>
      <c r="MB24" s="512">
        <f t="shared" si="561"/>
        <v>16.158536585365855</v>
      </c>
      <c r="MC24" s="512">
        <f t="shared" si="561"/>
        <v>13.982116717518208</v>
      </c>
      <c r="MD24" s="512">
        <f t="shared" si="561"/>
        <v>23.019315486275836</v>
      </c>
      <c r="ME24" s="531">
        <f t="shared" si="561"/>
        <v>15.840262183649937</v>
      </c>
      <c r="MF24" s="512">
        <f t="shared" si="561"/>
        <v>17.261992402603138</v>
      </c>
      <c r="MG24" s="512">
        <f t="shared" si="561"/>
        <v>19.612075251567738</v>
      </c>
      <c r="MH24" s="512">
        <f t="shared" si="561"/>
        <v>15.397192309860744</v>
      </c>
      <c r="MI24" s="512">
        <f t="shared" ref="MI24" si="564">(MI23/MI$4)*100</f>
        <v>15.373502167077419</v>
      </c>
      <c r="MJ24" s="530">
        <f t="shared" si="561"/>
        <v>23.654339069937752</v>
      </c>
      <c r="MK24" s="512">
        <f t="shared" si="561"/>
        <v>23.454335194900434</v>
      </c>
      <c r="ML24" s="512">
        <f t="shared" si="561"/>
        <v>21.668140051970319</v>
      </c>
      <c r="MM24" s="512">
        <f t="shared" si="561"/>
        <v>25.773978610045685</v>
      </c>
      <c r="MN24" s="512">
        <f t="shared" si="561"/>
        <v>24.701521834514931</v>
      </c>
      <c r="MO24" s="512">
        <f t="shared" si="561"/>
        <v>25.479162403655959</v>
      </c>
      <c r="MP24" s="512">
        <f t="shared" si="561"/>
        <v>26.816013321931681</v>
      </c>
      <c r="MQ24" s="512">
        <f t="shared" si="561"/>
        <v>23.768508129276395</v>
      </c>
      <c r="MR24" s="512">
        <f t="shared" ref="MR24" si="565">(MR23/MR$4)*100</f>
        <v>23.825140345483323</v>
      </c>
      <c r="MS24" s="530">
        <f t="shared" si="561"/>
        <v>26.018626309662395</v>
      </c>
      <c r="MT24" s="531">
        <f t="shared" si="561"/>
        <v>24.684014869888475</v>
      </c>
      <c r="MU24" s="531">
        <f t="shared" si="561"/>
        <v>26.086956521739129</v>
      </c>
      <c r="MV24" s="531">
        <f t="shared" si="561"/>
        <v>28.212986018004216</v>
      </c>
      <c r="MW24" s="531">
        <f t="shared" si="561"/>
        <v>30.368037787837039</v>
      </c>
      <c r="MX24" s="512">
        <f t="shared" si="561"/>
        <v>29.571150097465885</v>
      </c>
      <c r="MY24" s="512">
        <f t="shared" si="561"/>
        <v>27.795874049945713</v>
      </c>
      <c r="MZ24" s="512">
        <f t="shared" si="561"/>
        <v>28.362682652678906</v>
      </c>
      <c r="NA24" s="512">
        <f t="shared" ref="NA24" si="566">(NA23/NA$4)*100</f>
        <v>29.747335175681012</v>
      </c>
      <c r="NB24" s="530">
        <f t="shared" si="561"/>
        <v>18.683001531393568</v>
      </c>
      <c r="NC24" s="512">
        <f t="shared" si="561"/>
        <v>22.991689750692519</v>
      </c>
      <c r="ND24" s="512">
        <f t="shared" si="561"/>
        <v>33.878385283597339</v>
      </c>
      <c r="NE24" s="512">
        <f t="shared" si="561"/>
        <v>36.387532857679311</v>
      </c>
      <c r="NF24" s="531">
        <f t="shared" si="561"/>
        <v>20.196604110813226</v>
      </c>
      <c r="NG24" s="512">
        <f t="shared" si="561"/>
        <v>14.329268292682926</v>
      </c>
      <c r="NH24" s="512">
        <f t="shared" si="561"/>
        <v>11.627906976744185</v>
      </c>
      <c r="NI24" s="512">
        <f t="shared" si="561"/>
        <v>12.242268041237113</v>
      </c>
      <c r="NJ24" s="512">
        <f t="shared" ref="NJ24" si="567">(NJ23/NJ$4)*100</f>
        <v>10.860927152317881</v>
      </c>
      <c r="NK24" s="530">
        <f t="shared" si="561"/>
        <v>25.193731703116928</v>
      </c>
      <c r="NL24" s="512">
        <f t="shared" si="561"/>
        <v>24.483775811209441</v>
      </c>
      <c r="NM24" s="512">
        <f t="shared" si="561"/>
        <v>26.945601982205204</v>
      </c>
      <c r="NN24" s="512">
        <f t="shared" si="561"/>
        <v>29.400851249590744</v>
      </c>
      <c r="NO24" s="512">
        <f t="shared" si="561"/>
        <v>28.532258064516132</v>
      </c>
      <c r="NP24" s="512">
        <f t="shared" si="561"/>
        <v>27.843069478050463</v>
      </c>
      <c r="NQ24" s="512">
        <f t="shared" si="561"/>
        <v>25.713384833674919</v>
      </c>
      <c r="NR24" s="512">
        <f t="shared" si="561"/>
        <v>26.316650310762185</v>
      </c>
      <c r="NS24" s="512">
        <f t="shared" ref="NS24" si="568">(NS23/NS$4)*100</f>
        <v>27.297715169214911</v>
      </c>
      <c r="NT24" s="530">
        <f t="shared" si="561"/>
        <v>25.62954672635702</v>
      </c>
      <c r="NU24" s="531">
        <f t="shared" ref="NU24:OS24" si="569">(NU23/NU$4)*100</f>
        <v>25.775602747721454</v>
      </c>
      <c r="NV24" s="531">
        <f t="shared" si="569"/>
        <v>25.581502041565351</v>
      </c>
      <c r="NW24" s="531">
        <f t="shared" si="569"/>
        <v>26.43734208076599</v>
      </c>
      <c r="NX24" s="531">
        <f t="shared" si="569"/>
        <v>27.069701837558281</v>
      </c>
      <c r="NY24" s="512">
        <f t="shared" si="569"/>
        <v>26.890660157888714</v>
      </c>
      <c r="NZ24" s="512">
        <f t="shared" si="569"/>
        <v>27.276688453159043</v>
      </c>
      <c r="OA24" s="512">
        <f t="shared" si="569"/>
        <v>25.767622891739943</v>
      </c>
      <c r="OB24" s="512">
        <f t="shared" ref="OB24" si="570">(OB23/OB$4)*100</f>
        <v>26.652193111569034</v>
      </c>
      <c r="OC24" s="530">
        <f t="shared" si="569"/>
        <v>17.074217074217074</v>
      </c>
      <c r="OD24" s="512">
        <f t="shared" si="569"/>
        <v>15.78471863706763</v>
      </c>
      <c r="OE24" s="512">
        <f t="shared" si="569"/>
        <v>18.254420992584141</v>
      </c>
      <c r="OF24" s="512">
        <f t="shared" si="569"/>
        <v>18.999682102363039</v>
      </c>
      <c r="OG24" s="531">
        <f t="shared" si="569"/>
        <v>13.617068811438784</v>
      </c>
      <c r="OH24" s="512">
        <f t="shared" si="569"/>
        <v>14.294599357313153</v>
      </c>
      <c r="OI24" s="512">
        <f t="shared" si="569"/>
        <v>14.790652385589095</v>
      </c>
      <c r="OJ24" s="512">
        <f t="shared" si="569"/>
        <v>13.230113109586499</v>
      </c>
      <c r="OK24" s="512">
        <f t="shared" ref="OK24" si="571">(OK23/OK$4)*100</f>
        <v>12.524047710657946</v>
      </c>
      <c r="OL24" s="530">
        <f t="shared" si="569"/>
        <v>23.525688363751453</v>
      </c>
      <c r="OM24" s="512">
        <f t="shared" si="569"/>
        <v>23.197095366576733</v>
      </c>
      <c r="ON24" s="512">
        <f t="shared" si="569"/>
        <v>23.634434319785754</v>
      </c>
      <c r="OO24" s="512">
        <f t="shared" si="569"/>
        <v>24.243655456932117</v>
      </c>
      <c r="OP24" s="512">
        <f t="shared" si="569"/>
        <v>23.576504713560549</v>
      </c>
      <c r="OQ24" s="512">
        <f t="shared" si="569"/>
        <v>23.502843760455004</v>
      </c>
      <c r="OR24" s="512">
        <f t="shared" si="569"/>
        <v>23.885215551441419</v>
      </c>
      <c r="OS24" s="512">
        <f t="shared" si="569"/>
        <v>22.258265427933775</v>
      </c>
      <c r="OT24" s="512">
        <f t="shared" ref="OT24" si="572">(OT23/OT$4)*100</f>
        <v>22.743000106462258</v>
      </c>
      <c r="OU24" s="238"/>
    </row>
    <row r="25" spans="1:411" s="12" customFormat="1" x14ac:dyDescent="0.2">
      <c r="A25" s="11" t="s">
        <v>38</v>
      </c>
      <c r="B25" s="34">
        <f t="shared" ref="B25:B38" si="573">SUM(AI25,CL25,GM25,HN25,KQ25)</f>
        <v>0</v>
      </c>
      <c r="C25" s="34">
        <f t="shared" ref="C25:C38" si="574">SUM(AJ25,CM25,GN25,HO25,KR25)</f>
        <v>26</v>
      </c>
      <c r="D25" s="34">
        <f t="shared" ref="D25:D38" si="575">SUM(AK25,CN25,GO25,HP25,KS25)</f>
        <v>28</v>
      </c>
      <c r="E25" s="34">
        <f t="shared" ref="E25:E38" si="576">SUM(AL25,CO25,GP25,HQ25,KT25)</f>
        <v>29</v>
      </c>
      <c r="F25" s="34">
        <f t="shared" ref="F25:F38" si="577">SUM(AM25,CP25,GQ25,HR25,KU25)</f>
        <v>124</v>
      </c>
      <c r="G25" s="34">
        <f t="shared" ref="G25:G38" si="578">SUM(AN25,CQ25,GR25,HS25,KV25)</f>
        <v>107</v>
      </c>
      <c r="H25" s="34">
        <f t="shared" ref="H25:H38" si="579">SUM(AO25,CR25,GS25,HT25,KW25)</f>
        <v>101</v>
      </c>
      <c r="I25" s="34">
        <f t="shared" ref="I25:I38" si="580">SUM(AP25,CS25,GT25,HU25,KX25)</f>
        <v>110</v>
      </c>
      <c r="J25" s="34">
        <f t="shared" ref="J25:J38" si="581">SUM(AQ25,CT25,GU25,HV25,KY25)</f>
        <v>120</v>
      </c>
      <c r="K25" s="34">
        <f t="shared" ref="K25:K38" si="582">SUM(AR25,CU25,DS25,DY25,EE25,EK25,EQ25,EW25,FC25,FI25,FO25,FU25,GA25,GG25)</f>
        <v>39</v>
      </c>
      <c r="L25" s="34">
        <f t="shared" ref="L25:L38" si="583">SUM(AS25,CV25,DT25,DZ25,EF25,EL25,ER25,EX25,FD25,FJ25,FP25,FV25,GB25,GH25)</f>
        <v>0</v>
      </c>
      <c r="M25" s="35">
        <f t="shared" ref="M25:M38" si="584">SUM(AT25,CW25,GV25,HW25,KZ25)</f>
        <v>0</v>
      </c>
      <c r="N25" s="29">
        <f t="shared" ref="N25:N38" si="585">SUM(AU25,CX25,GW25,HX25,LA25)</f>
        <v>1</v>
      </c>
      <c r="O25" s="29">
        <f t="shared" ref="O25:O38" si="586">SUM(AV25,CY25,GX25,HY25,LB25)</f>
        <v>2</v>
      </c>
      <c r="P25" s="29">
        <f t="shared" ref="P25:P38" si="587">SUM(AW25,CZ25,GY25,HZ25,LC25)</f>
        <v>58</v>
      </c>
      <c r="Q25" s="29">
        <f t="shared" ref="Q25:Q38" si="588">SUM(AX25,DA25,GZ25,IA25,LD25)</f>
        <v>104</v>
      </c>
      <c r="R25" s="29">
        <f t="shared" ref="R25:R38" si="589">SUM(AY25,DB25,HA25,IB25,LE25)</f>
        <v>90</v>
      </c>
      <c r="S25" s="29">
        <f t="shared" ref="S25:S38" si="590">SUM(AZ25,DC25,HB25,IC25,LF25)</f>
        <v>118</v>
      </c>
      <c r="T25" s="29">
        <f t="shared" ref="T25:T38" si="591">SUM(BA25,DD25,HC25,ID25,LG25)</f>
        <v>131</v>
      </c>
      <c r="U25" s="29">
        <f t="shared" ref="U25:U38" si="592">SUM(BB25,DE25,HD25,IE25,LH25)</f>
        <v>103</v>
      </c>
      <c r="V25" s="29">
        <f t="shared" ref="V25:V38" si="593">SUM(BC25,DF25,DU25,EA25,EG25,EM25,ES25,EY25,FE25,FK25,FQ25,FW25,GC25,GI25)</f>
        <v>81</v>
      </c>
      <c r="W25" s="29">
        <f t="shared" ref="W25:W38" si="594">SUM(BD25,DG25,DV25,EB25,EH25,EN25,ET25,EZ25,FF25,FL25,FR25,FX25,GD25,GJ25)</f>
        <v>0</v>
      </c>
      <c r="X25" s="35">
        <f t="shared" ref="X25:X38" si="595">SUM(BE25,HE25,IF25,LI25)</f>
        <v>0</v>
      </c>
      <c r="Y25" s="29">
        <f t="shared" ref="Y25:Y38" si="596">SUM(BF25,HF25,IG25,LJ25)</f>
        <v>27</v>
      </c>
      <c r="Z25" s="29">
        <f t="shared" ref="Z25:Z38" si="597">SUM(BG25,HG25,IH25,LK25)</f>
        <v>30</v>
      </c>
      <c r="AA25" s="29">
        <f t="shared" ref="AA25:AA38" si="598">SUM(BH25,HH25,II25,LL25)</f>
        <v>87</v>
      </c>
      <c r="AB25" s="29">
        <f t="shared" ref="AB25:AB38" si="599">SUM(BI25,HI25,IJ25,LM25)</f>
        <v>228</v>
      </c>
      <c r="AC25" s="29">
        <f t="shared" ref="AC25:AC38" si="600">SUM(BJ25,HJ25,IK25,LN25)</f>
        <v>197</v>
      </c>
      <c r="AD25" s="29">
        <f t="shared" ref="AD25:AD38" si="601">SUM(BK25,HK25,IL25,LO25)</f>
        <v>219</v>
      </c>
      <c r="AE25" s="29">
        <f t="shared" ref="AE25:AE38" si="602">SUM(BL25,HL25,IM25,LP25)</f>
        <v>241</v>
      </c>
      <c r="AF25" s="29">
        <f t="shared" ref="AF25:AF38" si="603">SUM(BM25,HM25,IN25,LQ25)</f>
        <v>223</v>
      </c>
      <c r="AG25" s="29">
        <f t="shared" ref="AG25:AG38" si="604">SUM(BN25,DW25,EC25,EI25,EO25,EU25,FA25,FG25,FM25,FS25,FY25,GE25,GK25)</f>
        <v>120</v>
      </c>
      <c r="AH25" s="29">
        <f t="shared" ref="AH25:AH38" si="605">SUM(BO25,DX25,ED25,EJ25,EP25,EV25,FB25,FH25,FN25,FT25,FZ25,GF25,GL25)</f>
        <v>0</v>
      </c>
      <c r="AI25" s="42"/>
      <c r="AJ25" s="31">
        <v>9</v>
      </c>
      <c r="AK25" s="31">
        <v>6</v>
      </c>
      <c r="AL25" s="31">
        <v>11</v>
      </c>
      <c r="AM25" s="32">
        <v>20</v>
      </c>
      <c r="AN25" s="32">
        <v>18</v>
      </c>
      <c r="AO25" s="32">
        <v>23</v>
      </c>
      <c r="AP25" s="32">
        <v>23</v>
      </c>
      <c r="AQ25" s="32">
        <v>24</v>
      </c>
      <c r="AR25" s="32">
        <v>10</v>
      </c>
      <c r="AS25" s="32"/>
      <c r="AT25" s="42"/>
      <c r="AU25" s="32"/>
      <c r="AV25" s="32">
        <v>1</v>
      </c>
      <c r="AW25" s="32">
        <v>41</v>
      </c>
      <c r="AX25" s="32">
        <v>44</v>
      </c>
      <c r="AY25" s="32">
        <v>41</v>
      </c>
      <c r="AZ25" s="32">
        <v>79</v>
      </c>
      <c r="BA25" s="32">
        <v>74</v>
      </c>
      <c r="BB25" s="32">
        <v>63</v>
      </c>
      <c r="BC25" s="32">
        <v>74</v>
      </c>
      <c r="BD25" s="32"/>
      <c r="BE25" s="33">
        <f t="shared" ref="BE25:BE38" si="606">SUM(BP25,AI25)</f>
        <v>0</v>
      </c>
      <c r="BF25" s="30">
        <f t="shared" ref="BF25:BF38" si="607">SUM(BQ25,AJ25)</f>
        <v>9</v>
      </c>
      <c r="BG25" s="30">
        <f t="shared" ref="BG25:BG38" si="608">SUM(BR25,AK25)</f>
        <v>7</v>
      </c>
      <c r="BH25" s="30">
        <f t="shared" ref="BH25:BH38" si="609">SUM(BS25,AL25)</f>
        <v>52</v>
      </c>
      <c r="BI25" s="30">
        <f t="shared" ref="BI25:BI38" si="610">SUM(BT25,AM25)</f>
        <v>64</v>
      </c>
      <c r="BJ25" s="30">
        <f t="shared" ref="BJ25:BJ38" si="611">SUM(BU25,AN25)</f>
        <v>59</v>
      </c>
      <c r="BK25" s="30">
        <f t="shared" ref="BK25:BK38" si="612">SUM(BV25,AO25)</f>
        <v>102</v>
      </c>
      <c r="BL25" s="30">
        <f t="shared" ref="BL25:BL38" si="613">SUM(BW25,AP25)</f>
        <v>97</v>
      </c>
      <c r="BM25" s="30">
        <f t="shared" ref="BM25:BM38" si="614">SUM(BX25,AQ25)</f>
        <v>87</v>
      </c>
      <c r="BN25" s="30">
        <f t="shared" ref="BN25:BO38" si="615">SUM(BY25,AR25)</f>
        <v>84</v>
      </c>
      <c r="BO25" s="30">
        <f t="shared" si="615"/>
        <v>0</v>
      </c>
      <c r="BP25" s="117">
        <f t="shared" ref="BP25:BP38" si="616">+AT25+CW25</f>
        <v>0</v>
      </c>
      <c r="BQ25" s="118">
        <f t="shared" ref="BQ25:BQ38" si="617">+AU25+CX25</f>
        <v>0</v>
      </c>
      <c r="BR25" s="118">
        <f t="shared" ref="BR25:BR38" si="618">+AV25+CY25</f>
        <v>1</v>
      </c>
      <c r="BS25" s="118">
        <f t="shared" ref="BS25:BS38" si="619">+AW25+CZ25</f>
        <v>41</v>
      </c>
      <c r="BT25" s="118">
        <f t="shared" ref="BT25:BT38" si="620">+AX25+DA25</f>
        <v>44</v>
      </c>
      <c r="BU25" s="118">
        <f t="shared" ref="BU25:BU38" si="621">+AY25+DB25</f>
        <v>41</v>
      </c>
      <c r="BV25" s="118">
        <f t="shared" ref="BV25:BV38" si="622">+AZ25+DC25</f>
        <v>79</v>
      </c>
      <c r="BW25" s="118">
        <f t="shared" ref="BW25:BW38" si="623">+BA25+DD25</f>
        <v>74</v>
      </c>
      <c r="BX25" s="118">
        <f t="shared" ref="BX25:BX38" si="624">+BB25+DE25</f>
        <v>63</v>
      </c>
      <c r="BY25" s="118">
        <f t="shared" ref="BY25:BY38" si="625">+BC25+DF25</f>
        <v>74</v>
      </c>
      <c r="BZ25" s="118">
        <f t="shared" ref="BZ25:BZ38" si="626">+BD25+DG25</f>
        <v>0</v>
      </c>
      <c r="CA25" s="119" t="e">
        <f t="shared" ref="CA25:CA38" si="627">+BP25/AI25</f>
        <v>#DIV/0!</v>
      </c>
      <c r="CB25" s="120">
        <f t="shared" ref="CB25:CB38" si="628">+BQ25/AJ25</f>
        <v>0</v>
      </c>
      <c r="CC25" s="120">
        <f t="shared" ref="CC25:CC38" si="629">+BR25/AK25</f>
        <v>0.16666666666666666</v>
      </c>
      <c r="CD25" s="120">
        <f t="shared" ref="CD25:CD38" si="630">+BS25/AL25</f>
        <v>3.7272727272727271</v>
      </c>
      <c r="CE25" s="120">
        <f t="shared" ref="CE25:CE38" si="631">+BT25/AM25</f>
        <v>2.2000000000000002</v>
      </c>
      <c r="CF25" s="120">
        <f t="shared" ref="CF25:CF38" si="632">+BU25/AN25</f>
        <v>2.2777777777777777</v>
      </c>
      <c r="CG25" s="120">
        <f t="shared" ref="CG25:CG38" si="633">+BV25/AO25</f>
        <v>3.4347826086956523</v>
      </c>
      <c r="CH25" s="120">
        <f t="shared" ref="CH25:CH38" si="634">+BW25/AP25</f>
        <v>3.2173913043478262</v>
      </c>
      <c r="CI25" s="120">
        <f t="shared" ref="CI25:CI38" si="635">+BX25/AQ25</f>
        <v>2.625</v>
      </c>
      <c r="CJ25" s="120">
        <f t="shared" ref="CJ25:CK38" si="636">+BY25/AR25</f>
        <v>7.4</v>
      </c>
      <c r="CK25" s="120" t="e">
        <f t="shared" si="636"/>
        <v>#DIV/0!</v>
      </c>
      <c r="CL25" s="70" t="s">
        <v>36</v>
      </c>
      <c r="CM25" s="39" t="s">
        <v>36</v>
      </c>
      <c r="CN25" s="39" t="s">
        <v>36</v>
      </c>
      <c r="CO25" s="39" t="s">
        <v>36</v>
      </c>
      <c r="CP25" s="14" t="s">
        <v>36</v>
      </c>
      <c r="CQ25" s="14" t="s">
        <v>36</v>
      </c>
      <c r="CR25" s="14" t="s">
        <v>36</v>
      </c>
      <c r="CS25" s="14" t="s">
        <v>36</v>
      </c>
      <c r="CT25" s="14" t="s">
        <v>36</v>
      </c>
      <c r="CU25" s="14" t="s">
        <v>36</v>
      </c>
      <c r="CV25" s="14" t="s">
        <v>36</v>
      </c>
      <c r="CW25" s="42"/>
      <c r="CX25" s="32"/>
      <c r="CY25" s="32"/>
      <c r="CZ25" s="32"/>
      <c r="DA25" s="32">
        <v>0</v>
      </c>
      <c r="DB25" s="32">
        <v>0</v>
      </c>
      <c r="DC25" s="32"/>
      <c r="DD25" s="32"/>
      <c r="DE25" s="30"/>
      <c r="DF25" s="444"/>
      <c r="DG25" s="444"/>
      <c r="DH25" s="33">
        <f t="shared" ref="DH25:DH38" si="637">SUM(CW25,CL25)</f>
        <v>0</v>
      </c>
      <c r="DI25" s="30">
        <f t="shared" ref="DI25:DI38" si="638">SUM(CX25,CM25)</f>
        <v>0</v>
      </c>
      <c r="DJ25" s="30">
        <f t="shared" ref="DJ25:DJ38" si="639">SUM(CY25,CN25)</f>
        <v>0</v>
      </c>
      <c r="DK25" s="30">
        <f t="shared" ref="DK25:DK38" si="640">SUM(CZ25,CO25)</f>
        <v>0</v>
      </c>
      <c r="DL25" s="30">
        <f t="shared" ref="DL25:DL38" si="641">SUM(DA25,CP25)</f>
        <v>0</v>
      </c>
      <c r="DM25" s="30">
        <f t="shared" ref="DM25:DM38" si="642">SUM(DB25,CQ25)</f>
        <v>0</v>
      </c>
      <c r="DN25" s="30">
        <f t="shared" ref="DN25:DN38" si="643">SUM(DC25,CR25)</f>
        <v>0</v>
      </c>
      <c r="DO25" s="30">
        <f t="shared" ref="DO25:DO38" si="644">SUM(DD25,CS25)</f>
        <v>0</v>
      </c>
      <c r="DP25" s="30">
        <f t="shared" ref="DP25:DP38" si="645">SUM(DE25,CT25)</f>
        <v>0</v>
      </c>
      <c r="DQ25" s="30">
        <f t="shared" ref="DQ25:DR38" si="646">SUM(DF25,CU25)</f>
        <v>0</v>
      </c>
      <c r="DR25" s="30">
        <f t="shared" si="646"/>
        <v>0</v>
      </c>
      <c r="DS25" s="461"/>
      <c r="DT25" s="444"/>
      <c r="DU25" s="462"/>
      <c r="DV25" s="462"/>
      <c r="DW25" s="468">
        <f t="shared" ref="DW25:DX37" si="647">SUM(DU25,DS25)</f>
        <v>0</v>
      </c>
      <c r="DX25" s="468">
        <f t="shared" si="647"/>
        <v>0</v>
      </c>
      <c r="DY25" s="461"/>
      <c r="DZ25" s="444"/>
      <c r="EA25" s="462"/>
      <c r="EB25" s="462"/>
      <c r="EC25" s="468">
        <f t="shared" ref="EC25:ED37" si="648">SUM(EA25,DY25)</f>
        <v>0</v>
      </c>
      <c r="ED25" s="468">
        <f t="shared" si="648"/>
        <v>0</v>
      </c>
      <c r="EE25" s="461">
        <v>3</v>
      </c>
      <c r="EF25" s="444"/>
      <c r="EG25" s="462"/>
      <c r="EH25" s="462"/>
      <c r="EI25" s="468">
        <f t="shared" ref="EI25:EJ37" si="649">SUM(EG25,EE25)</f>
        <v>3</v>
      </c>
      <c r="EJ25" s="468">
        <f t="shared" si="649"/>
        <v>0</v>
      </c>
      <c r="EK25" s="461">
        <v>1</v>
      </c>
      <c r="EL25" s="444"/>
      <c r="EM25" s="462"/>
      <c r="EN25" s="462"/>
      <c r="EO25" s="468">
        <f t="shared" ref="EO25:EP37" si="650">SUM(EM25,EK25)</f>
        <v>1</v>
      </c>
      <c r="EP25" s="468">
        <f t="shared" si="650"/>
        <v>0</v>
      </c>
      <c r="EQ25" s="461"/>
      <c r="ER25" s="444"/>
      <c r="ES25" s="462"/>
      <c r="ET25" s="462"/>
      <c r="EU25" s="468">
        <f t="shared" ref="EU25:EV37" si="651">SUM(ES25,EQ25)</f>
        <v>0</v>
      </c>
      <c r="EV25" s="468">
        <f t="shared" si="651"/>
        <v>0</v>
      </c>
      <c r="EW25" s="461">
        <v>3</v>
      </c>
      <c r="EX25" s="444"/>
      <c r="EY25" s="462"/>
      <c r="EZ25" s="462"/>
      <c r="FA25" s="468">
        <f t="shared" ref="FA25:FB37" si="652">SUM(EY25,EW25)</f>
        <v>3</v>
      </c>
      <c r="FB25" s="468">
        <f t="shared" si="652"/>
        <v>0</v>
      </c>
      <c r="FC25" s="461"/>
      <c r="FD25" s="444"/>
      <c r="FE25" s="462"/>
      <c r="FF25" s="462"/>
      <c r="FG25" s="468">
        <f t="shared" ref="FG25:FG38" si="653">SUM(FE25,FC25)</f>
        <v>0</v>
      </c>
      <c r="FH25" s="468">
        <f t="shared" ref="FH25:FH38" si="654">SUM(FF25,FD25)</f>
        <v>0</v>
      </c>
      <c r="FI25" s="461">
        <v>1</v>
      </c>
      <c r="FJ25" s="444"/>
      <c r="FK25" s="462"/>
      <c r="FL25" s="462"/>
      <c r="FM25" s="468">
        <f t="shared" ref="FM25:FN37" si="655">SUM(FK25,FI25)</f>
        <v>1</v>
      </c>
      <c r="FN25" s="468">
        <f t="shared" si="655"/>
        <v>0</v>
      </c>
      <c r="FO25" s="461">
        <v>1</v>
      </c>
      <c r="FP25" s="444"/>
      <c r="FQ25" s="462"/>
      <c r="FR25" s="462"/>
      <c r="FS25" s="468">
        <f t="shared" ref="FS25:FT37" si="656">SUM(FQ25,FO25)</f>
        <v>1</v>
      </c>
      <c r="FT25" s="468">
        <f t="shared" si="656"/>
        <v>0</v>
      </c>
      <c r="FU25" s="461">
        <v>17</v>
      </c>
      <c r="FV25" s="444"/>
      <c r="FW25" s="462">
        <v>6</v>
      </c>
      <c r="FX25" s="462"/>
      <c r="FY25" s="468">
        <f t="shared" ref="FY25:FZ37" si="657">SUM(FW25,FU25)</f>
        <v>23</v>
      </c>
      <c r="FZ25" s="468">
        <f t="shared" si="657"/>
        <v>0</v>
      </c>
      <c r="GA25" s="461">
        <v>3</v>
      </c>
      <c r="GB25" s="444"/>
      <c r="GC25" s="462">
        <v>1</v>
      </c>
      <c r="GD25" s="462"/>
      <c r="GE25" s="468">
        <f t="shared" ref="GE25:GF37" si="658">SUM(GC25,GA25)</f>
        <v>4</v>
      </c>
      <c r="GF25" s="468">
        <f t="shared" si="658"/>
        <v>0</v>
      </c>
      <c r="GG25" s="461"/>
      <c r="GH25" s="444"/>
      <c r="GI25" s="462"/>
      <c r="GJ25" s="462"/>
      <c r="GK25" s="327">
        <f t="shared" ref="GK25:GL37" si="659">SUM(GI25,GG25)</f>
        <v>0</v>
      </c>
      <c r="GL25" s="327">
        <f t="shared" si="659"/>
        <v>0</v>
      </c>
      <c r="GM25" s="533"/>
      <c r="GN25" s="519">
        <v>3</v>
      </c>
      <c r="GO25" s="519">
        <v>3</v>
      </c>
      <c r="GP25" s="519">
        <v>2</v>
      </c>
      <c r="GQ25" s="504">
        <v>16</v>
      </c>
      <c r="GR25" s="504">
        <v>17</v>
      </c>
      <c r="GS25" s="504">
        <v>19</v>
      </c>
      <c r="GT25" s="504">
        <v>20</v>
      </c>
      <c r="GU25" s="504">
        <v>20</v>
      </c>
      <c r="GV25" s="533"/>
      <c r="GW25" s="504"/>
      <c r="GX25" s="504"/>
      <c r="GY25" s="504"/>
      <c r="GZ25" s="504">
        <v>0</v>
      </c>
      <c r="HA25" s="504">
        <v>0</v>
      </c>
      <c r="HB25" s="504">
        <v>11</v>
      </c>
      <c r="HC25" s="504">
        <v>11</v>
      </c>
      <c r="HD25" s="504">
        <v>7</v>
      </c>
      <c r="HE25" s="534">
        <f t="shared" ref="HE25:HE38" si="660">SUM(GV25,GM25)</f>
        <v>0</v>
      </c>
      <c r="HF25" s="522">
        <f t="shared" ref="HF25:HF38" si="661">SUM(GW25,GN25)</f>
        <v>3</v>
      </c>
      <c r="HG25" s="522">
        <f t="shared" ref="HG25:HG38" si="662">SUM(GX25,GO25)</f>
        <v>3</v>
      </c>
      <c r="HH25" s="522">
        <f t="shared" ref="HH25:HH38" si="663">SUM(GY25,GP25)</f>
        <v>2</v>
      </c>
      <c r="HI25" s="522">
        <f t="shared" ref="HI25:HI38" si="664">SUM(GZ25,GQ25)</f>
        <v>16</v>
      </c>
      <c r="HJ25" s="522">
        <f t="shared" ref="HJ25:HJ38" si="665">SUM(HA25,GR25)</f>
        <v>17</v>
      </c>
      <c r="HK25" s="522">
        <f t="shared" ref="HK25:HK38" si="666">SUM(HB25,GS25)</f>
        <v>30</v>
      </c>
      <c r="HL25" s="522">
        <f t="shared" ref="HL25:HL38" si="667">SUM(HC25,GT25)</f>
        <v>31</v>
      </c>
      <c r="HM25" s="522">
        <f t="shared" ref="HM25:HM38" si="668">SUM(HD25,GU25)</f>
        <v>27</v>
      </c>
      <c r="HN25" s="534">
        <f t="shared" ref="HN25:HN38" si="669">+IO25+JP25</f>
        <v>0</v>
      </c>
      <c r="HO25" s="523">
        <f t="shared" ref="HO25:HO38" si="670">+IP25+JQ25</f>
        <v>12</v>
      </c>
      <c r="HP25" s="523">
        <f t="shared" ref="HP25:HP38" si="671">+IQ25+JR25</f>
        <v>10</v>
      </c>
      <c r="HQ25" s="523">
        <f t="shared" ref="HQ25:HQ38" si="672">+IR25+JS25</f>
        <v>6</v>
      </c>
      <c r="HR25" s="535">
        <f t="shared" ref="HR25:HR38" si="673">+IS25+JT25</f>
        <v>22</v>
      </c>
      <c r="HS25" s="535">
        <f t="shared" ref="HS25:HS38" si="674">+IT25+JU25</f>
        <v>36</v>
      </c>
      <c r="HT25" s="535">
        <f t="shared" ref="HT25:HT38" si="675">+IU25+JV25</f>
        <v>45</v>
      </c>
      <c r="HU25" s="535">
        <f t="shared" ref="HU25:HU38" si="676">+IV25+JW25</f>
        <v>35</v>
      </c>
      <c r="HV25" s="535">
        <f t="shared" ref="HV25:HV38" si="677">+IW25+JX25</f>
        <v>43</v>
      </c>
      <c r="HW25" s="534">
        <f t="shared" ref="HW25:HW38" si="678">+IX25+JY25</f>
        <v>0</v>
      </c>
      <c r="HX25" s="522">
        <f t="shared" ref="HX25:HX38" si="679">+IY25+JZ25</f>
        <v>0</v>
      </c>
      <c r="HY25" s="522">
        <f t="shared" ref="HY25:HY38" si="680">+IZ25+KA25</f>
        <v>0</v>
      </c>
      <c r="HZ25" s="522">
        <f t="shared" ref="HZ25:HZ38" si="681">+JA25+KB25</f>
        <v>15</v>
      </c>
      <c r="IA25" s="522">
        <f t="shared" ref="IA25:IA38" si="682">+JB25+KC25</f>
        <v>10</v>
      </c>
      <c r="IB25" s="522">
        <f t="shared" ref="IB25:IB38" si="683">+JC25+KD25</f>
        <v>0</v>
      </c>
      <c r="IC25" s="522">
        <f t="shared" ref="IC25:IC38" si="684">+JD25+KE25</f>
        <v>6</v>
      </c>
      <c r="ID25" s="522">
        <f t="shared" si="421"/>
        <v>7</v>
      </c>
      <c r="IE25" s="522">
        <f t="shared" si="421"/>
        <v>8</v>
      </c>
      <c r="IF25" s="534">
        <f t="shared" ref="IF25:IF35" si="685">SUM(HW25,HN25)</f>
        <v>0</v>
      </c>
      <c r="IG25" s="522">
        <f t="shared" ref="IG25:IG35" si="686">SUM(HX25,HO25)</f>
        <v>12</v>
      </c>
      <c r="IH25" s="522">
        <f t="shared" ref="IH25:IH35" si="687">SUM(HY25,HP25)</f>
        <v>10</v>
      </c>
      <c r="II25" s="522">
        <f t="shared" ref="II25:II35" si="688">SUM(HZ25,HQ25)</f>
        <v>21</v>
      </c>
      <c r="IJ25" s="522">
        <f t="shared" ref="IJ25:IJ35" si="689">SUM(IA25,HR25)</f>
        <v>32</v>
      </c>
      <c r="IK25" s="522">
        <f t="shared" ref="IK25:IK35" si="690">SUM(IB25,HS25)</f>
        <v>36</v>
      </c>
      <c r="IL25" s="522">
        <f t="shared" ref="IL25:IL35" si="691">SUM(IC25,HT25)</f>
        <v>51</v>
      </c>
      <c r="IM25" s="522">
        <f t="shared" ref="IM25:IM35" si="692">SUM(ID25,HU25)</f>
        <v>42</v>
      </c>
      <c r="IN25" s="522">
        <f t="shared" ref="IN25:IN35" si="693">SUM(IE25,HV25)</f>
        <v>51</v>
      </c>
      <c r="IO25" s="533"/>
      <c r="IP25" s="519">
        <v>4</v>
      </c>
      <c r="IQ25" s="519">
        <v>8</v>
      </c>
      <c r="IR25" s="519">
        <v>3</v>
      </c>
      <c r="IS25" s="504">
        <v>10</v>
      </c>
      <c r="IT25" s="504">
        <v>22</v>
      </c>
      <c r="IU25" s="504">
        <v>33</v>
      </c>
      <c r="IV25" s="504">
        <v>19</v>
      </c>
      <c r="IW25" s="504">
        <v>24</v>
      </c>
      <c r="IX25" s="533"/>
      <c r="IY25" s="504"/>
      <c r="IZ25" s="504"/>
      <c r="JA25" s="504">
        <v>4</v>
      </c>
      <c r="JB25" s="504">
        <v>10</v>
      </c>
      <c r="JC25" s="504">
        <v>0</v>
      </c>
      <c r="JD25" s="504">
        <v>2</v>
      </c>
      <c r="JE25" s="504"/>
      <c r="JF25" s="504">
        <v>2</v>
      </c>
      <c r="JG25" s="534">
        <f t="shared" ref="JG25:JG38" si="694">SUM(IX25,IO25)</f>
        <v>0</v>
      </c>
      <c r="JH25" s="522">
        <f t="shared" ref="JH25:JH38" si="695">SUM(IY25,IP25)</f>
        <v>4</v>
      </c>
      <c r="JI25" s="522">
        <f t="shared" ref="JI25:JI38" si="696">SUM(IZ25,IQ25)</f>
        <v>8</v>
      </c>
      <c r="JJ25" s="522">
        <f t="shared" ref="JJ25:JJ38" si="697">SUM(JA25,IR25)</f>
        <v>7</v>
      </c>
      <c r="JK25" s="522">
        <f t="shared" ref="JK25:JK38" si="698">SUM(JB25,IS25)</f>
        <v>20</v>
      </c>
      <c r="JL25" s="522">
        <f t="shared" ref="JL25:JL38" si="699">SUM(JC25,IT25)</f>
        <v>22</v>
      </c>
      <c r="JM25" s="522">
        <f t="shared" ref="JM25:JM38" si="700">SUM(JD25,IU25)</f>
        <v>35</v>
      </c>
      <c r="JN25" s="522">
        <f t="shared" ref="JN25:JO38" si="701">SUM(JE25,IV25)</f>
        <v>19</v>
      </c>
      <c r="JO25" s="522">
        <f t="shared" si="701"/>
        <v>26</v>
      </c>
      <c r="JP25" s="533"/>
      <c r="JQ25" s="519">
        <v>8</v>
      </c>
      <c r="JR25" s="519">
        <v>2</v>
      </c>
      <c r="JS25" s="519">
        <v>3</v>
      </c>
      <c r="JT25" s="504">
        <v>12</v>
      </c>
      <c r="JU25" s="504">
        <v>14</v>
      </c>
      <c r="JV25" s="504">
        <v>12</v>
      </c>
      <c r="JW25" s="504">
        <v>16</v>
      </c>
      <c r="JX25" s="504">
        <v>19</v>
      </c>
      <c r="JY25" s="533"/>
      <c r="JZ25" s="504"/>
      <c r="KA25" s="504"/>
      <c r="KB25" s="504">
        <v>11</v>
      </c>
      <c r="KC25" s="504">
        <v>0</v>
      </c>
      <c r="KD25" s="504">
        <v>0</v>
      </c>
      <c r="KE25" s="504">
        <v>4</v>
      </c>
      <c r="KF25" s="504">
        <v>7</v>
      </c>
      <c r="KG25" s="504">
        <v>6</v>
      </c>
      <c r="KH25" s="534">
        <f t="shared" ref="KH25:KH38" si="702">SUM(JY25,JP25)</f>
        <v>0</v>
      </c>
      <c r="KI25" s="522">
        <f t="shared" ref="KI25:KI38" si="703">SUM(JZ25,JQ25)</f>
        <v>8</v>
      </c>
      <c r="KJ25" s="522">
        <f t="shared" ref="KJ25:KJ38" si="704">SUM(KA25,JR25)</f>
        <v>2</v>
      </c>
      <c r="KK25" s="522">
        <f t="shared" ref="KK25:KK38" si="705">SUM(KB25,JS25)</f>
        <v>14</v>
      </c>
      <c r="KL25" s="522">
        <f t="shared" ref="KL25:KL38" si="706">SUM(KC25,JT25)</f>
        <v>12</v>
      </c>
      <c r="KM25" s="522">
        <f t="shared" ref="KM25:KM38" si="707">SUM(KD25,JU25)</f>
        <v>14</v>
      </c>
      <c r="KN25" s="522">
        <f t="shared" ref="KN25:KN38" si="708">SUM(KE25,JV25)</f>
        <v>16</v>
      </c>
      <c r="KO25" s="522">
        <f t="shared" ref="KO25:KP38" si="709">SUM(KF25,JW25)</f>
        <v>23</v>
      </c>
      <c r="KP25" s="522">
        <f t="shared" si="709"/>
        <v>25</v>
      </c>
      <c r="KQ25" s="534">
        <f t="shared" ref="KQ25:KQ38" si="710">+LR25+MS25+NT25</f>
        <v>0</v>
      </c>
      <c r="KR25" s="523">
        <f t="shared" ref="KR25:KR38" si="711">+LS25+MT25+NU25</f>
        <v>2</v>
      </c>
      <c r="KS25" s="523">
        <f t="shared" ref="KS25:KS38" si="712">+LT25+MU25+NV25</f>
        <v>9</v>
      </c>
      <c r="KT25" s="523">
        <f t="shared" ref="KT25:KT38" si="713">+LU25+MV25+NW25</f>
        <v>10</v>
      </c>
      <c r="KU25" s="535">
        <f t="shared" ref="KU25:KU38" si="714">+LV25+MW25+NX25</f>
        <v>66</v>
      </c>
      <c r="KV25" s="535">
        <f t="shared" ref="KV25:KV38" si="715">+LW25+MX25+NY25</f>
        <v>36</v>
      </c>
      <c r="KW25" s="535">
        <f t="shared" ref="KW25:KW38" si="716">+LX25+MY25+NZ25</f>
        <v>14</v>
      </c>
      <c r="KX25" s="535">
        <f t="shared" ref="KX25:KX38" si="717">+LY25+MZ25+OA25</f>
        <v>32</v>
      </c>
      <c r="KY25" s="535">
        <f t="shared" ref="KY25:KY38" si="718">+LZ25+NA25+OB25</f>
        <v>33</v>
      </c>
      <c r="KZ25" s="534">
        <f t="shared" ref="KZ25:KZ38" si="719">+MA25+NB25+OC25</f>
        <v>0</v>
      </c>
      <c r="LA25" s="522">
        <f t="shared" ref="LA25:LA38" si="720">+MB25+NC25+OD25</f>
        <v>1</v>
      </c>
      <c r="LB25" s="522">
        <f t="shared" ref="LB25:LB38" si="721">+MC25+ND25+OE25</f>
        <v>1</v>
      </c>
      <c r="LC25" s="522">
        <f t="shared" ref="LC25:LC38" si="722">+MD25+NE25+OF25</f>
        <v>2</v>
      </c>
      <c r="LD25" s="522">
        <f t="shared" ref="LD25:LD38" si="723">+ME25+NF25+OG25</f>
        <v>50</v>
      </c>
      <c r="LE25" s="522">
        <f t="shared" ref="LE25:LE38" si="724">+MF25+NG25+OH25</f>
        <v>49</v>
      </c>
      <c r="LF25" s="522">
        <f t="shared" ref="LF25:LF38" si="725">+MG25+NH25+OI25</f>
        <v>22</v>
      </c>
      <c r="LG25" s="522">
        <f t="shared" si="423"/>
        <v>39</v>
      </c>
      <c r="LH25" s="522">
        <f t="shared" si="423"/>
        <v>25</v>
      </c>
      <c r="LI25" s="534">
        <f t="shared" ref="LI25:LI38" si="726">SUM(KZ25,KQ25)</f>
        <v>0</v>
      </c>
      <c r="LJ25" s="522">
        <f t="shared" ref="LJ25:LJ38" si="727">SUM(LA25,KR25)</f>
        <v>3</v>
      </c>
      <c r="LK25" s="522">
        <f t="shared" ref="LK25:LK38" si="728">SUM(LB25,KS25)</f>
        <v>10</v>
      </c>
      <c r="LL25" s="522">
        <f t="shared" ref="LL25:LL38" si="729">SUM(LC25,KT25)</f>
        <v>12</v>
      </c>
      <c r="LM25" s="522">
        <f t="shared" ref="LM25:LM38" si="730">SUM(LD25,KU25)</f>
        <v>116</v>
      </c>
      <c r="LN25" s="522">
        <f t="shared" ref="LN25:LN38" si="731">SUM(LE25,KV25)</f>
        <v>85</v>
      </c>
      <c r="LO25" s="522">
        <f t="shared" ref="LO25:LO38" si="732">SUM(LF25,KW25)</f>
        <v>36</v>
      </c>
      <c r="LP25" s="522">
        <f t="shared" ref="LP25:LP38" si="733">SUM(LG25,KX25)</f>
        <v>71</v>
      </c>
      <c r="LQ25" s="522">
        <f t="shared" ref="LQ25:LQ38" si="734">SUM(LH25,KY25)</f>
        <v>58</v>
      </c>
      <c r="LR25" s="533"/>
      <c r="LS25" s="519"/>
      <c r="LT25" s="519">
        <v>9</v>
      </c>
      <c r="LU25" s="519">
        <v>7</v>
      </c>
      <c r="LV25" s="504">
        <v>61</v>
      </c>
      <c r="LW25" s="504">
        <v>24</v>
      </c>
      <c r="LX25" s="504">
        <v>6</v>
      </c>
      <c r="LY25" s="504">
        <v>19</v>
      </c>
      <c r="LZ25" s="504">
        <v>18</v>
      </c>
      <c r="MA25" s="533"/>
      <c r="MB25" s="504"/>
      <c r="MC25" s="504"/>
      <c r="MD25" s="504"/>
      <c r="ME25" s="504">
        <v>48</v>
      </c>
      <c r="MF25" s="504">
        <v>41</v>
      </c>
      <c r="MG25" s="504">
        <v>17</v>
      </c>
      <c r="MH25" s="504">
        <v>25</v>
      </c>
      <c r="MI25" s="504">
        <v>15</v>
      </c>
      <c r="MJ25" s="534">
        <f t="shared" ref="MJ25:MJ38" si="735">SUM(MA25,LR25)</f>
        <v>0</v>
      </c>
      <c r="MK25" s="522">
        <f t="shared" ref="MK25:MK38" si="736">SUM(MB25,LS25)</f>
        <v>0</v>
      </c>
      <c r="ML25" s="522">
        <f t="shared" ref="ML25:ML38" si="737">SUM(MC25,LT25)</f>
        <v>9</v>
      </c>
      <c r="MM25" s="522">
        <f t="shared" ref="MM25:MM38" si="738">SUM(MD25,LU25)</f>
        <v>7</v>
      </c>
      <c r="MN25" s="522">
        <f t="shared" ref="MN25:MN38" si="739">SUM(ME25,LV25)</f>
        <v>109</v>
      </c>
      <c r="MO25" s="522">
        <f t="shared" ref="MO25:MO38" si="740">SUM(MF25,LW25)</f>
        <v>65</v>
      </c>
      <c r="MP25" s="522">
        <f t="shared" ref="MP25:MP38" si="741">SUM(MG25,LX25)</f>
        <v>23</v>
      </c>
      <c r="MQ25" s="522">
        <f t="shared" ref="MQ25:MR38" si="742">SUM(MH25,LY25)</f>
        <v>44</v>
      </c>
      <c r="MR25" s="522">
        <f t="shared" si="742"/>
        <v>33</v>
      </c>
      <c r="MS25" s="533"/>
      <c r="MT25" s="519"/>
      <c r="MU25" s="519"/>
      <c r="MV25" s="519">
        <v>1</v>
      </c>
      <c r="MW25" s="504">
        <v>0</v>
      </c>
      <c r="MX25" s="504">
        <v>1</v>
      </c>
      <c r="MY25" s="504">
        <v>3</v>
      </c>
      <c r="MZ25" s="504">
        <v>1</v>
      </c>
      <c r="NA25" s="504">
        <v>2</v>
      </c>
      <c r="NB25" s="533"/>
      <c r="NC25" s="504">
        <v>1</v>
      </c>
      <c r="ND25" s="504">
        <v>1</v>
      </c>
      <c r="NE25" s="504">
        <v>2</v>
      </c>
      <c r="NF25" s="504">
        <v>0</v>
      </c>
      <c r="NG25" s="504">
        <v>0</v>
      </c>
      <c r="NH25" s="504"/>
      <c r="NI25" s="504"/>
      <c r="NJ25" s="504"/>
      <c r="NK25" s="534">
        <f t="shared" ref="NK25:NK38" si="743">SUM(NB25,MS25)</f>
        <v>0</v>
      </c>
      <c r="NL25" s="522">
        <f t="shared" ref="NL25:NL38" si="744">SUM(NC25,MT25)</f>
        <v>1</v>
      </c>
      <c r="NM25" s="522">
        <f t="shared" ref="NM25:NM38" si="745">SUM(ND25,MU25)</f>
        <v>1</v>
      </c>
      <c r="NN25" s="522">
        <f t="shared" ref="NN25:NN38" si="746">SUM(NE25,MV25)</f>
        <v>3</v>
      </c>
      <c r="NO25" s="522">
        <f t="shared" ref="NO25:NO38" si="747">SUM(NF25,MW25)</f>
        <v>0</v>
      </c>
      <c r="NP25" s="522">
        <f t="shared" ref="NP25:NP38" si="748">SUM(NG25,MX25)</f>
        <v>1</v>
      </c>
      <c r="NQ25" s="522">
        <f t="shared" ref="NQ25:NQ38" si="749">SUM(NH25,MY25)</f>
        <v>3</v>
      </c>
      <c r="NR25" s="522">
        <f t="shared" ref="NR25:NS38" si="750">SUM(NI25,MZ25)</f>
        <v>1</v>
      </c>
      <c r="NS25" s="522">
        <f t="shared" si="750"/>
        <v>2</v>
      </c>
      <c r="NT25" s="533"/>
      <c r="NU25" s="519">
        <v>2</v>
      </c>
      <c r="NV25" s="519"/>
      <c r="NW25" s="519">
        <v>2</v>
      </c>
      <c r="NX25" s="504">
        <v>5</v>
      </c>
      <c r="NY25" s="504">
        <v>11</v>
      </c>
      <c r="NZ25" s="504">
        <v>5</v>
      </c>
      <c r="OA25" s="504">
        <v>12</v>
      </c>
      <c r="OB25" s="522">
        <v>13</v>
      </c>
      <c r="OC25" s="533"/>
      <c r="OD25" s="504"/>
      <c r="OE25" s="504"/>
      <c r="OF25" s="504"/>
      <c r="OG25" s="504">
        <v>2</v>
      </c>
      <c r="OH25" s="504">
        <v>8</v>
      </c>
      <c r="OI25" s="504">
        <v>5</v>
      </c>
      <c r="OJ25" s="504">
        <v>14</v>
      </c>
      <c r="OK25" s="522">
        <v>10</v>
      </c>
      <c r="OL25" s="534">
        <f t="shared" ref="OL25:OL38" si="751">SUM(OC25,NT25)</f>
        <v>0</v>
      </c>
      <c r="OM25" s="522">
        <f t="shared" ref="OM25:OM38" si="752">SUM(OD25,NU25)</f>
        <v>2</v>
      </c>
      <c r="ON25" s="522">
        <f t="shared" ref="ON25:ON38" si="753">SUM(OE25,NV25)</f>
        <v>0</v>
      </c>
      <c r="OO25" s="522">
        <f t="shared" ref="OO25:OO38" si="754">SUM(OF25,NW25)</f>
        <v>2</v>
      </c>
      <c r="OP25" s="522">
        <f t="shared" ref="OP25:OP38" si="755">SUM(OG25,NX25)</f>
        <v>7</v>
      </c>
      <c r="OQ25" s="522">
        <f t="shared" ref="OQ25:OQ38" si="756">SUM(OH25,NY25)</f>
        <v>19</v>
      </c>
      <c r="OR25" s="522">
        <f t="shared" ref="OR25:OR38" si="757">SUM(OI25,NZ25)</f>
        <v>10</v>
      </c>
      <c r="OS25" s="522">
        <f t="shared" ref="OS25:OT38" si="758">SUM(OJ25,OA25)</f>
        <v>26</v>
      </c>
      <c r="OT25" s="522">
        <f t="shared" si="758"/>
        <v>23</v>
      </c>
    </row>
    <row r="26" spans="1:411" s="12" customFormat="1" x14ac:dyDescent="0.2">
      <c r="A26" s="11" t="s">
        <v>39</v>
      </c>
      <c r="B26" s="34">
        <f t="shared" si="573"/>
        <v>4353</v>
      </c>
      <c r="C26" s="34">
        <f t="shared" si="574"/>
        <v>4913</v>
      </c>
      <c r="D26" s="34">
        <f t="shared" si="575"/>
        <v>4924</v>
      </c>
      <c r="E26" s="34">
        <f t="shared" si="576"/>
        <v>5418</v>
      </c>
      <c r="F26" s="34">
        <f t="shared" si="577"/>
        <v>6927</v>
      </c>
      <c r="G26" s="34">
        <f t="shared" si="578"/>
        <v>7344</v>
      </c>
      <c r="H26" s="34">
        <f t="shared" si="579"/>
        <v>7689</v>
      </c>
      <c r="I26" s="34">
        <f t="shared" si="580"/>
        <v>7650</v>
      </c>
      <c r="J26" s="34">
        <f t="shared" si="581"/>
        <v>7761</v>
      </c>
      <c r="K26" s="34">
        <f t="shared" si="582"/>
        <v>1959</v>
      </c>
      <c r="L26" s="34">
        <f t="shared" si="583"/>
        <v>1956</v>
      </c>
      <c r="M26" s="35">
        <f t="shared" si="584"/>
        <v>1721</v>
      </c>
      <c r="N26" s="29">
        <f t="shared" si="585"/>
        <v>3534</v>
      </c>
      <c r="O26" s="29">
        <f t="shared" si="586"/>
        <v>4235</v>
      </c>
      <c r="P26" s="29">
        <f t="shared" si="587"/>
        <v>5395</v>
      </c>
      <c r="Q26" s="29">
        <f t="shared" si="588"/>
        <v>8803</v>
      </c>
      <c r="R26" s="29">
        <f t="shared" si="589"/>
        <v>8684</v>
      </c>
      <c r="S26" s="29">
        <f t="shared" si="590"/>
        <v>8588</v>
      </c>
      <c r="T26" s="29">
        <f t="shared" si="591"/>
        <v>9248</v>
      </c>
      <c r="U26" s="29">
        <f t="shared" si="592"/>
        <v>9687</v>
      </c>
      <c r="V26" s="29">
        <f t="shared" si="593"/>
        <v>8183</v>
      </c>
      <c r="W26" s="29">
        <f t="shared" si="594"/>
        <v>2295</v>
      </c>
      <c r="X26" s="35">
        <f t="shared" si="595"/>
        <v>6074</v>
      </c>
      <c r="Y26" s="29">
        <f t="shared" si="596"/>
        <v>8447</v>
      </c>
      <c r="Z26" s="29">
        <f t="shared" si="597"/>
        <v>9159</v>
      </c>
      <c r="AA26" s="29">
        <f t="shared" si="598"/>
        <v>10813</v>
      </c>
      <c r="AB26" s="29">
        <f t="shared" si="599"/>
        <v>15730</v>
      </c>
      <c r="AC26" s="29">
        <f t="shared" si="600"/>
        <v>16028</v>
      </c>
      <c r="AD26" s="29">
        <f t="shared" si="601"/>
        <v>16277</v>
      </c>
      <c r="AE26" s="29">
        <f t="shared" si="602"/>
        <v>16898</v>
      </c>
      <c r="AF26" s="29">
        <f t="shared" si="603"/>
        <v>17448</v>
      </c>
      <c r="AG26" s="29">
        <f t="shared" si="604"/>
        <v>10142</v>
      </c>
      <c r="AH26" s="29">
        <f t="shared" si="605"/>
        <v>4251</v>
      </c>
      <c r="AI26" s="42">
        <v>1710</v>
      </c>
      <c r="AJ26" s="31">
        <v>1872</v>
      </c>
      <c r="AK26" s="31">
        <v>1854</v>
      </c>
      <c r="AL26" s="31">
        <v>1975</v>
      </c>
      <c r="AM26" s="32">
        <v>2311</v>
      </c>
      <c r="AN26" s="32">
        <v>2460</v>
      </c>
      <c r="AO26" s="32">
        <v>2560</v>
      </c>
      <c r="AP26" s="32">
        <v>2490</v>
      </c>
      <c r="AQ26" s="32">
        <v>2579</v>
      </c>
      <c r="AR26" s="32">
        <v>603</v>
      </c>
      <c r="AS26" s="32">
        <v>615</v>
      </c>
      <c r="AT26" s="42">
        <v>1289</v>
      </c>
      <c r="AU26" s="32">
        <v>2890</v>
      </c>
      <c r="AV26" s="32">
        <v>3307</v>
      </c>
      <c r="AW26" s="32">
        <v>4249</v>
      </c>
      <c r="AX26" s="32">
        <v>7308</v>
      </c>
      <c r="AY26" s="32">
        <v>7615</v>
      </c>
      <c r="AZ26" s="32">
        <v>7113</v>
      </c>
      <c r="BA26" s="32">
        <v>7750</v>
      </c>
      <c r="BB26" s="32">
        <v>8513</v>
      </c>
      <c r="BC26" s="32">
        <v>7750</v>
      </c>
      <c r="BD26" s="32">
        <v>1619</v>
      </c>
      <c r="BE26" s="33">
        <f t="shared" si="606"/>
        <v>3071</v>
      </c>
      <c r="BF26" s="30">
        <f t="shared" si="607"/>
        <v>4801</v>
      </c>
      <c r="BG26" s="30">
        <f t="shared" si="608"/>
        <v>5197</v>
      </c>
      <c r="BH26" s="30">
        <f t="shared" si="609"/>
        <v>6252</v>
      </c>
      <c r="BI26" s="30">
        <f t="shared" si="610"/>
        <v>9619</v>
      </c>
      <c r="BJ26" s="30">
        <f t="shared" si="611"/>
        <v>10075</v>
      </c>
      <c r="BK26" s="30">
        <f t="shared" si="612"/>
        <v>9673</v>
      </c>
      <c r="BL26" s="30">
        <f t="shared" si="613"/>
        <v>10240</v>
      </c>
      <c r="BM26" s="30">
        <f t="shared" si="614"/>
        <v>11092</v>
      </c>
      <c r="BN26" s="30">
        <f t="shared" si="615"/>
        <v>8353</v>
      </c>
      <c r="BO26" s="30">
        <f t="shared" si="615"/>
        <v>2234</v>
      </c>
      <c r="BP26" s="117">
        <f t="shared" si="616"/>
        <v>1361</v>
      </c>
      <c r="BQ26" s="118">
        <f t="shared" si="617"/>
        <v>2929</v>
      </c>
      <c r="BR26" s="118">
        <f t="shared" si="618"/>
        <v>3343</v>
      </c>
      <c r="BS26" s="118">
        <f t="shared" si="619"/>
        <v>4277</v>
      </c>
      <c r="BT26" s="118">
        <f t="shared" si="620"/>
        <v>7308</v>
      </c>
      <c r="BU26" s="118">
        <f t="shared" si="621"/>
        <v>7615</v>
      </c>
      <c r="BV26" s="118">
        <f t="shared" si="622"/>
        <v>7113</v>
      </c>
      <c r="BW26" s="118">
        <f t="shared" si="623"/>
        <v>7750</v>
      </c>
      <c r="BX26" s="118">
        <f t="shared" si="624"/>
        <v>8513</v>
      </c>
      <c r="BY26" s="118">
        <f t="shared" si="625"/>
        <v>7750</v>
      </c>
      <c r="BZ26" s="118">
        <f t="shared" si="626"/>
        <v>1619</v>
      </c>
      <c r="CA26" s="119">
        <f t="shared" si="627"/>
        <v>0.79590643274853801</v>
      </c>
      <c r="CB26" s="120">
        <f t="shared" si="628"/>
        <v>1.5646367521367521</v>
      </c>
      <c r="CC26" s="120">
        <f t="shared" si="629"/>
        <v>1.8031283710895361</v>
      </c>
      <c r="CD26" s="120">
        <f t="shared" si="630"/>
        <v>2.1655696202531645</v>
      </c>
      <c r="CE26" s="120">
        <f t="shared" si="631"/>
        <v>3.162267416702726</v>
      </c>
      <c r="CF26" s="120">
        <f t="shared" si="632"/>
        <v>3.095528455284553</v>
      </c>
      <c r="CG26" s="120">
        <f t="shared" si="633"/>
        <v>2.7785156249999998</v>
      </c>
      <c r="CH26" s="120">
        <f t="shared" si="634"/>
        <v>3.1124497991967872</v>
      </c>
      <c r="CI26" s="120">
        <f t="shared" si="635"/>
        <v>3.3008918185343155</v>
      </c>
      <c r="CJ26" s="120">
        <f t="shared" si="636"/>
        <v>12.85240464344942</v>
      </c>
      <c r="CK26" s="120">
        <f t="shared" si="636"/>
        <v>2.6325203252032519</v>
      </c>
      <c r="CL26" s="70" t="s">
        <v>36</v>
      </c>
      <c r="CM26" s="39" t="s">
        <v>36</v>
      </c>
      <c r="CN26" s="39" t="s">
        <v>36</v>
      </c>
      <c r="CO26" s="39" t="s">
        <v>36</v>
      </c>
      <c r="CP26" s="14" t="s">
        <v>36</v>
      </c>
      <c r="CQ26" s="14" t="s">
        <v>36</v>
      </c>
      <c r="CR26" s="14" t="s">
        <v>36</v>
      </c>
      <c r="CS26" s="14" t="s">
        <v>36</v>
      </c>
      <c r="CT26" s="14" t="s">
        <v>36</v>
      </c>
      <c r="CU26" s="14" t="s">
        <v>36</v>
      </c>
      <c r="CV26" s="14" t="s">
        <v>36</v>
      </c>
      <c r="CW26" s="42">
        <v>72</v>
      </c>
      <c r="CX26" s="32">
        <v>39</v>
      </c>
      <c r="CY26" s="32">
        <v>36</v>
      </c>
      <c r="CZ26" s="32">
        <v>28</v>
      </c>
      <c r="DA26" s="32">
        <v>0</v>
      </c>
      <c r="DB26" s="32">
        <v>0</v>
      </c>
      <c r="DC26" s="32"/>
      <c r="DD26" s="32"/>
      <c r="DE26" s="30"/>
      <c r="DF26" s="444"/>
      <c r="DG26" s="444"/>
      <c r="DH26" s="33">
        <f t="shared" si="637"/>
        <v>72</v>
      </c>
      <c r="DI26" s="30">
        <f t="shared" si="638"/>
        <v>39</v>
      </c>
      <c r="DJ26" s="30">
        <f t="shared" si="639"/>
        <v>36</v>
      </c>
      <c r="DK26" s="30">
        <f t="shared" si="640"/>
        <v>28</v>
      </c>
      <c r="DL26" s="30">
        <f t="shared" si="641"/>
        <v>0</v>
      </c>
      <c r="DM26" s="30">
        <f t="shared" si="642"/>
        <v>0</v>
      </c>
      <c r="DN26" s="30">
        <f t="shared" si="643"/>
        <v>0</v>
      </c>
      <c r="DO26" s="30">
        <f t="shared" si="644"/>
        <v>0</v>
      </c>
      <c r="DP26" s="30">
        <f t="shared" si="645"/>
        <v>0</v>
      </c>
      <c r="DQ26" s="30">
        <f t="shared" si="646"/>
        <v>0</v>
      </c>
      <c r="DR26" s="30">
        <f t="shared" si="646"/>
        <v>0</v>
      </c>
      <c r="DS26" s="461">
        <v>46</v>
      </c>
      <c r="DT26" s="444">
        <v>49</v>
      </c>
      <c r="DU26" s="462">
        <v>3</v>
      </c>
      <c r="DV26" s="462">
        <v>7</v>
      </c>
      <c r="DW26" s="468">
        <f t="shared" si="647"/>
        <v>49</v>
      </c>
      <c r="DX26" s="468">
        <f t="shared" si="647"/>
        <v>56</v>
      </c>
      <c r="DY26" s="461">
        <v>146</v>
      </c>
      <c r="DZ26" s="444">
        <v>139</v>
      </c>
      <c r="EA26" s="462">
        <v>119</v>
      </c>
      <c r="EB26" s="462">
        <v>123</v>
      </c>
      <c r="EC26" s="468">
        <f t="shared" si="648"/>
        <v>265</v>
      </c>
      <c r="ED26" s="468">
        <f t="shared" si="648"/>
        <v>262</v>
      </c>
      <c r="EE26" s="461">
        <v>194</v>
      </c>
      <c r="EF26" s="444">
        <v>184</v>
      </c>
      <c r="EG26" s="462">
        <v>10</v>
      </c>
      <c r="EH26" s="462">
        <v>16</v>
      </c>
      <c r="EI26" s="468">
        <f t="shared" si="649"/>
        <v>204</v>
      </c>
      <c r="EJ26" s="468">
        <f t="shared" si="649"/>
        <v>200</v>
      </c>
      <c r="EK26" s="461">
        <v>65</v>
      </c>
      <c r="EL26" s="444">
        <v>80</v>
      </c>
      <c r="EM26" s="462">
        <v>4</v>
      </c>
      <c r="EN26" s="462">
        <v>2</v>
      </c>
      <c r="EO26" s="468">
        <f t="shared" si="650"/>
        <v>69</v>
      </c>
      <c r="EP26" s="468">
        <f t="shared" si="650"/>
        <v>82</v>
      </c>
      <c r="EQ26" s="461">
        <v>108</v>
      </c>
      <c r="ER26" s="444">
        <v>117</v>
      </c>
      <c r="ES26" s="462">
        <v>73</v>
      </c>
      <c r="ET26" s="462">
        <v>48</v>
      </c>
      <c r="EU26" s="468">
        <f t="shared" si="651"/>
        <v>181</v>
      </c>
      <c r="EV26" s="468">
        <f t="shared" si="651"/>
        <v>165</v>
      </c>
      <c r="EW26" s="461">
        <v>128</v>
      </c>
      <c r="EX26" s="444">
        <v>132</v>
      </c>
      <c r="EY26" s="462">
        <v>46</v>
      </c>
      <c r="EZ26" s="462">
        <v>80</v>
      </c>
      <c r="FA26" s="468">
        <f t="shared" si="652"/>
        <v>174</v>
      </c>
      <c r="FB26" s="468">
        <f t="shared" si="652"/>
        <v>212</v>
      </c>
      <c r="FC26" s="461">
        <v>9</v>
      </c>
      <c r="FD26" s="444">
        <v>9</v>
      </c>
      <c r="FE26" s="462">
        <v>42</v>
      </c>
      <c r="FF26" s="462">
        <v>42</v>
      </c>
      <c r="FG26" s="468">
        <f t="shared" si="653"/>
        <v>51</v>
      </c>
      <c r="FH26" s="468">
        <f t="shared" si="654"/>
        <v>51</v>
      </c>
      <c r="FI26" s="461">
        <v>194</v>
      </c>
      <c r="FJ26" s="444">
        <v>156</v>
      </c>
      <c r="FK26" s="462">
        <v>27</v>
      </c>
      <c r="FL26" s="462">
        <v>32</v>
      </c>
      <c r="FM26" s="468">
        <f t="shared" si="655"/>
        <v>221</v>
      </c>
      <c r="FN26" s="468">
        <f t="shared" si="655"/>
        <v>188</v>
      </c>
      <c r="FO26" s="461"/>
      <c r="FP26" s="444"/>
      <c r="FQ26" s="462"/>
      <c r="FR26" s="462"/>
      <c r="FS26" s="468">
        <f t="shared" si="656"/>
        <v>0</v>
      </c>
      <c r="FT26" s="468">
        <f t="shared" si="656"/>
        <v>0</v>
      </c>
      <c r="FU26" s="461">
        <v>423</v>
      </c>
      <c r="FV26" s="444">
        <v>405</v>
      </c>
      <c r="FW26" s="462">
        <v>106</v>
      </c>
      <c r="FX26" s="462">
        <v>326</v>
      </c>
      <c r="FY26" s="468">
        <f t="shared" si="657"/>
        <v>529</v>
      </c>
      <c r="FZ26" s="468">
        <f t="shared" si="657"/>
        <v>731</v>
      </c>
      <c r="GA26" s="461">
        <v>41</v>
      </c>
      <c r="GB26" s="444">
        <v>69</v>
      </c>
      <c r="GC26" s="462">
        <v>3</v>
      </c>
      <c r="GD26" s="462"/>
      <c r="GE26" s="468">
        <f t="shared" si="658"/>
        <v>44</v>
      </c>
      <c r="GF26" s="468">
        <f t="shared" si="658"/>
        <v>69</v>
      </c>
      <c r="GG26" s="461">
        <v>2</v>
      </c>
      <c r="GH26" s="444">
        <v>1</v>
      </c>
      <c r="GI26" s="462"/>
      <c r="GJ26" s="462"/>
      <c r="GK26" s="327">
        <f t="shared" si="659"/>
        <v>2</v>
      </c>
      <c r="GL26" s="327">
        <f t="shared" si="659"/>
        <v>1</v>
      </c>
      <c r="GM26" s="533">
        <v>340</v>
      </c>
      <c r="GN26" s="519">
        <v>376</v>
      </c>
      <c r="GO26" s="519">
        <v>330</v>
      </c>
      <c r="GP26" s="519">
        <v>442</v>
      </c>
      <c r="GQ26" s="504">
        <v>645</v>
      </c>
      <c r="GR26" s="504">
        <v>708</v>
      </c>
      <c r="GS26" s="504">
        <v>745</v>
      </c>
      <c r="GT26" s="504">
        <v>763</v>
      </c>
      <c r="GU26" s="504">
        <v>761</v>
      </c>
      <c r="GV26" s="533">
        <v>1</v>
      </c>
      <c r="GW26" s="504">
        <v>8</v>
      </c>
      <c r="GX26" s="504">
        <v>31</v>
      </c>
      <c r="GY26" s="504">
        <v>4</v>
      </c>
      <c r="GZ26" s="504">
        <v>7</v>
      </c>
      <c r="HA26" s="504">
        <v>12</v>
      </c>
      <c r="HB26" s="504">
        <v>10</v>
      </c>
      <c r="HC26" s="504">
        <v>11</v>
      </c>
      <c r="HD26" s="504">
        <v>15</v>
      </c>
      <c r="HE26" s="534">
        <f t="shared" si="660"/>
        <v>341</v>
      </c>
      <c r="HF26" s="522">
        <f t="shared" si="661"/>
        <v>384</v>
      </c>
      <c r="HG26" s="522">
        <f t="shared" si="662"/>
        <v>361</v>
      </c>
      <c r="HH26" s="522">
        <f t="shared" si="663"/>
        <v>446</v>
      </c>
      <c r="HI26" s="522">
        <f t="shared" si="664"/>
        <v>652</v>
      </c>
      <c r="HJ26" s="522">
        <f t="shared" si="665"/>
        <v>720</v>
      </c>
      <c r="HK26" s="522">
        <f t="shared" si="666"/>
        <v>755</v>
      </c>
      <c r="HL26" s="522">
        <f t="shared" si="667"/>
        <v>774</v>
      </c>
      <c r="HM26" s="522">
        <f t="shared" si="668"/>
        <v>776</v>
      </c>
      <c r="HN26" s="534">
        <f t="shared" si="669"/>
        <v>821</v>
      </c>
      <c r="HO26" s="523">
        <f t="shared" si="670"/>
        <v>1023</v>
      </c>
      <c r="HP26" s="523">
        <f t="shared" si="671"/>
        <v>1167</v>
      </c>
      <c r="HQ26" s="523">
        <f t="shared" si="672"/>
        <v>1383</v>
      </c>
      <c r="HR26" s="535">
        <f t="shared" si="673"/>
        <v>1717</v>
      </c>
      <c r="HS26" s="535">
        <f t="shared" si="674"/>
        <v>1928</v>
      </c>
      <c r="HT26" s="535">
        <f t="shared" si="675"/>
        <v>2086</v>
      </c>
      <c r="HU26" s="535">
        <f t="shared" si="676"/>
        <v>2182</v>
      </c>
      <c r="HV26" s="535">
        <f t="shared" si="677"/>
        <v>2219</v>
      </c>
      <c r="HW26" s="534">
        <f t="shared" si="678"/>
        <v>123</v>
      </c>
      <c r="HX26" s="522">
        <f t="shared" si="679"/>
        <v>168</v>
      </c>
      <c r="HY26" s="522">
        <f t="shared" si="680"/>
        <v>153</v>
      </c>
      <c r="HZ26" s="522">
        <f t="shared" si="681"/>
        <v>333</v>
      </c>
      <c r="IA26" s="522">
        <f t="shared" si="682"/>
        <v>279</v>
      </c>
      <c r="IB26" s="522">
        <f t="shared" si="683"/>
        <v>356</v>
      </c>
      <c r="IC26" s="522">
        <f t="shared" si="684"/>
        <v>453</v>
      </c>
      <c r="ID26" s="522">
        <f t="shared" si="421"/>
        <v>433</v>
      </c>
      <c r="IE26" s="522">
        <f t="shared" si="421"/>
        <v>428</v>
      </c>
      <c r="IF26" s="534">
        <f t="shared" si="685"/>
        <v>944</v>
      </c>
      <c r="IG26" s="522">
        <f t="shared" si="686"/>
        <v>1191</v>
      </c>
      <c r="IH26" s="522">
        <f t="shared" si="687"/>
        <v>1320</v>
      </c>
      <c r="II26" s="522">
        <f t="shared" si="688"/>
        <v>1716</v>
      </c>
      <c r="IJ26" s="522">
        <f t="shared" si="689"/>
        <v>1996</v>
      </c>
      <c r="IK26" s="522">
        <f t="shared" si="690"/>
        <v>2284</v>
      </c>
      <c r="IL26" s="522">
        <f t="shared" si="691"/>
        <v>2539</v>
      </c>
      <c r="IM26" s="522">
        <f t="shared" si="692"/>
        <v>2615</v>
      </c>
      <c r="IN26" s="522">
        <f t="shared" si="693"/>
        <v>2647</v>
      </c>
      <c r="IO26" s="533">
        <v>482</v>
      </c>
      <c r="IP26" s="519">
        <v>553</v>
      </c>
      <c r="IQ26" s="519">
        <v>697</v>
      </c>
      <c r="IR26" s="519">
        <v>757</v>
      </c>
      <c r="IS26" s="504">
        <v>1118</v>
      </c>
      <c r="IT26" s="504">
        <v>1165</v>
      </c>
      <c r="IU26" s="504">
        <v>1327</v>
      </c>
      <c r="IV26" s="504">
        <v>1362</v>
      </c>
      <c r="IW26" s="504">
        <v>1402</v>
      </c>
      <c r="IX26" s="533">
        <v>66</v>
      </c>
      <c r="IY26" s="504">
        <v>72</v>
      </c>
      <c r="IZ26" s="504">
        <v>72</v>
      </c>
      <c r="JA26" s="504">
        <v>84</v>
      </c>
      <c r="JB26" s="504">
        <v>140</v>
      </c>
      <c r="JC26" s="504">
        <v>255</v>
      </c>
      <c r="JD26" s="504">
        <v>154</v>
      </c>
      <c r="JE26" s="504">
        <v>195</v>
      </c>
      <c r="JF26" s="504">
        <v>217</v>
      </c>
      <c r="JG26" s="534">
        <f t="shared" si="694"/>
        <v>548</v>
      </c>
      <c r="JH26" s="522">
        <f t="shared" si="695"/>
        <v>625</v>
      </c>
      <c r="JI26" s="522">
        <f t="shared" si="696"/>
        <v>769</v>
      </c>
      <c r="JJ26" s="522">
        <f t="shared" si="697"/>
        <v>841</v>
      </c>
      <c r="JK26" s="522">
        <f t="shared" si="698"/>
        <v>1258</v>
      </c>
      <c r="JL26" s="522">
        <f t="shared" si="699"/>
        <v>1420</v>
      </c>
      <c r="JM26" s="522">
        <f t="shared" si="700"/>
        <v>1481</v>
      </c>
      <c r="JN26" s="522">
        <f t="shared" si="701"/>
        <v>1557</v>
      </c>
      <c r="JO26" s="522">
        <f t="shared" si="701"/>
        <v>1619</v>
      </c>
      <c r="JP26" s="533">
        <v>339</v>
      </c>
      <c r="JQ26" s="519">
        <v>470</v>
      </c>
      <c r="JR26" s="519">
        <v>470</v>
      </c>
      <c r="JS26" s="519">
        <v>626</v>
      </c>
      <c r="JT26" s="504">
        <v>599</v>
      </c>
      <c r="JU26" s="504">
        <v>763</v>
      </c>
      <c r="JV26" s="504">
        <v>759</v>
      </c>
      <c r="JW26" s="504">
        <v>820</v>
      </c>
      <c r="JX26" s="504">
        <v>817</v>
      </c>
      <c r="JY26" s="533">
        <v>57</v>
      </c>
      <c r="JZ26" s="504">
        <v>96</v>
      </c>
      <c r="KA26" s="504">
        <v>81</v>
      </c>
      <c r="KB26" s="504">
        <v>249</v>
      </c>
      <c r="KC26" s="504">
        <v>139</v>
      </c>
      <c r="KD26" s="504">
        <v>101</v>
      </c>
      <c r="KE26" s="504">
        <v>299</v>
      </c>
      <c r="KF26" s="504">
        <v>238</v>
      </c>
      <c r="KG26" s="504">
        <v>211</v>
      </c>
      <c r="KH26" s="534">
        <f t="shared" si="702"/>
        <v>396</v>
      </c>
      <c r="KI26" s="522">
        <f t="shared" si="703"/>
        <v>566</v>
      </c>
      <c r="KJ26" s="522">
        <f t="shared" si="704"/>
        <v>551</v>
      </c>
      <c r="KK26" s="522">
        <f t="shared" si="705"/>
        <v>875</v>
      </c>
      <c r="KL26" s="522">
        <f t="shared" si="706"/>
        <v>738</v>
      </c>
      <c r="KM26" s="522">
        <f t="shared" si="707"/>
        <v>864</v>
      </c>
      <c r="KN26" s="522">
        <f t="shared" si="708"/>
        <v>1058</v>
      </c>
      <c r="KO26" s="522">
        <f t="shared" si="709"/>
        <v>1058</v>
      </c>
      <c r="KP26" s="522">
        <f t="shared" si="709"/>
        <v>1028</v>
      </c>
      <c r="KQ26" s="534">
        <f t="shared" si="710"/>
        <v>1482</v>
      </c>
      <c r="KR26" s="523">
        <f t="shared" si="711"/>
        <v>1642</v>
      </c>
      <c r="KS26" s="523">
        <f t="shared" si="712"/>
        <v>1573</v>
      </c>
      <c r="KT26" s="523">
        <f t="shared" si="713"/>
        <v>1618</v>
      </c>
      <c r="KU26" s="535">
        <f t="shared" si="714"/>
        <v>2254</v>
      </c>
      <c r="KV26" s="535">
        <f t="shared" si="715"/>
        <v>2248</v>
      </c>
      <c r="KW26" s="535">
        <f t="shared" si="716"/>
        <v>2298</v>
      </c>
      <c r="KX26" s="535">
        <f t="shared" si="717"/>
        <v>2215</v>
      </c>
      <c r="KY26" s="535">
        <f t="shared" si="718"/>
        <v>2202</v>
      </c>
      <c r="KZ26" s="534">
        <f t="shared" si="719"/>
        <v>236</v>
      </c>
      <c r="LA26" s="522">
        <f t="shared" si="720"/>
        <v>429</v>
      </c>
      <c r="LB26" s="522">
        <f t="shared" si="721"/>
        <v>708</v>
      </c>
      <c r="LC26" s="522">
        <f t="shared" si="722"/>
        <v>781</v>
      </c>
      <c r="LD26" s="522">
        <f t="shared" si="723"/>
        <v>1209</v>
      </c>
      <c r="LE26" s="522">
        <f t="shared" si="724"/>
        <v>701</v>
      </c>
      <c r="LF26" s="522">
        <f t="shared" si="725"/>
        <v>1012</v>
      </c>
      <c r="LG26" s="522">
        <f t="shared" si="423"/>
        <v>1054</v>
      </c>
      <c r="LH26" s="522">
        <f t="shared" si="423"/>
        <v>731</v>
      </c>
      <c r="LI26" s="534">
        <f t="shared" si="726"/>
        <v>1718</v>
      </c>
      <c r="LJ26" s="522">
        <f t="shared" si="727"/>
        <v>2071</v>
      </c>
      <c r="LK26" s="522">
        <f t="shared" si="728"/>
        <v>2281</v>
      </c>
      <c r="LL26" s="522">
        <f t="shared" si="729"/>
        <v>2399</v>
      </c>
      <c r="LM26" s="522">
        <f t="shared" si="730"/>
        <v>3463</v>
      </c>
      <c r="LN26" s="522">
        <f t="shared" si="731"/>
        <v>2949</v>
      </c>
      <c r="LO26" s="522">
        <f t="shared" si="732"/>
        <v>3310</v>
      </c>
      <c r="LP26" s="522">
        <f t="shared" si="733"/>
        <v>3269</v>
      </c>
      <c r="LQ26" s="522">
        <f t="shared" si="734"/>
        <v>2933</v>
      </c>
      <c r="LR26" s="533">
        <v>1018</v>
      </c>
      <c r="LS26" s="519">
        <v>1086</v>
      </c>
      <c r="LT26" s="519">
        <v>1020</v>
      </c>
      <c r="LU26" s="519">
        <v>1078</v>
      </c>
      <c r="LV26" s="504">
        <v>1591</v>
      </c>
      <c r="LW26" s="504">
        <v>1548</v>
      </c>
      <c r="LX26" s="504">
        <v>1606</v>
      </c>
      <c r="LY26" s="504">
        <v>1523</v>
      </c>
      <c r="LZ26" s="504">
        <v>1545</v>
      </c>
      <c r="MA26" s="533">
        <v>177</v>
      </c>
      <c r="MB26" s="504">
        <v>275</v>
      </c>
      <c r="MC26" s="504">
        <v>360</v>
      </c>
      <c r="MD26" s="504">
        <v>479</v>
      </c>
      <c r="ME26" s="504">
        <v>1090</v>
      </c>
      <c r="MF26" s="504">
        <v>613</v>
      </c>
      <c r="MG26" s="504">
        <v>897</v>
      </c>
      <c r="MH26" s="504">
        <v>949</v>
      </c>
      <c r="MI26" s="504">
        <v>632</v>
      </c>
      <c r="MJ26" s="534">
        <f t="shared" si="735"/>
        <v>1195</v>
      </c>
      <c r="MK26" s="522">
        <f t="shared" si="736"/>
        <v>1361</v>
      </c>
      <c r="ML26" s="522">
        <f t="shared" si="737"/>
        <v>1380</v>
      </c>
      <c r="MM26" s="522">
        <f t="shared" si="738"/>
        <v>1557</v>
      </c>
      <c r="MN26" s="522">
        <f t="shared" si="739"/>
        <v>2681</v>
      </c>
      <c r="MO26" s="522">
        <f t="shared" si="740"/>
        <v>2161</v>
      </c>
      <c r="MP26" s="522">
        <f t="shared" si="741"/>
        <v>2503</v>
      </c>
      <c r="MQ26" s="522">
        <f t="shared" si="742"/>
        <v>2472</v>
      </c>
      <c r="MR26" s="522">
        <f t="shared" si="742"/>
        <v>2177</v>
      </c>
      <c r="MS26" s="533">
        <v>127</v>
      </c>
      <c r="MT26" s="519">
        <v>138</v>
      </c>
      <c r="MU26" s="519">
        <v>151</v>
      </c>
      <c r="MV26" s="519">
        <v>175</v>
      </c>
      <c r="MW26" s="504">
        <v>190</v>
      </c>
      <c r="MX26" s="504">
        <v>184</v>
      </c>
      <c r="MY26" s="504">
        <v>176</v>
      </c>
      <c r="MZ26" s="504">
        <v>163</v>
      </c>
      <c r="NA26" s="504">
        <v>185</v>
      </c>
      <c r="NB26" s="533">
        <v>1</v>
      </c>
      <c r="NC26" s="504">
        <v>7</v>
      </c>
      <c r="ND26" s="504">
        <v>117</v>
      </c>
      <c r="NE26" s="504">
        <v>17</v>
      </c>
      <c r="NF26" s="504">
        <v>5</v>
      </c>
      <c r="NG26" s="504">
        <v>9</v>
      </c>
      <c r="NH26" s="504">
        <v>2</v>
      </c>
      <c r="NI26" s="504">
        <v>3</v>
      </c>
      <c r="NJ26" s="504">
        <v>2</v>
      </c>
      <c r="NK26" s="534">
        <f t="shared" si="743"/>
        <v>128</v>
      </c>
      <c r="NL26" s="522">
        <f t="shared" si="744"/>
        <v>145</v>
      </c>
      <c r="NM26" s="522">
        <f t="shared" si="745"/>
        <v>268</v>
      </c>
      <c r="NN26" s="522">
        <f t="shared" si="746"/>
        <v>192</v>
      </c>
      <c r="NO26" s="522">
        <f t="shared" si="747"/>
        <v>195</v>
      </c>
      <c r="NP26" s="522">
        <f t="shared" si="748"/>
        <v>193</v>
      </c>
      <c r="NQ26" s="522">
        <f t="shared" si="749"/>
        <v>178</v>
      </c>
      <c r="NR26" s="522">
        <f t="shared" si="750"/>
        <v>166</v>
      </c>
      <c r="NS26" s="522">
        <f t="shared" si="750"/>
        <v>187</v>
      </c>
      <c r="NT26" s="533">
        <v>337</v>
      </c>
      <c r="NU26" s="519">
        <v>418</v>
      </c>
      <c r="NV26" s="519">
        <v>402</v>
      </c>
      <c r="NW26" s="519">
        <v>365</v>
      </c>
      <c r="NX26" s="504">
        <v>473</v>
      </c>
      <c r="NY26" s="504">
        <v>516</v>
      </c>
      <c r="NZ26" s="504">
        <v>516</v>
      </c>
      <c r="OA26" s="504">
        <v>529</v>
      </c>
      <c r="OB26" s="522">
        <v>472</v>
      </c>
      <c r="OC26" s="533">
        <v>58</v>
      </c>
      <c r="OD26" s="504">
        <v>147</v>
      </c>
      <c r="OE26" s="504">
        <v>231</v>
      </c>
      <c r="OF26" s="504">
        <v>285</v>
      </c>
      <c r="OG26" s="504">
        <v>114</v>
      </c>
      <c r="OH26" s="504">
        <v>79</v>
      </c>
      <c r="OI26" s="504">
        <v>113</v>
      </c>
      <c r="OJ26" s="504">
        <v>102</v>
      </c>
      <c r="OK26" s="522">
        <v>97</v>
      </c>
      <c r="OL26" s="534">
        <f t="shared" si="751"/>
        <v>395</v>
      </c>
      <c r="OM26" s="522">
        <f t="shared" si="752"/>
        <v>565</v>
      </c>
      <c r="ON26" s="522">
        <f t="shared" si="753"/>
        <v>633</v>
      </c>
      <c r="OO26" s="522">
        <f t="shared" si="754"/>
        <v>650</v>
      </c>
      <c r="OP26" s="522">
        <f t="shared" si="755"/>
        <v>587</v>
      </c>
      <c r="OQ26" s="522">
        <f t="shared" si="756"/>
        <v>595</v>
      </c>
      <c r="OR26" s="522">
        <f t="shared" si="757"/>
        <v>629</v>
      </c>
      <c r="OS26" s="522">
        <f t="shared" si="758"/>
        <v>631</v>
      </c>
      <c r="OT26" s="522">
        <f t="shared" si="758"/>
        <v>569</v>
      </c>
    </row>
    <row r="27" spans="1:411" x14ac:dyDescent="0.2">
      <c r="A27" s="31" t="s">
        <v>40</v>
      </c>
      <c r="B27" s="34">
        <f t="shared" si="573"/>
        <v>31130</v>
      </c>
      <c r="C27" s="34">
        <f t="shared" si="574"/>
        <v>32946</v>
      </c>
      <c r="D27" s="34">
        <f t="shared" si="575"/>
        <v>31594</v>
      </c>
      <c r="E27" s="34">
        <f t="shared" si="576"/>
        <v>32870</v>
      </c>
      <c r="F27" s="34">
        <f t="shared" si="577"/>
        <v>41317</v>
      </c>
      <c r="G27" s="34">
        <f t="shared" si="578"/>
        <v>41995</v>
      </c>
      <c r="H27" s="34">
        <f t="shared" si="579"/>
        <v>43971</v>
      </c>
      <c r="I27" s="34">
        <f t="shared" si="580"/>
        <v>42793</v>
      </c>
      <c r="J27" s="34">
        <f t="shared" si="581"/>
        <v>41071</v>
      </c>
      <c r="K27" s="34">
        <f t="shared" si="582"/>
        <v>29818</v>
      </c>
      <c r="L27" s="34">
        <f t="shared" si="583"/>
        <v>31026</v>
      </c>
      <c r="M27" s="35">
        <f t="shared" si="584"/>
        <v>32462</v>
      </c>
      <c r="N27" s="29">
        <f t="shared" si="585"/>
        <v>33270</v>
      </c>
      <c r="O27" s="29">
        <f t="shared" si="586"/>
        <v>32435</v>
      </c>
      <c r="P27" s="29">
        <f t="shared" si="587"/>
        <v>40227</v>
      </c>
      <c r="Q27" s="29">
        <f t="shared" si="588"/>
        <v>37330</v>
      </c>
      <c r="R27" s="29">
        <f t="shared" si="589"/>
        <v>40807</v>
      </c>
      <c r="S27" s="29">
        <f t="shared" si="590"/>
        <v>44305</v>
      </c>
      <c r="T27" s="29">
        <f t="shared" si="591"/>
        <v>44167</v>
      </c>
      <c r="U27" s="29">
        <f t="shared" si="592"/>
        <v>40423</v>
      </c>
      <c r="V27" s="29">
        <f t="shared" si="593"/>
        <v>43217</v>
      </c>
      <c r="W27" s="29">
        <f t="shared" si="594"/>
        <v>33083</v>
      </c>
      <c r="X27" s="35">
        <f t="shared" si="595"/>
        <v>63592</v>
      </c>
      <c r="Y27" s="29">
        <f t="shared" si="596"/>
        <v>66216</v>
      </c>
      <c r="Z27" s="29">
        <f t="shared" si="597"/>
        <v>64029</v>
      </c>
      <c r="AA27" s="29">
        <f t="shared" si="598"/>
        <v>73097</v>
      </c>
      <c r="AB27" s="29">
        <f t="shared" si="599"/>
        <v>78647</v>
      </c>
      <c r="AC27" s="29">
        <f t="shared" si="600"/>
        <v>82802</v>
      </c>
      <c r="AD27" s="29">
        <f t="shared" si="601"/>
        <v>88276</v>
      </c>
      <c r="AE27" s="29">
        <f t="shared" si="602"/>
        <v>86960</v>
      </c>
      <c r="AF27" s="29">
        <f t="shared" si="603"/>
        <v>81494</v>
      </c>
      <c r="AG27" s="29">
        <f t="shared" si="604"/>
        <v>73035</v>
      </c>
      <c r="AH27" s="29">
        <f t="shared" si="605"/>
        <v>64109</v>
      </c>
      <c r="AI27" s="42">
        <v>12806</v>
      </c>
      <c r="AJ27" s="31">
        <v>13725</v>
      </c>
      <c r="AK27" s="105">
        <f>((AL27-AJ27)/2)+AJ27</f>
        <v>14234</v>
      </c>
      <c r="AL27" s="31">
        <v>14743</v>
      </c>
      <c r="AM27" s="32">
        <v>18783</v>
      </c>
      <c r="AN27" s="32">
        <v>18736</v>
      </c>
      <c r="AO27" s="32">
        <v>19399</v>
      </c>
      <c r="AP27" s="32">
        <v>18976</v>
      </c>
      <c r="AQ27" s="32">
        <v>18425</v>
      </c>
      <c r="AR27" s="32">
        <v>13411</v>
      </c>
      <c r="AS27" s="32">
        <v>14148</v>
      </c>
      <c r="AT27" s="42">
        <v>795</v>
      </c>
      <c r="AU27" s="32">
        <v>27702</v>
      </c>
      <c r="AV27" s="32">
        <v>26963</v>
      </c>
      <c r="AW27" s="32">
        <v>32174</v>
      </c>
      <c r="AX27" s="32">
        <v>34773</v>
      </c>
      <c r="AY27" s="32">
        <v>37871</v>
      </c>
      <c r="AZ27" s="32">
        <v>41439</v>
      </c>
      <c r="BA27" s="32">
        <v>41230</v>
      </c>
      <c r="BB27" s="32">
        <v>37664</v>
      </c>
      <c r="BC27" s="32">
        <v>41230</v>
      </c>
      <c r="BD27" s="32">
        <v>30864</v>
      </c>
      <c r="BE27" s="66">
        <f t="shared" si="606"/>
        <v>39115</v>
      </c>
      <c r="BF27" s="41">
        <f t="shared" si="607"/>
        <v>41838</v>
      </c>
      <c r="BG27" s="41">
        <f t="shared" si="608"/>
        <v>41405</v>
      </c>
      <c r="BH27" s="41">
        <f t="shared" si="609"/>
        <v>46930</v>
      </c>
      <c r="BI27" s="41">
        <f t="shared" si="610"/>
        <v>53557</v>
      </c>
      <c r="BJ27" s="41">
        <f t="shared" si="611"/>
        <v>56607</v>
      </c>
      <c r="BK27" s="41">
        <f t="shared" si="612"/>
        <v>60976</v>
      </c>
      <c r="BL27" s="41">
        <f t="shared" si="613"/>
        <v>60206</v>
      </c>
      <c r="BM27" s="41">
        <f t="shared" si="614"/>
        <v>56089</v>
      </c>
      <c r="BN27" s="41">
        <f t="shared" si="615"/>
        <v>54641</v>
      </c>
      <c r="BO27" s="41">
        <f t="shared" si="615"/>
        <v>45012</v>
      </c>
      <c r="BP27" s="117">
        <f t="shared" si="616"/>
        <v>26309</v>
      </c>
      <c r="BQ27" s="118">
        <f t="shared" si="617"/>
        <v>28113</v>
      </c>
      <c r="BR27" s="118">
        <f t="shared" si="618"/>
        <v>27171</v>
      </c>
      <c r="BS27" s="118">
        <f t="shared" si="619"/>
        <v>32187</v>
      </c>
      <c r="BT27" s="118">
        <f t="shared" si="620"/>
        <v>34774</v>
      </c>
      <c r="BU27" s="118">
        <f t="shared" si="621"/>
        <v>37871</v>
      </c>
      <c r="BV27" s="118">
        <f t="shared" si="622"/>
        <v>41577</v>
      </c>
      <c r="BW27" s="118">
        <f t="shared" si="623"/>
        <v>41230</v>
      </c>
      <c r="BX27" s="118">
        <f t="shared" si="624"/>
        <v>37664</v>
      </c>
      <c r="BY27" s="118">
        <f t="shared" si="625"/>
        <v>41230</v>
      </c>
      <c r="BZ27" s="118">
        <f t="shared" si="626"/>
        <v>30864</v>
      </c>
      <c r="CA27" s="119">
        <f t="shared" si="627"/>
        <v>2.0544276120568483</v>
      </c>
      <c r="CB27" s="120">
        <f t="shared" si="628"/>
        <v>2.0483060109289619</v>
      </c>
      <c r="CC27" s="120">
        <f t="shared" si="629"/>
        <v>1.908880146128987</v>
      </c>
      <c r="CD27" s="120">
        <f t="shared" si="630"/>
        <v>2.183205589093129</v>
      </c>
      <c r="CE27" s="120">
        <f t="shared" si="631"/>
        <v>1.8513549486237555</v>
      </c>
      <c r="CF27" s="120">
        <f t="shared" si="632"/>
        <v>2.0212959009393678</v>
      </c>
      <c r="CG27" s="120">
        <f t="shared" si="633"/>
        <v>2.143254806948812</v>
      </c>
      <c r="CH27" s="120">
        <f t="shared" si="634"/>
        <v>2.1727445193929174</v>
      </c>
      <c r="CI27" s="120">
        <f t="shared" si="635"/>
        <v>2.0441791044776121</v>
      </c>
      <c r="CJ27" s="120">
        <f t="shared" si="636"/>
        <v>3.0743419580941018</v>
      </c>
      <c r="CK27" s="120">
        <f t="shared" si="636"/>
        <v>2.1815097540288382</v>
      </c>
      <c r="CL27" s="70" t="s">
        <v>36</v>
      </c>
      <c r="CM27" s="39" t="s">
        <v>36</v>
      </c>
      <c r="CN27" s="39" t="s">
        <v>36</v>
      </c>
      <c r="CO27" s="39" t="s">
        <v>36</v>
      </c>
      <c r="CP27" s="14" t="s">
        <v>36</v>
      </c>
      <c r="CQ27" s="14" t="s">
        <v>36</v>
      </c>
      <c r="CR27" s="14" t="s">
        <v>36</v>
      </c>
      <c r="CS27" s="14" t="s">
        <v>36</v>
      </c>
      <c r="CT27" s="14" t="s">
        <v>36</v>
      </c>
      <c r="CU27" s="14" t="s">
        <v>36</v>
      </c>
      <c r="CV27" s="14" t="s">
        <v>36</v>
      </c>
      <c r="CW27" s="42">
        <v>25514</v>
      </c>
      <c r="CX27" s="32">
        <v>411</v>
      </c>
      <c r="CY27" s="32">
        <v>208</v>
      </c>
      <c r="CZ27" s="32">
        <v>13</v>
      </c>
      <c r="DA27" s="32">
        <v>1</v>
      </c>
      <c r="DB27" s="32">
        <v>0</v>
      </c>
      <c r="DC27" s="32">
        <v>138</v>
      </c>
      <c r="DE27" s="41"/>
      <c r="DF27" s="645"/>
      <c r="DG27" s="645"/>
      <c r="DH27" s="66">
        <f t="shared" si="637"/>
        <v>25514</v>
      </c>
      <c r="DI27" s="41">
        <f t="shared" si="638"/>
        <v>411</v>
      </c>
      <c r="DJ27" s="41">
        <f t="shared" si="639"/>
        <v>208</v>
      </c>
      <c r="DK27" s="41">
        <f t="shared" si="640"/>
        <v>13</v>
      </c>
      <c r="DL27" s="41">
        <f t="shared" si="641"/>
        <v>1</v>
      </c>
      <c r="DM27" s="41">
        <f t="shared" si="642"/>
        <v>0</v>
      </c>
      <c r="DN27" s="41">
        <f t="shared" si="643"/>
        <v>138</v>
      </c>
      <c r="DO27" s="41">
        <f t="shared" si="644"/>
        <v>0</v>
      </c>
      <c r="DP27" s="41">
        <f t="shared" si="645"/>
        <v>0</v>
      </c>
      <c r="DQ27" s="41">
        <f t="shared" si="646"/>
        <v>0</v>
      </c>
      <c r="DR27" s="41">
        <f t="shared" si="646"/>
        <v>0</v>
      </c>
      <c r="DS27" s="646">
        <v>235</v>
      </c>
      <c r="DT27" s="645">
        <v>222</v>
      </c>
      <c r="DU27" s="647">
        <v>39</v>
      </c>
      <c r="DV27" s="647">
        <v>54</v>
      </c>
      <c r="DW27" s="648">
        <f t="shared" si="647"/>
        <v>274</v>
      </c>
      <c r="DX27" s="648">
        <f t="shared" si="647"/>
        <v>276</v>
      </c>
      <c r="DY27" s="646">
        <v>1351</v>
      </c>
      <c r="DZ27" s="645">
        <v>1437</v>
      </c>
      <c r="EA27" s="647">
        <v>400</v>
      </c>
      <c r="EB27" s="647">
        <v>477</v>
      </c>
      <c r="EC27" s="648">
        <f t="shared" si="648"/>
        <v>1751</v>
      </c>
      <c r="ED27" s="648">
        <f t="shared" si="648"/>
        <v>1914</v>
      </c>
      <c r="EE27" s="646">
        <v>2168</v>
      </c>
      <c r="EF27" s="645">
        <v>2389</v>
      </c>
      <c r="EG27" s="647">
        <v>59</v>
      </c>
      <c r="EH27" s="647">
        <v>99</v>
      </c>
      <c r="EI27" s="648">
        <f t="shared" si="649"/>
        <v>2227</v>
      </c>
      <c r="EJ27" s="648">
        <f t="shared" si="649"/>
        <v>2488</v>
      </c>
      <c r="EK27" s="646">
        <v>1263</v>
      </c>
      <c r="EL27" s="645">
        <v>1358</v>
      </c>
      <c r="EM27" s="647">
        <v>70</v>
      </c>
      <c r="EN27" s="647">
        <v>98</v>
      </c>
      <c r="EO27" s="648">
        <f t="shared" si="650"/>
        <v>1333</v>
      </c>
      <c r="EP27" s="648">
        <f t="shared" si="650"/>
        <v>1456</v>
      </c>
      <c r="EQ27" s="646">
        <v>740</v>
      </c>
      <c r="ER27" s="645">
        <v>776</v>
      </c>
      <c r="ES27" s="647">
        <v>28</v>
      </c>
      <c r="ET27" s="647">
        <v>35</v>
      </c>
      <c r="EU27" s="648">
        <f t="shared" si="651"/>
        <v>768</v>
      </c>
      <c r="EV27" s="648">
        <f t="shared" si="651"/>
        <v>811</v>
      </c>
      <c r="EW27" s="646">
        <v>1118</v>
      </c>
      <c r="EX27" s="645">
        <v>1160</v>
      </c>
      <c r="EY27" s="647">
        <v>180</v>
      </c>
      <c r="EZ27" s="647">
        <v>124</v>
      </c>
      <c r="FA27" s="648">
        <f t="shared" si="652"/>
        <v>1298</v>
      </c>
      <c r="FB27" s="648">
        <f t="shared" si="652"/>
        <v>1284</v>
      </c>
      <c r="FC27" s="646">
        <v>67</v>
      </c>
      <c r="FD27" s="645">
        <v>67</v>
      </c>
      <c r="FE27" s="647">
        <v>12</v>
      </c>
      <c r="FF27" s="647">
        <v>11</v>
      </c>
      <c r="FG27" s="648">
        <f t="shared" si="653"/>
        <v>79</v>
      </c>
      <c r="FH27" s="648">
        <f t="shared" si="654"/>
        <v>78</v>
      </c>
      <c r="FI27" s="646">
        <v>2538</v>
      </c>
      <c r="FJ27" s="645">
        <v>2574</v>
      </c>
      <c r="FK27" s="647">
        <v>167</v>
      </c>
      <c r="FL27" s="647">
        <v>253</v>
      </c>
      <c r="FM27" s="648">
        <f t="shared" si="655"/>
        <v>2705</v>
      </c>
      <c r="FN27" s="648">
        <f t="shared" si="655"/>
        <v>2827</v>
      </c>
      <c r="FO27" s="646">
        <v>7</v>
      </c>
      <c r="FP27" s="645">
        <v>11</v>
      </c>
      <c r="FQ27" s="647">
        <v>1</v>
      </c>
      <c r="FR27" s="647">
        <v>3</v>
      </c>
      <c r="FS27" s="648">
        <f t="shared" si="656"/>
        <v>8</v>
      </c>
      <c r="FT27" s="648">
        <f t="shared" si="656"/>
        <v>14</v>
      </c>
      <c r="FU27" s="646">
        <v>6813</v>
      </c>
      <c r="FV27" s="645">
        <v>6768</v>
      </c>
      <c r="FW27" s="647">
        <v>1029</v>
      </c>
      <c r="FX27" s="647">
        <v>1061</v>
      </c>
      <c r="FY27" s="648">
        <f t="shared" si="657"/>
        <v>7842</v>
      </c>
      <c r="FZ27" s="648">
        <f t="shared" si="657"/>
        <v>7829</v>
      </c>
      <c r="GA27" s="646">
        <v>89</v>
      </c>
      <c r="GB27" s="645">
        <v>98</v>
      </c>
      <c r="GC27" s="647">
        <v>1</v>
      </c>
      <c r="GD27" s="647">
        <v>3</v>
      </c>
      <c r="GE27" s="648">
        <f t="shared" si="658"/>
        <v>90</v>
      </c>
      <c r="GF27" s="648">
        <f t="shared" si="658"/>
        <v>101</v>
      </c>
      <c r="GG27" s="646">
        <v>18</v>
      </c>
      <c r="GH27" s="645">
        <v>18</v>
      </c>
      <c r="GI27" s="647">
        <v>1</v>
      </c>
      <c r="GJ27" s="647">
        <v>1</v>
      </c>
      <c r="GK27" s="104">
        <f t="shared" si="659"/>
        <v>19</v>
      </c>
      <c r="GL27" s="104">
        <f t="shared" si="659"/>
        <v>19</v>
      </c>
      <c r="GM27" s="533">
        <v>2164</v>
      </c>
      <c r="GN27" s="519">
        <v>2168</v>
      </c>
      <c r="GO27" s="519">
        <v>1759</v>
      </c>
      <c r="GP27" s="519">
        <v>1982</v>
      </c>
      <c r="GQ27" s="504">
        <v>2579</v>
      </c>
      <c r="GR27" s="504">
        <v>2614</v>
      </c>
      <c r="GS27" s="504">
        <v>2934</v>
      </c>
      <c r="GT27" s="504">
        <v>2922</v>
      </c>
      <c r="GU27" s="504">
        <v>2740</v>
      </c>
      <c r="GV27" s="533">
        <v>87</v>
      </c>
      <c r="GW27" s="504">
        <v>73</v>
      </c>
      <c r="GX27" s="504">
        <v>171</v>
      </c>
      <c r="GY27" s="504">
        <v>65</v>
      </c>
      <c r="GZ27" s="504">
        <v>48</v>
      </c>
      <c r="HA27" s="504">
        <v>67</v>
      </c>
      <c r="HB27" s="504">
        <v>44</v>
      </c>
      <c r="HC27" s="504">
        <v>57</v>
      </c>
      <c r="HD27" s="504">
        <v>55</v>
      </c>
      <c r="HE27" s="534">
        <f t="shared" si="660"/>
        <v>2251</v>
      </c>
      <c r="HF27" s="522">
        <f t="shared" si="661"/>
        <v>2241</v>
      </c>
      <c r="HG27" s="522">
        <f t="shared" si="662"/>
        <v>1930</v>
      </c>
      <c r="HH27" s="522">
        <f t="shared" si="663"/>
        <v>2047</v>
      </c>
      <c r="HI27" s="522">
        <f t="shared" si="664"/>
        <v>2627</v>
      </c>
      <c r="HJ27" s="522">
        <f t="shared" si="665"/>
        <v>2681</v>
      </c>
      <c r="HK27" s="522">
        <f t="shared" si="666"/>
        <v>2978</v>
      </c>
      <c r="HL27" s="522">
        <f t="shared" si="667"/>
        <v>2979</v>
      </c>
      <c r="HM27" s="522">
        <f t="shared" si="668"/>
        <v>2795</v>
      </c>
      <c r="HN27" s="534">
        <f t="shared" si="669"/>
        <v>5697</v>
      </c>
      <c r="HO27" s="523">
        <f t="shared" si="670"/>
        <v>6196</v>
      </c>
      <c r="HP27" s="523">
        <f t="shared" si="671"/>
        <v>5844</v>
      </c>
      <c r="HQ27" s="523">
        <f t="shared" si="672"/>
        <v>5709</v>
      </c>
      <c r="HR27" s="535">
        <f t="shared" si="673"/>
        <v>7118</v>
      </c>
      <c r="HS27" s="535">
        <f t="shared" si="674"/>
        <v>7449</v>
      </c>
      <c r="HT27" s="535">
        <f t="shared" si="675"/>
        <v>7846</v>
      </c>
      <c r="HU27" s="535">
        <f t="shared" si="676"/>
        <v>7688</v>
      </c>
      <c r="HV27" s="535">
        <f t="shared" si="677"/>
        <v>7323</v>
      </c>
      <c r="HW27" s="534">
        <f t="shared" si="678"/>
        <v>3925</v>
      </c>
      <c r="HX27" s="522">
        <f t="shared" si="679"/>
        <v>2344</v>
      </c>
      <c r="HY27" s="522">
        <f t="shared" si="680"/>
        <v>2639</v>
      </c>
      <c r="HZ27" s="522">
        <f t="shared" si="681"/>
        <v>2667</v>
      </c>
      <c r="IA27" s="522">
        <f t="shared" si="682"/>
        <v>1063</v>
      </c>
      <c r="IB27" s="522">
        <f t="shared" si="683"/>
        <v>1239</v>
      </c>
      <c r="IC27" s="522">
        <f t="shared" si="684"/>
        <v>1112</v>
      </c>
      <c r="ID27" s="522">
        <f t="shared" si="421"/>
        <v>1322</v>
      </c>
      <c r="IE27" s="522">
        <f t="shared" si="421"/>
        <v>1213</v>
      </c>
      <c r="IF27" s="534">
        <f t="shared" si="685"/>
        <v>9622</v>
      </c>
      <c r="IG27" s="522">
        <f t="shared" si="686"/>
        <v>8540</v>
      </c>
      <c r="IH27" s="522">
        <f t="shared" si="687"/>
        <v>8483</v>
      </c>
      <c r="II27" s="522">
        <f t="shared" si="688"/>
        <v>8376</v>
      </c>
      <c r="IJ27" s="522">
        <f t="shared" si="689"/>
        <v>8181</v>
      </c>
      <c r="IK27" s="522">
        <f t="shared" si="690"/>
        <v>8688</v>
      </c>
      <c r="IL27" s="522">
        <f t="shared" si="691"/>
        <v>8958</v>
      </c>
      <c r="IM27" s="522">
        <f t="shared" si="692"/>
        <v>9010</v>
      </c>
      <c r="IN27" s="522">
        <f t="shared" si="693"/>
        <v>8536</v>
      </c>
      <c r="IO27" s="533">
        <v>2739</v>
      </c>
      <c r="IP27" s="519">
        <v>2947</v>
      </c>
      <c r="IQ27" s="519">
        <v>2861</v>
      </c>
      <c r="IR27" s="519">
        <v>2284</v>
      </c>
      <c r="IS27" s="504">
        <v>1261</v>
      </c>
      <c r="IT27" s="504">
        <v>1400</v>
      </c>
      <c r="IU27" s="504">
        <v>1642</v>
      </c>
      <c r="IV27" s="504">
        <v>1589</v>
      </c>
      <c r="IW27" s="504">
        <v>1523</v>
      </c>
      <c r="IX27" s="533">
        <v>1141</v>
      </c>
      <c r="IY27" s="504">
        <v>985</v>
      </c>
      <c r="IZ27" s="504">
        <v>1348</v>
      </c>
      <c r="JA27" s="504">
        <v>980</v>
      </c>
      <c r="JB27" s="504">
        <v>206</v>
      </c>
      <c r="JC27" s="504">
        <v>264</v>
      </c>
      <c r="JD27" s="504">
        <v>203</v>
      </c>
      <c r="JE27" s="504">
        <v>178</v>
      </c>
      <c r="JF27" s="504">
        <v>165</v>
      </c>
      <c r="JG27" s="534">
        <f t="shared" si="694"/>
        <v>3880</v>
      </c>
      <c r="JH27" s="522">
        <f t="shared" si="695"/>
        <v>3932</v>
      </c>
      <c r="JI27" s="522">
        <f t="shared" si="696"/>
        <v>4209</v>
      </c>
      <c r="JJ27" s="522">
        <f t="shared" si="697"/>
        <v>3264</v>
      </c>
      <c r="JK27" s="522">
        <f t="shared" si="698"/>
        <v>1467</v>
      </c>
      <c r="JL27" s="522">
        <f t="shared" si="699"/>
        <v>1664</v>
      </c>
      <c r="JM27" s="522">
        <f t="shared" si="700"/>
        <v>1845</v>
      </c>
      <c r="JN27" s="522">
        <f t="shared" si="701"/>
        <v>1767</v>
      </c>
      <c r="JO27" s="522">
        <f t="shared" si="701"/>
        <v>1688</v>
      </c>
      <c r="JP27" s="533">
        <v>2958</v>
      </c>
      <c r="JQ27" s="519">
        <v>3249</v>
      </c>
      <c r="JR27" s="519">
        <v>2983</v>
      </c>
      <c r="JS27" s="519">
        <v>3425</v>
      </c>
      <c r="JT27" s="504">
        <v>5857</v>
      </c>
      <c r="JU27" s="504">
        <v>6049</v>
      </c>
      <c r="JV27" s="504">
        <v>6204</v>
      </c>
      <c r="JW27" s="504">
        <v>6099</v>
      </c>
      <c r="JX27" s="504">
        <v>5800</v>
      </c>
      <c r="JY27" s="533">
        <v>2784</v>
      </c>
      <c r="JZ27" s="504">
        <v>1359</v>
      </c>
      <c r="KA27" s="504">
        <v>1291</v>
      </c>
      <c r="KB27" s="504">
        <v>1687</v>
      </c>
      <c r="KC27" s="504">
        <v>857</v>
      </c>
      <c r="KD27" s="504">
        <v>975</v>
      </c>
      <c r="KE27" s="504">
        <v>909</v>
      </c>
      <c r="KF27" s="504">
        <v>1144</v>
      </c>
      <c r="KG27" s="504">
        <v>1048</v>
      </c>
      <c r="KH27" s="534">
        <f t="shared" si="702"/>
        <v>5742</v>
      </c>
      <c r="KI27" s="522">
        <f t="shared" si="703"/>
        <v>4608</v>
      </c>
      <c r="KJ27" s="522">
        <f t="shared" si="704"/>
        <v>4274</v>
      </c>
      <c r="KK27" s="522">
        <f t="shared" si="705"/>
        <v>5112</v>
      </c>
      <c r="KL27" s="522">
        <f t="shared" si="706"/>
        <v>6714</v>
      </c>
      <c r="KM27" s="522">
        <f t="shared" si="707"/>
        <v>7024</v>
      </c>
      <c r="KN27" s="522">
        <f t="shared" si="708"/>
        <v>7113</v>
      </c>
      <c r="KO27" s="522">
        <f t="shared" si="709"/>
        <v>7243</v>
      </c>
      <c r="KP27" s="522">
        <f t="shared" si="709"/>
        <v>6848</v>
      </c>
      <c r="KQ27" s="534">
        <f t="shared" si="710"/>
        <v>10463</v>
      </c>
      <c r="KR27" s="523">
        <f t="shared" si="711"/>
        <v>10857</v>
      </c>
      <c r="KS27" s="523">
        <f t="shared" si="712"/>
        <v>9757</v>
      </c>
      <c r="KT27" s="523">
        <f t="shared" si="713"/>
        <v>10436</v>
      </c>
      <c r="KU27" s="535">
        <f t="shared" si="714"/>
        <v>12837</v>
      </c>
      <c r="KV27" s="535">
        <f t="shared" si="715"/>
        <v>13196</v>
      </c>
      <c r="KW27" s="535">
        <f t="shared" si="716"/>
        <v>13792</v>
      </c>
      <c r="KX27" s="535">
        <f t="shared" si="717"/>
        <v>13207</v>
      </c>
      <c r="KY27" s="535">
        <f t="shared" si="718"/>
        <v>12583</v>
      </c>
      <c r="KZ27" s="534">
        <f t="shared" si="719"/>
        <v>2141</v>
      </c>
      <c r="LA27" s="522">
        <f t="shared" si="720"/>
        <v>2740</v>
      </c>
      <c r="LB27" s="522">
        <f t="shared" si="721"/>
        <v>2454</v>
      </c>
      <c r="LC27" s="522">
        <f t="shared" si="722"/>
        <v>5308</v>
      </c>
      <c r="LD27" s="522">
        <f t="shared" si="723"/>
        <v>1445</v>
      </c>
      <c r="LE27" s="522">
        <f t="shared" si="724"/>
        <v>1630</v>
      </c>
      <c r="LF27" s="522">
        <f t="shared" si="725"/>
        <v>1572</v>
      </c>
      <c r="LG27" s="522">
        <f t="shared" si="423"/>
        <v>1558</v>
      </c>
      <c r="LH27" s="522">
        <f t="shared" si="423"/>
        <v>1491</v>
      </c>
      <c r="LI27" s="534">
        <f t="shared" si="726"/>
        <v>12604</v>
      </c>
      <c r="LJ27" s="522">
        <f t="shared" si="727"/>
        <v>13597</v>
      </c>
      <c r="LK27" s="522">
        <f t="shared" si="728"/>
        <v>12211</v>
      </c>
      <c r="LL27" s="522">
        <f t="shared" si="729"/>
        <v>15744</v>
      </c>
      <c r="LM27" s="522">
        <f t="shared" si="730"/>
        <v>14282</v>
      </c>
      <c r="LN27" s="522">
        <f t="shared" si="731"/>
        <v>14826</v>
      </c>
      <c r="LO27" s="522">
        <f t="shared" si="732"/>
        <v>15364</v>
      </c>
      <c r="LP27" s="522">
        <f t="shared" si="733"/>
        <v>14765</v>
      </c>
      <c r="LQ27" s="522">
        <f t="shared" si="734"/>
        <v>14074</v>
      </c>
      <c r="LR27" s="533">
        <v>6386</v>
      </c>
      <c r="LS27" s="519">
        <v>6836</v>
      </c>
      <c r="LT27" s="519">
        <v>6014</v>
      </c>
      <c r="LU27" s="519">
        <v>6416</v>
      </c>
      <c r="LV27" s="504">
        <v>8427</v>
      </c>
      <c r="LW27" s="504">
        <v>8721</v>
      </c>
      <c r="LX27" s="504">
        <v>9123</v>
      </c>
      <c r="LY27" s="504">
        <v>8737</v>
      </c>
      <c r="LZ27" s="504">
        <v>8144</v>
      </c>
      <c r="MA27" s="533">
        <v>1536</v>
      </c>
      <c r="MB27" s="504">
        <v>2058</v>
      </c>
      <c r="MC27" s="504">
        <v>1766</v>
      </c>
      <c r="MD27" s="504">
        <v>4226</v>
      </c>
      <c r="ME27" s="504">
        <v>1147</v>
      </c>
      <c r="MF27" s="504">
        <v>1286</v>
      </c>
      <c r="MG27" s="504">
        <v>1215</v>
      </c>
      <c r="MH27" s="504">
        <v>1184</v>
      </c>
      <c r="MI27" s="504">
        <v>1128</v>
      </c>
      <c r="MJ27" s="534">
        <f t="shared" si="735"/>
        <v>7922</v>
      </c>
      <c r="MK27" s="522">
        <f t="shared" si="736"/>
        <v>8894</v>
      </c>
      <c r="ML27" s="522">
        <f t="shared" si="737"/>
        <v>7780</v>
      </c>
      <c r="MM27" s="522">
        <f t="shared" si="738"/>
        <v>10642</v>
      </c>
      <c r="MN27" s="522">
        <f t="shared" si="739"/>
        <v>9574</v>
      </c>
      <c r="MO27" s="522">
        <f t="shared" si="740"/>
        <v>10007</v>
      </c>
      <c r="MP27" s="522">
        <f t="shared" si="741"/>
        <v>10338</v>
      </c>
      <c r="MQ27" s="522">
        <f t="shared" si="742"/>
        <v>9921</v>
      </c>
      <c r="MR27" s="522">
        <f t="shared" si="742"/>
        <v>9272</v>
      </c>
      <c r="MS27" s="533">
        <v>711</v>
      </c>
      <c r="MT27" s="519">
        <v>672</v>
      </c>
      <c r="MU27" s="519">
        <v>684</v>
      </c>
      <c r="MV27" s="519">
        <v>735</v>
      </c>
      <c r="MW27" s="504">
        <v>766</v>
      </c>
      <c r="MX27" s="504">
        <v>764</v>
      </c>
      <c r="MY27" s="504">
        <v>747</v>
      </c>
      <c r="MZ27" s="504">
        <v>751</v>
      </c>
      <c r="NA27" s="504">
        <v>723</v>
      </c>
      <c r="NB27" s="533">
        <v>79</v>
      </c>
      <c r="NC27" s="504">
        <v>90</v>
      </c>
      <c r="ND27" s="504">
        <v>51</v>
      </c>
      <c r="NE27" s="504">
        <v>198</v>
      </c>
      <c r="NF27" s="504">
        <v>19</v>
      </c>
      <c r="NG27" s="504">
        <v>40</v>
      </c>
      <c r="NH27" s="504">
        <v>40</v>
      </c>
      <c r="NI27" s="504">
        <v>34</v>
      </c>
      <c r="NJ27" s="504">
        <v>32</v>
      </c>
      <c r="NK27" s="534">
        <f t="shared" si="743"/>
        <v>790</v>
      </c>
      <c r="NL27" s="522">
        <f t="shared" si="744"/>
        <v>762</v>
      </c>
      <c r="NM27" s="522">
        <f t="shared" si="745"/>
        <v>735</v>
      </c>
      <c r="NN27" s="522">
        <f t="shared" si="746"/>
        <v>933</v>
      </c>
      <c r="NO27" s="522">
        <f t="shared" si="747"/>
        <v>785</v>
      </c>
      <c r="NP27" s="522">
        <f t="shared" si="748"/>
        <v>804</v>
      </c>
      <c r="NQ27" s="522">
        <f t="shared" si="749"/>
        <v>787</v>
      </c>
      <c r="NR27" s="522">
        <f t="shared" si="750"/>
        <v>785</v>
      </c>
      <c r="NS27" s="522">
        <f t="shared" si="750"/>
        <v>755</v>
      </c>
      <c r="NT27" s="533">
        <v>3366</v>
      </c>
      <c r="NU27" s="519">
        <v>3349</v>
      </c>
      <c r="NV27" s="519">
        <v>3059</v>
      </c>
      <c r="NW27" s="519">
        <v>3285</v>
      </c>
      <c r="NX27" s="504">
        <v>3644</v>
      </c>
      <c r="NY27" s="504">
        <v>3711</v>
      </c>
      <c r="NZ27" s="504">
        <v>3922</v>
      </c>
      <c r="OA27" s="504">
        <v>3719</v>
      </c>
      <c r="OB27" s="522">
        <v>3716</v>
      </c>
      <c r="OC27" s="533">
        <v>526</v>
      </c>
      <c r="OD27" s="504">
        <v>592</v>
      </c>
      <c r="OE27" s="504">
        <v>637</v>
      </c>
      <c r="OF27" s="504">
        <v>884</v>
      </c>
      <c r="OG27" s="504">
        <v>279</v>
      </c>
      <c r="OH27" s="504">
        <v>304</v>
      </c>
      <c r="OI27" s="504">
        <v>317</v>
      </c>
      <c r="OJ27" s="504">
        <v>340</v>
      </c>
      <c r="OK27" s="522">
        <v>331</v>
      </c>
      <c r="OL27" s="534">
        <f t="shared" si="751"/>
        <v>3892</v>
      </c>
      <c r="OM27" s="522">
        <f t="shared" si="752"/>
        <v>3941</v>
      </c>
      <c r="ON27" s="522">
        <f t="shared" si="753"/>
        <v>3696</v>
      </c>
      <c r="OO27" s="522">
        <f t="shared" si="754"/>
        <v>4169</v>
      </c>
      <c r="OP27" s="522">
        <f t="shared" si="755"/>
        <v>3923</v>
      </c>
      <c r="OQ27" s="522">
        <f t="shared" si="756"/>
        <v>4015</v>
      </c>
      <c r="OR27" s="522">
        <f t="shared" si="757"/>
        <v>4239</v>
      </c>
      <c r="OS27" s="522">
        <f t="shared" si="758"/>
        <v>4059</v>
      </c>
      <c r="OT27" s="522">
        <f t="shared" si="758"/>
        <v>4047</v>
      </c>
    </row>
    <row r="28" spans="1:411" s="12" customFormat="1" x14ac:dyDescent="0.2">
      <c r="A28" s="11" t="s">
        <v>41</v>
      </c>
      <c r="B28" s="34">
        <f t="shared" si="573"/>
        <v>3017</v>
      </c>
      <c r="C28" s="34">
        <f t="shared" si="574"/>
        <v>2958</v>
      </c>
      <c r="D28" s="34">
        <f t="shared" si="575"/>
        <v>3177</v>
      </c>
      <c r="E28" s="34">
        <f t="shared" si="576"/>
        <v>3290</v>
      </c>
      <c r="F28" s="34">
        <f t="shared" si="577"/>
        <v>3410</v>
      </c>
      <c r="G28" s="34">
        <f t="shared" si="578"/>
        <v>3431</v>
      </c>
      <c r="H28" s="34">
        <f t="shared" si="579"/>
        <v>3504</v>
      </c>
      <c r="I28" s="34">
        <f t="shared" si="580"/>
        <v>3665</v>
      </c>
      <c r="J28" s="34">
        <f t="shared" si="581"/>
        <v>3907</v>
      </c>
      <c r="K28" s="34">
        <f t="shared" si="582"/>
        <v>1793</v>
      </c>
      <c r="L28" s="34">
        <f t="shared" si="583"/>
        <v>1784</v>
      </c>
      <c r="M28" s="35">
        <f t="shared" si="584"/>
        <v>2659</v>
      </c>
      <c r="N28" s="29">
        <f t="shared" si="585"/>
        <v>3806</v>
      </c>
      <c r="O28" s="29">
        <f t="shared" si="586"/>
        <v>4246</v>
      </c>
      <c r="P28" s="29">
        <f t="shared" si="587"/>
        <v>4445</v>
      </c>
      <c r="Q28" s="29">
        <f t="shared" si="588"/>
        <v>3434</v>
      </c>
      <c r="R28" s="29">
        <f t="shared" si="589"/>
        <v>6039</v>
      </c>
      <c r="S28" s="29">
        <f t="shared" si="590"/>
        <v>6480</v>
      </c>
      <c r="T28" s="29">
        <f t="shared" si="591"/>
        <v>5341</v>
      </c>
      <c r="U28" s="29">
        <f t="shared" si="592"/>
        <v>5922</v>
      </c>
      <c r="V28" s="29">
        <f t="shared" si="593"/>
        <v>4798</v>
      </c>
      <c r="W28" s="29">
        <f t="shared" si="594"/>
        <v>2146</v>
      </c>
      <c r="X28" s="35">
        <f t="shared" si="595"/>
        <v>5676</v>
      </c>
      <c r="Y28" s="29">
        <f t="shared" si="596"/>
        <v>6764</v>
      </c>
      <c r="Z28" s="29">
        <f t="shared" si="597"/>
        <v>7423</v>
      </c>
      <c r="AA28" s="29">
        <f t="shared" si="598"/>
        <v>7735</v>
      </c>
      <c r="AB28" s="29">
        <f t="shared" si="599"/>
        <v>6844</v>
      </c>
      <c r="AC28" s="29">
        <f t="shared" si="600"/>
        <v>9470</v>
      </c>
      <c r="AD28" s="29">
        <f t="shared" si="601"/>
        <v>9984</v>
      </c>
      <c r="AE28" s="29">
        <f t="shared" si="602"/>
        <v>9006</v>
      </c>
      <c r="AF28" s="29">
        <f t="shared" si="603"/>
        <v>9829</v>
      </c>
      <c r="AG28" s="29">
        <f t="shared" si="604"/>
        <v>6591</v>
      </c>
      <c r="AH28" s="29">
        <f t="shared" si="605"/>
        <v>3930</v>
      </c>
      <c r="AI28" s="42">
        <v>1164</v>
      </c>
      <c r="AJ28" s="31">
        <v>1146</v>
      </c>
      <c r="AK28" s="31">
        <v>1110</v>
      </c>
      <c r="AL28" s="31">
        <v>1079</v>
      </c>
      <c r="AM28" s="32">
        <v>1092</v>
      </c>
      <c r="AN28" s="32">
        <v>1072</v>
      </c>
      <c r="AO28" s="32">
        <v>1112</v>
      </c>
      <c r="AP28" s="32">
        <v>1168</v>
      </c>
      <c r="AQ28" s="32">
        <v>1271</v>
      </c>
      <c r="AR28" s="32">
        <v>558</v>
      </c>
      <c r="AS28" s="32">
        <v>558</v>
      </c>
      <c r="AT28" s="42">
        <v>2050</v>
      </c>
      <c r="AU28" s="32">
        <v>3166</v>
      </c>
      <c r="AV28" s="32">
        <v>2987</v>
      </c>
      <c r="AW28" s="32">
        <v>3678</v>
      </c>
      <c r="AX28" s="32">
        <v>2948</v>
      </c>
      <c r="AY28" s="32">
        <v>4518</v>
      </c>
      <c r="AZ28" s="32">
        <v>4439</v>
      </c>
      <c r="BA28" s="32">
        <v>4397</v>
      </c>
      <c r="BB28" s="32">
        <v>4785</v>
      </c>
      <c r="BC28" s="32">
        <v>4397</v>
      </c>
      <c r="BD28" s="32">
        <v>1771</v>
      </c>
      <c r="BE28" s="33">
        <f t="shared" si="606"/>
        <v>3226</v>
      </c>
      <c r="BF28" s="30">
        <f t="shared" si="607"/>
        <v>4401</v>
      </c>
      <c r="BG28" s="30">
        <f t="shared" si="608"/>
        <v>4782</v>
      </c>
      <c r="BH28" s="30">
        <f t="shared" si="609"/>
        <v>4834</v>
      </c>
      <c r="BI28" s="30">
        <f t="shared" si="610"/>
        <v>4040</v>
      </c>
      <c r="BJ28" s="30">
        <f t="shared" si="611"/>
        <v>5590</v>
      </c>
      <c r="BK28" s="30">
        <f t="shared" si="612"/>
        <v>5551</v>
      </c>
      <c r="BL28" s="30">
        <f t="shared" si="613"/>
        <v>5565</v>
      </c>
      <c r="BM28" s="30">
        <f t="shared" si="614"/>
        <v>6056</v>
      </c>
      <c r="BN28" s="30">
        <f t="shared" si="615"/>
        <v>4955</v>
      </c>
      <c r="BO28" s="30">
        <f t="shared" si="615"/>
        <v>2329</v>
      </c>
      <c r="BP28" s="117">
        <f t="shared" si="616"/>
        <v>2062</v>
      </c>
      <c r="BQ28" s="118">
        <f t="shared" si="617"/>
        <v>3255</v>
      </c>
      <c r="BR28" s="118">
        <f t="shared" si="618"/>
        <v>3672</v>
      </c>
      <c r="BS28" s="118">
        <f t="shared" si="619"/>
        <v>3755</v>
      </c>
      <c r="BT28" s="118">
        <f t="shared" si="620"/>
        <v>2948</v>
      </c>
      <c r="BU28" s="118">
        <f t="shared" si="621"/>
        <v>4518</v>
      </c>
      <c r="BV28" s="118">
        <f t="shared" si="622"/>
        <v>4439</v>
      </c>
      <c r="BW28" s="118">
        <f t="shared" si="623"/>
        <v>4397</v>
      </c>
      <c r="BX28" s="118">
        <f t="shared" si="624"/>
        <v>4785</v>
      </c>
      <c r="BY28" s="118">
        <f t="shared" si="625"/>
        <v>4397</v>
      </c>
      <c r="BZ28" s="118">
        <f t="shared" si="626"/>
        <v>1771</v>
      </c>
      <c r="CA28" s="119">
        <f t="shared" si="627"/>
        <v>1.7714776632302405</v>
      </c>
      <c r="CB28" s="120">
        <f t="shared" si="628"/>
        <v>2.8403141361256545</v>
      </c>
      <c r="CC28" s="120">
        <f t="shared" si="629"/>
        <v>3.3081081081081081</v>
      </c>
      <c r="CD28" s="120">
        <f t="shared" si="630"/>
        <v>3.480074142724745</v>
      </c>
      <c r="CE28" s="120">
        <f t="shared" si="631"/>
        <v>2.6996336996336998</v>
      </c>
      <c r="CF28" s="120">
        <f t="shared" si="632"/>
        <v>4.21455223880597</v>
      </c>
      <c r="CG28" s="120">
        <f t="shared" si="633"/>
        <v>3.9919064748201438</v>
      </c>
      <c r="CH28" s="120">
        <f t="shared" si="634"/>
        <v>3.764554794520548</v>
      </c>
      <c r="CI28" s="120">
        <f t="shared" si="635"/>
        <v>3.7647521636506687</v>
      </c>
      <c r="CJ28" s="120">
        <f t="shared" si="636"/>
        <v>7.8799283154121866</v>
      </c>
      <c r="CK28" s="120">
        <f t="shared" si="636"/>
        <v>3.1738351254480288</v>
      </c>
      <c r="CL28" s="70" t="s">
        <v>36</v>
      </c>
      <c r="CM28" s="39" t="s">
        <v>36</v>
      </c>
      <c r="CN28" s="39" t="s">
        <v>36</v>
      </c>
      <c r="CO28" s="39" t="s">
        <v>36</v>
      </c>
      <c r="CP28" s="14" t="s">
        <v>36</v>
      </c>
      <c r="CQ28" s="14" t="s">
        <v>36</v>
      </c>
      <c r="CR28" s="14" t="s">
        <v>36</v>
      </c>
      <c r="CS28" s="14" t="s">
        <v>36</v>
      </c>
      <c r="CT28" s="14" t="s">
        <v>36</v>
      </c>
      <c r="CU28" s="14" t="s">
        <v>36</v>
      </c>
      <c r="CV28" s="14" t="s">
        <v>36</v>
      </c>
      <c r="CW28" s="42">
        <v>12</v>
      </c>
      <c r="CX28" s="32">
        <v>89</v>
      </c>
      <c r="CY28" s="32">
        <v>685</v>
      </c>
      <c r="CZ28" s="32">
        <v>77</v>
      </c>
      <c r="DA28" s="32">
        <v>0</v>
      </c>
      <c r="DB28" s="32">
        <v>0</v>
      </c>
      <c r="DC28" s="32"/>
      <c r="DD28" s="32"/>
      <c r="DE28" s="30"/>
      <c r="DF28" s="444"/>
      <c r="DG28" s="444"/>
      <c r="DH28" s="33">
        <f t="shared" si="637"/>
        <v>12</v>
      </c>
      <c r="DI28" s="30">
        <f t="shared" si="638"/>
        <v>89</v>
      </c>
      <c r="DJ28" s="30">
        <f t="shared" si="639"/>
        <v>685</v>
      </c>
      <c r="DK28" s="30">
        <f t="shared" si="640"/>
        <v>77</v>
      </c>
      <c r="DL28" s="30">
        <f t="shared" si="641"/>
        <v>0</v>
      </c>
      <c r="DM28" s="30">
        <f t="shared" si="642"/>
        <v>0</v>
      </c>
      <c r="DN28" s="30">
        <f t="shared" si="643"/>
        <v>0</v>
      </c>
      <c r="DO28" s="30">
        <f t="shared" si="644"/>
        <v>0</v>
      </c>
      <c r="DP28" s="30">
        <f t="shared" si="645"/>
        <v>0</v>
      </c>
      <c r="DQ28" s="30">
        <f t="shared" si="646"/>
        <v>0</v>
      </c>
      <c r="DR28" s="30">
        <f t="shared" si="646"/>
        <v>0</v>
      </c>
      <c r="DS28" s="461">
        <v>22</v>
      </c>
      <c r="DT28" s="444">
        <v>23</v>
      </c>
      <c r="DU28" s="462">
        <v>1</v>
      </c>
      <c r="DV28" s="462">
        <v>3</v>
      </c>
      <c r="DW28" s="468">
        <f t="shared" si="647"/>
        <v>23</v>
      </c>
      <c r="DX28" s="468">
        <f t="shared" si="647"/>
        <v>26</v>
      </c>
      <c r="DY28" s="461">
        <v>114</v>
      </c>
      <c r="DZ28" s="444">
        <v>113</v>
      </c>
      <c r="EA28" s="462">
        <v>161</v>
      </c>
      <c r="EB28" s="462">
        <v>134</v>
      </c>
      <c r="EC28" s="468">
        <f t="shared" si="648"/>
        <v>275</v>
      </c>
      <c r="ED28" s="468">
        <f t="shared" si="648"/>
        <v>247</v>
      </c>
      <c r="EE28" s="461">
        <v>198</v>
      </c>
      <c r="EF28" s="444">
        <v>209</v>
      </c>
      <c r="EG28" s="462">
        <v>9</v>
      </c>
      <c r="EH28" s="462">
        <v>12</v>
      </c>
      <c r="EI28" s="468">
        <f t="shared" si="649"/>
        <v>207</v>
      </c>
      <c r="EJ28" s="468">
        <f t="shared" si="649"/>
        <v>221</v>
      </c>
      <c r="EK28" s="461">
        <v>100</v>
      </c>
      <c r="EL28" s="444">
        <v>120</v>
      </c>
      <c r="EM28" s="462">
        <v>4</v>
      </c>
      <c r="EN28" s="462">
        <v>23</v>
      </c>
      <c r="EO28" s="468">
        <f t="shared" si="650"/>
        <v>104</v>
      </c>
      <c r="EP28" s="468">
        <f t="shared" si="650"/>
        <v>143</v>
      </c>
      <c r="EQ28" s="461">
        <v>81</v>
      </c>
      <c r="ER28" s="444">
        <v>81</v>
      </c>
      <c r="ES28" s="462">
        <v>17</v>
      </c>
      <c r="ET28" s="462">
        <v>10</v>
      </c>
      <c r="EU28" s="468">
        <f t="shared" si="651"/>
        <v>98</v>
      </c>
      <c r="EV28" s="468">
        <f t="shared" si="651"/>
        <v>91</v>
      </c>
      <c r="EW28" s="461">
        <v>205</v>
      </c>
      <c r="EX28" s="444">
        <v>175</v>
      </c>
      <c r="EY28" s="462">
        <v>34</v>
      </c>
      <c r="EZ28" s="462">
        <v>34</v>
      </c>
      <c r="FA28" s="468">
        <f t="shared" si="652"/>
        <v>239</v>
      </c>
      <c r="FB28" s="468">
        <f t="shared" si="652"/>
        <v>209</v>
      </c>
      <c r="FC28" s="461">
        <v>1</v>
      </c>
      <c r="FD28" s="444">
        <v>1</v>
      </c>
      <c r="FE28" s="462"/>
      <c r="FF28" s="462">
        <v>1</v>
      </c>
      <c r="FG28" s="468">
        <f t="shared" si="653"/>
        <v>1</v>
      </c>
      <c r="FH28" s="468">
        <f t="shared" si="654"/>
        <v>2</v>
      </c>
      <c r="FI28" s="461">
        <v>123</v>
      </c>
      <c r="FJ28" s="444">
        <v>129</v>
      </c>
      <c r="FK28" s="462">
        <v>55</v>
      </c>
      <c r="FL28" s="462">
        <v>38</v>
      </c>
      <c r="FM28" s="468">
        <f t="shared" si="655"/>
        <v>178</v>
      </c>
      <c r="FN28" s="468">
        <f t="shared" si="655"/>
        <v>167</v>
      </c>
      <c r="FO28" s="461">
        <v>9</v>
      </c>
      <c r="FP28" s="444">
        <v>9</v>
      </c>
      <c r="FQ28" s="462">
        <v>7</v>
      </c>
      <c r="FR28" s="462">
        <v>4</v>
      </c>
      <c r="FS28" s="468">
        <f t="shared" si="656"/>
        <v>16</v>
      </c>
      <c r="FT28" s="468">
        <f t="shared" si="656"/>
        <v>13</v>
      </c>
      <c r="FU28" s="461">
        <v>328</v>
      </c>
      <c r="FV28" s="444">
        <v>315</v>
      </c>
      <c r="FW28" s="462">
        <v>98</v>
      </c>
      <c r="FX28" s="462">
        <v>98</v>
      </c>
      <c r="FY28" s="468">
        <f t="shared" si="657"/>
        <v>426</v>
      </c>
      <c r="FZ28" s="468">
        <f t="shared" si="657"/>
        <v>413</v>
      </c>
      <c r="GA28" s="461">
        <v>47</v>
      </c>
      <c r="GB28" s="444">
        <v>44</v>
      </c>
      <c r="GC28" s="462">
        <v>12</v>
      </c>
      <c r="GD28" s="462">
        <v>15</v>
      </c>
      <c r="GE28" s="468">
        <f t="shared" si="658"/>
        <v>59</v>
      </c>
      <c r="GF28" s="468">
        <f t="shared" si="658"/>
        <v>59</v>
      </c>
      <c r="GG28" s="461">
        <v>7</v>
      </c>
      <c r="GH28" s="444">
        <v>7</v>
      </c>
      <c r="GI28" s="462">
        <v>3</v>
      </c>
      <c r="GJ28" s="462">
        <v>3</v>
      </c>
      <c r="GK28" s="327">
        <f t="shared" si="659"/>
        <v>10</v>
      </c>
      <c r="GL28" s="327">
        <f t="shared" si="659"/>
        <v>10</v>
      </c>
      <c r="GM28" s="533">
        <v>330</v>
      </c>
      <c r="GN28" s="519">
        <v>343</v>
      </c>
      <c r="GO28" s="519">
        <v>350</v>
      </c>
      <c r="GP28" s="519">
        <v>389</v>
      </c>
      <c r="GQ28" s="504">
        <v>344</v>
      </c>
      <c r="GR28" s="504">
        <v>304</v>
      </c>
      <c r="GS28" s="504">
        <v>341</v>
      </c>
      <c r="GT28" s="504">
        <v>327</v>
      </c>
      <c r="GU28" s="504">
        <v>322</v>
      </c>
      <c r="GV28" s="533">
        <v>11</v>
      </c>
      <c r="GW28" s="504">
        <v>8</v>
      </c>
      <c r="GX28" s="504">
        <v>9</v>
      </c>
      <c r="GY28" s="504">
        <v>2</v>
      </c>
      <c r="GZ28" s="504">
        <v>7</v>
      </c>
      <c r="HA28" s="504">
        <v>4</v>
      </c>
      <c r="HB28" s="504">
        <v>1</v>
      </c>
      <c r="HC28" s="504">
        <v>6</v>
      </c>
      <c r="HD28" s="504">
        <v>9</v>
      </c>
      <c r="HE28" s="534">
        <f t="shared" si="660"/>
        <v>341</v>
      </c>
      <c r="HF28" s="522">
        <f t="shared" si="661"/>
        <v>351</v>
      </c>
      <c r="HG28" s="522">
        <f t="shared" si="662"/>
        <v>359</v>
      </c>
      <c r="HH28" s="522">
        <f t="shared" si="663"/>
        <v>391</v>
      </c>
      <c r="HI28" s="522">
        <f t="shared" si="664"/>
        <v>351</v>
      </c>
      <c r="HJ28" s="522">
        <f t="shared" si="665"/>
        <v>308</v>
      </c>
      <c r="HK28" s="522">
        <f t="shared" si="666"/>
        <v>342</v>
      </c>
      <c r="HL28" s="522">
        <f t="shared" si="667"/>
        <v>333</v>
      </c>
      <c r="HM28" s="522">
        <f t="shared" si="668"/>
        <v>331</v>
      </c>
      <c r="HN28" s="534">
        <f t="shared" si="669"/>
        <v>700</v>
      </c>
      <c r="HO28" s="523">
        <f t="shared" si="670"/>
        <v>647</v>
      </c>
      <c r="HP28" s="523">
        <f t="shared" si="671"/>
        <v>815</v>
      </c>
      <c r="HQ28" s="523">
        <f t="shared" si="672"/>
        <v>886</v>
      </c>
      <c r="HR28" s="535">
        <f t="shared" si="673"/>
        <v>957</v>
      </c>
      <c r="HS28" s="535">
        <f t="shared" si="674"/>
        <v>1090</v>
      </c>
      <c r="HT28" s="535">
        <f t="shared" si="675"/>
        <v>1100</v>
      </c>
      <c r="HU28" s="535">
        <f t="shared" si="676"/>
        <v>1241</v>
      </c>
      <c r="HV28" s="535">
        <f t="shared" si="677"/>
        <v>1414</v>
      </c>
      <c r="HW28" s="534">
        <f t="shared" si="678"/>
        <v>392</v>
      </c>
      <c r="HX28" s="522">
        <f t="shared" si="679"/>
        <v>208</v>
      </c>
      <c r="HY28" s="522">
        <f t="shared" si="680"/>
        <v>347</v>
      </c>
      <c r="HZ28" s="522">
        <f t="shared" si="681"/>
        <v>350</v>
      </c>
      <c r="IA28" s="522">
        <f t="shared" si="682"/>
        <v>355</v>
      </c>
      <c r="IB28" s="522">
        <f t="shared" si="683"/>
        <v>401</v>
      </c>
      <c r="IC28" s="522">
        <f t="shared" si="684"/>
        <v>438</v>
      </c>
      <c r="ID28" s="522">
        <f t="shared" si="421"/>
        <v>386</v>
      </c>
      <c r="IE28" s="522">
        <f t="shared" si="421"/>
        <v>405</v>
      </c>
      <c r="IF28" s="534">
        <f t="shared" si="685"/>
        <v>1092</v>
      </c>
      <c r="IG28" s="522">
        <f t="shared" si="686"/>
        <v>855</v>
      </c>
      <c r="IH28" s="522">
        <f t="shared" si="687"/>
        <v>1162</v>
      </c>
      <c r="II28" s="522">
        <f t="shared" si="688"/>
        <v>1236</v>
      </c>
      <c r="IJ28" s="522">
        <f t="shared" si="689"/>
        <v>1312</v>
      </c>
      <c r="IK28" s="522">
        <f t="shared" si="690"/>
        <v>1491</v>
      </c>
      <c r="IL28" s="522">
        <f t="shared" si="691"/>
        <v>1538</v>
      </c>
      <c r="IM28" s="522">
        <f t="shared" si="692"/>
        <v>1627</v>
      </c>
      <c r="IN28" s="522">
        <f t="shared" si="693"/>
        <v>1819</v>
      </c>
      <c r="IO28" s="533">
        <v>342</v>
      </c>
      <c r="IP28" s="519">
        <v>367</v>
      </c>
      <c r="IQ28" s="519">
        <v>461</v>
      </c>
      <c r="IR28" s="519">
        <v>544</v>
      </c>
      <c r="IS28" s="504">
        <v>581</v>
      </c>
      <c r="IT28" s="504">
        <v>649</v>
      </c>
      <c r="IU28" s="504">
        <v>787</v>
      </c>
      <c r="IV28" s="504">
        <v>644</v>
      </c>
      <c r="IW28" s="504">
        <v>658</v>
      </c>
      <c r="IX28" s="533">
        <v>230</v>
      </c>
      <c r="IY28" s="504">
        <v>63</v>
      </c>
      <c r="IZ28" s="504">
        <v>54</v>
      </c>
      <c r="JA28" s="504">
        <v>135</v>
      </c>
      <c r="JB28" s="504">
        <v>138</v>
      </c>
      <c r="JC28" s="504">
        <v>153</v>
      </c>
      <c r="JD28" s="504">
        <v>263</v>
      </c>
      <c r="JE28" s="504">
        <v>89</v>
      </c>
      <c r="JF28" s="504">
        <v>118</v>
      </c>
      <c r="JG28" s="534">
        <f t="shared" si="694"/>
        <v>572</v>
      </c>
      <c r="JH28" s="522">
        <f t="shared" si="695"/>
        <v>430</v>
      </c>
      <c r="JI28" s="522">
        <f t="shared" si="696"/>
        <v>515</v>
      </c>
      <c r="JJ28" s="522">
        <f t="shared" si="697"/>
        <v>679</v>
      </c>
      <c r="JK28" s="522">
        <f t="shared" si="698"/>
        <v>719</v>
      </c>
      <c r="JL28" s="522">
        <f t="shared" si="699"/>
        <v>802</v>
      </c>
      <c r="JM28" s="522">
        <f t="shared" si="700"/>
        <v>1050</v>
      </c>
      <c r="JN28" s="522">
        <f t="shared" si="701"/>
        <v>733</v>
      </c>
      <c r="JO28" s="522">
        <f t="shared" si="701"/>
        <v>776</v>
      </c>
      <c r="JP28" s="533">
        <v>358</v>
      </c>
      <c r="JQ28" s="519">
        <v>280</v>
      </c>
      <c r="JR28" s="519">
        <v>354</v>
      </c>
      <c r="JS28" s="519">
        <v>342</v>
      </c>
      <c r="JT28" s="504">
        <v>376</v>
      </c>
      <c r="JU28" s="504">
        <v>441</v>
      </c>
      <c r="JV28" s="504">
        <v>313</v>
      </c>
      <c r="JW28" s="504">
        <v>597</v>
      </c>
      <c r="JX28" s="504">
        <v>756</v>
      </c>
      <c r="JY28" s="533">
        <v>162</v>
      </c>
      <c r="JZ28" s="504">
        <v>145</v>
      </c>
      <c r="KA28" s="504">
        <v>293</v>
      </c>
      <c r="KB28" s="504">
        <v>215</v>
      </c>
      <c r="KC28" s="504">
        <v>217</v>
      </c>
      <c r="KD28" s="504">
        <v>248</v>
      </c>
      <c r="KE28" s="504">
        <v>175</v>
      </c>
      <c r="KF28" s="504">
        <v>297</v>
      </c>
      <c r="KG28" s="504">
        <v>287</v>
      </c>
      <c r="KH28" s="534">
        <f t="shared" si="702"/>
        <v>520</v>
      </c>
      <c r="KI28" s="522">
        <f t="shared" si="703"/>
        <v>425</v>
      </c>
      <c r="KJ28" s="522">
        <f t="shared" si="704"/>
        <v>647</v>
      </c>
      <c r="KK28" s="522">
        <f t="shared" si="705"/>
        <v>557</v>
      </c>
      <c r="KL28" s="522">
        <f t="shared" si="706"/>
        <v>593</v>
      </c>
      <c r="KM28" s="522">
        <f t="shared" si="707"/>
        <v>689</v>
      </c>
      <c r="KN28" s="522">
        <f t="shared" si="708"/>
        <v>488</v>
      </c>
      <c r="KO28" s="522">
        <f t="shared" si="709"/>
        <v>894</v>
      </c>
      <c r="KP28" s="522">
        <f t="shared" si="709"/>
        <v>1043</v>
      </c>
      <c r="KQ28" s="534">
        <f t="shared" si="710"/>
        <v>823</v>
      </c>
      <c r="KR28" s="523">
        <f t="shared" si="711"/>
        <v>822</v>
      </c>
      <c r="KS28" s="523">
        <f t="shared" si="712"/>
        <v>902</v>
      </c>
      <c r="KT28" s="523">
        <f t="shared" si="713"/>
        <v>936</v>
      </c>
      <c r="KU28" s="535">
        <f t="shared" si="714"/>
        <v>1017</v>
      </c>
      <c r="KV28" s="535">
        <f t="shared" si="715"/>
        <v>965</v>
      </c>
      <c r="KW28" s="535">
        <f t="shared" si="716"/>
        <v>951</v>
      </c>
      <c r="KX28" s="535">
        <f t="shared" si="717"/>
        <v>929</v>
      </c>
      <c r="KY28" s="535">
        <f t="shared" si="718"/>
        <v>900</v>
      </c>
      <c r="KZ28" s="534">
        <f t="shared" si="719"/>
        <v>194</v>
      </c>
      <c r="LA28" s="522">
        <f t="shared" si="720"/>
        <v>335</v>
      </c>
      <c r="LB28" s="522">
        <f t="shared" si="721"/>
        <v>218</v>
      </c>
      <c r="LC28" s="522">
        <f t="shared" si="722"/>
        <v>338</v>
      </c>
      <c r="LD28" s="522">
        <f t="shared" si="723"/>
        <v>124</v>
      </c>
      <c r="LE28" s="522">
        <f t="shared" si="724"/>
        <v>1116</v>
      </c>
      <c r="LF28" s="522">
        <f t="shared" si="725"/>
        <v>1602</v>
      </c>
      <c r="LG28" s="522">
        <f t="shared" si="423"/>
        <v>552</v>
      </c>
      <c r="LH28" s="522">
        <f t="shared" si="423"/>
        <v>723</v>
      </c>
      <c r="LI28" s="534">
        <f t="shared" si="726"/>
        <v>1017</v>
      </c>
      <c r="LJ28" s="522">
        <f t="shared" si="727"/>
        <v>1157</v>
      </c>
      <c r="LK28" s="522">
        <f t="shared" si="728"/>
        <v>1120</v>
      </c>
      <c r="LL28" s="522">
        <f t="shared" si="729"/>
        <v>1274</v>
      </c>
      <c r="LM28" s="522">
        <f t="shared" si="730"/>
        <v>1141</v>
      </c>
      <c r="LN28" s="522">
        <f t="shared" si="731"/>
        <v>2081</v>
      </c>
      <c r="LO28" s="522">
        <f t="shared" si="732"/>
        <v>2553</v>
      </c>
      <c r="LP28" s="522">
        <f t="shared" si="733"/>
        <v>1481</v>
      </c>
      <c r="LQ28" s="522">
        <f t="shared" si="734"/>
        <v>1623</v>
      </c>
      <c r="LR28" s="533">
        <v>524</v>
      </c>
      <c r="LS28" s="519">
        <v>538</v>
      </c>
      <c r="LT28" s="519">
        <v>591</v>
      </c>
      <c r="LU28" s="519">
        <v>607</v>
      </c>
      <c r="LV28" s="504">
        <v>643</v>
      </c>
      <c r="LW28" s="504">
        <v>655</v>
      </c>
      <c r="LX28" s="504">
        <v>588</v>
      </c>
      <c r="LY28" s="504">
        <v>584</v>
      </c>
      <c r="LZ28" s="504">
        <v>565</v>
      </c>
      <c r="MA28" s="533">
        <v>176</v>
      </c>
      <c r="MB28" s="504">
        <v>301</v>
      </c>
      <c r="MC28" s="504">
        <v>191</v>
      </c>
      <c r="MD28" s="504">
        <v>271</v>
      </c>
      <c r="ME28" s="504">
        <v>68</v>
      </c>
      <c r="MF28" s="504">
        <v>1012</v>
      </c>
      <c r="MG28" s="504">
        <v>1406</v>
      </c>
      <c r="MH28" s="504">
        <v>461</v>
      </c>
      <c r="MI28" s="504">
        <v>631</v>
      </c>
      <c r="MJ28" s="534">
        <f t="shared" si="735"/>
        <v>700</v>
      </c>
      <c r="MK28" s="522">
        <f t="shared" si="736"/>
        <v>839</v>
      </c>
      <c r="ML28" s="522">
        <f t="shared" si="737"/>
        <v>782</v>
      </c>
      <c r="MM28" s="522">
        <f t="shared" si="738"/>
        <v>878</v>
      </c>
      <c r="MN28" s="522">
        <f t="shared" si="739"/>
        <v>711</v>
      </c>
      <c r="MO28" s="522">
        <f t="shared" si="740"/>
        <v>1667</v>
      </c>
      <c r="MP28" s="522">
        <f t="shared" si="741"/>
        <v>1994</v>
      </c>
      <c r="MQ28" s="522">
        <f t="shared" si="742"/>
        <v>1045</v>
      </c>
      <c r="MR28" s="522">
        <f t="shared" si="742"/>
        <v>1196</v>
      </c>
      <c r="MS28" s="533">
        <v>79</v>
      </c>
      <c r="MT28" s="519">
        <v>84</v>
      </c>
      <c r="MU28" s="519">
        <v>80</v>
      </c>
      <c r="MV28" s="519">
        <v>72</v>
      </c>
      <c r="MW28" s="504">
        <v>61</v>
      </c>
      <c r="MX28" s="504">
        <v>52</v>
      </c>
      <c r="MY28" s="504">
        <v>76</v>
      </c>
      <c r="MZ28" s="504">
        <v>76</v>
      </c>
      <c r="NA28" s="504">
        <v>73</v>
      </c>
      <c r="NB28" s="533">
        <v>1</v>
      </c>
      <c r="NC28" s="504">
        <v>3</v>
      </c>
      <c r="ND28" s="504">
        <v>1</v>
      </c>
      <c r="NE28" s="504">
        <v>12</v>
      </c>
      <c r="NF28" s="504">
        <v>36</v>
      </c>
      <c r="NG28" s="504">
        <v>1</v>
      </c>
      <c r="NH28" s="504">
        <v>3</v>
      </c>
      <c r="NI28" s="504"/>
      <c r="NJ28" s="504"/>
      <c r="NK28" s="534">
        <f t="shared" si="743"/>
        <v>80</v>
      </c>
      <c r="NL28" s="522">
        <f t="shared" si="744"/>
        <v>87</v>
      </c>
      <c r="NM28" s="522">
        <f t="shared" si="745"/>
        <v>81</v>
      </c>
      <c r="NN28" s="522">
        <f t="shared" si="746"/>
        <v>84</v>
      </c>
      <c r="NO28" s="522">
        <f t="shared" si="747"/>
        <v>97</v>
      </c>
      <c r="NP28" s="522">
        <f t="shared" si="748"/>
        <v>53</v>
      </c>
      <c r="NQ28" s="522">
        <f t="shared" si="749"/>
        <v>79</v>
      </c>
      <c r="NR28" s="522">
        <f t="shared" si="750"/>
        <v>76</v>
      </c>
      <c r="NS28" s="522">
        <f t="shared" si="750"/>
        <v>73</v>
      </c>
      <c r="NT28" s="533">
        <v>220</v>
      </c>
      <c r="NU28" s="519">
        <v>200</v>
      </c>
      <c r="NV28" s="519">
        <v>231</v>
      </c>
      <c r="NW28" s="519">
        <v>257</v>
      </c>
      <c r="NX28" s="504">
        <v>313</v>
      </c>
      <c r="NY28" s="504">
        <v>258</v>
      </c>
      <c r="NZ28" s="504">
        <v>287</v>
      </c>
      <c r="OA28" s="504">
        <v>269</v>
      </c>
      <c r="OB28" s="522">
        <v>262</v>
      </c>
      <c r="OC28" s="533">
        <v>17</v>
      </c>
      <c r="OD28" s="504">
        <v>31</v>
      </c>
      <c r="OE28" s="504">
        <v>26</v>
      </c>
      <c r="OF28" s="504">
        <v>55</v>
      </c>
      <c r="OG28" s="504">
        <v>20</v>
      </c>
      <c r="OH28" s="504">
        <v>103</v>
      </c>
      <c r="OI28" s="504">
        <v>193</v>
      </c>
      <c r="OJ28" s="504">
        <v>91</v>
      </c>
      <c r="OK28" s="522">
        <v>92</v>
      </c>
      <c r="OL28" s="534">
        <f t="shared" si="751"/>
        <v>237</v>
      </c>
      <c r="OM28" s="522">
        <f t="shared" si="752"/>
        <v>231</v>
      </c>
      <c r="ON28" s="522">
        <f t="shared" si="753"/>
        <v>257</v>
      </c>
      <c r="OO28" s="522">
        <f t="shared" si="754"/>
        <v>312</v>
      </c>
      <c r="OP28" s="522">
        <f t="shared" si="755"/>
        <v>333</v>
      </c>
      <c r="OQ28" s="522">
        <f t="shared" si="756"/>
        <v>361</v>
      </c>
      <c r="OR28" s="522">
        <f t="shared" si="757"/>
        <v>480</v>
      </c>
      <c r="OS28" s="522">
        <f t="shared" si="758"/>
        <v>360</v>
      </c>
      <c r="OT28" s="522">
        <f t="shared" si="758"/>
        <v>354</v>
      </c>
    </row>
    <row r="29" spans="1:411" s="12" customFormat="1" x14ac:dyDescent="0.2">
      <c r="A29" s="11" t="s">
        <v>43</v>
      </c>
      <c r="B29" s="34">
        <f t="shared" si="573"/>
        <v>0</v>
      </c>
      <c r="C29" s="34">
        <f t="shared" si="574"/>
        <v>1323</v>
      </c>
      <c r="D29" s="34">
        <f t="shared" si="575"/>
        <v>1286</v>
      </c>
      <c r="E29" s="34">
        <f t="shared" si="576"/>
        <v>1394</v>
      </c>
      <c r="F29" s="34">
        <f t="shared" si="577"/>
        <v>1577</v>
      </c>
      <c r="G29" s="34">
        <f t="shared" si="578"/>
        <v>1363</v>
      </c>
      <c r="H29" s="34">
        <f t="shared" si="579"/>
        <v>1717</v>
      </c>
      <c r="I29" s="34">
        <f t="shared" si="580"/>
        <v>1799</v>
      </c>
      <c r="J29" s="34">
        <f t="shared" si="581"/>
        <v>1771</v>
      </c>
      <c r="K29" s="34">
        <f t="shared" si="582"/>
        <v>1678</v>
      </c>
      <c r="L29" s="34">
        <f t="shared" si="583"/>
        <v>1690</v>
      </c>
      <c r="M29" s="35">
        <f t="shared" si="584"/>
        <v>0</v>
      </c>
      <c r="N29" s="29">
        <f t="shared" si="585"/>
        <v>531</v>
      </c>
      <c r="O29" s="29">
        <f t="shared" si="586"/>
        <v>445</v>
      </c>
      <c r="P29" s="29">
        <f t="shared" si="587"/>
        <v>422</v>
      </c>
      <c r="Q29" s="29">
        <f t="shared" si="588"/>
        <v>516</v>
      </c>
      <c r="R29" s="29">
        <f t="shared" si="589"/>
        <v>469</v>
      </c>
      <c r="S29" s="29">
        <f t="shared" si="590"/>
        <v>517</v>
      </c>
      <c r="T29" s="29">
        <f t="shared" si="591"/>
        <v>644</v>
      </c>
      <c r="U29" s="29">
        <f t="shared" si="592"/>
        <v>764</v>
      </c>
      <c r="V29" s="29">
        <f t="shared" si="593"/>
        <v>628</v>
      </c>
      <c r="W29" s="29">
        <f t="shared" si="594"/>
        <v>657</v>
      </c>
      <c r="X29" s="35">
        <f t="shared" si="595"/>
        <v>0</v>
      </c>
      <c r="Y29" s="29">
        <f t="shared" si="596"/>
        <v>1854</v>
      </c>
      <c r="Z29" s="29">
        <f t="shared" si="597"/>
        <v>1731</v>
      </c>
      <c r="AA29" s="29">
        <f t="shared" si="598"/>
        <v>1816</v>
      </c>
      <c r="AB29" s="29">
        <f t="shared" si="599"/>
        <v>2093</v>
      </c>
      <c r="AC29" s="29">
        <f t="shared" si="600"/>
        <v>1832</v>
      </c>
      <c r="AD29" s="29">
        <f t="shared" si="601"/>
        <v>2234</v>
      </c>
      <c r="AE29" s="29">
        <f t="shared" si="602"/>
        <v>2443</v>
      </c>
      <c r="AF29" s="29">
        <f t="shared" si="603"/>
        <v>2535</v>
      </c>
      <c r="AG29" s="29">
        <f t="shared" si="604"/>
        <v>2306</v>
      </c>
      <c r="AH29" s="29">
        <f t="shared" si="605"/>
        <v>2347</v>
      </c>
      <c r="AI29" s="66"/>
      <c r="AJ29" s="31">
        <v>625</v>
      </c>
      <c r="AK29" s="31">
        <v>735</v>
      </c>
      <c r="AL29" s="31">
        <v>809</v>
      </c>
      <c r="AM29" s="32">
        <v>732</v>
      </c>
      <c r="AN29" s="32">
        <v>629</v>
      </c>
      <c r="AO29" s="32">
        <v>763</v>
      </c>
      <c r="AP29" s="32">
        <v>794</v>
      </c>
      <c r="AQ29" s="32">
        <v>762</v>
      </c>
      <c r="AR29" s="32">
        <v>723</v>
      </c>
      <c r="AS29" s="32">
        <v>724</v>
      </c>
      <c r="AT29" s="66"/>
      <c r="AU29" s="32">
        <v>444</v>
      </c>
      <c r="AV29" s="32">
        <v>405</v>
      </c>
      <c r="AW29" s="32">
        <v>403</v>
      </c>
      <c r="AX29" s="32">
        <v>489</v>
      </c>
      <c r="AY29" s="32">
        <v>444</v>
      </c>
      <c r="AZ29" s="32">
        <v>474</v>
      </c>
      <c r="BA29" s="32">
        <v>612</v>
      </c>
      <c r="BB29" s="32">
        <v>739</v>
      </c>
      <c r="BC29" s="32">
        <v>612</v>
      </c>
      <c r="BD29" s="32">
        <v>640</v>
      </c>
      <c r="BE29" s="33">
        <f t="shared" si="606"/>
        <v>0</v>
      </c>
      <c r="BF29" s="30">
        <f t="shared" si="607"/>
        <v>1070</v>
      </c>
      <c r="BG29" s="30">
        <f t="shared" si="608"/>
        <v>1141</v>
      </c>
      <c r="BH29" s="30">
        <f t="shared" si="609"/>
        <v>1212</v>
      </c>
      <c r="BI29" s="30">
        <f t="shared" si="610"/>
        <v>1221</v>
      </c>
      <c r="BJ29" s="30">
        <f t="shared" si="611"/>
        <v>1073</v>
      </c>
      <c r="BK29" s="30">
        <f t="shared" si="612"/>
        <v>1237</v>
      </c>
      <c r="BL29" s="30">
        <f t="shared" si="613"/>
        <v>1406</v>
      </c>
      <c r="BM29" s="30">
        <f t="shared" si="614"/>
        <v>1501</v>
      </c>
      <c r="BN29" s="30">
        <f t="shared" si="615"/>
        <v>1335</v>
      </c>
      <c r="BO29" s="30">
        <f t="shared" si="615"/>
        <v>1364</v>
      </c>
      <c r="BP29" s="117">
        <f t="shared" si="616"/>
        <v>0</v>
      </c>
      <c r="BQ29" s="118">
        <f t="shared" si="617"/>
        <v>445</v>
      </c>
      <c r="BR29" s="118">
        <f t="shared" si="618"/>
        <v>406</v>
      </c>
      <c r="BS29" s="118">
        <f t="shared" si="619"/>
        <v>403</v>
      </c>
      <c r="BT29" s="118">
        <f t="shared" si="620"/>
        <v>489</v>
      </c>
      <c r="BU29" s="118">
        <f t="shared" si="621"/>
        <v>444</v>
      </c>
      <c r="BV29" s="118">
        <f t="shared" si="622"/>
        <v>474</v>
      </c>
      <c r="BW29" s="118">
        <f t="shared" si="623"/>
        <v>612</v>
      </c>
      <c r="BX29" s="118">
        <f t="shared" si="624"/>
        <v>739</v>
      </c>
      <c r="BY29" s="118">
        <f t="shared" si="625"/>
        <v>612</v>
      </c>
      <c r="BZ29" s="118">
        <f t="shared" si="626"/>
        <v>640</v>
      </c>
      <c r="CA29" s="119" t="e">
        <f t="shared" si="627"/>
        <v>#DIV/0!</v>
      </c>
      <c r="CB29" s="120">
        <f t="shared" si="628"/>
        <v>0.71199999999999997</v>
      </c>
      <c r="CC29" s="120">
        <f t="shared" si="629"/>
        <v>0.55238095238095242</v>
      </c>
      <c r="CD29" s="120">
        <f t="shared" si="630"/>
        <v>0.49814585908529047</v>
      </c>
      <c r="CE29" s="120">
        <f t="shared" si="631"/>
        <v>0.66803278688524592</v>
      </c>
      <c r="CF29" s="120">
        <f t="shared" si="632"/>
        <v>0.70588235294117652</v>
      </c>
      <c r="CG29" s="120">
        <f t="shared" si="633"/>
        <v>0.62123197903014415</v>
      </c>
      <c r="CH29" s="120">
        <f t="shared" si="634"/>
        <v>0.77078085642317384</v>
      </c>
      <c r="CI29" s="120">
        <f t="shared" si="635"/>
        <v>0.96981627296587924</v>
      </c>
      <c r="CJ29" s="120">
        <f t="shared" si="636"/>
        <v>0.84647302904564314</v>
      </c>
      <c r="CK29" s="120">
        <f t="shared" si="636"/>
        <v>0.88397790055248615</v>
      </c>
      <c r="CL29" s="70" t="s">
        <v>36</v>
      </c>
      <c r="CM29" s="39" t="s">
        <v>36</v>
      </c>
      <c r="CN29" s="39" t="s">
        <v>36</v>
      </c>
      <c r="CO29" s="39" t="s">
        <v>36</v>
      </c>
      <c r="CP29" s="14" t="s">
        <v>36</v>
      </c>
      <c r="CQ29" s="14" t="s">
        <v>36</v>
      </c>
      <c r="CR29" s="14" t="s">
        <v>36</v>
      </c>
      <c r="CS29" s="14" t="s">
        <v>36</v>
      </c>
      <c r="CT29" s="14" t="s">
        <v>36</v>
      </c>
      <c r="CU29" s="14" t="s">
        <v>36</v>
      </c>
      <c r="CV29" s="14" t="s">
        <v>36</v>
      </c>
      <c r="CW29" s="66"/>
      <c r="CX29" s="32">
        <v>1</v>
      </c>
      <c r="CY29" s="32">
        <v>1</v>
      </c>
      <c r="CZ29" s="32"/>
      <c r="DA29" s="32">
        <v>0</v>
      </c>
      <c r="DB29" s="32">
        <v>0</v>
      </c>
      <c r="DC29" s="32"/>
      <c r="DD29" s="32"/>
      <c r="DE29" s="30"/>
      <c r="DF29" s="444"/>
      <c r="DG29" s="444"/>
      <c r="DH29" s="33">
        <f t="shared" si="637"/>
        <v>0</v>
      </c>
      <c r="DI29" s="30">
        <f t="shared" si="638"/>
        <v>1</v>
      </c>
      <c r="DJ29" s="30">
        <f t="shared" si="639"/>
        <v>1</v>
      </c>
      <c r="DK29" s="30">
        <f t="shared" si="640"/>
        <v>0</v>
      </c>
      <c r="DL29" s="30">
        <f t="shared" si="641"/>
        <v>0</v>
      </c>
      <c r="DM29" s="30">
        <f t="shared" si="642"/>
        <v>0</v>
      </c>
      <c r="DN29" s="30">
        <f t="shared" si="643"/>
        <v>0</v>
      </c>
      <c r="DO29" s="30">
        <f t="shared" si="644"/>
        <v>0</v>
      </c>
      <c r="DP29" s="30">
        <f t="shared" si="645"/>
        <v>0</v>
      </c>
      <c r="DQ29" s="30">
        <f t="shared" si="646"/>
        <v>0</v>
      </c>
      <c r="DR29" s="30">
        <f t="shared" si="646"/>
        <v>0</v>
      </c>
      <c r="DS29" s="461">
        <v>28</v>
      </c>
      <c r="DT29" s="444">
        <v>28</v>
      </c>
      <c r="DU29" s="462"/>
      <c r="DV29" s="462"/>
      <c r="DW29" s="468">
        <f t="shared" si="647"/>
        <v>28</v>
      </c>
      <c r="DX29" s="468">
        <f t="shared" si="647"/>
        <v>28</v>
      </c>
      <c r="DY29" s="461">
        <v>175</v>
      </c>
      <c r="DZ29" s="444">
        <v>173</v>
      </c>
      <c r="EA29" s="462">
        <v>5</v>
      </c>
      <c r="EB29" s="462">
        <v>5</v>
      </c>
      <c r="EC29" s="468">
        <f t="shared" si="648"/>
        <v>180</v>
      </c>
      <c r="ED29" s="468">
        <f t="shared" si="648"/>
        <v>178</v>
      </c>
      <c r="EE29" s="461">
        <v>71</v>
      </c>
      <c r="EF29" s="444">
        <v>77</v>
      </c>
      <c r="EG29" s="462"/>
      <c r="EH29" s="462"/>
      <c r="EI29" s="468">
        <f t="shared" si="649"/>
        <v>71</v>
      </c>
      <c r="EJ29" s="468">
        <f t="shared" si="649"/>
        <v>77</v>
      </c>
      <c r="EK29" s="461">
        <v>58</v>
      </c>
      <c r="EL29" s="444">
        <v>57</v>
      </c>
      <c r="EM29" s="462"/>
      <c r="EN29" s="462">
        <v>1</v>
      </c>
      <c r="EO29" s="468">
        <f t="shared" si="650"/>
        <v>58</v>
      </c>
      <c r="EP29" s="468">
        <f t="shared" si="650"/>
        <v>58</v>
      </c>
      <c r="EQ29" s="461">
        <v>47</v>
      </c>
      <c r="ER29" s="444">
        <v>49</v>
      </c>
      <c r="ES29" s="462"/>
      <c r="ET29" s="462"/>
      <c r="EU29" s="468">
        <f t="shared" si="651"/>
        <v>47</v>
      </c>
      <c r="EV29" s="468">
        <f t="shared" si="651"/>
        <v>49</v>
      </c>
      <c r="EW29" s="461">
        <v>201</v>
      </c>
      <c r="EX29" s="444">
        <v>210</v>
      </c>
      <c r="EY29" s="462">
        <v>4</v>
      </c>
      <c r="EZ29" s="462">
        <v>1</v>
      </c>
      <c r="FA29" s="468">
        <f t="shared" si="652"/>
        <v>205</v>
      </c>
      <c r="FB29" s="468">
        <f t="shared" si="652"/>
        <v>211</v>
      </c>
      <c r="FC29" s="461">
        <v>1</v>
      </c>
      <c r="FD29" s="444">
        <v>1</v>
      </c>
      <c r="FE29" s="462"/>
      <c r="FF29" s="462"/>
      <c r="FG29" s="468">
        <f t="shared" si="653"/>
        <v>1</v>
      </c>
      <c r="FH29" s="468">
        <f t="shared" si="654"/>
        <v>1</v>
      </c>
      <c r="FI29" s="461">
        <v>129</v>
      </c>
      <c r="FJ29" s="444">
        <v>141</v>
      </c>
      <c r="FK29" s="462">
        <v>2</v>
      </c>
      <c r="FL29" s="462">
        <v>5</v>
      </c>
      <c r="FM29" s="468">
        <f t="shared" si="655"/>
        <v>131</v>
      </c>
      <c r="FN29" s="468">
        <f t="shared" si="655"/>
        <v>146</v>
      </c>
      <c r="FO29" s="461">
        <v>5</v>
      </c>
      <c r="FP29" s="444">
        <v>5</v>
      </c>
      <c r="FQ29" s="462"/>
      <c r="FR29" s="462"/>
      <c r="FS29" s="468">
        <f t="shared" si="656"/>
        <v>5</v>
      </c>
      <c r="FT29" s="468">
        <f t="shared" si="656"/>
        <v>5</v>
      </c>
      <c r="FU29" s="461">
        <v>207</v>
      </c>
      <c r="FV29" s="444">
        <v>192</v>
      </c>
      <c r="FW29" s="462">
        <v>4</v>
      </c>
      <c r="FX29" s="462">
        <v>4</v>
      </c>
      <c r="FY29" s="468">
        <f t="shared" si="657"/>
        <v>211</v>
      </c>
      <c r="FZ29" s="468">
        <f t="shared" si="657"/>
        <v>196</v>
      </c>
      <c r="GA29" s="461">
        <v>21</v>
      </c>
      <c r="GB29" s="444">
        <v>19</v>
      </c>
      <c r="GC29" s="462"/>
      <c r="GD29" s="462"/>
      <c r="GE29" s="468">
        <f t="shared" si="658"/>
        <v>21</v>
      </c>
      <c r="GF29" s="468">
        <f t="shared" si="658"/>
        <v>19</v>
      </c>
      <c r="GG29" s="461">
        <v>12</v>
      </c>
      <c r="GH29" s="444">
        <v>14</v>
      </c>
      <c r="GI29" s="462">
        <v>1</v>
      </c>
      <c r="GJ29" s="462">
        <v>1</v>
      </c>
      <c r="GK29" s="327">
        <f t="shared" si="659"/>
        <v>13</v>
      </c>
      <c r="GL29" s="327">
        <f t="shared" si="659"/>
        <v>15</v>
      </c>
      <c r="GM29" s="534"/>
      <c r="GN29" s="519">
        <v>108</v>
      </c>
      <c r="GO29" s="519">
        <v>65</v>
      </c>
      <c r="GP29" s="519">
        <v>48</v>
      </c>
      <c r="GQ29" s="504">
        <v>49</v>
      </c>
      <c r="GR29" s="504">
        <v>46</v>
      </c>
      <c r="GS29" s="504">
        <v>49</v>
      </c>
      <c r="GT29" s="504">
        <v>52</v>
      </c>
      <c r="GU29" s="504">
        <v>53</v>
      </c>
      <c r="GV29" s="534"/>
      <c r="GW29" s="504">
        <v>5</v>
      </c>
      <c r="GX29" s="504">
        <v>2</v>
      </c>
      <c r="GY29" s="504"/>
      <c r="GZ29" s="504">
        <v>0</v>
      </c>
      <c r="HA29" s="504">
        <v>0</v>
      </c>
      <c r="HB29" s="504"/>
      <c r="HC29" s="504"/>
      <c r="HD29" s="504"/>
      <c r="HE29" s="534">
        <f t="shared" si="660"/>
        <v>0</v>
      </c>
      <c r="HF29" s="522">
        <f t="shared" si="661"/>
        <v>113</v>
      </c>
      <c r="HG29" s="522">
        <f t="shared" si="662"/>
        <v>67</v>
      </c>
      <c r="HH29" s="522">
        <f t="shared" si="663"/>
        <v>48</v>
      </c>
      <c r="HI29" s="522">
        <f t="shared" si="664"/>
        <v>49</v>
      </c>
      <c r="HJ29" s="522">
        <f t="shared" si="665"/>
        <v>46</v>
      </c>
      <c r="HK29" s="522">
        <f t="shared" si="666"/>
        <v>49</v>
      </c>
      <c r="HL29" s="522">
        <f t="shared" si="667"/>
        <v>52</v>
      </c>
      <c r="HM29" s="522">
        <f t="shared" si="668"/>
        <v>53</v>
      </c>
      <c r="HN29" s="534">
        <f t="shared" si="669"/>
        <v>0</v>
      </c>
      <c r="HO29" s="523">
        <f t="shared" si="670"/>
        <v>263</v>
      </c>
      <c r="HP29" s="523">
        <f t="shared" si="671"/>
        <v>172</v>
      </c>
      <c r="HQ29" s="523">
        <f t="shared" si="672"/>
        <v>181</v>
      </c>
      <c r="HR29" s="535">
        <f t="shared" si="673"/>
        <v>367</v>
      </c>
      <c r="HS29" s="535">
        <f t="shared" si="674"/>
        <v>339</v>
      </c>
      <c r="HT29" s="535">
        <f t="shared" si="675"/>
        <v>488</v>
      </c>
      <c r="HU29" s="535">
        <f t="shared" si="676"/>
        <v>530</v>
      </c>
      <c r="HV29" s="535">
        <f t="shared" si="677"/>
        <v>573</v>
      </c>
      <c r="HW29" s="534">
        <f t="shared" si="678"/>
        <v>0</v>
      </c>
      <c r="HX29" s="522">
        <f t="shared" si="679"/>
        <v>39</v>
      </c>
      <c r="HY29" s="522">
        <f t="shared" si="680"/>
        <v>22</v>
      </c>
      <c r="HZ29" s="522">
        <f t="shared" si="681"/>
        <v>11</v>
      </c>
      <c r="IA29" s="522">
        <f t="shared" si="682"/>
        <v>17</v>
      </c>
      <c r="IB29" s="522">
        <f t="shared" si="683"/>
        <v>14</v>
      </c>
      <c r="IC29" s="522">
        <f t="shared" si="684"/>
        <v>27</v>
      </c>
      <c r="ID29" s="522">
        <f t="shared" si="421"/>
        <v>18</v>
      </c>
      <c r="IE29" s="522">
        <f t="shared" si="421"/>
        <v>14</v>
      </c>
      <c r="IF29" s="534">
        <f t="shared" si="685"/>
        <v>0</v>
      </c>
      <c r="IG29" s="522">
        <f t="shared" si="686"/>
        <v>302</v>
      </c>
      <c r="IH29" s="522">
        <f t="shared" si="687"/>
        <v>194</v>
      </c>
      <c r="II29" s="522">
        <f t="shared" si="688"/>
        <v>192</v>
      </c>
      <c r="IJ29" s="522">
        <f t="shared" si="689"/>
        <v>384</v>
      </c>
      <c r="IK29" s="522">
        <f t="shared" si="690"/>
        <v>353</v>
      </c>
      <c r="IL29" s="522">
        <f t="shared" si="691"/>
        <v>515</v>
      </c>
      <c r="IM29" s="522">
        <f t="shared" si="692"/>
        <v>548</v>
      </c>
      <c r="IN29" s="522">
        <f t="shared" si="693"/>
        <v>587</v>
      </c>
      <c r="IO29" s="534"/>
      <c r="IP29" s="519">
        <v>189</v>
      </c>
      <c r="IQ29" s="519">
        <v>137</v>
      </c>
      <c r="IR29" s="519">
        <v>143</v>
      </c>
      <c r="IS29" s="504">
        <v>329</v>
      </c>
      <c r="IT29" s="504">
        <v>311</v>
      </c>
      <c r="IU29" s="504">
        <v>453</v>
      </c>
      <c r="IV29" s="504">
        <v>497</v>
      </c>
      <c r="IW29" s="504">
        <v>539</v>
      </c>
      <c r="IX29" s="534"/>
      <c r="IY29" s="504">
        <v>11</v>
      </c>
      <c r="IZ29" s="504">
        <v>8</v>
      </c>
      <c r="JA29" s="504">
        <v>2</v>
      </c>
      <c r="JB29" s="504">
        <v>14</v>
      </c>
      <c r="JC29" s="504">
        <v>10</v>
      </c>
      <c r="JD29" s="504">
        <v>22</v>
      </c>
      <c r="JE29" s="504">
        <v>15</v>
      </c>
      <c r="JF29" s="504">
        <v>13</v>
      </c>
      <c r="JG29" s="534">
        <f t="shared" si="694"/>
        <v>0</v>
      </c>
      <c r="JH29" s="522">
        <f t="shared" si="695"/>
        <v>200</v>
      </c>
      <c r="JI29" s="522">
        <f t="shared" si="696"/>
        <v>145</v>
      </c>
      <c r="JJ29" s="522">
        <f t="shared" si="697"/>
        <v>145</v>
      </c>
      <c r="JK29" s="522">
        <f t="shared" si="698"/>
        <v>343</v>
      </c>
      <c r="JL29" s="522">
        <f t="shared" si="699"/>
        <v>321</v>
      </c>
      <c r="JM29" s="522">
        <f t="shared" si="700"/>
        <v>475</v>
      </c>
      <c r="JN29" s="522">
        <f t="shared" si="701"/>
        <v>512</v>
      </c>
      <c r="JO29" s="522">
        <f t="shared" si="701"/>
        <v>552</v>
      </c>
      <c r="JP29" s="534"/>
      <c r="JQ29" s="519">
        <v>74</v>
      </c>
      <c r="JR29" s="519">
        <v>35</v>
      </c>
      <c r="JS29" s="519">
        <v>38</v>
      </c>
      <c r="JT29" s="504">
        <v>38</v>
      </c>
      <c r="JU29" s="504">
        <v>28</v>
      </c>
      <c r="JV29" s="504">
        <v>35</v>
      </c>
      <c r="JW29" s="504">
        <v>33</v>
      </c>
      <c r="JX29" s="504">
        <v>34</v>
      </c>
      <c r="JY29" s="534"/>
      <c r="JZ29" s="504">
        <v>28</v>
      </c>
      <c r="KA29" s="504">
        <v>14</v>
      </c>
      <c r="KB29" s="504">
        <v>9</v>
      </c>
      <c r="KC29" s="504">
        <v>3</v>
      </c>
      <c r="KD29" s="504">
        <v>4</v>
      </c>
      <c r="KE29" s="504">
        <v>5</v>
      </c>
      <c r="KF29" s="504">
        <v>3</v>
      </c>
      <c r="KG29" s="504">
        <v>1</v>
      </c>
      <c r="KH29" s="534">
        <f t="shared" si="702"/>
        <v>0</v>
      </c>
      <c r="KI29" s="522">
        <f t="shared" si="703"/>
        <v>102</v>
      </c>
      <c r="KJ29" s="522">
        <f t="shared" si="704"/>
        <v>49</v>
      </c>
      <c r="KK29" s="522">
        <f t="shared" si="705"/>
        <v>47</v>
      </c>
      <c r="KL29" s="522">
        <f t="shared" si="706"/>
        <v>41</v>
      </c>
      <c r="KM29" s="522">
        <f t="shared" si="707"/>
        <v>32</v>
      </c>
      <c r="KN29" s="522">
        <f t="shared" si="708"/>
        <v>40</v>
      </c>
      <c r="KO29" s="522">
        <f t="shared" si="709"/>
        <v>36</v>
      </c>
      <c r="KP29" s="522">
        <f t="shared" si="709"/>
        <v>35</v>
      </c>
      <c r="KQ29" s="534">
        <f t="shared" si="710"/>
        <v>0</v>
      </c>
      <c r="KR29" s="523">
        <f t="shared" si="711"/>
        <v>327</v>
      </c>
      <c r="KS29" s="523">
        <f t="shared" si="712"/>
        <v>314</v>
      </c>
      <c r="KT29" s="523">
        <f t="shared" si="713"/>
        <v>356</v>
      </c>
      <c r="KU29" s="535">
        <f t="shared" si="714"/>
        <v>429</v>
      </c>
      <c r="KV29" s="535">
        <f t="shared" si="715"/>
        <v>349</v>
      </c>
      <c r="KW29" s="535">
        <f t="shared" si="716"/>
        <v>417</v>
      </c>
      <c r="KX29" s="535">
        <f t="shared" si="717"/>
        <v>423</v>
      </c>
      <c r="KY29" s="535">
        <f t="shared" si="718"/>
        <v>383</v>
      </c>
      <c r="KZ29" s="534">
        <f t="shared" si="719"/>
        <v>0</v>
      </c>
      <c r="LA29" s="522">
        <f t="shared" si="720"/>
        <v>42</v>
      </c>
      <c r="LB29" s="522">
        <f t="shared" si="721"/>
        <v>15</v>
      </c>
      <c r="LC29" s="522">
        <f t="shared" si="722"/>
        <v>8</v>
      </c>
      <c r="LD29" s="522">
        <f t="shared" si="723"/>
        <v>10</v>
      </c>
      <c r="LE29" s="522">
        <f t="shared" si="724"/>
        <v>11</v>
      </c>
      <c r="LF29" s="522">
        <f t="shared" si="725"/>
        <v>16</v>
      </c>
      <c r="LG29" s="522">
        <f t="shared" si="423"/>
        <v>14</v>
      </c>
      <c r="LH29" s="522">
        <f t="shared" si="423"/>
        <v>11</v>
      </c>
      <c r="LI29" s="534">
        <f t="shared" si="726"/>
        <v>0</v>
      </c>
      <c r="LJ29" s="522">
        <f t="shared" si="727"/>
        <v>369</v>
      </c>
      <c r="LK29" s="522">
        <f t="shared" si="728"/>
        <v>329</v>
      </c>
      <c r="LL29" s="522">
        <f t="shared" si="729"/>
        <v>364</v>
      </c>
      <c r="LM29" s="522">
        <f t="shared" si="730"/>
        <v>439</v>
      </c>
      <c r="LN29" s="522">
        <f t="shared" si="731"/>
        <v>360</v>
      </c>
      <c r="LO29" s="522">
        <f t="shared" si="732"/>
        <v>433</v>
      </c>
      <c r="LP29" s="522">
        <f t="shared" si="733"/>
        <v>437</v>
      </c>
      <c r="LQ29" s="522">
        <f t="shared" si="734"/>
        <v>394</v>
      </c>
      <c r="LR29" s="534"/>
      <c r="LS29" s="519">
        <v>184</v>
      </c>
      <c r="LT29" s="519">
        <v>201</v>
      </c>
      <c r="LU29" s="519">
        <v>223</v>
      </c>
      <c r="LV29" s="504">
        <v>275</v>
      </c>
      <c r="LW29" s="504">
        <v>225</v>
      </c>
      <c r="LX29" s="504">
        <v>266</v>
      </c>
      <c r="LY29" s="504">
        <v>253</v>
      </c>
      <c r="LZ29" s="504">
        <v>218</v>
      </c>
      <c r="MA29" s="534"/>
      <c r="MB29" s="504">
        <v>30</v>
      </c>
      <c r="MC29" s="504">
        <v>11</v>
      </c>
      <c r="MD29" s="504">
        <v>5</v>
      </c>
      <c r="ME29" s="504">
        <v>7</v>
      </c>
      <c r="MF29" s="504">
        <v>7</v>
      </c>
      <c r="MG29" s="504">
        <v>11</v>
      </c>
      <c r="MH29" s="504">
        <v>10</v>
      </c>
      <c r="MI29" s="504">
        <v>7</v>
      </c>
      <c r="MJ29" s="534">
        <f t="shared" si="735"/>
        <v>0</v>
      </c>
      <c r="MK29" s="522">
        <f t="shared" si="736"/>
        <v>214</v>
      </c>
      <c r="ML29" s="522">
        <f t="shared" si="737"/>
        <v>212</v>
      </c>
      <c r="MM29" s="522">
        <f t="shared" si="738"/>
        <v>228</v>
      </c>
      <c r="MN29" s="522">
        <f t="shared" si="739"/>
        <v>282</v>
      </c>
      <c r="MO29" s="522">
        <f t="shared" si="740"/>
        <v>232</v>
      </c>
      <c r="MP29" s="522">
        <f t="shared" si="741"/>
        <v>277</v>
      </c>
      <c r="MQ29" s="522">
        <f t="shared" si="742"/>
        <v>263</v>
      </c>
      <c r="MR29" s="522">
        <f t="shared" si="742"/>
        <v>225</v>
      </c>
      <c r="MS29" s="534"/>
      <c r="MT29" s="519">
        <v>20</v>
      </c>
      <c r="MU29" s="519">
        <v>9</v>
      </c>
      <c r="MV29" s="519">
        <v>8</v>
      </c>
      <c r="MW29" s="504">
        <v>7</v>
      </c>
      <c r="MX29" s="504">
        <v>6</v>
      </c>
      <c r="MY29" s="504">
        <v>7</v>
      </c>
      <c r="MZ29" s="504">
        <v>6</v>
      </c>
      <c r="NA29" s="504">
        <v>5</v>
      </c>
      <c r="NB29" s="534"/>
      <c r="NC29" s="504">
        <v>3</v>
      </c>
      <c r="ND29" s="504"/>
      <c r="NE29" s="504"/>
      <c r="NF29" s="504">
        <v>0</v>
      </c>
      <c r="NG29" s="504">
        <v>0</v>
      </c>
      <c r="NH29" s="504"/>
      <c r="NI29" s="504"/>
      <c r="NJ29" s="504"/>
      <c r="NK29" s="534">
        <f t="shared" si="743"/>
        <v>0</v>
      </c>
      <c r="NL29" s="522">
        <f t="shared" si="744"/>
        <v>23</v>
      </c>
      <c r="NM29" s="522">
        <f t="shared" si="745"/>
        <v>9</v>
      </c>
      <c r="NN29" s="522">
        <f t="shared" si="746"/>
        <v>8</v>
      </c>
      <c r="NO29" s="522">
        <f t="shared" si="747"/>
        <v>7</v>
      </c>
      <c r="NP29" s="522">
        <f t="shared" si="748"/>
        <v>6</v>
      </c>
      <c r="NQ29" s="522">
        <f t="shared" si="749"/>
        <v>7</v>
      </c>
      <c r="NR29" s="522">
        <f t="shared" si="750"/>
        <v>6</v>
      </c>
      <c r="NS29" s="522">
        <f t="shared" si="750"/>
        <v>5</v>
      </c>
      <c r="NT29" s="534"/>
      <c r="NU29" s="519">
        <v>123</v>
      </c>
      <c r="NV29" s="519">
        <v>104</v>
      </c>
      <c r="NW29" s="519">
        <v>125</v>
      </c>
      <c r="NX29" s="504">
        <v>147</v>
      </c>
      <c r="NY29" s="504">
        <v>118</v>
      </c>
      <c r="NZ29" s="504">
        <v>144</v>
      </c>
      <c r="OA29" s="504">
        <v>164</v>
      </c>
      <c r="OB29" s="522">
        <v>160</v>
      </c>
      <c r="OC29" s="534"/>
      <c r="OD29" s="504">
        <v>9</v>
      </c>
      <c r="OE29" s="504">
        <v>4</v>
      </c>
      <c r="OF29" s="504">
        <v>3</v>
      </c>
      <c r="OG29" s="504">
        <v>3</v>
      </c>
      <c r="OH29" s="504">
        <v>4</v>
      </c>
      <c r="OI29" s="504">
        <v>5</v>
      </c>
      <c r="OJ29" s="504">
        <v>4</v>
      </c>
      <c r="OK29" s="522">
        <v>4</v>
      </c>
      <c r="OL29" s="534">
        <f t="shared" si="751"/>
        <v>0</v>
      </c>
      <c r="OM29" s="522">
        <f t="shared" si="752"/>
        <v>132</v>
      </c>
      <c r="ON29" s="522">
        <f t="shared" si="753"/>
        <v>108</v>
      </c>
      <c r="OO29" s="522">
        <f t="shared" si="754"/>
        <v>128</v>
      </c>
      <c r="OP29" s="522">
        <f t="shared" si="755"/>
        <v>150</v>
      </c>
      <c r="OQ29" s="522">
        <f t="shared" si="756"/>
        <v>122</v>
      </c>
      <c r="OR29" s="522">
        <f t="shared" si="757"/>
        <v>149</v>
      </c>
      <c r="OS29" s="522">
        <f t="shared" si="758"/>
        <v>168</v>
      </c>
      <c r="OT29" s="522">
        <f t="shared" si="758"/>
        <v>164</v>
      </c>
    </row>
    <row r="30" spans="1:411" s="12" customFormat="1" x14ac:dyDescent="0.2">
      <c r="A30" s="11" t="s">
        <v>44</v>
      </c>
      <c r="B30" s="34">
        <f t="shared" si="573"/>
        <v>575</v>
      </c>
      <c r="C30" s="34">
        <f t="shared" si="574"/>
        <v>528</v>
      </c>
      <c r="D30" s="34">
        <f t="shared" si="575"/>
        <v>571</v>
      </c>
      <c r="E30" s="34">
        <f t="shared" si="576"/>
        <v>651</v>
      </c>
      <c r="F30" s="34">
        <f t="shared" si="577"/>
        <v>855</v>
      </c>
      <c r="G30" s="34">
        <f t="shared" si="578"/>
        <v>880</v>
      </c>
      <c r="H30" s="34">
        <f t="shared" si="579"/>
        <v>902</v>
      </c>
      <c r="I30" s="34">
        <f t="shared" si="580"/>
        <v>928</v>
      </c>
      <c r="J30" s="34">
        <f t="shared" si="581"/>
        <v>1369</v>
      </c>
      <c r="K30" s="34">
        <f t="shared" si="582"/>
        <v>1351</v>
      </c>
      <c r="L30" s="34">
        <f t="shared" si="583"/>
        <v>1342</v>
      </c>
      <c r="M30" s="35">
        <f t="shared" si="584"/>
        <v>423</v>
      </c>
      <c r="N30" s="29">
        <f t="shared" si="585"/>
        <v>310</v>
      </c>
      <c r="O30" s="29">
        <f t="shared" si="586"/>
        <v>292</v>
      </c>
      <c r="P30" s="29">
        <f t="shared" si="587"/>
        <v>400</v>
      </c>
      <c r="Q30" s="29">
        <f t="shared" si="588"/>
        <v>625</v>
      </c>
      <c r="R30" s="29">
        <f t="shared" si="589"/>
        <v>575</v>
      </c>
      <c r="S30" s="29">
        <f t="shared" si="590"/>
        <v>940</v>
      </c>
      <c r="T30" s="29">
        <f t="shared" si="591"/>
        <v>1112</v>
      </c>
      <c r="U30" s="29">
        <f t="shared" si="592"/>
        <v>1719</v>
      </c>
      <c r="V30" s="29">
        <f t="shared" si="593"/>
        <v>1253</v>
      </c>
      <c r="W30" s="29">
        <f t="shared" si="594"/>
        <v>1498</v>
      </c>
      <c r="X30" s="35">
        <f t="shared" si="595"/>
        <v>998</v>
      </c>
      <c r="Y30" s="29">
        <f t="shared" si="596"/>
        <v>838</v>
      </c>
      <c r="Z30" s="29">
        <f t="shared" si="597"/>
        <v>863</v>
      </c>
      <c r="AA30" s="29">
        <f t="shared" si="598"/>
        <v>1051</v>
      </c>
      <c r="AB30" s="29">
        <f t="shared" si="599"/>
        <v>1480</v>
      </c>
      <c r="AC30" s="29">
        <f t="shared" si="600"/>
        <v>1455</v>
      </c>
      <c r="AD30" s="29">
        <f t="shared" si="601"/>
        <v>1842</v>
      </c>
      <c r="AE30" s="29">
        <f t="shared" si="602"/>
        <v>2040</v>
      </c>
      <c r="AF30" s="29">
        <f t="shared" si="603"/>
        <v>3088</v>
      </c>
      <c r="AG30" s="29">
        <f t="shared" si="604"/>
        <v>2604</v>
      </c>
      <c r="AH30" s="29">
        <f t="shared" si="605"/>
        <v>2840</v>
      </c>
      <c r="AI30" s="42">
        <v>217</v>
      </c>
      <c r="AJ30" s="31">
        <v>220</v>
      </c>
      <c r="AK30" s="31">
        <v>246</v>
      </c>
      <c r="AL30" s="31">
        <v>285</v>
      </c>
      <c r="AM30" s="32">
        <v>335</v>
      </c>
      <c r="AN30" s="32">
        <v>355</v>
      </c>
      <c r="AO30" s="32">
        <v>352</v>
      </c>
      <c r="AP30" s="32">
        <v>366</v>
      </c>
      <c r="AQ30" s="32">
        <v>473</v>
      </c>
      <c r="AR30" s="32">
        <v>477</v>
      </c>
      <c r="AS30" s="32">
        <v>455</v>
      </c>
      <c r="AT30" s="42">
        <v>206</v>
      </c>
      <c r="AU30" s="32">
        <v>187</v>
      </c>
      <c r="AV30" s="32">
        <v>157</v>
      </c>
      <c r="AW30" s="32">
        <v>213</v>
      </c>
      <c r="AX30" s="32">
        <v>247</v>
      </c>
      <c r="AY30" s="32">
        <v>254</v>
      </c>
      <c r="AZ30" s="32">
        <v>428</v>
      </c>
      <c r="BA30" s="32">
        <v>549</v>
      </c>
      <c r="BB30" s="32">
        <v>1044</v>
      </c>
      <c r="BC30" s="32">
        <v>549</v>
      </c>
      <c r="BD30" s="32">
        <v>761</v>
      </c>
      <c r="BE30" s="33">
        <f t="shared" si="606"/>
        <v>423</v>
      </c>
      <c r="BF30" s="30">
        <f t="shared" si="607"/>
        <v>407</v>
      </c>
      <c r="BG30" s="30">
        <f t="shared" si="608"/>
        <v>411</v>
      </c>
      <c r="BH30" s="30">
        <f t="shared" si="609"/>
        <v>498</v>
      </c>
      <c r="BI30" s="30">
        <f t="shared" si="610"/>
        <v>582</v>
      </c>
      <c r="BJ30" s="30">
        <f t="shared" si="611"/>
        <v>609</v>
      </c>
      <c r="BK30" s="30">
        <f t="shared" si="612"/>
        <v>780</v>
      </c>
      <c r="BL30" s="30">
        <f t="shared" si="613"/>
        <v>915</v>
      </c>
      <c r="BM30" s="30">
        <f t="shared" si="614"/>
        <v>1517</v>
      </c>
      <c r="BN30" s="30">
        <f t="shared" si="615"/>
        <v>1026</v>
      </c>
      <c r="BO30" s="30">
        <f t="shared" si="615"/>
        <v>1216</v>
      </c>
      <c r="BP30" s="117">
        <f t="shared" si="616"/>
        <v>206</v>
      </c>
      <c r="BQ30" s="118">
        <f t="shared" si="617"/>
        <v>187</v>
      </c>
      <c r="BR30" s="118">
        <f t="shared" si="618"/>
        <v>165</v>
      </c>
      <c r="BS30" s="118">
        <f t="shared" si="619"/>
        <v>213</v>
      </c>
      <c r="BT30" s="118">
        <f t="shared" si="620"/>
        <v>247</v>
      </c>
      <c r="BU30" s="118">
        <f t="shared" si="621"/>
        <v>254</v>
      </c>
      <c r="BV30" s="118">
        <f t="shared" si="622"/>
        <v>428</v>
      </c>
      <c r="BW30" s="118">
        <f t="shared" si="623"/>
        <v>549</v>
      </c>
      <c r="BX30" s="118">
        <f t="shared" si="624"/>
        <v>1044</v>
      </c>
      <c r="BY30" s="118">
        <f t="shared" si="625"/>
        <v>549</v>
      </c>
      <c r="BZ30" s="118">
        <f t="shared" si="626"/>
        <v>761</v>
      </c>
      <c r="CA30" s="119">
        <f t="shared" si="627"/>
        <v>0.94930875576036866</v>
      </c>
      <c r="CB30" s="120">
        <f t="shared" si="628"/>
        <v>0.85</v>
      </c>
      <c r="CC30" s="120">
        <f t="shared" si="629"/>
        <v>0.67073170731707321</v>
      </c>
      <c r="CD30" s="120">
        <f t="shared" si="630"/>
        <v>0.74736842105263157</v>
      </c>
      <c r="CE30" s="120">
        <f t="shared" si="631"/>
        <v>0.73731343283582085</v>
      </c>
      <c r="CF30" s="120">
        <f t="shared" si="632"/>
        <v>0.71549295774647892</v>
      </c>
      <c r="CG30" s="120">
        <f t="shared" si="633"/>
        <v>1.2159090909090908</v>
      </c>
      <c r="CH30" s="120">
        <f t="shared" si="634"/>
        <v>1.5</v>
      </c>
      <c r="CI30" s="120">
        <f t="shared" si="635"/>
        <v>2.2071881606765329</v>
      </c>
      <c r="CJ30" s="120">
        <f t="shared" si="636"/>
        <v>1.1509433962264151</v>
      </c>
      <c r="CK30" s="120">
        <f t="shared" si="636"/>
        <v>1.6725274725274726</v>
      </c>
      <c r="CL30" s="70" t="s">
        <v>36</v>
      </c>
      <c r="CM30" s="39" t="s">
        <v>36</v>
      </c>
      <c r="CN30" s="39" t="s">
        <v>36</v>
      </c>
      <c r="CO30" s="39" t="s">
        <v>36</v>
      </c>
      <c r="CP30" s="14" t="s">
        <v>36</v>
      </c>
      <c r="CQ30" s="14" t="s">
        <v>36</v>
      </c>
      <c r="CR30" s="14" t="s">
        <v>36</v>
      </c>
      <c r="CS30" s="14" t="s">
        <v>36</v>
      </c>
      <c r="CT30" s="14" t="s">
        <v>36</v>
      </c>
      <c r="CU30" s="14" t="s">
        <v>36</v>
      </c>
      <c r="CV30" s="14" t="s">
        <v>36</v>
      </c>
      <c r="CW30" s="42">
        <v>0</v>
      </c>
      <c r="CX30" s="32">
        <v>0</v>
      </c>
      <c r="CY30" s="32">
        <v>8</v>
      </c>
      <c r="CZ30" s="32"/>
      <c r="DA30" s="32">
        <v>0</v>
      </c>
      <c r="DB30" s="32">
        <v>0</v>
      </c>
      <c r="DC30" s="32"/>
      <c r="DD30" s="32"/>
      <c r="DE30" s="30"/>
      <c r="DF30" s="444"/>
      <c r="DG30" s="444"/>
      <c r="DH30" s="33">
        <f t="shared" si="637"/>
        <v>0</v>
      </c>
      <c r="DI30" s="30">
        <f t="shared" si="638"/>
        <v>0</v>
      </c>
      <c r="DJ30" s="30">
        <f t="shared" si="639"/>
        <v>8</v>
      </c>
      <c r="DK30" s="30">
        <f t="shared" si="640"/>
        <v>0</v>
      </c>
      <c r="DL30" s="30">
        <f t="shared" si="641"/>
        <v>0</v>
      </c>
      <c r="DM30" s="30">
        <f t="shared" si="642"/>
        <v>0</v>
      </c>
      <c r="DN30" s="30">
        <f t="shared" si="643"/>
        <v>0</v>
      </c>
      <c r="DO30" s="30">
        <f t="shared" si="644"/>
        <v>0</v>
      </c>
      <c r="DP30" s="30">
        <f t="shared" si="645"/>
        <v>0</v>
      </c>
      <c r="DQ30" s="30">
        <f t="shared" si="646"/>
        <v>0</v>
      </c>
      <c r="DR30" s="30">
        <f t="shared" si="646"/>
        <v>0</v>
      </c>
      <c r="DS30" s="461">
        <v>19</v>
      </c>
      <c r="DT30" s="444">
        <v>20</v>
      </c>
      <c r="DU30" s="462">
        <v>3</v>
      </c>
      <c r="DV30" s="462">
        <v>5</v>
      </c>
      <c r="DW30" s="468">
        <f t="shared" si="647"/>
        <v>22</v>
      </c>
      <c r="DX30" s="468">
        <f t="shared" si="647"/>
        <v>25</v>
      </c>
      <c r="DY30" s="461">
        <v>135</v>
      </c>
      <c r="DZ30" s="444">
        <v>162</v>
      </c>
      <c r="EA30" s="462">
        <v>403</v>
      </c>
      <c r="EB30" s="462">
        <v>570</v>
      </c>
      <c r="EC30" s="468">
        <f t="shared" si="648"/>
        <v>538</v>
      </c>
      <c r="ED30" s="468">
        <f t="shared" si="648"/>
        <v>732</v>
      </c>
      <c r="EE30" s="461">
        <v>144</v>
      </c>
      <c r="EF30" s="444">
        <v>147</v>
      </c>
      <c r="EG30" s="462">
        <v>3</v>
      </c>
      <c r="EH30" s="462">
        <v>1</v>
      </c>
      <c r="EI30" s="468">
        <f t="shared" si="649"/>
        <v>147</v>
      </c>
      <c r="EJ30" s="468">
        <f t="shared" si="649"/>
        <v>148</v>
      </c>
      <c r="EK30" s="461">
        <v>61</v>
      </c>
      <c r="EL30" s="444">
        <v>75</v>
      </c>
      <c r="EM30" s="462">
        <v>5</v>
      </c>
      <c r="EN30" s="462">
        <v>5</v>
      </c>
      <c r="EO30" s="468">
        <f t="shared" si="650"/>
        <v>66</v>
      </c>
      <c r="EP30" s="468">
        <f t="shared" si="650"/>
        <v>80</v>
      </c>
      <c r="EQ30" s="461">
        <v>51</v>
      </c>
      <c r="ER30" s="444">
        <v>50</v>
      </c>
      <c r="ES30" s="462">
        <v>13</v>
      </c>
      <c r="ET30" s="462">
        <v>20</v>
      </c>
      <c r="EU30" s="468">
        <f t="shared" si="651"/>
        <v>64</v>
      </c>
      <c r="EV30" s="468">
        <f t="shared" si="651"/>
        <v>70</v>
      </c>
      <c r="EW30" s="461">
        <v>114</v>
      </c>
      <c r="EX30" s="444">
        <v>108</v>
      </c>
      <c r="EY30" s="462">
        <v>41</v>
      </c>
      <c r="EZ30" s="462">
        <v>50</v>
      </c>
      <c r="FA30" s="468">
        <f t="shared" si="652"/>
        <v>155</v>
      </c>
      <c r="FB30" s="468">
        <f t="shared" si="652"/>
        <v>158</v>
      </c>
      <c r="FC30" s="461">
        <v>4</v>
      </c>
      <c r="FD30" s="444">
        <v>4</v>
      </c>
      <c r="FE30" s="462">
        <v>1</v>
      </c>
      <c r="FF30" s="462"/>
      <c r="FG30" s="468">
        <f t="shared" si="653"/>
        <v>5</v>
      </c>
      <c r="FH30" s="468">
        <f t="shared" si="654"/>
        <v>4</v>
      </c>
      <c r="FI30" s="461">
        <v>118</v>
      </c>
      <c r="FJ30" s="444">
        <v>112</v>
      </c>
      <c r="FK30" s="462">
        <v>41</v>
      </c>
      <c r="FL30" s="462">
        <v>31</v>
      </c>
      <c r="FM30" s="468">
        <f t="shared" si="655"/>
        <v>159</v>
      </c>
      <c r="FN30" s="468">
        <f t="shared" si="655"/>
        <v>143</v>
      </c>
      <c r="FO30" s="461">
        <v>1</v>
      </c>
      <c r="FP30" s="444">
        <v>1</v>
      </c>
      <c r="FQ30" s="462">
        <v>9</v>
      </c>
      <c r="FR30" s="462">
        <v>11</v>
      </c>
      <c r="FS30" s="468">
        <f t="shared" si="656"/>
        <v>10</v>
      </c>
      <c r="FT30" s="468">
        <f t="shared" si="656"/>
        <v>12</v>
      </c>
      <c r="FU30" s="461">
        <v>194</v>
      </c>
      <c r="FV30" s="444">
        <v>173</v>
      </c>
      <c r="FW30" s="462">
        <v>170</v>
      </c>
      <c r="FX30" s="462">
        <v>26</v>
      </c>
      <c r="FY30" s="468">
        <f t="shared" si="657"/>
        <v>364</v>
      </c>
      <c r="FZ30" s="468">
        <f t="shared" si="657"/>
        <v>199</v>
      </c>
      <c r="GA30" s="461">
        <v>32</v>
      </c>
      <c r="GB30" s="444">
        <v>33</v>
      </c>
      <c r="GC30" s="462">
        <v>11</v>
      </c>
      <c r="GD30" s="462">
        <v>17</v>
      </c>
      <c r="GE30" s="468">
        <f t="shared" si="658"/>
        <v>43</v>
      </c>
      <c r="GF30" s="468">
        <f t="shared" si="658"/>
        <v>50</v>
      </c>
      <c r="GG30" s="461">
        <v>1</v>
      </c>
      <c r="GH30" s="444">
        <v>2</v>
      </c>
      <c r="GI30" s="462">
        <v>4</v>
      </c>
      <c r="GJ30" s="462">
        <v>1</v>
      </c>
      <c r="GK30" s="327">
        <f t="shared" si="659"/>
        <v>5</v>
      </c>
      <c r="GL30" s="327">
        <f t="shared" si="659"/>
        <v>3</v>
      </c>
      <c r="GM30" s="533">
        <v>43</v>
      </c>
      <c r="GN30" s="519">
        <v>46</v>
      </c>
      <c r="GO30" s="519">
        <v>45</v>
      </c>
      <c r="GP30" s="519">
        <v>47</v>
      </c>
      <c r="GQ30" s="504">
        <v>59</v>
      </c>
      <c r="GR30" s="504">
        <v>61</v>
      </c>
      <c r="GS30" s="504">
        <v>64</v>
      </c>
      <c r="GT30" s="504">
        <v>68</v>
      </c>
      <c r="GU30" s="504">
        <v>132</v>
      </c>
      <c r="GV30" s="533">
        <v>1</v>
      </c>
      <c r="GW30" s="504">
        <v>3</v>
      </c>
      <c r="GX30" s="504"/>
      <c r="GY30" s="504">
        <v>2</v>
      </c>
      <c r="GZ30" s="504">
        <v>0</v>
      </c>
      <c r="HA30" s="504">
        <v>0</v>
      </c>
      <c r="HB30" s="504"/>
      <c r="HC30" s="504"/>
      <c r="HD30" s="504"/>
      <c r="HE30" s="534">
        <f t="shared" si="660"/>
        <v>44</v>
      </c>
      <c r="HF30" s="522">
        <f t="shared" si="661"/>
        <v>49</v>
      </c>
      <c r="HG30" s="522">
        <f t="shared" si="662"/>
        <v>45</v>
      </c>
      <c r="HH30" s="522">
        <f t="shared" si="663"/>
        <v>49</v>
      </c>
      <c r="HI30" s="522">
        <f t="shared" si="664"/>
        <v>59</v>
      </c>
      <c r="HJ30" s="522">
        <f t="shared" si="665"/>
        <v>61</v>
      </c>
      <c r="HK30" s="522">
        <f t="shared" si="666"/>
        <v>64</v>
      </c>
      <c r="HL30" s="522">
        <f t="shared" si="667"/>
        <v>68</v>
      </c>
      <c r="HM30" s="522">
        <f t="shared" si="668"/>
        <v>132</v>
      </c>
      <c r="HN30" s="534">
        <f t="shared" si="669"/>
        <v>83</v>
      </c>
      <c r="HO30" s="523">
        <f t="shared" si="670"/>
        <v>86</v>
      </c>
      <c r="HP30" s="523">
        <f t="shared" si="671"/>
        <v>104</v>
      </c>
      <c r="HQ30" s="523">
        <f t="shared" si="672"/>
        <v>115</v>
      </c>
      <c r="HR30" s="535">
        <f t="shared" si="673"/>
        <v>219</v>
      </c>
      <c r="HS30" s="535">
        <f t="shared" si="674"/>
        <v>224</v>
      </c>
      <c r="HT30" s="535">
        <f t="shared" si="675"/>
        <v>223</v>
      </c>
      <c r="HU30" s="535">
        <f t="shared" si="676"/>
        <v>230</v>
      </c>
      <c r="HV30" s="535">
        <f t="shared" si="677"/>
        <v>394</v>
      </c>
      <c r="HW30" s="534">
        <f t="shared" si="678"/>
        <v>48</v>
      </c>
      <c r="HX30" s="522">
        <f t="shared" si="679"/>
        <v>38</v>
      </c>
      <c r="HY30" s="522">
        <f t="shared" si="680"/>
        <v>46</v>
      </c>
      <c r="HZ30" s="522">
        <f t="shared" si="681"/>
        <v>91</v>
      </c>
      <c r="IA30" s="522">
        <f t="shared" si="682"/>
        <v>184</v>
      </c>
      <c r="IB30" s="522">
        <f t="shared" si="683"/>
        <v>128</v>
      </c>
      <c r="IC30" s="522">
        <f t="shared" si="684"/>
        <v>237</v>
      </c>
      <c r="ID30" s="522">
        <f t="shared" si="421"/>
        <v>243</v>
      </c>
      <c r="IE30" s="522">
        <f t="shared" si="421"/>
        <v>461</v>
      </c>
      <c r="IF30" s="534">
        <f t="shared" si="685"/>
        <v>131</v>
      </c>
      <c r="IG30" s="522">
        <f t="shared" si="686"/>
        <v>124</v>
      </c>
      <c r="IH30" s="522">
        <f t="shared" si="687"/>
        <v>150</v>
      </c>
      <c r="II30" s="522">
        <f t="shared" si="688"/>
        <v>206</v>
      </c>
      <c r="IJ30" s="522">
        <f t="shared" si="689"/>
        <v>403</v>
      </c>
      <c r="IK30" s="522">
        <f t="shared" si="690"/>
        <v>352</v>
      </c>
      <c r="IL30" s="522">
        <f t="shared" si="691"/>
        <v>460</v>
      </c>
      <c r="IM30" s="522">
        <f t="shared" si="692"/>
        <v>473</v>
      </c>
      <c r="IN30" s="522">
        <f t="shared" si="693"/>
        <v>855</v>
      </c>
      <c r="IO30" s="533">
        <v>59</v>
      </c>
      <c r="IP30" s="519">
        <v>51</v>
      </c>
      <c r="IQ30" s="519">
        <v>54</v>
      </c>
      <c r="IR30" s="519">
        <v>59</v>
      </c>
      <c r="IS30" s="504">
        <v>132</v>
      </c>
      <c r="IT30" s="504">
        <v>145</v>
      </c>
      <c r="IU30" s="504">
        <v>165</v>
      </c>
      <c r="IV30" s="504">
        <v>169</v>
      </c>
      <c r="IW30" s="504">
        <v>301</v>
      </c>
      <c r="IX30" s="533">
        <v>27</v>
      </c>
      <c r="IY30" s="504">
        <v>10</v>
      </c>
      <c r="IZ30" s="504">
        <v>29</v>
      </c>
      <c r="JA30" s="504">
        <v>63</v>
      </c>
      <c r="JB30" s="504">
        <v>33</v>
      </c>
      <c r="JC30" s="504">
        <v>30</v>
      </c>
      <c r="JD30" s="504">
        <v>39</v>
      </c>
      <c r="JE30" s="504">
        <v>43</v>
      </c>
      <c r="JF30" s="504">
        <v>305</v>
      </c>
      <c r="JG30" s="534">
        <f t="shared" si="694"/>
        <v>86</v>
      </c>
      <c r="JH30" s="522">
        <f t="shared" si="695"/>
        <v>61</v>
      </c>
      <c r="JI30" s="522">
        <f t="shared" si="696"/>
        <v>83</v>
      </c>
      <c r="JJ30" s="522">
        <f t="shared" si="697"/>
        <v>122</v>
      </c>
      <c r="JK30" s="522">
        <f t="shared" si="698"/>
        <v>165</v>
      </c>
      <c r="JL30" s="522">
        <f t="shared" si="699"/>
        <v>175</v>
      </c>
      <c r="JM30" s="522">
        <f t="shared" si="700"/>
        <v>204</v>
      </c>
      <c r="JN30" s="522">
        <f t="shared" si="701"/>
        <v>212</v>
      </c>
      <c r="JO30" s="522">
        <f t="shared" si="701"/>
        <v>606</v>
      </c>
      <c r="JP30" s="533">
        <v>24</v>
      </c>
      <c r="JQ30" s="519">
        <v>35</v>
      </c>
      <c r="JR30" s="519">
        <v>50</v>
      </c>
      <c r="JS30" s="519">
        <v>56</v>
      </c>
      <c r="JT30" s="504">
        <v>87</v>
      </c>
      <c r="JU30" s="504">
        <v>79</v>
      </c>
      <c r="JV30" s="504">
        <v>58</v>
      </c>
      <c r="JW30" s="504">
        <v>61</v>
      </c>
      <c r="JX30" s="504">
        <v>93</v>
      </c>
      <c r="JY30" s="533">
        <v>21</v>
      </c>
      <c r="JZ30" s="504">
        <v>28</v>
      </c>
      <c r="KA30" s="504">
        <v>17</v>
      </c>
      <c r="KB30" s="504">
        <v>28</v>
      </c>
      <c r="KC30" s="504">
        <v>151</v>
      </c>
      <c r="KD30" s="504">
        <v>98</v>
      </c>
      <c r="KE30" s="504">
        <v>198</v>
      </c>
      <c r="KF30" s="504">
        <v>200</v>
      </c>
      <c r="KG30" s="504">
        <v>156</v>
      </c>
      <c r="KH30" s="534">
        <f t="shared" si="702"/>
        <v>45</v>
      </c>
      <c r="KI30" s="522">
        <f t="shared" si="703"/>
        <v>63</v>
      </c>
      <c r="KJ30" s="522">
        <f t="shared" si="704"/>
        <v>67</v>
      </c>
      <c r="KK30" s="522">
        <f t="shared" si="705"/>
        <v>84</v>
      </c>
      <c r="KL30" s="522">
        <f t="shared" si="706"/>
        <v>238</v>
      </c>
      <c r="KM30" s="522">
        <f t="shared" si="707"/>
        <v>177</v>
      </c>
      <c r="KN30" s="522">
        <f t="shared" si="708"/>
        <v>256</v>
      </c>
      <c r="KO30" s="522">
        <f t="shared" si="709"/>
        <v>261</v>
      </c>
      <c r="KP30" s="522">
        <f t="shared" si="709"/>
        <v>249</v>
      </c>
      <c r="KQ30" s="534">
        <f t="shared" si="710"/>
        <v>232</v>
      </c>
      <c r="KR30" s="523">
        <f t="shared" si="711"/>
        <v>176</v>
      </c>
      <c r="KS30" s="523">
        <f t="shared" si="712"/>
        <v>176</v>
      </c>
      <c r="KT30" s="523">
        <f t="shared" si="713"/>
        <v>204</v>
      </c>
      <c r="KU30" s="535">
        <f t="shared" si="714"/>
        <v>242</v>
      </c>
      <c r="KV30" s="535">
        <f t="shared" si="715"/>
        <v>240</v>
      </c>
      <c r="KW30" s="535">
        <f t="shared" si="716"/>
        <v>263</v>
      </c>
      <c r="KX30" s="535">
        <f t="shared" si="717"/>
        <v>264</v>
      </c>
      <c r="KY30" s="535">
        <f t="shared" si="718"/>
        <v>370</v>
      </c>
      <c r="KZ30" s="534">
        <f t="shared" si="719"/>
        <v>168</v>
      </c>
      <c r="LA30" s="522">
        <f t="shared" si="720"/>
        <v>82</v>
      </c>
      <c r="LB30" s="522">
        <f t="shared" si="721"/>
        <v>81</v>
      </c>
      <c r="LC30" s="522">
        <f t="shared" si="722"/>
        <v>94</v>
      </c>
      <c r="LD30" s="522">
        <f t="shared" si="723"/>
        <v>194</v>
      </c>
      <c r="LE30" s="522">
        <f t="shared" si="724"/>
        <v>193</v>
      </c>
      <c r="LF30" s="522">
        <f t="shared" si="725"/>
        <v>275</v>
      </c>
      <c r="LG30" s="522">
        <f t="shared" si="423"/>
        <v>320</v>
      </c>
      <c r="LH30" s="522">
        <f t="shared" si="423"/>
        <v>214</v>
      </c>
      <c r="LI30" s="534">
        <f t="shared" si="726"/>
        <v>400</v>
      </c>
      <c r="LJ30" s="522">
        <f t="shared" si="727"/>
        <v>258</v>
      </c>
      <c r="LK30" s="522">
        <f t="shared" si="728"/>
        <v>257</v>
      </c>
      <c r="LL30" s="522">
        <f t="shared" si="729"/>
        <v>298</v>
      </c>
      <c r="LM30" s="522">
        <f t="shared" si="730"/>
        <v>436</v>
      </c>
      <c r="LN30" s="522">
        <f t="shared" si="731"/>
        <v>433</v>
      </c>
      <c r="LO30" s="522">
        <f t="shared" si="732"/>
        <v>538</v>
      </c>
      <c r="LP30" s="522">
        <f t="shared" si="733"/>
        <v>584</v>
      </c>
      <c r="LQ30" s="522">
        <f t="shared" si="734"/>
        <v>584</v>
      </c>
      <c r="LR30" s="533">
        <v>111</v>
      </c>
      <c r="LS30" s="519">
        <v>89</v>
      </c>
      <c r="LT30" s="519">
        <v>94</v>
      </c>
      <c r="LU30" s="519">
        <v>111</v>
      </c>
      <c r="LV30" s="504">
        <v>130</v>
      </c>
      <c r="LW30" s="504">
        <v>120</v>
      </c>
      <c r="LX30" s="504">
        <v>141</v>
      </c>
      <c r="LY30" s="504">
        <v>144</v>
      </c>
      <c r="LZ30" s="504">
        <v>215</v>
      </c>
      <c r="MA30" s="533">
        <v>49</v>
      </c>
      <c r="MB30" s="504">
        <v>27</v>
      </c>
      <c r="MC30" s="504">
        <v>23</v>
      </c>
      <c r="MD30" s="504">
        <v>35</v>
      </c>
      <c r="ME30" s="504">
        <v>115</v>
      </c>
      <c r="MF30" s="504">
        <v>122</v>
      </c>
      <c r="MG30" s="504">
        <v>169</v>
      </c>
      <c r="MH30" s="504">
        <v>189</v>
      </c>
      <c r="MI30" s="504">
        <v>124</v>
      </c>
      <c r="MJ30" s="534">
        <f t="shared" si="735"/>
        <v>160</v>
      </c>
      <c r="MK30" s="522">
        <f t="shared" si="736"/>
        <v>116</v>
      </c>
      <c r="ML30" s="522">
        <f t="shared" si="737"/>
        <v>117</v>
      </c>
      <c r="MM30" s="522">
        <f t="shared" si="738"/>
        <v>146</v>
      </c>
      <c r="MN30" s="522">
        <f t="shared" si="739"/>
        <v>245</v>
      </c>
      <c r="MO30" s="522">
        <f t="shared" si="740"/>
        <v>242</v>
      </c>
      <c r="MP30" s="522">
        <f t="shared" si="741"/>
        <v>310</v>
      </c>
      <c r="MQ30" s="522">
        <f t="shared" si="742"/>
        <v>333</v>
      </c>
      <c r="MR30" s="522">
        <f t="shared" si="742"/>
        <v>339</v>
      </c>
      <c r="MS30" s="533">
        <v>60</v>
      </c>
      <c r="MT30" s="519">
        <v>20</v>
      </c>
      <c r="MU30" s="519">
        <v>22</v>
      </c>
      <c r="MV30" s="519">
        <v>25</v>
      </c>
      <c r="MW30" s="504">
        <v>20</v>
      </c>
      <c r="MX30" s="504">
        <v>28</v>
      </c>
      <c r="MY30" s="504">
        <v>30</v>
      </c>
      <c r="MZ30" s="504">
        <v>27</v>
      </c>
      <c r="NA30" s="504">
        <v>31</v>
      </c>
      <c r="NB30" s="533">
        <v>1</v>
      </c>
      <c r="NC30" s="504">
        <v>5</v>
      </c>
      <c r="ND30" s="504"/>
      <c r="NE30" s="504">
        <v>5</v>
      </c>
      <c r="NF30" s="504">
        <v>4</v>
      </c>
      <c r="NG30" s="504">
        <v>3</v>
      </c>
      <c r="NH30" s="504">
        <v>8</v>
      </c>
      <c r="NI30" s="504">
        <v>8</v>
      </c>
      <c r="NJ30" s="504">
        <v>10</v>
      </c>
      <c r="NK30" s="534">
        <f t="shared" si="743"/>
        <v>61</v>
      </c>
      <c r="NL30" s="522">
        <f t="shared" si="744"/>
        <v>25</v>
      </c>
      <c r="NM30" s="522">
        <f t="shared" si="745"/>
        <v>22</v>
      </c>
      <c r="NN30" s="522">
        <f t="shared" si="746"/>
        <v>30</v>
      </c>
      <c r="NO30" s="522">
        <f t="shared" si="747"/>
        <v>24</v>
      </c>
      <c r="NP30" s="522">
        <f t="shared" si="748"/>
        <v>31</v>
      </c>
      <c r="NQ30" s="522">
        <f t="shared" si="749"/>
        <v>38</v>
      </c>
      <c r="NR30" s="522">
        <f t="shared" si="750"/>
        <v>35</v>
      </c>
      <c r="NS30" s="522">
        <f t="shared" si="750"/>
        <v>41</v>
      </c>
      <c r="NT30" s="533">
        <v>61</v>
      </c>
      <c r="NU30" s="519">
        <v>67</v>
      </c>
      <c r="NV30" s="519">
        <v>60</v>
      </c>
      <c r="NW30" s="519">
        <v>68</v>
      </c>
      <c r="NX30" s="504">
        <v>92</v>
      </c>
      <c r="NY30" s="504">
        <v>92</v>
      </c>
      <c r="NZ30" s="504">
        <v>92</v>
      </c>
      <c r="OA30" s="504">
        <v>93</v>
      </c>
      <c r="OB30" s="522">
        <v>124</v>
      </c>
      <c r="OC30" s="533">
        <v>118</v>
      </c>
      <c r="OD30" s="504">
        <v>50</v>
      </c>
      <c r="OE30" s="504">
        <v>58</v>
      </c>
      <c r="OF30" s="504">
        <v>54</v>
      </c>
      <c r="OG30" s="504">
        <v>75</v>
      </c>
      <c r="OH30" s="504">
        <v>68</v>
      </c>
      <c r="OI30" s="504">
        <v>98</v>
      </c>
      <c r="OJ30" s="504">
        <v>123</v>
      </c>
      <c r="OK30" s="522">
        <v>80</v>
      </c>
      <c r="OL30" s="534">
        <f t="shared" si="751"/>
        <v>179</v>
      </c>
      <c r="OM30" s="522">
        <f t="shared" si="752"/>
        <v>117</v>
      </c>
      <c r="ON30" s="522">
        <f t="shared" si="753"/>
        <v>118</v>
      </c>
      <c r="OO30" s="522">
        <f t="shared" si="754"/>
        <v>122</v>
      </c>
      <c r="OP30" s="522">
        <f t="shared" si="755"/>
        <v>167</v>
      </c>
      <c r="OQ30" s="522">
        <f t="shared" si="756"/>
        <v>160</v>
      </c>
      <c r="OR30" s="522">
        <f t="shared" si="757"/>
        <v>190</v>
      </c>
      <c r="OS30" s="522">
        <f t="shared" si="758"/>
        <v>216</v>
      </c>
      <c r="OT30" s="522">
        <f t="shared" si="758"/>
        <v>204</v>
      </c>
    </row>
    <row r="31" spans="1:411" s="12" customFormat="1" x14ac:dyDescent="0.2">
      <c r="A31" s="11" t="s">
        <v>54</v>
      </c>
      <c r="B31" s="34">
        <f t="shared" si="573"/>
        <v>260</v>
      </c>
      <c r="C31" s="34">
        <f t="shared" si="574"/>
        <v>357</v>
      </c>
      <c r="D31" s="34">
        <f t="shared" si="575"/>
        <v>514</v>
      </c>
      <c r="E31" s="34">
        <f t="shared" si="576"/>
        <v>564</v>
      </c>
      <c r="F31" s="34">
        <f t="shared" si="577"/>
        <v>680</v>
      </c>
      <c r="G31" s="34">
        <f t="shared" si="578"/>
        <v>749</v>
      </c>
      <c r="H31" s="34">
        <f t="shared" si="579"/>
        <v>649</v>
      </c>
      <c r="I31" s="34">
        <f t="shared" si="580"/>
        <v>660</v>
      </c>
      <c r="J31" s="34">
        <f t="shared" si="581"/>
        <v>814</v>
      </c>
      <c r="K31" s="34">
        <f t="shared" si="582"/>
        <v>717</v>
      </c>
      <c r="L31" s="34">
        <f t="shared" si="583"/>
        <v>703</v>
      </c>
      <c r="M31" s="35">
        <f t="shared" si="584"/>
        <v>106</v>
      </c>
      <c r="N31" s="29">
        <f t="shared" si="585"/>
        <v>252</v>
      </c>
      <c r="O31" s="29">
        <f t="shared" si="586"/>
        <v>339</v>
      </c>
      <c r="P31" s="29">
        <f t="shared" si="587"/>
        <v>360</v>
      </c>
      <c r="Q31" s="29">
        <f t="shared" si="588"/>
        <v>351</v>
      </c>
      <c r="R31" s="29">
        <f t="shared" si="589"/>
        <v>403</v>
      </c>
      <c r="S31" s="29">
        <f t="shared" si="590"/>
        <v>461</v>
      </c>
      <c r="T31" s="29">
        <f t="shared" si="591"/>
        <v>519</v>
      </c>
      <c r="U31" s="29">
        <f t="shared" si="592"/>
        <v>620</v>
      </c>
      <c r="V31" s="29">
        <f t="shared" si="593"/>
        <v>510</v>
      </c>
      <c r="W31" s="29">
        <f t="shared" si="594"/>
        <v>521</v>
      </c>
      <c r="X31" s="35">
        <f t="shared" si="595"/>
        <v>366</v>
      </c>
      <c r="Y31" s="29">
        <f t="shared" si="596"/>
        <v>609</v>
      </c>
      <c r="Z31" s="29">
        <f t="shared" si="597"/>
        <v>853</v>
      </c>
      <c r="AA31" s="29">
        <f t="shared" si="598"/>
        <v>924</v>
      </c>
      <c r="AB31" s="29">
        <f t="shared" si="599"/>
        <v>1031</v>
      </c>
      <c r="AC31" s="29">
        <f t="shared" si="600"/>
        <v>1152</v>
      </c>
      <c r="AD31" s="29">
        <f t="shared" si="601"/>
        <v>1110</v>
      </c>
      <c r="AE31" s="29">
        <f t="shared" si="602"/>
        <v>1179</v>
      </c>
      <c r="AF31" s="29">
        <f t="shared" si="603"/>
        <v>1434</v>
      </c>
      <c r="AG31" s="29">
        <f t="shared" si="604"/>
        <v>1227</v>
      </c>
      <c r="AH31" s="29">
        <f t="shared" si="605"/>
        <v>1224</v>
      </c>
      <c r="AI31" s="42">
        <v>126</v>
      </c>
      <c r="AJ31" s="31">
        <v>134</v>
      </c>
      <c r="AK31" s="31">
        <v>250</v>
      </c>
      <c r="AL31" s="31">
        <v>224</v>
      </c>
      <c r="AM31" s="32">
        <v>223</v>
      </c>
      <c r="AN31" s="32">
        <v>240</v>
      </c>
      <c r="AO31" s="32">
        <v>227</v>
      </c>
      <c r="AP31" s="32">
        <v>227</v>
      </c>
      <c r="AQ31" s="32">
        <v>258</v>
      </c>
      <c r="AR31" s="32">
        <v>226</v>
      </c>
      <c r="AS31" s="32">
        <v>222</v>
      </c>
      <c r="AT31" s="42">
        <v>70</v>
      </c>
      <c r="AU31" s="32">
        <v>203</v>
      </c>
      <c r="AV31" s="32">
        <v>276</v>
      </c>
      <c r="AW31" s="32">
        <v>261</v>
      </c>
      <c r="AX31" s="32">
        <v>269</v>
      </c>
      <c r="AY31" s="32">
        <v>321</v>
      </c>
      <c r="AZ31" s="32">
        <v>372</v>
      </c>
      <c r="BA31" s="32">
        <v>413</v>
      </c>
      <c r="BB31" s="32">
        <v>468</v>
      </c>
      <c r="BC31" s="32">
        <v>413</v>
      </c>
      <c r="BD31" s="32">
        <v>396</v>
      </c>
      <c r="BE31" s="33">
        <f t="shared" si="606"/>
        <v>197</v>
      </c>
      <c r="BF31" s="30">
        <f t="shared" si="607"/>
        <v>337</v>
      </c>
      <c r="BG31" s="30">
        <f t="shared" si="608"/>
        <v>535</v>
      </c>
      <c r="BH31" s="30">
        <f t="shared" si="609"/>
        <v>524</v>
      </c>
      <c r="BI31" s="30">
        <f t="shared" si="610"/>
        <v>492</v>
      </c>
      <c r="BJ31" s="30">
        <f t="shared" si="611"/>
        <v>561</v>
      </c>
      <c r="BK31" s="30">
        <f t="shared" si="612"/>
        <v>599</v>
      </c>
      <c r="BL31" s="30">
        <f t="shared" si="613"/>
        <v>640</v>
      </c>
      <c r="BM31" s="30">
        <f t="shared" si="614"/>
        <v>726</v>
      </c>
      <c r="BN31" s="30">
        <f t="shared" si="615"/>
        <v>639</v>
      </c>
      <c r="BO31" s="30">
        <f t="shared" si="615"/>
        <v>618</v>
      </c>
      <c r="BP31" s="117">
        <f t="shared" si="616"/>
        <v>71</v>
      </c>
      <c r="BQ31" s="118">
        <f t="shared" si="617"/>
        <v>203</v>
      </c>
      <c r="BR31" s="118">
        <f t="shared" si="618"/>
        <v>285</v>
      </c>
      <c r="BS31" s="118">
        <f t="shared" si="619"/>
        <v>300</v>
      </c>
      <c r="BT31" s="118">
        <f t="shared" si="620"/>
        <v>269</v>
      </c>
      <c r="BU31" s="118">
        <f t="shared" si="621"/>
        <v>321</v>
      </c>
      <c r="BV31" s="118">
        <f t="shared" si="622"/>
        <v>372</v>
      </c>
      <c r="BW31" s="118">
        <f t="shared" si="623"/>
        <v>413</v>
      </c>
      <c r="BX31" s="118">
        <f t="shared" si="624"/>
        <v>468</v>
      </c>
      <c r="BY31" s="118">
        <f t="shared" si="625"/>
        <v>413</v>
      </c>
      <c r="BZ31" s="118">
        <f t="shared" si="626"/>
        <v>396</v>
      </c>
      <c r="CA31" s="119">
        <f t="shared" si="627"/>
        <v>0.56349206349206349</v>
      </c>
      <c r="CB31" s="120">
        <f t="shared" si="628"/>
        <v>1.5149253731343284</v>
      </c>
      <c r="CC31" s="120">
        <f t="shared" si="629"/>
        <v>1.1399999999999999</v>
      </c>
      <c r="CD31" s="120">
        <f t="shared" si="630"/>
        <v>1.3392857142857142</v>
      </c>
      <c r="CE31" s="120">
        <f t="shared" si="631"/>
        <v>1.2062780269058295</v>
      </c>
      <c r="CF31" s="120">
        <f t="shared" si="632"/>
        <v>1.3374999999999999</v>
      </c>
      <c r="CG31" s="120">
        <f t="shared" si="633"/>
        <v>1.6387665198237886</v>
      </c>
      <c r="CH31" s="120">
        <f t="shared" si="634"/>
        <v>1.8193832599118942</v>
      </c>
      <c r="CI31" s="120">
        <f t="shared" si="635"/>
        <v>1.8139534883720929</v>
      </c>
      <c r="CJ31" s="120">
        <f t="shared" si="636"/>
        <v>1.8274336283185841</v>
      </c>
      <c r="CK31" s="120">
        <f t="shared" si="636"/>
        <v>1.7837837837837838</v>
      </c>
      <c r="CL31" s="70" t="s">
        <v>36</v>
      </c>
      <c r="CM31" s="39" t="s">
        <v>36</v>
      </c>
      <c r="CN31" s="39" t="s">
        <v>36</v>
      </c>
      <c r="CO31" s="39" t="s">
        <v>36</v>
      </c>
      <c r="CP31" s="14" t="s">
        <v>36</v>
      </c>
      <c r="CQ31" s="14" t="s">
        <v>36</v>
      </c>
      <c r="CR31" s="14" t="s">
        <v>36</v>
      </c>
      <c r="CS31" s="14" t="s">
        <v>36</v>
      </c>
      <c r="CT31" s="14" t="s">
        <v>36</v>
      </c>
      <c r="CU31" s="14" t="s">
        <v>36</v>
      </c>
      <c r="CV31" s="14" t="s">
        <v>36</v>
      </c>
      <c r="CW31" s="42">
        <v>1</v>
      </c>
      <c r="CX31" s="32">
        <v>0</v>
      </c>
      <c r="CY31" s="32">
        <v>9</v>
      </c>
      <c r="CZ31" s="32">
        <v>39</v>
      </c>
      <c r="DA31" s="32">
        <v>0</v>
      </c>
      <c r="DB31" s="32">
        <v>0</v>
      </c>
      <c r="DC31" s="32"/>
      <c r="DD31" s="32"/>
      <c r="DE31" s="30"/>
      <c r="DF31" s="444"/>
      <c r="DG31" s="444"/>
      <c r="DH31" s="33">
        <f t="shared" si="637"/>
        <v>1</v>
      </c>
      <c r="DI31" s="30">
        <f t="shared" si="638"/>
        <v>0</v>
      </c>
      <c r="DJ31" s="30">
        <f t="shared" si="639"/>
        <v>9</v>
      </c>
      <c r="DK31" s="30">
        <f t="shared" si="640"/>
        <v>39</v>
      </c>
      <c r="DL31" s="30">
        <f t="shared" si="641"/>
        <v>0</v>
      </c>
      <c r="DM31" s="30">
        <f t="shared" si="642"/>
        <v>0</v>
      </c>
      <c r="DN31" s="30">
        <f t="shared" si="643"/>
        <v>0</v>
      </c>
      <c r="DO31" s="30">
        <f t="shared" si="644"/>
        <v>0</v>
      </c>
      <c r="DP31" s="30">
        <f t="shared" si="645"/>
        <v>0</v>
      </c>
      <c r="DQ31" s="30">
        <f t="shared" si="646"/>
        <v>0</v>
      </c>
      <c r="DR31" s="30">
        <f t="shared" si="646"/>
        <v>0</v>
      </c>
      <c r="DS31" s="461">
        <v>21</v>
      </c>
      <c r="DT31" s="444">
        <v>20</v>
      </c>
      <c r="DU31" s="462">
        <v>3</v>
      </c>
      <c r="DV31" s="462">
        <v>2</v>
      </c>
      <c r="DW31" s="468">
        <f t="shared" si="647"/>
        <v>24</v>
      </c>
      <c r="DX31" s="468">
        <f t="shared" si="647"/>
        <v>22</v>
      </c>
      <c r="DY31" s="461">
        <v>81</v>
      </c>
      <c r="DZ31" s="444">
        <v>78</v>
      </c>
      <c r="EA31" s="462">
        <v>17</v>
      </c>
      <c r="EB31" s="462">
        <v>21</v>
      </c>
      <c r="EC31" s="468">
        <f t="shared" si="648"/>
        <v>98</v>
      </c>
      <c r="ED31" s="468">
        <f t="shared" si="648"/>
        <v>99</v>
      </c>
      <c r="EE31" s="461">
        <v>109</v>
      </c>
      <c r="EF31" s="444">
        <v>114</v>
      </c>
      <c r="EG31" s="462">
        <v>2</v>
      </c>
      <c r="EH31" s="462">
        <v>9</v>
      </c>
      <c r="EI31" s="468">
        <f t="shared" si="649"/>
        <v>111</v>
      </c>
      <c r="EJ31" s="468">
        <f t="shared" si="649"/>
        <v>123</v>
      </c>
      <c r="EK31" s="461">
        <v>39</v>
      </c>
      <c r="EL31" s="444">
        <v>50</v>
      </c>
      <c r="EM31" s="462">
        <v>3</v>
      </c>
      <c r="EN31" s="462">
        <v>1</v>
      </c>
      <c r="EO31" s="468">
        <f t="shared" si="650"/>
        <v>42</v>
      </c>
      <c r="EP31" s="468">
        <f t="shared" si="650"/>
        <v>51</v>
      </c>
      <c r="EQ31" s="461">
        <v>30</v>
      </c>
      <c r="ER31" s="444">
        <v>33</v>
      </c>
      <c r="ES31" s="462">
        <v>1</v>
      </c>
      <c r="ET31" s="462">
        <v>3</v>
      </c>
      <c r="EU31" s="468">
        <f t="shared" si="651"/>
        <v>31</v>
      </c>
      <c r="EV31" s="468">
        <f t="shared" si="651"/>
        <v>36</v>
      </c>
      <c r="EW31" s="461">
        <v>51</v>
      </c>
      <c r="EX31" s="444">
        <v>35</v>
      </c>
      <c r="EY31" s="462">
        <v>10</v>
      </c>
      <c r="EZ31" s="462">
        <v>14</v>
      </c>
      <c r="FA31" s="468">
        <f t="shared" si="652"/>
        <v>61</v>
      </c>
      <c r="FB31" s="468">
        <f t="shared" si="652"/>
        <v>49</v>
      </c>
      <c r="FC31" s="461"/>
      <c r="FD31" s="444">
        <v>2</v>
      </c>
      <c r="FE31" s="462"/>
      <c r="FF31" s="462"/>
      <c r="FG31" s="468">
        <f t="shared" si="653"/>
        <v>0</v>
      </c>
      <c r="FH31" s="468">
        <f t="shared" si="654"/>
        <v>2</v>
      </c>
      <c r="FI31" s="461">
        <v>48</v>
      </c>
      <c r="FJ31" s="444">
        <v>49</v>
      </c>
      <c r="FK31" s="462">
        <v>34</v>
      </c>
      <c r="FL31" s="462">
        <v>35</v>
      </c>
      <c r="FM31" s="468">
        <f t="shared" si="655"/>
        <v>82</v>
      </c>
      <c r="FN31" s="468">
        <f t="shared" si="655"/>
        <v>84</v>
      </c>
      <c r="FO31" s="461">
        <v>3</v>
      </c>
      <c r="FP31" s="444">
        <v>3</v>
      </c>
      <c r="FQ31" s="462">
        <v>3</v>
      </c>
      <c r="FR31" s="462">
        <v>5</v>
      </c>
      <c r="FS31" s="468">
        <f t="shared" si="656"/>
        <v>6</v>
      </c>
      <c r="FT31" s="468">
        <f t="shared" si="656"/>
        <v>8</v>
      </c>
      <c r="FU31" s="461">
        <v>88</v>
      </c>
      <c r="FV31" s="444">
        <v>78</v>
      </c>
      <c r="FW31" s="462">
        <v>19</v>
      </c>
      <c r="FX31" s="462">
        <v>35</v>
      </c>
      <c r="FY31" s="468">
        <f t="shared" si="657"/>
        <v>107</v>
      </c>
      <c r="FZ31" s="468">
        <f t="shared" si="657"/>
        <v>113</v>
      </c>
      <c r="GA31" s="461">
        <v>21</v>
      </c>
      <c r="GB31" s="444">
        <v>18</v>
      </c>
      <c r="GC31" s="462">
        <v>5</v>
      </c>
      <c r="GD31" s="462"/>
      <c r="GE31" s="468">
        <f t="shared" si="658"/>
        <v>26</v>
      </c>
      <c r="GF31" s="468">
        <f t="shared" si="658"/>
        <v>18</v>
      </c>
      <c r="GG31" s="461"/>
      <c r="GH31" s="444">
        <v>1</v>
      </c>
      <c r="GI31" s="462"/>
      <c r="GJ31" s="462"/>
      <c r="GK31" s="327">
        <f t="shared" si="659"/>
        <v>0</v>
      </c>
      <c r="GL31" s="327">
        <f t="shared" si="659"/>
        <v>1</v>
      </c>
      <c r="GM31" s="533">
        <v>36</v>
      </c>
      <c r="GN31" s="519">
        <v>66</v>
      </c>
      <c r="GO31" s="519">
        <v>72</v>
      </c>
      <c r="GP31" s="519">
        <v>56</v>
      </c>
      <c r="GQ31" s="504">
        <v>100</v>
      </c>
      <c r="GR31" s="504">
        <v>96</v>
      </c>
      <c r="GS31" s="504">
        <v>85</v>
      </c>
      <c r="GT31" s="504">
        <v>92</v>
      </c>
      <c r="GU31" s="504">
        <v>86</v>
      </c>
      <c r="GV31" s="533">
        <v>3</v>
      </c>
      <c r="GW31" s="504">
        <v>2</v>
      </c>
      <c r="GX31" s="504">
        <v>1</v>
      </c>
      <c r="GY31" s="504">
        <v>1</v>
      </c>
      <c r="GZ31" s="504">
        <v>4</v>
      </c>
      <c r="HA31" s="504">
        <v>1</v>
      </c>
      <c r="HB31" s="504">
        <v>1</v>
      </c>
      <c r="HC31" s="504">
        <v>1</v>
      </c>
      <c r="HD31" s="504">
        <v>1</v>
      </c>
      <c r="HE31" s="534">
        <f t="shared" si="660"/>
        <v>39</v>
      </c>
      <c r="HF31" s="522">
        <f t="shared" si="661"/>
        <v>68</v>
      </c>
      <c r="HG31" s="522">
        <f t="shared" si="662"/>
        <v>73</v>
      </c>
      <c r="HH31" s="522">
        <f t="shared" si="663"/>
        <v>57</v>
      </c>
      <c r="HI31" s="522">
        <f t="shared" si="664"/>
        <v>104</v>
      </c>
      <c r="HJ31" s="522">
        <f t="shared" si="665"/>
        <v>97</v>
      </c>
      <c r="HK31" s="522">
        <f t="shared" si="666"/>
        <v>86</v>
      </c>
      <c r="HL31" s="522">
        <f t="shared" si="667"/>
        <v>93</v>
      </c>
      <c r="HM31" s="522">
        <f t="shared" si="668"/>
        <v>87</v>
      </c>
      <c r="HN31" s="534">
        <f t="shared" si="669"/>
        <v>32</v>
      </c>
      <c r="HO31" s="523">
        <f t="shared" si="670"/>
        <v>60</v>
      </c>
      <c r="HP31" s="523">
        <f t="shared" si="671"/>
        <v>74</v>
      </c>
      <c r="HQ31" s="523">
        <f t="shared" si="672"/>
        <v>158</v>
      </c>
      <c r="HR31" s="535">
        <f t="shared" si="673"/>
        <v>188</v>
      </c>
      <c r="HS31" s="535">
        <f t="shared" si="674"/>
        <v>240</v>
      </c>
      <c r="HT31" s="535">
        <f t="shared" si="675"/>
        <v>205</v>
      </c>
      <c r="HU31" s="535">
        <f t="shared" si="676"/>
        <v>206</v>
      </c>
      <c r="HV31" s="535">
        <f t="shared" si="677"/>
        <v>285</v>
      </c>
      <c r="HW31" s="534">
        <f t="shared" si="678"/>
        <v>12</v>
      </c>
      <c r="HX31" s="522">
        <f t="shared" si="679"/>
        <v>8</v>
      </c>
      <c r="HY31" s="522">
        <f t="shared" si="680"/>
        <v>22</v>
      </c>
      <c r="HZ31" s="522">
        <f t="shared" si="681"/>
        <v>25</v>
      </c>
      <c r="IA31" s="522">
        <f t="shared" si="682"/>
        <v>39</v>
      </c>
      <c r="IB31" s="522">
        <f t="shared" si="683"/>
        <v>45</v>
      </c>
      <c r="IC31" s="522">
        <f t="shared" si="684"/>
        <v>51</v>
      </c>
      <c r="ID31" s="522">
        <f t="shared" si="421"/>
        <v>39</v>
      </c>
      <c r="IE31" s="522">
        <f t="shared" si="421"/>
        <v>77</v>
      </c>
      <c r="IF31" s="534">
        <f t="shared" si="685"/>
        <v>44</v>
      </c>
      <c r="IG31" s="522">
        <f t="shared" si="686"/>
        <v>68</v>
      </c>
      <c r="IH31" s="522">
        <f t="shared" si="687"/>
        <v>96</v>
      </c>
      <c r="II31" s="522">
        <f t="shared" si="688"/>
        <v>183</v>
      </c>
      <c r="IJ31" s="522">
        <f t="shared" si="689"/>
        <v>227</v>
      </c>
      <c r="IK31" s="522">
        <f t="shared" si="690"/>
        <v>285</v>
      </c>
      <c r="IL31" s="522">
        <f t="shared" si="691"/>
        <v>256</v>
      </c>
      <c r="IM31" s="522">
        <f t="shared" si="692"/>
        <v>245</v>
      </c>
      <c r="IN31" s="522">
        <f t="shared" si="693"/>
        <v>362</v>
      </c>
      <c r="IO31" s="533">
        <v>27</v>
      </c>
      <c r="IP31" s="519">
        <v>39</v>
      </c>
      <c r="IQ31" s="519">
        <v>43</v>
      </c>
      <c r="IR31" s="519">
        <v>95</v>
      </c>
      <c r="IS31" s="504">
        <v>136</v>
      </c>
      <c r="IT31" s="504">
        <v>177</v>
      </c>
      <c r="IU31" s="504">
        <v>147</v>
      </c>
      <c r="IV31" s="504">
        <v>134</v>
      </c>
      <c r="IW31" s="504">
        <v>211</v>
      </c>
      <c r="IX31" s="533">
        <v>7</v>
      </c>
      <c r="IY31" s="504">
        <v>5</v>
      </c>
      <c r="IZ31" s="504">
        <v>12</v>
      </c>
      <c r="JA31" s="504">
        <v>11</v>
      </c>
      <c r="JB31" s="504">
        <v>23</v>
      </c>
      <c r="JC31" s="504">
        <v>26</v>
      </c>
      <c r="JD31" s="504">
        <v>18</v>
      </c>
      <c r="JE31" s="504">
        <v>10</v>
      </c>
      <c r="JF31" s="504">
        <v>46</v>
      </c>
      <c r="JG31" s="534">
        <f t="shared" si="694"/>
        <v>34</v>
      </c>
      <c r="JH31" s="522">
        <f t="shared" si="695"/>
        <v>44</v>
      </c>
      <c r="JI31" s="522">
        <f t="shared" si="696"/>
        <v>55</v>
      </c>
      <c r="JJ31" s="522">
        <f t="shared" si="697"/>
        <v>106</v>
      </c>
      <c r="JK31" s="522">
        <f t="shared" si="698"/>
        <v>159</v>
      </c>
      <c r="JL31" s="522">
        <f t="shared" si="699"/>
        <v>203</v>
      </c>
      <c r="JM31" s="522">
        <f t="shared" si="700"/>
        <v>165</v>
      </c>
      <c r="JN31" s="522">
        <f t="shared" si="701"/>
        <v>144</v>
      </c>
      <c r="JO31" s="522">
        <f t="shared" si="701"/>
        <v>257</v>
      </c>
      <c r="JP31" s="533">
        <v>5</v>
      </c>
      <c r="JQ31" s="519">
        <v>21</v>
      </c>
      <c r="JR31" s="519">
        <v>31</v>
      </c>
      <c r="JS31" s="519">
        <v>63</v>
      </c>
      <c r="JT31" s="504">
        <v>52</v>
      </c>
      <c r="JU31" s="504">
        <v>63</v>
      </c>
      <c r="JV31" s="504">
        <v>58</v>
      </c>
      <c r="JW31" s="504">
        <v>72</v>
      </c>
      <c r="JX31" s="504">
        <v>74</v>
      </c>
      <c r="JY31" s="533">
        <v>5</v>
      </c>
      <c r="JZ31" s="504">
        <v>3</v>
      </c>
      <c r="KA31" s="504">
        <v>10</v>
      </c>
      <c r="KB31" s="504">
        <v>14</v>
      </c>
      <c r="KC31" s="504">
        <v>16</v>
      </c>
      <c r="KD31" s="504">
        <v>19</v>
      </c>
      <c r="KE31" s="504">
        <v>33</v>
      </c>
      <c r="KF31" s="504">
        <v>29</v>
      </c>
      <c r="KG31" s="504">
        <v>31</v>
      </c>
      <c r="KH31" s="534">
        <f t="shared" si="702"/>
        <v>10</v>
      </c>
      <c r="KI31" s="522">
        <f t="shared" si="703"/>
        <v>24</v>
      </c>
      <c r="KJ31" s="522">
        <f t="shared" si="704"/>
        <v>41</v>
      </c>
      <c r="KK31" s="522">
        <f t="shared" si="705"/>
        <v>77</v>
      </c>
      <c r="KL31" s="522">
        <f t="shared" si="706"/>
        <v>68</v>
      </c>
      <c r="KM31" s="522">
        <f t="shared" si="707"/>
        <v>82</v>
      </c>
      <c r="KN31" s="522">
        <f t="shared" si="708"/>
        <v>91</v>
      </c>
      <c r="KO31" s="522">
        <f t="shared" si="709"/>
        <v>101</v>
      </c>
      <c r="KP31" s="522">
        <f t="shared" si="709"/>
        <v>105</v>
      </c>
      <c r="KQ31" s="534">
        <f t="shared" si="710"/>
        <v>66</v>
      </c>
      <c r="KR31" s="523">
        <f t="shared" si="711"/>
        <v>97</v>
      </c>
      <c r="KS31" s="523">
        <f t="shared" si="712"/>
        <v>118</v>
      </c>
      <c r="KT31" s="523">
        <f t="shared" si="713"/>
        <v>126</v>
      </c>
      <c r="KU31" s="535">
        <f t="shared" si="714"/>
        <v>169</v>
      </c>
      <c r="KV31" s="535">
        <f t="shared" si="715"/>
        <v>173</v>
      </c>
      <c r="KW31" s="535">
        <f t="shared" si="716"/>
        <v>132</v>
      </c>
      <c r="KX31" s="535">
        <f t="shared" si="717"/>
        <v>135</v>
      </c>
      <c r="KY31" s="535">
        <f t="shared" si="718"/>
        <v>185</v>
      </c>
      <c r="KZ31" s="534">
        <f t="shared" si="719"/>
        <v>20</v>
      </c>
      <c r="LA31" s="522">
        <f t="shared" si="720"/>
        <v>39</v>
      </c>
      <c r="LB31" s="522">
        <f t="shared" si="721"/>
        <v>31</v>
      </c>
      <c r="LC31" s="522">
        <f t="shared" si="722"/>
        <v>34</v>
      </c>
      <c r="LD31" s="522">
        <f t="shared" si="723"/>
        <v>39</v>
      </c>
      <c r="LE31" s="522">
        <f t="shared" si="724"/>
        <v>36</v>
      </c>
      <c r="LF31" s="522">
        <f t="shared" si="725"/>
        <v>37</v>
      </c>
      <c r="LG31" s="522">
        <f t="shared" si="423"/>
        <v>66</v>
      </c>
      <c r="LH31" s="522">
        <f t="shared" si="423"/>
        <v>74</v>
      </c>
      <c r="LI31" s="534">
        <f t="shared" si="726"/>
        <v>86</v>
      </c>
      <c r="LJ31" s="522">
        <f t="shared" si="727"/>
        <v>136</v>
      </c>
      <c r="LK31" s="522">
        <f t="shared" si="728"/>
        <v>149</v>
      </c>
      <c r="LL31" s="522">
        <f t="shared" si="729"/>
        <v>160</v>
      </c>
      <c r="LM31" s="522">
        <f t="shared" si="730"/>
        <v>208</v>
      </c>
      <c r="LN31" s="522">
        <f t="shared" si="731"/>
        <v>209</v>
      </c>
      <c r="LO31" s="522">
        <f t="shared" si="732"/>
        <v>169</v>
      </c>
      <c r="LP31" s="522">
        <f t="shared" si="733"/>
        <v>201</v>
      </c>
      <c r="LQ31" s="522">
        <f t="shared" si="734"/>
        <v>259</v>
      </c>
      <c r="LR31" s="533">
        <v>44</v>
      </c>
      <c r="LS31" s="519">
        <v>63</v>
      </c>
      <c r="LT31" s="519">
        <v>73</v>
      </c>
      <c r="LU31" s="519">
        <v>82</v>
      </c>
      <c r="LV31" s="504">
        <v>111</v>
      </c>
      <c r="LW31" s="504">
        <v>111</v>
      </c>
      <c r="LX31" s="504">
        <v>82</v>
      </c>
      <c r="LY31" s="504">
        <v>82</v>
      </c>
      <c r="LZ31" s="504">
        <v>111</v>
      </c>
      <c r="MA31" s="533">
        <v>14</v>
      </c>
      <c r="MB31" s="504">
        <v>17</v>
      </c>
      <c r="MC31" s="504">
        <v>20</v>
      </c>
      <c r="MD31" s="504">
        <v>19</v>
      </c>
      <c r="ME31" s="504">
        <v>20</v>
      </c>
      <c r="MF31" s="504">
        <v>21</v>
      </c>
      <c r="MG31" s="504">
        <v>17</v>
      </c>
      <c r="MH31" s="504">
        <v>24</v>
      </c>
      <c r="MI31" s="504">
        <v>28</v>
      </c>
      <c r="MJ31" s="534">
        <f t="shared" si="735"/>
        <v>58</v>
      </c>
      <c r="MK31" s="522">
        <f t="shared" si="736"/>
        <v>80</v>
      </c>
      <c r="ML31" s="522">
        <f t="shared" si="737"/>
        <v>93</v>
      </c>
      <c r="MM31" s="522">
        <f t="shared" si="738"/>
        <v>101</v>
      </c>
      <c r="MN31" s="522">
        <f t="shared" si="739"/>
        <v>131</v>
      </c>
      <c r="MO31" s="522">
        <f t="shared" si="740"/>
        <v>132</v>
      </c>
      <c r="MP31" s="522">
        <f t="shared" si="741"/>
        <v>99</v>
      </c>
      <c r="MQ31" s="522">
        <f t="shared" si="742"/>
        <v>106</v>
      </c>
      <c r="MR31" s="522">
        <f t="shared" si="742"/>
        <v>139</v>
      </c>
      <c r="MS31" s="533">
        <v>1</v>
      </c>
      <c r="MT31" s="519">
        <v>0</v>
      </c>
      <c r="MU31" s="519">
        <v>2</v>
      </c>
      <c r="MV31" s="519">
        <v>5</v>
      </c>
      <c r="MW31" s="504">
        <v>2</v>
      </c>
      <c r="MX31" s="504">
        <v>2</v>
      </c>
      <c r="MY31" s="504">
        <v>5</v>
      </c>
      <c r="MZ31" s="504">
        <v>12</v>
      </c>
      <c r="NA31" s="504">
        <v>11</v>
      </c>
      <c r="NB31" s="533">
        <v>0</v>
      </c>
      <c r="NC31" s="504">
        <v>0</v>
      </c>
      <c r="ND31" s="504"/>
      <c r="NE31" s="504"/>
      <c r="NF31" s="504">
        <v>0</v>
      </c>
      <c r="NG31" s="504">
        <v>0</v>
      </c>
      <c r="NH31" s="504"/>
      <c r="NI31" s="504">
        <v>9</v>
      </c>
      <c r="NJ31" s="504">
        <v>6</v>
      </c>
      <c r="NK31" s="534">
        <f t="shared" si="743"/>
        <v>1</v>
      </c>
      <c r="NL31" s="522">
        <f t="shared" si="744"/>
        <v>0</v>
      </c>
      <c r="NM31" s="522">
        <f t="shared" si="745"/>
        <v>2</v>
      </c>
      <c r="NN31" s="522">
        <f t="shared" si="746"/>
        <v>5</v>
      </c>
      <c r="NO31" s="522">
        <f t="shared" si="747"/>
        <v>2</v>
      </c>
      <c r="NP31" s="522">
        <f t="shared" si="748"/>
        <v>2</v>
      </c>
      <c r="NQ31" s="522">
        <f t="shared" si="749"/>
        <v>5</v>
      </c>
      <c r="NR31" s="522">
        <f t="shared" si="750"/>
        <v>21</v>
      </c>
      <c r="NS31" s="522">
        <f t="shared" si="750"/>
        <v>17</v>
      </c>
      <c r="NT31" s="533">
        <v>21</v>
      </c>
      <c r="NU31" s="519">
        <v>34</v>
      </c>
      <c r="NV31" s="519">
        <v>43</v>
      </c>
      <c r="NW31" s="519">
        <v>39</v>
      </c>
      <c r="NX31" s="504">
        <v>56</v>
      </c>
      <c r="NY31" s="504">
        <v>60</v>
      </c>
      <c r="NZ31" s="504">
        <v>45</v>
      </c>
      <c r="OA31" s="504">
        <v>41</v>
      </c>
      <c r="OB31" s="522">
        <v>63</v>
      </c>
      <c r="OC31" s="533">
        <v>6</v>
      </c>
      <c r="OD31" s="504">
        <v>22</v>
      </c>
      <c r="OE31" s="504">
        <v>11</v>
      </c>
      <c r="OF31" s="504">
        <v>15</v>
      </c>
      <c r="OG31" s="504">
        <v>19</v>
      </c>
      <c r="OH31" s="504">
        <v>15</v>
      </c>
      <c r="OI31" s="504">
        <v>20</v>
      </c>
      <c r="OJ31" s="504">
        <v>33</v>
      </c>
      <c r="OK31" s="522">
        <v>40</v>
      </c>
      <c r="OL31" s="534">
        <f t="shared" si="751"/>
        <v>27</v>
      </c>
      <c r="OM31" s="522">
        <f t="shared" si="752"/>
        <v>56</v>
      </c>
      <c r="ON31" s="522">
        <f t="shared" si="753"/>
        <v>54</v>
      </c>
      <c r="OO31" s="522">
        <f t="shared" si="754"/>
        <v>54</v>
      </c>
      <c r="OP31" s="522">
        <f t="shared" si="755"/>
        <v>75</v>
      </c>
      <c r="OQ31" s="522">
        <f t="shared" si="756"/>
        <v>75</v>
      </c>
      <c r="OR31" s="522">
        <f t="shared" si="757"/>
        <v>65</v>
      </c>
      <c r="OS31" s="522">
        <f t="shared" si="758"/>
        <v>74</v>
      </c>
      <c r="OT31" s="522">
        <f t="shared" si="758"/>
        <v>103</v>
      </c>
    </row>
    <row r="32" spans="1:411" s="12" customFormat="1" x14ac:dyDescent="0.2">
      <c r="A32" s="11" t="s">
        <v>56</v>
      </c>
      <c r="B32" s="34">
        <f t="shared" si="573"/>
        <v>894</v>
      </c>
      <c r="C32" s="34">
        <f t="shared" si="574"/>
        <v>952</v>
      </c>
      <c r="D32" s="34">
        <f t="shared" si="575"/>
        <v>1064</v>
      </c>
      <c r="E32" s="34">
        <f t="shared" si="576"/>
        <v>1290</v>
      </c>
      <c r="F32" s="34">
        <f t="shared" si="577"/>
        <v>1693</v>
      </c>
      <c r="G32" s="34">
        <f t="shared" si="578"/>
        <v>2035</v>
      </c>
      <c r="H32" s="34">
        <f t="shared" si="579"/>
        <v>1650</v>
      </c>
      <c r="I32" s="34">
        <f t="shared" si="580"/>
        <v>2003</v>
      </c>
      <c r="J32" s="34">
        <f t="shared" si="581"/>
        <v>1899</v>
      </c>
      <c r="K32" s="34">
        <f t="shared" si="582"/>
        <v>1938</v>
      </c>
      <c r="L32" s="34">
        <f t="shared" si="583"/>
        <v>1969</v>
      </c>
      <c r="M32" s="35">
        <f t="shared" si="584"/>
        <v>1741</v>
      </c>
      <c r="N32" s="29">
        <f t="shared" si="585"/>
        <v>1967</v>
      </c>
      <c r="O32" s="29">
        <f t="shared" si="586"/>
        <v>1628</v>
      </c>
      <c r="P32" s="29">
        <f t="shared" si="587"/>
        <v>1756</v>
      </c>
      <c r="Q32" s="29">
        <f t="shared" si="588"/>
        <v>2056</v>
      </c>
      <c r="R32" s="29">
        <f t="shared" si="589"/>
        <v>2592</v>
      </c>
      <c r="S32" s="29">
        <f t="shared" si="590"/>
        <v>1917</v>
      </c>
      <c r="T32" s="29">
        <f t="shared" si="591"/>
        <v>2327</v>
      </c>
      <c r="U32" s="29">
        <f t="shared" si="592"/>
        <v>2122</v>
      </c>
      <c r="V32" s="29">
        <f t="shared" si="593"/>
        <v>2301</v>
      </c>
      <c r="W32" s="29">
        <f t="shared" si="594"/>
        <v>2142</v>
      </c>
      <c r="X32" s="35">
        <f t="shared" si="595"/>
        <v>2635</v>
      </c>
      <c r="Y32" s="29">
        <f t="shared" si="596"/>
        <v>2919</v>
      </c>
      <c r="Z32" s="29">
        <f t="shared" si="597"/>
        <v>2692</v>
      </c>
      <c r="AA32" s="29">
        <f t="shared" si="598"/>
        <v>3046</v>
      </c>
      <c r="AB32" s="29">
        <f t="shared" si="599"/>
        <v>3749</v>
      </c>
      <c r="AC32" s="29">
        <f t="shared" si="600"/>
        <v>4627</v>
      </c>
      <c r="AD32" s="29">
        <f t="shared" si="601"/>
        <v>3567</v>
      </c>
      <c r="AE32" s="29">
        <f t="shared" si="602"/>
        <v>4330</v>
      </c>
      <c r="AF32" s="29">
        <f t="shared" si="603"/>
        <v>4021</v>
      </c>
      <c r="AG32" s="29">
        <f t="shared" si="604"/>
        <v>4239</v>
      </c>
      <c r="AH32" s="29">
        <f t="shared" si="605"/>
        <v>4111</v>
      </c>
      <c r="AI32" s="42">
        <v>330</v>
      </c>
      <c r="AJ32" s="31">
        <v>352</v>
      </c>
      <c r="AK32" s="31">
        <v>450</v>
      </c>
      <c r="AL32" s="31">
        <v>544</v>
      </c>
      <c r="AM32" s="32">
        <v>627</v>
      </c>
      <c r="AN32" s="32">
        <v>761</v>
      </c>
      <c r="AO32" s="32">
        <v>636</v>
      </c>
      <c r="AP32" s="32">
        <v>793</v>
      </c>
      <c r="AQ32" s="32">
        <v>774</v>
      </c>
      <c r="AR32" s="32">
        <v>752</v>
      </c>
      <c r="AS32" s="32">
        <v>781</v>
      </c>
      <c r="AT32" s="42">
        <v>1598</v>
      </c>
      <c r="AU32" s="32">
        <v>1893</v>
      </c>
      <c r="AV32" s="32">
        <v>1130</v>
      </c>
      <c r="AW32" s="32">
        <v>1480</v>
      </c>
      <c r="AX32" s="32">
        <v>1672</v>
      </c>
      <c r="AY32" s="32">
        <v>2024</v>
      </c>
      <c r="AZ32" s="32">
        <v>1574</v>
      </c>
      <c r="BA32" s="32">
        <v>1788</v>
      </c>
      <c r="BB32" s="32">
        <v>1637</v>
      </c>
      <c r="BC32" s="32">
        <v>1788</v>
      </c>
      <c r="BD32" s="32">
        <v>1546</v>
      </c>
      <c r="BE32" s="33">
        <f t="shared" si="606"/>
        <v>1928</v>
      </c>
      <c r="BF32" s="30">
        <f t="shared" si="607"/>
        <v>2245</v>
      </c>
      <c r="BG32" s="30">
        <f t="shared" si="608"/>
        <v>1602</v>
      </c>
      <c r="BH32" s="30">
        <f t="shared" si="609"/>
        <v>2056</v>
      </c>
      <c r="BI32" s="30">
        <f t="shared" si="610"/>
        <v>2426</v>
      </c>
      <c r="BJ32" s="30">
        <f t="shared" si="611"/>
        <v>2899</v>
      </c>
      <c r="BK32" s="30">
        <f t="shared" si="612"/>
        <v>2210</v>
      </c>
      <c r="BL32" s="30">
        <f t="shared" si="613"/>
        <v>2581</v>
      </c>
      <c r="BM32" s="30">
        <f t="shared" si="614"/>
        <v>2411</v>
      </c>
      <c r="BN32" s="30">
        <f t="shared" si="615"/>
        <v>2540</v>
      </c>
      <c r="BO32" s="30">
        <f t="shared" si="615"/>
        <v>2327</v>
      </c>
      <c r="BP32" s="117">
        <f t="shared" si="616"/>
        <v>1598</v>
      </c>
      <c r="BQ32" s="118">
        <f t="shared" si="617"/>
        <v>1893</v>
      </c>
      <c r="BR32" s="118">
        <f t="shared" si="618"/>
        <v>1152</v>
      </c>
      <c r="BS32" s="118">
        <f t="shared" si="619"/>
        <v>1512</v>
      </c>
      <c r="BT32" s="118">
        <f t="shared" si="620"/>
        <v>1799</v>
      </c>
      <c r="BU32" s="118">
        <f t="shared" si="621"/>
        <v>2138</v>
      </c>
      <c r="BV32" s="118">
        <f t="shared" si="622"/>
        <v>1574</v>
      </c>
      <c r="BW32" s="118">
        <f t="shared" si="623"/>
        <v>1788</v>
      </c>
      <c r="BX32" s="118">
        <f t="shared" si="624"/>
        <v>1637</v>
      </c>
      <c r="BY32" s="118">
        <f t="shared" si="625"/>
        <v>1788</v>
      </c>
      <c r="BZ32" s="118">
        <f t="shared" si="626"/>
        <v>1546</v>
      </c>
      <c r="CA32" s="119">
        <f t="shared" si="627"/>
        <v>4.8424242424242427</v>
      </c>
      <c r="CB32" s="120">
        <f t="shared" si="628"/>
        <v>5.3778409090909092</v>
      </c>
      <c r="CC32" s="120">
        <f t="shared" si="629"/>
        <v>2.56</v>
      </c>
      <c r="CD32" s="120">
        <f t="shared" si="630"/>
        <v>2.7794117647058822</v>
      </c>
      <c r="CE32" s="120">
        <f t="shared" si="631"/>
        <v>2.869218500797448</v>
      </c>
      <c r="CF32" s="120">
        <f t="shared" si="632"/>
        <v>2.80946123521682</v>
      </c>
      <c r="CG32" s="120">
        <f t="shared" si="633"/>
        <v>2.4748427672955975</v>
      </c>
      <c r="CH32" s="120">
        <f t="shared" si="634"/>
        <v>2.2547288776796974</v>
      </c>
      <c r="CI32" s="120">
        <f t="shared" si="635"/>
        <v>2.1149870801033592</v>
      </c>
      <c r="CJ32" s="120">
        <f t="shared" si="636"/>
        <v>2.3776595744680851</v>
      </c>
      <c r="CK32" s="120">
        <f t="shared" si="636"/>
        <v>1.9795134443021767</v>
      </c>
      <c r="CL32" s="70" t="s">
        <v>36</v>
      </c>
      <c r="CM32" s="39" t="s">
        <v>36</v>
      </c>
      <c r="CN32" s="39" t="s">
        <v>36</v>
      </c>
      <c r="CO32" s="39" t="s">
        <v>36</v>
      </c>
      <c r="CP32" s="14" t="s">
        <v>36</v>
      </c>
      <c r="CQ32" s="14" t="s">
        <v>36</v>
      </c>
      <c r="CR32" s="14" t="s">
        <v>36</v>
      </c>
      <c r="CS32" s="14" t="s">
        <v>36</v>
      </c>
      <c r="CT32" s="14" t="s">
        <v>36</v>
      </c>
      <c r="CU32" s="14" t="s">
        <v>36</v>
      </c>
      <c r="CV32" s="14" t="s">
        <v>36</v>
      </c>
      <c r="CW32" s="42">
        <v>0</v>
      </c>
      <c r="CX32" s="32">
        <v>0</v>
      </c>
      <c r="CY32" s="32">
        <v>22</v>
      </c>
      <c r="CZ32" s="32">
        <v>32</v>
      </c>
      <c r="DA32" s="32">
        <v>127</v>
      </c>
      <c r="DB32" s="32">
        <v>114</v>
      </c>
      <c r="DC32" s="32"/>
      <c r="DD32" s="32"/>
      <c r="DE32" s="30"/>
      <c r="DF32" s="444"/>
      <c r="DG32" s="444"/>
      <c r="DH32" s="33">
        <f t="shared" si="637"/>
        <v>0</v>
      </c>
      <c r="DI32" s="30">
        <f t="shared" si="638"/>
        <v>0</v>
      </c>
      <c r="DJ32" s="30">
        <f t="shared" si="639"/>
        <v>22</v>
      </c>
      <c r="DK32" s="30">
        <f t="shared" si="640"/>
        <v>32</v>
      </c>
      <c r="DL32" s="30">
        <f t="shared" si="641"/>
        <v>127</v>
      </c>
      <c r="DM32" s="30">
        <f t="shared" si="642"/>
        <v>114</v>
      </c>
      <c r="DN32" s="30">
        <f t="shared" si="643"/>
        <v>0</v>
      </c>
      <c r="DO32" s="30">
        <f t="shared" si="644"/>
        <v>0</v>
      </c>
      <c r="DP32" s="30">
        <f t="shared" si="645"/>
        <v>0</v>
      </c>
      <c r="DQ32" s="30">
        <f t="shared" si="646"/>
        <v>0</v>
      </c>
      <c r="DR32" s="30">
        <f t="shared" si="646"/>
        <v>0</v>
      </c>
      <c r="DS32" s="461">
        <v>30</v>
      </c>
      <c r="DT32" s="444">
        <v>31</v>
      </c>
      <c r="DU32" s="462">
        <v>10</v>
      </c>
      <c r="DV32" s="462">
        <v>12</v>
      </c>
      <c r="DW32" s="468">
        <f t="shared" si="647"/>
        <v>40</v>
      </c>
      <c r="DX32" s="468">
        <f t="shared" si="647"/>
        <v>43</v>
      </c>
      <c r="DY32" s="461">
        <v>73</v>
      </c>
      <c r="DZ32" s="444">
        <v>38</v>
      </c>
      <c r="EA32" s="462">
        <v>292</v>
      </c>
      <c r="EB32" s="462">
        <v>294</v>
      </c>
      <c r="EC32" s="468">
        <f t="shared" si="648"/>
        <v>365</v>
      </c>
      <c r="ED32" s="468">
        <f t="shared" si="648"/>
        <v>332</v>
      </c>
      <c r="EE32" s="461">
        <v>173</v>
      </c>
      <c r="EF32" s="444">
        <v>184</v>
      </c>
      <c r="EG32" s="462">
        <v>4</v>
      </c>
      <c r="EH32" s="462">
        <v>3</v>
      </c>
      <c r="EI32" s="468">
        <f t="shared" si="649"/>
        <v>177</v>
      </c>
      <c r="EJ32" s="468">
        <f t="shared" si="649"/>
        <v>187</v>
      </c>
      <c r="EK32" s="461">
        <v>87</v>
      </c>
      <c r="EL32" s="444">
        <v>148</v>
      </c>
      <c r="EM32" s="462">
        <v>15</v>
      </c>
      <c r="EN32" s="462">
        <v>26</v>
      </c>
      <c r="EO32" s="468">
        <f t="shared" si="650"/>
        <v>102</v>
      </c>
      <c r="EP32" s="468">
        <f t="shared" si="650"/>
        <v>174</v>
      </c>
      <c r="EQ32" s="461">
        <v>58</v>
      </c>
      <c r="ER32" s="444">
        <v>52</v>
      </c>
      <c r="ES32" s="462">
        <v>69</v>
      </c>
      <c r="ET32" s="462">
        <v>76</v>
      </c>
      <c r="EU32" s="468">
        <f t="shared" si="651"/>
        <v>127</v>
      </c>
      <c r="EV32" s="468">
        <f t="shared" si="651"/>
        <v>128</v>
      </c>
      <c r="EW32" s="461">
        <v>78</v>
      </c>
      <c r="EX32" s="444">
        <v>107</v>
      </c>
      <c r="EY32" s="462">
        <v>36</v>
      </c>
      <c r="EZ32" s="462">
        <v>24</v>
      </c>
      <c r="FA32" s="468">
        <f t="shared" si="652"/>
        <v>114</v>
      </c>
      <c r="FB32" s="468">
        <f t="shared" si="652"/>
        <v>131</v>
      </c>
      <c r="FC32" s="461">
        <v>9</v>
      </c>
      <c r="FD32" s="444">
        <v>2</v>
      </c>
      <c r="FE32" s="462">
        <v>15</v>
      </c>
      <c r="FF32" s="462">
        <v>20</v>
      </c>
      <c r="FG32" s="468">
        <f t="shared" si="653"/>
        <v>24</v>
      </c>
      <c r="FH32" s="468">
        <f t="shared" si="654"/>
        <v>22</v>
      </c>
      <c r="FI32" s="461">
        <v>168</v>
      </c>
      <c r="FJ32" s="444">
        <v>153</v>
      </c>
      <c r="FK32" s="462">
        <v>28</v>
      </c>
      <c r="FL32" s="462">
        <v>29</v>
      </c>
      <c r="FM32" s="468">
        <f t="shared" si="655"/>
        <v>196</v>
      </c>
      <c r="FN32" s="468">
        <f t="shared" si="655"/>
        <v>182</v>
      </c>
      <c r="FO32" s="461"/>
      <c r="FP32" s="444"/>
      <c r="FQ32" s="462"/>
      <c r="FR32" s="462"/>
      <c r="FS32" s="468">
        <f t="shared" si="656"/>
        <v>0</v>
      </c>
      <c r="FT32" s="468">
        <f t="shared" si="656"/>
        <v>0</v>
      </c>
      <c r="FU32" s="461">
        <v>437</v>
      </c>
      <c r="FV32" s="444">
        <v>401</v>
      </c>
      <c r="FW32" s="462">
        <v>39</v>
      </c>
      <c r="FX32" s="462">
        <v>106</v>
      </c>
      <c r="FY32" s="468">
        <f t="shared" si="657"/>
        <v>476</v>
      </c>
      <c r="FZ32" s="468">
        <f t="shared" si="657"/>
        <v>507</v>
      </c>
      <c r="GA32" s="461">
        <v>71</v>
      </c>
      <c r="GB32" s="444">
        <v>68</v>
      </c>
      <c r="GC32" s="462">
        <v>4</v>
      </c>
      <c r="GD32" s="462">
        <v>1</v>
      </c>
      <c r="GE32" s="468">
        <f t="shared" si="658"/>
        <v>75</v>
      </c>
      <c r="GF32" s="468">
        <f t="shared" si="658"/>
        <v>69</v>
      </c>
      <c r="GG32" s="461">
        <v>2</v>
      </c>
      <c r="GH32" s="444">
        <v>4</v>
      </c>
      <c r="GI32" s="462">
        <v>1</v>
      </c>
      <c r="GJ32" s="462">
        <v>5</v>
      </c>
      <c r="GK32" s="327">
        <f t="shared" si="659"/>
        <v>3</v>
      </c>
      <c r="GL32" s="327">
        <f t="shared" si="659"/>
        <v>9</v>
      </c>
      <c r="GM32" s="533">
        <v>92</v>
      </c>
      <c r="GN32" s="519">
        <v>113</v>
      </c>
      <c r="GO32" s="519">
        <v>110</v>
      </c>
      <c r="GP32" s="519">
        <v>101</v>
      </c>
      <c r="GQ32" s="504">
        <v>125</v>
      </c>
      <c r="GR32" s="504">
        <v>176</v>
      </c>
      <c r="GS32" s="504">
        <v>128</v>
      </c>
      <c r="GT32" s="504">
        <v>186</v>
      </c>
      <c r="GU32" s="504">
        <v>152</v>
      </c>
      <c r="GV32" s="533">
        <v>0</v>
      </c>
      <c r="GW32" s="504">
        <v>5</v>
      </c>
      <c r="GX32" s="504">
        <v>417</v>
      </c>
      <c r="GY32" s="504">
        <v>4</v>
      </c>
      <c r="GZ32" s="504">
        <v>0</v>
      </c>
      <c r="HA32" s="504">
        <v>13</v>
      </c>
      <c r="HB32" s="504">
        <v>9</v>
      </c>
      <c r="HC32" s="504">
        <v>10</v>
      </c>
      <c r="HD32" s="504">
        <v>2</v>
      </c>
      <c r="HE32" s="534">
        <f t="shared" si="660"/>
        <v>92</v>
      </c>
      <c r="HF32" s="522">
        <f t="shared" si="661"/>
        <v>118</v>
      </c>
      <c r="HG32" s="522">
        <f t="shared" si="662"/>
        <v>527</v>
      </c>
      <c r="HH32" s="522">
        <f t="shared" si="663"/>
        <v>105</v>
      </c>
      <c r="HI32" s="522">
        <f t="shared" si="664"/>
        <v>125</v>
      </c>
      <c r="HJ32" s="522">
        <f t="shared" si="665"/>
        <v>189</v>
      </c>
      <c r="HK32" s="522">
        <f t="shared" si="666"/>
        <v>137</v>
      </c>
      <c r="HL32" s="522">
        <f t="shared" si="667"/>
        <v>196</v>
      </c>
      <c r="HM32" s="522">
        <f t="shared" si="668"/>
        <v>154</v>
      </c>
      <c r="HN32" s="534">
        <f t="shared" si="669"/>
        <v>161</v>
      </c>
      <c r="HO32" s="523">
        <f t="shared" si="670"/>
        <v>139</v>
      </c>
      <c r="HP32" s="523">
        <f t="shared" si="671"/>
        <v>131</v>
      </c>
      <c r="HQ32" s="523">
        <f t="shared" si="672"/>
        <v>193</v>
      </c>
      <c r="HR32" s="535">
        <f t="shared" si="673"/>
        <v>342</v>
      </c>
      <c r="HS32" s="535">
        <f t="shared" si="674"/>
        <v>401</v>
      </c>
      <c r="HT32" s="535">
        <f t="shared" si="675"/>
        <v>282</v>
      </c>
      <c r="HU32" s="535">
        <f t="shared" si="676"/>
        <v>403</v>
      </c>
      <c r="HV32" s="535">
        <f t="shared" si="677"/>
        <v>408</v>
      </c>
      <c r="HW32" s="534">
        <f t="shared" si="678"/>
        <v>102</v>
      </c>
      <c r="HX32" s="522">
        <f t="shared" si="679"/>
        <v>9</v>
      </c>
      <c r="HY32" s="522">
        <f t="shared" si="680"/>
        <v>8</v>
      </c>
      <c r="HZ32" s="522">
        <f t="shared" si="681"/>
        <v>215</v>
      </c>
      <c r="IA32" s="522">
        <f t="shared" si="682"/>
        <v>230</v>
      </c>
      <c r="IB32" s="522">
        <f t="shared" si="683"/>
        <v>404</v>
      </c>
      <c r="IC32" s="522">
        <f t="shared" si="684"/>
        <v>311</v>
      </c>
      <c r="ID32" s="522">
        <f t="shared" si="421"/>
        <v>439</v>
      </c>
      <c r="IE32" s="522">
        <f t="shared" si="421"/>
        <v>464</v>
      </c>
      <c r="IF32" s="534">
        <f t="shared" si="685"/>
        <v>263</v>
      </c>
      <c r="IG32" s="522">
        <f t="shared" si="686"/>
        <v>148</v>
      </c>
      <c r="IH32" s="522">
        <f t="shared" si="687"/>
        <v>139</v>
      </c>
      <c r="II32" s="522">
        <f t="shared" si="688"/>
        <v>408</v>
      </c>
      <c r="IJ32" s="522">
        <f t="shared" si="689"/>
        <v>572</v>
      </c>
      <c r="IK32" s="522">
        <f t="shared" si="690"/>
        <v>805</v>
      </c>
      <c r="IL32" s="522">
        <f t="shared" si="691"/>
        <v>593</v>
      </c>
      <c r="IM32" s="522">
        <f t="shared" si="692"/>
        <v>842</v>
      </c>
      <c r="IN32" s="522">
        <f t="shared" si="693"/>
        <v>872</v>
      </c>
      <c r="IO32" s="533">
        <v>103</v>
      </c>
      <c r="IP32" s="519">
        <v>79</v>
      </c>
      <c r="IQ32" s="519">
        <v>61</v>
      </c>
      <c r="IR32" s="519">
        <v>110</v>
      </c>
      <c r="IS32" s="504">
        <v>278</v>
      </c>
      <c r="IT32" s="504">
        <v>315</v>
      </c>
      <c r="IU32" s="504">
        <v>211</v>
      </c>
      <c r="IV32" s="504">
        <v>309</v>
      </c>
      <c r="IW32" s="504">
        <v>313</v>
      </c>
      <c r="IX32" s="533">
        <v>11</v>
      </c>
      <c r="IY32" s="504">
        <v>5</v>
      </c>
      <c r="IZ32" s="504">
        <v>8</v>
      </c>
      <c r="JA32" s="504">
        <v>212</v>
      </c>
      <c r="JB32" s="504">
        <v>228</v>
      </c>
      <c r="JC32" s="504">
        <v>363</v>
      </c>
      <c r="JD32" s="504">
        <v>281</v>
      </c>
      <c r="JE32" s="504">
        <v>274</v>
      </c>
      <c r="JF32" s="504">
        <v>347</v>
      </c>
      <c r="JG32" s="534">
        <f t="shared" si="694"/>
        <v>114</v>
      </c>
      <c r="JH32" s="522">
        <f t="shared" si="695"/>
        <v>84</v>
      </c>
      <c r="JI32" s="522">
        <f t="shared" si="696"/>
        <v>69</v>
      </c>
      <c r="JJ32" s="522">
        <f t="shared" si="697"/>
        <v>322</v>
      </c>
      <c r="JK32" s="522">
        <f t="shared" si="698"/>
        <v>506</v>
      </c>
      <c r="JL32" s="522">
        <f t="shared" si="699"/>
        <v>678</v>
      </c>
      <c r="JM32" s="522">
        <f t="shared" si="700"/>
        <v>492</v>
      </c>
      <c r="JN32" s="522">
        <f t="shared" si="701"/>
        <v>583</v>
      </c>
      <c r="JO32" s="522">
        <f t="shared" si="701"/>
        <v>660</v>
      </c>
      <c r="JP32" s="533">
        <v>58</v>
      </c>
      <c r="JQ32" s="519">
        <v>60</v>
      </c>
      <c r="JR32" s="519">
        <v>70</v>
      </c>
      <c r="JS32" s="519">
        <v>83</v>
      </c>
      <c r="JT32" s="504">
        <v>64</v>
      </c>
      <c r="JU32" s="504">
        <v>86</v>
      </c>
      <c r="JV32" s="504">
        <v>71</v>
      </c>
      <c r="JW32" s="504">
        <v>94</v>
      </c>
      <c r="JX32" s="504">
        <v>95</v>
      </c>
      <c r="JY32" s="533">
        <v>91</v>
      </c>
      <c r="JZ32" s="504">
        <v>4</v>
      </c>
      <c r="KA32" s="504"/>
      <c r="KB32" s="504">
        <v>3</v>
      </c>
      <c r="KC32" s="504">
        <v>2</v>
      </c>
      <c r="KD32" s="504">
        <v>41</v>
      </c>
      <c r="KE32" s="504">
        <v>30</v>
      </c>
      <c r="KF32" s="504">
        <v>165</v>
      </c>
      <c r="KG32" s="504">
        <v>117</v>
      </c>
      <c r="KH32" s="534">
        <f t="shared" si="702"/>
        <v>149</v>
      </c>
      <c r="KI32" s="522">
        <f t="shared" si="703"/>
        <v>64</v>
      </c>
      <c r="KJ32" s="522">
        <f t="shared" si="704"/>
        <v>70</v>
      </c>
      <c r="KK32" s="522">
        <f t="shared" si="705"/>
        <v>86</v>
      </c>
      <c r="KL32" s="522">
        <f t="shared" si="706"/>
        <v>66</v>
      </c>
      <c r="KM32" s="522">
        <f t="shared" si="707"/>
        <v>127</v>
      </c>
      <c r="KN32" s="522">
        <f t="shared" si="708"/>
        <v>101</v>
      </c>
      <c r="KO32" s="522">
        <f t="shared" si="709"/>
        <v>259</v>
      </c>
      <c r="KP32" s="522">
        <f t="shared" si="709"/>
        <v>212</v>
      </c>
      <c r="KQ32" s="534">
        <f t="shared" si="710"/>
        <v>311</v>
      </c>
      <c r="KR32" s="523">
        <f t="shared" si="711"/>
        <v>348</v>
      </c>
      <c r="KS32" s="523">
        <f t="shared" si="712"/>
        <v>373</v>
      </c>
      <c r="KT32" s="523">
        <f t="shared" si="713"/>
        <v>452</v>
      </c>
      <c r="KU32" s="535">
        <f t="shared" si="714"/>
        <v>599</v>
      </c>
      <c r="KV32" s="535">
        <f t="shared" si="715"/>
        <v>697</v>
      </c>
      <c r="KW32" s="535">
        <f t="shared" si="716"/>
        <v>604</v>
      </c>
      <c r="KX32" s="535">
        <f t="shared" si="717"/>
        <v>621</v>
      </c>
      <c r="KY32" s="535">
        <f t="shared" si="718"/>
        <v>565</v>
      </c>
      <c r="KZ32" s="534">
        <f t="shared" si="719"/>
        <v>41</v>
      </c>
      <c r="LA32" s="522">
        <f t="shared" si="720"/>
        <v>60</v>
      </c>
      <c r="LB32" s="522">
        <f t="shared" si="721"/>
        <v>51</v>
      </c>
      <c r="LC32" s="522">
        <f t="shared" si="722"/>
        <v>25</v>
      </c>
      <c r="LD32" s="522">
        <f t="shared" si="723"/>
        <v>27</v>
      </c>
      <c r="LE32" s="522">
        <f t="shared" si="724"/>
        <v>37</v>
      </c>
      <c r="LF32" s="522">
        <f t="shared" si="725"/>
        <v>23</v>
      </c>
      <c r="LG32" s="522">
        <f t="shared" si="423"/>
        <v>90</v>
      </c>
      <c r="LH32" s="522">
        <f t="shared" si="423"/>
        <v>19</v>
      </c>
      <c r="LI32" s="534">
        <f t="shared" si="726"/>
        <v>352</v>
      </c>
      <c r="LJ32" s="522">
        <f t="shared" si="727"/>
        <v>408</v>
      </c>
      <c r="LK32" s="522">
        <f t="shared" si="728"/>
        <v>424</v>
      </c>
      <c r="LL32" s="522">
        <f t="shared" si="729"/>
        <v>477</v>
      </c>
      <c r="LM32" s="522">
        <f t="shared" si="730"/>
        <v>626</v>
      </c>
      <c r="LN32" s="522">
        <f t="shared" si="731"/>
        <v>734</v>
      </c>
      <c r="LO32" s="522">
        <f t="shared" si="732"/>
        <v>627</v>
      </c>
      <c r="LP32" s="522">
        <f t="shared" si="733"/>
        <v>711</v>
      </c>
      <c r="LQ32" s="522">
        <f t="shared" si="734"/>
        <v>584</v>
      </c>
      <c r="LR32" s="533">
        <v>228</v>
      </c>
      <c r="LS32" s="519">
        <v>241</v>
      </c>
      <c r="LT32" s="519">
        <v>246</v>
      </c>
      <c r="LU32" s="519">
        <v>289</v>
      </c>
      <c r="LV32" s="504">
        <v>377</v>
      </c>
      <c r="LW32" s="504">
        <v>443</v>
      </c>
      <c r="LX32" s="504">
        <v>384</v>
      </c>
      <c r="LY32" s="504">
        <v>366</v>
      </c>
      <c r="LZ32" s="504">
        <v>321</v>
      </c>
      <c r="MA32" s="533">
        <v>32</v>
      </c>
      <c r="MB32" s="504">
        <v>33</v>
      </c>
      <c r="MC32" s="504">
        <v>34</v>
      </c>
      <c r="MD32" s="504">
        <v>20</v>
      </c>
      <c r="ME32" s="504">
        <v>22</v>
      </c>
      <c r="MF32" s="504">
        <v>31</v>
      </c>
      <c r="MG32" s="504">
        <v>20</v>
      </c>
      <c r="MH32" s="504">
        <v>86</v>
      </c>
      <c r="MI32" s="504">
        <v>17</v>
      </c>
      <c r="MJ32" s="534">
        <f t="shared" si="735"/>
        <v>260</v>
      </c>
      <c r="MK32" s="522">
        <f t="shared" si="736"/>
        <v>274</v>
      </c>
      <c r="ML32" s="522">
        <f t="shared" si="737"/>
        <v>280</v>
      </c>
      <c r="MM32" s="522">
        <f t="shared" si="738"/>
        <v>309</v>
      </c>
      <c r="MN32" s="522">
        <f t="shared" si="739"/>
        <v>399</v>
      </c>
      <c r="MO32" s="522">
        <f t="shared" si="740"/>
        <v>474</v>
      </c>
      <c r="MP32" s="522">
        <f t="shared" si="741"/>
        <v>404</v>
      </c>
      <c r="MQ32" s="522">
        <f t="shared" si="742"/>
        <v>452</v>
      </c>
      <c r="MR32" s="522">
        <f t="shared" si="742"/>
        <v>338</v>
      </c>
      <c r="MS32" s="533">
        <v>7</v>
      </c>
      <c r="MT32" s="519">
        <v>15</v>
      </c>
      <c r="MU32" s="519">
        <v>15</v>
      </c>
      <c r="MV32" s="519">
        <v>16</v>
      </c>
      <c r="MW32" s="504">
        <v>20</v>
      </c>
      <c r="MX32" s="504">
        <v>24</v>
      </c>
      <c r="MY32" s="504">
        <v>16</v>
      </c>
      <c r="MZ32" s="504">
        <v>52</v>
      </c>
      <c r="NA32" s="504">
        <v>53</v>
      </c>
      <c r="NB32" s="533">
        <v>0</v>
      </c>
      <c r="NC32" s="504">
        <v>14</v>
      </c>
      <c r="ND32" s="504"/>
      <c r="NE32" s="504"/>
      <c r="NF32" s="504">
        <v>0</v>
      </c>
      <c r="NG32" s="504">
        <v>0</v>
      </c>
      <c r="NH32" s="504"/>
      <c r="NI32" s="504">
        <v>1</v>
      </c>
      <c r="NJ32" s="504"/>
      <c r="NK32" s="534">
        <f t="shared" si="743"/>
        <v>7</v>
      </c>
      <c r="NL32" s="522">
        <f t="shared" si="744"/>
        <v>29</v>
      </c>
      <c r="NM32" s="522">
        <f t="shared" si="745"/>
        <v>15</v>
      </c>
      <c r="NN32" s="522">
        <f t="shared" si="746"/>
        <v>16</v>
      </c>
      <c r="NO32" s="522">
        <f t="shared" si="747"/>
        <v>20</v>
      </c>
      <c r="NP32" s="522">
        <f t="shared" si="748"/>
        <v>24</v>
      </c>
      <c r="NQ32" s="522">
        <f t="shared" si="749"/>
        <v>16</v>
      </c>
      <c r="NR32" s="522">
        <f t="shared" si="750"/>
        <v>53</v>
      </c>
      <c r="NS32" s="522">
        <f t="shared" si="750"/>
        <v>53</v>
      </c>
      <c r="NT32" s="533">
        <v>76</v>
      </c>
      <c r="NU32" s="519">
        <v>92</v>
      </c>
      <c r="NV32" s="519">
        <v>112</v>
      </c>
      <c r="NW32" s="519">
        <v>147</v>
      </c>
      <c r="NX32" s="504">
        <v>202</v>
      </c>
      <c r="NY32" s="504">
        <v>230</v>
      </c>
      <c r="NZ32" s="504">
        <v>204</v>
      </c>
      <c r="OA32" s="504">
        <v>203</v>
      </c>
      <c r="OB32" s="522">
        <v>191</v>
      </c>
      <c r="OC32" s="533">
        <v>9</v>
      </c>
      <c r="OD32" s="504">
        <v>13</v>
      </c>
      <c r="OE32" s="504">
        <v>17</v>
      </c>
      <c r="OF32" s="504">
        <v>5</v>
      </c>
      <c r="OG32" s="504">
        <v>5</v>
      </c>
      <c r="OH32" s="504">
        <v>6</v>
      </c>
      <c r="OI32" s="504">
        <v>3</v>
      </c>
      <c r="OJ32" s="504">
        <v>3</v>
      </c>
      <c r="OK32" s="522">
        <v>2</v>
      </c>
      <c r="OL32" s="534">
        <f t="shared" si="751"/>
        <v>85</v>
      </c>
      <c r="OM32" s="522">
        <f t="shared" si="752"/>
        <v>105</v>
      </c>
      <c r="ON32" s="522">
        <f t="shared" si="753"/>
        <v>129</v>
      </c>
      <c r="OO32" s="522">
        <f t="shared" si="754"/>
        <v>152</v>
      </c>
      <c r="OP32" s="522">
        <f t="shared" si="755"/>
        <v>207</v>
      </c>
      <c r="OQ32" s="522">
        <f t="shared" si="756"/>
        <v>236</v>
      </c>
      <c r="OR32" s="522">
        <f t="shared" si="757"/>
        <v>207</v>
      </c>
      <c r="OS32" s="522">
        <f t="shared" si="758"/>
        <v>206</v>
      </c>
      <c r="OT32" s="522">
        <f t="shared" si="758"/>
        <v>193</v>
      </c>
    </row>
    <row r="33" spans="1:411" s="12" customFormat="1" x14ac:dyDescent="0.2">
      <c r="A33" s="11" t="s">
        <v>59</v>
      </c>
      <c r="B33" s="34">
        <f t="shared" si="573"/>
        <v>1939</v>
      </c>
      <c r="C33" s="34">
        <f t="shared" si="574"/>
        <v>2053</v>
      </c>
      <c r="D33" s="34">
        <f t="shared" si="575"/>
        <v>2273</v>
      </c>
      <c r="E33" s="34">
        <f t="shared" si="576"/>
        <v>3177</v>
      </c>
      <c r="F33" s="34">
        <f t="shared" si="577"/>
        <v>3835</v>
      </c>
      <c r="G33" s="34">
        <f t="shared" si="578"/>
        <v>3884</v>
      </c>
      <c r="H33" s="34">
        <f t="shared" si="579"/>
        <v>4153</v>
      </c>
      <c r="I33" s="34">
        <f t="shared" si="580"/>
        <v>4267</v>
      </c>
      <c r="J33" s="34">
        <f t="shared" si="581"/>
        <v>4242</v>
      </c>
      <c r="K33" s="34">
        <f t="shared" si="582"/>
        <v>2793</v>
      </c>
      <c r="L33" s="34">
        <f t="shared" si="583"/>
        <v>2766</v>
      </c>
      <c r="M33" s="35">
        <f t="shared" si="584"/>
        <v>1117</v>
      </c>
      <c r="N33" s="29">
        <f t="shared" si="585"/>
        <v>1586</v>
      </c>
      <c r="O33" s="29">
        <f t="shared" si="586"/>
        <v>1549</v>
      </c>
      <c r="P33" s="29">
        <f t="shared" si="587"/>
        <v>2415</v>
      </c>
      <c r="Q33" s="29">
        <f t="shared" si="588"/>
        <v>2477</v>
      </c>
      <c r="R33" s="29">
        <f t="shared" si="589"/>
        <v>3279</v>
      </c>
      <c r="S33" s="29">
        <f t="shared" si="590"/>
        <v>3457</v>
      </c>
      <c r="T33" s="29">
        <f t="shared" si="591"/>
        <v>3731</v>
      </c>
      <c r="U33" s="29">
        <f t="shared" si="592"/>
        <v>3744</v>
      </c>
      <c r="V33" s="29">
        <f t="shared" si="593"/>
        <v>3410</v>
      </c>
      <c r="W33" s="29">
        <f t="shared" si="594"/>
        <v>2203</v>
      </c>
      <c r="X33" s="35">
        <f t="shared" si="595"/>
        <v>3056</v>
      </c>
      <c r="Y33" s="29">
        <f t="shared" si="596"/>
        <v>3639</v>
      </c>
      <c r="Z33" s="29">
        <f t="shared" si="597"/>
        <v>3822</v>
      </c>
      <c r="AA33" s="29">
        <f t="shared" si="598"/>
        <v>5592</v>
      </c>
      <c r="AB33" s="29">
        <f t="shared" si="599"/>
        <v>6312</v>
      </c>
      <c r="AC33" s="29">
        <f t="shared" si="600"/>
        <v>7163</v>
      </c>
      <c r="AD33" s="29">
        <f t="shared" si="601"/>
        <v>7610</v>
      </c>
      <c r="AE33" s="29">
        <f t="shared" si="602"/>
        <v>7998</v>
      </c>
      <c r="AF33" s="29">
        <f t="shared" si="603"/>
        <v>7986</v>
      </c>
      <c r="AG33" s="29">
        <f t="shared" si="604"/>
        <v>6203</v>
      </c>
      <c r="AH33" s="29">
        <f t="shared" si="605"/>
        <v>4969</v>
      </c>
      <c r="AI33" s="42">
        <v>727</v>
      </c>
      <c r="AJ33" s="31">
        <v>760</v>
      </c>
      <c r="AK33" s="31">
        <v>787</v>
      </c>
      <c r="AL33" s="31">
        <v>1022</v>
      </c>
      <c r="AM33" s="32">
        <v>1074</v>
      </c>
      <c r="AN33" s="32">
        <v>1067</v>
      </c>
      <c r="AO33" s="32">
        <v>1149</v>
      </c>
      <c r="AP33" s="32">
        <v>1287</v>
      </c>
      <c r="AQ33" s="32">
        <v>1271</v>
      </c>
      <c r="AR33" s="32">
        <v>884</v>
      </c>
      <c r="AS33" s="32">
        <v>875</v>
      </c>
      <c r="AT33" s="42">
        <v>972</v>
      </c>
      <c r="AU33" s="32">
        <v>1311</v>
      </c>
      <c r="AV33" s="32">
        <v>1078</v>
      </c>
      <c r="AW33" s="32">
        <v>1736</v>
      </c>
      <c r="AX33" s="32">
        <v>2089</v>
      </c>
      <c r="AY33" s="32">
        <v>2641</v>
      </c>
      <c r="AZ33" s="32">
        <v>2729</v>
      </c>
      <c r="BA33" s="32">
        <v>3026</v>
      </c>
      <c r="BB33" s="32">
        <v>3109</v>
      </c>
      <c r="BC33" s="32">
        <v>3026</v>
      </c>
      <c r="BD33" s="32">
        <v>1785</v>
      </c>
      <c r="BE33" s="33">
        <f t="shared" si="606"/>
        <v>1708</v>
      </c>
      <c r="BF33" s="30">
        <f t="shared" si="607"/>
        <v>2086</v>
      </c>
      <c r="BG33" s="30">
        <f t="shared" si="608"/>
        <v>2108</v>
      </c>
      <c r="BH33" s="30">
        <f t="shared" si="609"/>
        <v>3061</v>
      </c>
      <c r="BI33" s="30">
        <f t="shared" si="610"/>
        <v>3165</v>
      </c>
      <c r="BJ33" s="30">
        <f t="shared" si="611"/>
        <v>3713</v>
      </c>
      <c r="BK33" s="30">
        <f t="shared" si="612"/>
        <v>3878</v>
      </c>
      <c r="BL33" s="30">
        <f t="shared" si="613"/>
        <v>4313</v>
      </c>
      <c r="BM33" s="30">
        <f t="shared" si="614"/>
        <v>4380</v>
      </c>
      <c r="BN33" s="30">
        <f t="shared" si="615"/>
        <v>3916</v>
      </c>
      <c r="BO33" s="30">
        <f t="shared" si="615"/>
        <v>2664</v>
      </c>
      <c r="BP33" s="117">
        <f t="shared" si="616"/>
        <v>981</v>
      </c>
      <c r="BQ33" s="118">
        <f t="shared" si="617"/>
        <v>1326</v>
      </c>
      <c r="BR33" s="118">
        <f t="shared" si="618"/>
        <v>1321</v>
      </c>
      <c r="BS33" s="118">
        <f t="shared" si="619"/>
        <v>2039</v>
      </c>
      <c r="BT33" s="118">
        <f t="shared" si="620"/>
        <v>2091</v>
      </c>
      <c r="BU33" s="118">
        <f t="shared" si="621"/>
        <v>2646</v>
      </c>
      <c r="BV33" s="118">
        <f t="shared" si="622"/>
        <v>2729</v>
      </c>
      <c r="BW33" s="118">
        <f t="shared" si="623"/>
        <v>3026</v>
      </c>
      <c r="BX33" s="118">
        <f t="shared" si="624"/>
        <v>3109</v>
      </c>
      <c r="BY33" s="118">
        <f t="shared" si="625"/>
        <v>3032</v>
      </c>
      <c r="BZ33" s="118">
        <f t="shared" si="626"/>
        <v>1789</v>
      </c>
      <c r="CA33" s="119">
        <f t="shared" si="627"/>
        <v>1.3493810178817056</v>
      </c>
      <c r="CB33" s="120">
        <f t="shared" si="628"/>
        <v>1.7447368421052631</v>
      </c>
      <c r="CC33" s="120">
        <f t="shared" si="629"/>
        <v>1.6785260482846251</v>
      </c>
      <c r="CD33" s="120">
        <f t="shared" si="630"/>
        <v>1.9951076320939334</v>
      </c>
      <c r="CE33" s="120">
        <f t="shared" si="631"/>
        <v>1.946927374301676</v>
      </c>
      <c r="CF33" s="120">
        <f t="shared" si="632"/>
        <v>2.4798500468603559</v>
      </c>
      <c r="CG33" s="120">
        <f t="shared" si="633"/>
        <v>2.3751087902523933</v>
      </c>
      <c r="CH33" s="120">
        <f t="shared" si="634"/>
        <v>2.351204351204351</v>
      </c>
      <c r="CI33" s="120">
        <f t="shared" si="635"/>
        <v>2.4461054287962236</v>
      </c>
      <c r="CJ33" s="120">
        <f t="shared" si="636"/>
        <v>3.429864253393665</v>
      </c>
      <c r="CK33" s="120">
        <f t="shared" si="636"/>
        <v>2.0445714285714285</v>
      </c>
      <c r="CL33" s="70" t="s">
        <v>36</v>
      </c>
      <c r="CM33" s="39" t="s">
        <v>36</v>
      </c>
      <c r="CN33" s="39" t="s">
        <v>36</v>
      </c>
      <c r="CO33" s="39" t="s">
        <v>36</v>
      </c>
      <c r="CP33" s="14" t="s">
        <v>36</v>
      </c>
      <c r="CQ33" s="14" t="s">
        <v>36</v>
      </c>
      <c r="CR33" s="14" t="s">
        <v>36</v>
      </c>
      <c r="CS33" s="14" t="s">
        <v>36</v>
      </c>
      <c r="CT33" s="14" t="s">
        <v>36</v>
      </c>
      <c r="CU33" s="14" t="s">
        <v>36</v>
      </c>
      <c r="CV33" s="14" t="s">
        <v>36</v>
      </c>
      <c r="CW33" s="42">
        <v>9</v>
      </c>
      <c r="CX33" s="32">
        <v>15</v>
      </c>
      <c r="CY33" s="32">
        <v>243</v>
      </c>
      <c r="CZ33" s="32">
        <v>303</v>
      </c>
      <c r="DA33" s="32">
        <v>2</v>
      </c>
      <c r="DB33" s="32">
        <v>5</v>
      </c>
      <c r="DC33" s="32"/>
      <c r="DD33" s="32"/>
      <c r="DE33" s="30"/>
      <c r="DF33" s="444">
        <v>6</v>
      </c>
      <c r="DG33" s="444">
        <v>4</v>
      </c>
      <c r="DH33" s="33">
        <f t="shared" si="637"/>
        <v>9</v>
      </c>
      <c r="DI33" s="30">
        <f t="shared" si="638"/>
        <v>15</v>
      </c>
      <c r="DJ33" s="30">
        <f t="shared" si="639"/>
        <v>243</v>
      </c>
      <c r="DK33" s="30">
        <f t="shared" si="640"/>
        <v>303</v>
      </c>
      <c r="DL33" s="30">
        <f t="shared" si="641"/>
        <v>2</v>
      </c>
      <c r="DM33" s="30">
        <f t="shared" si="642"/>
        <v>5</v>
      </c>
      <c r="DN33" s="30">
        <f t="shared" si="643"/>
        <v>0</v>
      </c>
      <c r="DO33" s="30">
        <f t="shared" si="644"/>
        <v>0</v>
      </c>
      <c r="DP33" s="30">
        <f t="shared" si="645"/>
        <v>0</v>
      </c>
      <c r="DQ33" s="30">
        <f t="shared" si="646"/>
        <v>6</v>
      </c>
      <c r="DR33" s="30">
        <f t="shared" si="646"/>
        <v>4</v>
      </c>
      <c r="DS33" s="461">
        <v>53</v>
      </c>
      <c r="DT33" s="444">
        <v>45</v>
      </c>
      <c r="DU33" s="462">
        <v>8</v>
      </c>
      <c r="DV33" s="462">
        <v>3</v>
      </c>
      <c r="DW33" s="468">
        <f t="shared" si="647"/>
        <v>61</v>
      </c>
      <c r="DX33" s="468">
        <f t="shared" si="647"/>
        <v>48</v>
      </c>
      <c r="DY33" s="461">
        <v>207</v>
      </c>
      <c r="DZ33" s="444">
        <v>208</v>
      </c>
      <c r="EA33" s="462">
        <v>206</v>
      </c>
      <c r="EB33" s="462">
        <v>147</v>
      </c>
      <c r="EC33" s="468">
        <f t="shared" si="648"/>
        <v>413</v>
      </c>
      <c r="ED33" s="468">
        <f t="shared" si="648"/>
        <v>355</v>
      </c>
      <c r="EE33" s="461">
        <v>321</v>
      </c>
      <c r="EF33" s="444">
        <v>303</v>
      </c>
      <c r="EG33" s="462">
        <v>3</v>
      </c>
      <c r="EH33" s="462">
        <v>22</v>
      </c>
      <c r="EI33" s="468">
        <f t="shared" si="649"/>
        <v>324</v>
      </c>
      <c r="EJ33" s="468">
        <f t="shared" si="649"/>
        <v>325</v>
      </c>
      <c r="EK33" s="461">
        <v>157</v>
      </c>
      <c r="EL33" s="444">
        <v>173</v>
      </c>
      <c r="EM33" s="462">
        <v>6</v>
      </c>
      <c r="EN33" s="462">
        <v>4</v>
      </c>
      <c r="EO33" s="468">
        <f t="shared" si="650"/>
        <v>163</v>
      </c>
      <c r="EP33" s="468">
        <f t="shared" si="650"/>
        <v>177</v>
      </c>
      <c r="EQ33" s="461">
        <v>136</v>
      </c>
      <c r="ER33" s="444">
        <v>144</v>
      </c>
      <c r="ES33" s="462">
        <v>3</v>
      </c>
      <c r="ET33" s="462">
        <v>4</v>
      </c>
      <c r="EU33" s="468">
        <f t="shared" si="651"/>
        <v>139</v>
      </c>
      <c r="EV33" s="468">
        <f t="shared" si="651"/>
        <v>148</v>
      </c>
      <c r="EW33" s="461">
        <v>115</v>
      </c>
      <c r="EX33" s="444">
        <v>88</v>
      </c>
      <c r="EY33" s="462">
        <v>33</v>
      </c>
      <c r="EZ33" s="462">
        <v>37</v>
      </c>
      <c r="FA33" s="468">
        <f t="shared" si="652"/>
        <v>148</v>
      </c>
      <c r="FB33" s="468">
        <f t="shared" si="652"/>
        <v>125</v>
      </c>
      <c r="FC33" s="461">
        <v>8</v>
      </c>
      <c r="FD33" s="444">
        <v>12</v>
      </c>
      <c r="FE33" s="462"/>
      <c r="FF33" s="462"/>
      <c r="FG33" s="468">
        <f t="shared" si="653"/>
        <v>8</v>
      </c>
      <c r="FH33" s="468">
        <f t="shared" si="654"/>
        <v>12</v>
      </c>
      <c r="FI33" s="461">
        <v>239</v>
      </c>
      <c r="FJ33" s="444">
        <v>244</v>
      </c>
      <c r="FK33" s="462">
        <v>31</v>
      </c>
      <c r="FL33" s="462">
        <v>102</v>
      </c>
      <c r="FM33" s="468">
        <f t="shared" si="655"/>
        <v>270</v>
      </c>
      <c r="FN33" s="468">
        <f t="shared" si="655"/>
        <v>346</v>
      </c>
      <c r="FO33" s="461">
        <v>35</v>
      </c>
      <c r="FP33" s="444">
        <v>22</v>
      </c>
      <c r="FQ33" s="462">
        <v>7</v>
      </c>
      <c r="FR33" s="462">
        <v>17</v>
      </c>
      <c r="FS33" s="468">
        <f t="shared" si="656"/>
        <v>42</v>
      </c>
      <c r="FT33" s="468">
        <f t="shared" si="656"/>
        <v>39</v>
      </c>
      <c r="FU33" s="461">
        <v>455</v>
      </c>
      <c r="FV33" s="444">
        <v>455</v>
      </c>
      <c r="FW33" s="462">
        <v>56</v>
      </c>
      <c r="FX33" s="462">
        <v>48</v>
      </c>
      <c r="FY33" s="468">
        <f t="shared" si="657"/>
        <v>511</v>
      </c>
      <c r="FZ33" s="468">
        <f t="shared" si="657"/>
        <v>503</v>
      </c>
      <c r="GA33" s="461">
        <v>174</v>
      </c>
      <c r="GB33" s="444">
        <v>185</v>
      </c>
      <c r="GC33" s="462">
        <v>16</v>
      </c>
      <c r="GD33" s="462">
        <v>27</v>
      </c>
      <c r="GE33" s="468">
        <f t="shared" si="658"/>
        <v>190</v>
      </c>
      <c r="GF33" s="468">
        <f t="shared" si="658"/>
        <v>212</v>
      </c>
      <c r="GG33" s="461">
        <v>9</v>
      </c>
      <c r="GH33" s="444">
        <v>12</v>
      </c>
      <c r="GI33" s="462">
        <v>9</v>
      </c>
      <c r="GJ33" s="462">
        <v>3</v>
      </c>
      <c r="GK33" s="327">
        <f t="shared" si="659"/>
        <v>18</v>
      </c>
      <c r="GL33" s="327">
        <f t="shared" si="659"/>
        <v>15</v>
      </c>
      <c r="GM33" s="533">
        <v>128</v>
      </c>
      <c r="GN33" s="519">
        <v>125</v>
      </c>
      <c r="GO33" s="519">
        <v>194</v>
      </c>
      <c r="GP33" s="519">
        <v>212</v>
      </c>
      <c r="GQ33" s="504">
        <v>355</v>
      </c>
      <c r="GR33" s="504">
        <v>289</v>
      </c>
      <c r="GS33" s="504">
        <v>332</v>
      </c>
      <c r="GT33" s="504">
        <v>369</v>
      </c>
      <c r="GU33" s="504">
        <v>365</v>
      </c>
      <c r="GV33" s="533">
        <v>0</v>
      </c>
      <c r="GW33" s="504"/>
      <c r="GX33" s="504">
        <v>1</v>
      </c>
      <c r="GY33" s="504">
        <v>12</v>
      </c>
      <c r="GZ33" s="504">
        <v>8</v>
      </c>
      <c r="HA33" s="504">
        <v>10</v>
      </c>
      <c r="HB33" s="504">
        <v>13</v>
      </c>
      <c r="HC33" s="504"/>
      <c r="HD33" s="504">
        <v>3</v>
      </c>
      <c r="HE33" s="534">
        <f t="shared" si="660"/>
        <v>128</v>
      </c>
      <c r="HF33" s="522">
        <f t="shared" si="661"/>
        <v>125</v>
      </c>
      <c r="HG33" s="522">
        <f t="shared" si="662"/>
        <v>195</v>
      </c>
      <c r="HH33" s="522">
        <f t="shared" si="663"/>
        <v>224</v>
      </c>
      <c r="HI33" s="522">
        <f t="shared" si="664"/>
        <v>363</v>
      </c>
      <c r="HJ33" s="522">
        <f t="shared" si="665"/>
        <v>299</v>
      </c>
      <c r="HK33" s="522">
        <f t="shared" si="666"/>
        <v>345</v>
      </c>
      <c r="HL33" s="522">
        <f t="shared" si="667"/>
        <v>369</v>
      </c>
      <c r="HM33" s="522">
        <f t="shared" si="668"/>
        <v>368</v>
      </c>
      <c r="HN33" s="534">
        <f t="shared" si="669"/>
        <v>435</v>
      </c>
      <c r="HO33" s="523">
        <f t="shared" si="670"/>
        <v>455</v>
      </c>
      <c r="HP33" s="523">
        <f t="shared" si="671"/>
        <v>542</v>
      </c>
      <c r="HQ33" s="523">
        <f t="shared" si="672"/>
        <v>931</v>
      </c>
      <c r="HR33" s="535">
        <f t="shared" si="673"/>
        <v>1114</v>
      </c>
      <c r="HS33" s="535">
        <f t="shared" si="674"/>
        <v>1191</v>
      </c>
      <c r="HT33" s="535">
        <f t="shared" si="675"/>
        <v>1207</v>
      </c>
      <c r="HU33" s="535">
        <f t="shared" si="676"/>
        <v>1159</v>
      </c>
      <c r="HV33" s="535">
        <f t="shared" si="677"/>
        <v>1176</v>
      </c>
      <c r="HW33" s="534">
        <f t="shared" si="678"/>
        <v>62</v>
      </c>
      <c r="HX33" s="522">
        <f t="shared" si="679"/>
        <v>74</v>
      </c>
      <c r="HY33" s="522">
        <f t="shared" si="680"/>
        <v>129</v>
      </c>
      <c r="HZ33" s="522">
        <f t="shared" si="681"/>
        <v>189</v>
      </c>
      <c r="IA33" s="522">
        <f t="shared" si="682"/>
        <v>125</v>
      </c>
      <c r="IB33" s="522">
        <f t="shared" si="683"/>
        <v>347</v>
      </c>
      <c r="IC33" s="522">
        <f t="shared" si="684"/>
        <v>377</v>
      </c>
      <c r="ID33" s="522">
        <f t="shared" si="421"/>
        <v>376</v>
      </c>
      <c r="IE33" s="522">
        <f t="shared" si="421"/>
        <v>203</v>
      </c>
      <c r="IF33" s="534">
        <f t="shared" si="685"/>
        <v>497</v>
      </c>
      <c r="IG33" s="522">
        <f t="shared" si="686"/>
        <v>529</v>
      </c>
      <c r="IH33" s="522">
        <f t="shared" si="687"/>
        <v>671</v>
      </c>
      <c r="II33" s="522">
        <f t="shared" si="688"/>
        <v>1120</v>
      </c>
      <c r="IJ33" s="522">
        <f t="shared" si="689"/>
        <v>1239</v>
      </c>
      <c r="IK33" s="522">
        <f t="shared" si="690"/>
        <v>1538</v>
      </c>
      <c r="IL33" s="522">
        <f t="shared" si="691"/>
        <v>1584</v>
      </c>
      <c r="IM33" s="522">
        <f t="shared" si="692"/>
        <v>1535</v>
      </c>
      <c r="IN33" s="522">
        <f t="shared" si="693"/>
        <v>1379</v>
      </c>
      <c r="IO33" s="533">
        <v>253</v>
      </c>
      <c r="IP33" s="519">
        <v>319</v>
      </c>
      <c r="IQ33" s="519">
        <v>328</v>
      </c>
      <c r="IR33" s="519">
        <v>576</v>
      </c>
      <c r="IS33" s="504">
        <v>761</v>
      </c>
      <c r="IT33" s="504">
        <v>850</v>
      </c>
      <c r="IU33" s="504">
        <v>907</v>
      </c>
      <c r="IV33" s="504">
        <v>853</v>
      </c>
      <c r="IW33" s="504">
        <v>839</v>
      </c>
      <c r="IX33" s="533">
        <v>29</v>
      </c>
      <c r="IY33" s="504">
        <v>28</v>
      </c>
      <c r="IZ33" s="504">
        <v>28</v>
      </c>
      <c r="JA33" s="504">
        <v>40</v>
      </c>
      <c r="JB33" s="504">
        <v>75</v>
      </c>
      <c r="JC33" s="504">
        <v>156</v>
      </c>
      <c r="JD33" s="504">
        <v>181</v>
      </c>
      <c r="JE33" s="504">
        <v>195</v>
      </c>
      <c r="JF33" s="504">
        <v>171</v>
      </c>
      <c r="JG33" s="534">
        <f t="shared" si="694"/>
        <v>282</v>
      </c>
      <c r="JH33" s="522">
        <f t="shared" si="695"/>
        <v>347</v>
      </c>
      <c r="JI33" s="522">
        <f t="shared" si="696"/>
        <v>356</v>
      </c>
      <c r="JJ33" s="522">
        <f t="shared" si="697"/>
        <v>616</v>
      </c>
      <c r="JK33" s="522">
        <f t="shared" si="698"/>
        <v>836</v>
      </c>
      <c r="JL33" s="522">
        <f t="shared" si="699"/>
        <v>1006</v>
      </c>
      <c r="JM33" s="522">
        <f t="shared" si="700"/>
        <v>1088</v>
      </c>
      <c r="JN33" s="522">
        <f t="shared" si="701"/>
        <v>1048</v>
      </c>
      <c r="JO33" s="522">
        <f t="shared" si="701"/>
        <v>1010</v>
      </c>
      <c r="JP33" s="533">
        <v>182</v>
      </c>
      <c r="JQ33" s="519">
        <v>136</v>
      </c>
      <c r="JR33" s="519">
        <v>214</v>
      </c>
      <c r="JS33" s="519">
        <v>355</v>
      </c>
      <c r="JT33" s="504">
        <v>353</v>
      </c>
      <c r="JU33" s="504">
        <v>341</v>
      </c>
      <c r="JV33" s="504">
        <v>300</v>
      </c>
      <c r="JW33" s="504">
        <v>306</v>
      </c>
      <c r="JX33" s="504">
        <v>337</v>
      </c>
      <c r="JY33" s="533">
        <v>33</v>
      </c>
      <c r="JZ33" s="504">
        <v>46</v>
      </c>
      <c r="KA33" s="504">
        <v>101</v>
      </c>
      <c r="KB33" s="504">
        <v>149</v>
      </c>
      <c r="KC33" s="504">
        <v>50</v>
      </c>
      <c r="KD33" s="504">
        <v>191</v>
      </c>
      <c r="KE33" s="504">
        <v>196</v>
      </c>
      <c r="KF33" s="504">
        <v>181</v>
      </c>
      <c r="KG33" s="504">
        <v>32</v>
      </c>
      <c r="KH33" s="534">
        <f t="shared" si="702"/>
        <v>215</v>
      </c>
      <c r="KI33" s="522">
        <f t="shared" si="703"/>
        <v>182</v>
      </c>
      <c r="KJ33" s="522">
        <f t="shared" si="704"/>
        <v>315</v>
      </c>
      <c r="KK33" s="522">
        <f t="shared" si="705"/>
        <v>504</v>
      </c>
      <c r="KL33" s="522">
        <f t="shared" si="706"/>
        <v>403</v>
      </c>
      <c r="KM33" s="522">
        <f t="shared" si="707"/>
        <v>532</v>
      </c>
      <c r="KN33" s="522">
        <f t="shared" si="708"/>
        <v>496</v>
      </c>
      <c r="KO33" s="522">
        <f t="shared" si="709"/>
        <v>487</v>
      </c>
      <c r="KP33" s="522">
        <f t="shared" si="709"/>
        <v>369</v>
      </c>
      <c r="KQ33" s="534">
        <f t="shared" si="710"/>
        <v>649</v>
      </c>
      <c r="KR33" s="523">
        <f t="shared" si="711"/>
        <v>713</v>
      </c>
      <c r="KS33" s="523">
        <f t="shared" si="712"/>
        <v>750</v>
      </c>
      <c r="KT33" s="523">
        <f t="shared" si="713"/>
        <v>1012</v>
      </c>
      <c r="KU33" s="535">
        <f t="shared" si="714"/>
        <v>1292</v>
      </c>
      <c r="KV33" s="535">
        <f t="shared" si="715"/>
        <v>1337</v>
      </c>
      <c r="KW33" s="535">
        <f t="shared" si="716"/>
        <v>1465</v>
      </c>
      <c r="KX33" s="535">
        <f t="shared" si="717"/>
        <v>1452</v>
      </c>
      <c r="KY33" s="535">
        <f t="shared" si="718"/>
        <v>1430</v>
      </c>
      <c r="KZ33" s="534">
        <f t="shared" si="719"/>
        <v>74</v>
      </c>
      <c r="LA33" s="522">
        <f t="shared" si="720"/>
        <v>186</v>
      </c>
      <c r="LB33" s="522">
        <f t="shared" si="721"/>
        <v>98</v>
      </c>
      <c r="LC33" s="522">
        <f t="shared" si="722"/>
        <v>175</v>
      </c>
      <c r="LD33" s="522">
        <f t="shared" si="723"/>
        <v>253</v>
      </c>
      <c r="LE33" s="522">
        <f t="shared" si="724"/>
        <v>276</v>
      </c>
      <c r="LF33" s="522">
        <f t="shared" si="725"/>
        <v>338</v>
      </c>
      <c r="LG33" s="522">
        <f t="shared" si="423"/>
        <v>329</v>
      </c>
      <c r="LH33" s="522">
        <f t="shared" si="423"/>
        <v>429</v>
      </c>
      <c r="LI33" s="534">
        <f t="shared" si="726"/>
        <v>723</v>
      </c>
      <c r="LJ33" s="522">
        <f t="shared" si="727"/>
        <v>899</v>
      </c>
      <c r="LK33" s="522">
        <f t="shared" si="728"/>
        <v>848</v>
      </c>
      <c r="LL33" s="522">
        <f t="shared" si="729"/>
        <v>1187</v>
      </c>
      <c r="LM33" s="522">
        <f t="shared" si="730"/>
        <v>1545</v>
      </c>
      <c r="LN33" s="522">
        <f t="shared" si="731"/>
        <v>1613</v>
      </c>
      <c r="LO33" s="522">
        <f t="shared" si="732"/>
        <v>1803</v>
      </c>
      <c r="LP33" s="522">
        <f t="shared" si="733"/>
        <v>1781</v>
      </c>
      <c r="LQ33" s="522">
        <f t="shared" si="734"/>
        <v>1859</v>
      </c>
      <c r="LR33" s="533">
        <v>417</v>
      </c>
      <c r="LS33" s="519">
        <v>459</v>
      </c>
      <c r="LT33" s="519">
        <v>482</v>
      </c>
      <c r="LU33" s="519">
        <v>612</v>
      </c>
      <c r="LV33" s="504">
        <v>794</v>
      </c>
      <c r="LW33" s="504">
        <v>875</v>
      </c>
      <c r="LX33" s="504">
        <v>926</v>
      </c>
      <c r="LY33" s="504">
        <v>930</v>
      </c>
      <c r="LZ33" s="504">
        <v>863</v>
      </c>
      <c r="MA33" s="533">
        <v>53</v>
      </c>
      <c r="MB33" s="504">
        <v>154</v>
      </c>
      <c r="MC33" s="504">
        <v>69</v>
      </c>
      <c r="MD33" s="504">
        <v>93</v>
      </c>
      <c r="ME33" s="504">
        <v>201</v>
      </c>
      <c r="MF33" s="504">
        <v>237</v>
      </c>
      <c r="MG33" s="504">
        <v>290</v>
      </c>
      <c r="MH33" s="504">
        <v>275</v>
      </c>
      <c r="MI33" s="504">
        <v>383</v>
      </c>
      <c r="MJ33" s="534">
        <f t="shared" si="735"/>
        <v>470</v>
      </c>
      <c r="MK33" s="522">
        <f t="shared" si="736"/>
        <v>613</v>
      </c>
      <c r="ML33" s="522">
        <f t="shared" si="737"/>
        <v>551</v>
      </c>
      <c r="MM33" s="522">
        <f t="shared" si="738"/>
        <v>705</v>
      </c>
      <c r="MN33" s="522">
        <f t="shared" si="739"/>
        <v>995</v>
      </c>
      <c r="MO33" s="522">
        <f t="shared" si="740"/>
        <v>1112</v>
      </c>
      <c r="MP33" s="522">
        <f t="shared" si="741"/>
        <v>1216</v>
      </c>
      <c r="MQ33" s="522">
        <f t="shared" si="742"/>
        <v>1205</v>
      </c>
      <c r="MR33" s="522">
        <f t="shared" si="742"/>
        <v>1246</v>
      </c>
      <c r="MS33" s="533">
        <v>27</v>
      </c>
      <c r="MT33" s="519">
        <v>61</v>
      </c>
      <c r="MU33" s="519">
        <v>52</v>
      </c>
      <c r="MV33" s="519">
        <v>84</v>
      </c>
      <c r="MW33" s="504">
        <v>73</v>
      </c>
      <c r="MX33" s="504">
        <v>62</v>
      </c>
      <c r="MY33" s="504">
        <v>53</v>
      </c>
      <c r="MZ33" s="504">
        <v>54</v>
      </c>
      <c r="NA33" s="504">
        <v>56</v>
      </c>
      <c r="NB33" s="533">
        <v>0</v>
      </c>
      <c r="NC33" s="504">
        <v>4</v>
      </c>
      <c r="ND33" s="504"/>
      <c r="NE33" s="504">
        <v>17</v>
      </c>
      <c r="NF33" s="504">
        <v>11</v>
      </c>
      <c r="NG33" s="504">
        <v>7</v>
      </c>
      <c r="NH33" s="504">
        <v>6</v>
      </c>
      <c r="NI33" s="504">
        <v>5</v>
      </c>
      <c r="NJ33" s="504">
        <v>5</v>
      </c>
      <c r="NK33" s="534">
        <f t="shared" si="743"/>
        <v>27</v>
      </c>
      <c r="NL33" s="522">
        <f t="shared" si="744"/>
        <v>65</v>
      </c>
      <c r="NM33" s="522">
        <f t="shared" si="745"/>
        <v>52</v>
      </c>
      <c r="NN33" s="522">
        <f t="shared" si="746"/>
        <v>101</v>
      </c>
      <c r="NO33" s="522">
        <f t="shared" si="747"/>
        <v>84</v>
      </c>
      <c r="NP33" s="522">
        <f t="shared" si="748"/>
        <v>69</v>
      </c>
      <c r="NQ33" s="522">
        <f t="shared" si="749"/>
        <v>59</v>
      </c>
      <c r="NR33" s="522">
        <f t="shared" si="750"/>
        <v>59</v>
      </c>
      <c r="NS33" s="522">
        <f t="shared" si="750"/>
        <v>61</v>
      </c>
      <c r="NT33" s="533">
        <v>205</v>
      </c>
      <c r="NU33" s="519">
        <v>193</v>
      </c>
      <c r="NV33" s="519">
        <v>216</v>
      </c>
      <c r="NW33" s="519">
        <v>316</v>
      </c>
      <c r="NX33" s="504">
        <v>425</v>
      </c>
      <c r="NY33" s="504">
        <v>400</v>
      </c>
      <c r="NZ33" s="504">
        <v>486</v>
      </c>
      <c r="OA33" s="504">
        <v>468</v>
      </c>
      <c r="OB33" s="522">
        <v>511</v>
      </c>
      <c r="OC33" s="533">
        <v>21</v>
      </c>
      <c r="OD33" s="504">
        <v>28</v>
      </c>
      <c r="OE33" s="504">
        <v>29</v>
      </c>
      <c r="OF33" s="504">
        <v>65</v>
      </c>
      <c r="OG33" s="504">
        <v>41</v>
      </c>
      <c r="OH33" s="504">
        <v>32</v>
      </c>
      <c r="OI33" s="504">
        <v>42</v>
      </c>
      <c r="OJ33" s="504">
        <v>49</v>
      </c>
      <c r="OK33" s="522">
        <v>41</v>
      </c>
      <c r="OL33" s="534">
        <f t="shared" si="751"/>
        <v>226</v>
      </c>
      <c r="OM33" s="522">
        <f t="shared" si="752"/>
        <v>221</v>
      </c>
      <c r="ON33" s="522">
        <f t="shared" si="753"/>
        <v>245</v>
      </c>
      <c r="OO33" s="522">
        <f t="shared" si="754"/>
        <v>381</v>
      </c>
      <c r="OP33" s="522">
        <f t="shared" si="755"/>
        <v>466</v>
      </c>
      <c r="OQ33" s="522">
        <f t="shared" si="756"/>
        <v>432</v>
      </c>
      <c r="OR33" s="522">
        <f t="shared" si="757"/>
        <v>528</v>
      </c>
      <c r="OS33" s="522">
        <f t="shared" si="758"/>
        <v>517</v>
      </c>
      <c r="OT33" s="522">
        <f t="shared" si="758"/>
        <v>552</v>
      </c>
    </row>
    <row r="34" spans="1:411" s="12" customFormat="1" x14ac:dyDescent="0.2">
      <c r="A34" s="11" t="s">
        <v>63</v>
      </c>
      <c r="B34" s="34">
        <f t="shared" si="573"/>
        <v>4613</v>
      </c>
      <c r="C34" s="34">
        <f t="shared" si="574"/>
        <v>4858</v>
      </c>
      <c r="D34" s="34">
        <f t="shared" si="575"/>
        <v>4815</v>
      </c>
      <c r="E34" s="34">
        <f t="shared" si="576"/>
        <v>4972</v>
      </c>
      <c r="F34" s="34">
        <f t="shared" si="577"/>
        <v>5343</v>
      </c>
      <c r="G34" s="34">
        <f t="shared" si="578"/>
        <v>5475</v>
      </c>
      <c r="H34" s="34">
        <f t="shared" si="579"/>
        <v>5479</v>
      </c>
      <c r="I34" s="34">
        <f t="shared" si="580"/>
        <v>5568</v>
      </c>
      <c r="J34" s="34">
        <f t="shared" si="581"/>
        <v>5566</v>
      </c>
      <c r="K34" s="34">
        <f t="shared" si="582"/>
        <v>5409</v>
      </c>
      <c r="L34" s="34">
        <f t="shared" si="583"/>
        <v>5418</v>
      </c>
      <c r="M34" s="35">
        <f t="shared" si="584"/>
        <v>5468</v>
      </c>
      <c r="N34" s="29">
        <f t="shared" si="585"/>
        <v>5640</v>
      </c>
      <c r="O34" s="29">
        <f t="shared" si="586"/>
        <v>5389</v>
      </c>
      <c r="P34" s="29">
        <f t="shared" si="587"/>
        <v>4703</v>
      </c>
      <c r="Q34" s="29">
        <f t="shared" si="588"/>
        <v>6819</v>
      </c>
      <c r="R34" s="29">
        <f t="shared" si="589"/>
        <v>6778</v>
      </c>
      <c r="S34" s="29">
        <f t="shared" si="590"/>
        <v>6763</v>
      </c>
      <c r="T34" s="29">
        <f t="shared" si="591"/>
        <v>7163</v>
      </c>
      <c r="U34" s="29">
        <f t="shared" si="592"/>
        <v>7950</v>
      </c>
      <c r="V34" s="29">
        <f t="shared" si="593"/>
        <v>6385</v>
      </c>
      <c r="W34" s="29">
        <f t="shared" si="594"/>
        <v>5742</v>
      </c>
      <c r="X34" s="35">
        <f t="shared" si="595"/>
        <v>10081</v>
      </c>
      <c r="Y34" s="29">
        <f t="shared" si="596"/>
        <v>10498</v>
      </c>
      <c r="Z34" s="29">
        <f t="shared" si="597"/>
        <v>10204</v>
      </c>
      <c r="AA34" s="29">
        <f t="shared" si="598"/>
        <v>9675</v>
      </c>
      <c r="AB34" s="29">
        <f t="shared" si="599"/>
        <v>12162</v>
      </c>
      <c r="AC34" s="29">
        <f t="shared" si="600"/>
        <v>12253</v>
      </c>
      <c r="AD34" s="29">
        <f t="shared" si="601"/>
        <v>12242</v>
      </c>
      <c r="AE34" s="29">
        <f t="shared" si="602"/>
        <v>12731</v>
      </c>
      <c r="AF34" s="29">
        <f t="shared" si="603"/>
        <v>13516</v>
      </c>
      <c r="AG34" s="29">
        <f t="shared" si="604"/>
        <v>11794</v>
      </c>
      <c r="AH34" s="29">
        <f t="shared" si="605"/>
        <v>11160</v>
      </c>
      <c r="AI34" s="42">
        <v>1741</v>
      </c>
      <c r="AJ34" s="31">
        <v>1769</v>
      </c>
      <c r="AK34" s="31">
        <v>1786</v>
      </c>
      <c r="AL34" s="31">
        <v>1820</v>
      </c>
      <c r="AM34" s="32">
        <v>1799</v>
      </c>
      <c r="AN34" s="32">
        <v>1835</v>
      </c>
      <c r="AO34" s="32">
        <v>1820</v>
      </c>
      <c r="AP34" s="32">
        <v>1846</v>
      </c>
      <c r="AQ34" s="32">
        <v>1891</v>
      </c>
      <c r="AR34" s="32">
        <v>1771</v>
      </c>
      <c r="AS34" s="32">
        <v>1745</v>
      </c>
      <c r="AT34" s="42">
        <v>3696</v>
      </c>
      <c r="AU34" s="32">
        <v>4052</v>
      </c>
      <c r="AV34" s="32">
        <v>3563</v>
      </c>
      <c r="AW34" s="32">
        <v>2715</v>
      </c>
      <c r="AX34" s="32">
        <v>4198</v>
      </c>
      <c r="AY34" s="32">
        <v>4395</v>
      </c>
      <c r="AZ34" s="32">
        <v>4295</v>
      </c>
      <c r="BA34" s="32">
        <v>4749</v>
      </c>
      <c r="BB34" s="32">
        <v>5381</v>
      </c>
      <c r="BC34" s="32">
        <v>4749</v>
      </c>
      <c r="BD34" s="32">
        <v>4403</v>
      </c>
      <c r="BE34" s="33">
        <f t="shared" si="606"/>
        <v>5609</v>
      </c>
      <c r="BF34" s="30">
        <f t="shared" si="607"/>
        <v>5931</v>
      </c>
      <c r="BG34" s="30">
        <f t="shared" si="608"/>
        <v>5374</v>
      </c>
      <c r="BH34" s="30">
        <f t="shared" si="609"/>
        <v>4570</v>
      </c>
      <c r="BI34" s="30">
        <f t="shared" si="610"/>
        <v>5997</v>
      </c>
      <c r="BJ34" s="30">
        <f t="shared" si="611"/>
        <v>6230</v>
      </c>
      <c r="BK34" s="30">
        <f t="shared" si="612"/>
        <v>6115</v>
      </c>
      <c r="BL34" s="30">
        <f t="shared" si="613"/>
        <v>6595</v>
      </c>
      <c r="BM34" s="30">
        <f t="shared" si="614"/>
        <v>7272</v>
      </c>
      <c r="BN34" s="30">
        <f t="shared" si="615"/>
        <v>6520</v>
      </c>
      <c r="BO34" s="30">
        <f t="shared" si="615"/>
        <v>6148</v>
      </c>
      <c r="BP34" s="117">
        <f t="shared" si="616"/>
        <v>3868</v>
      </c>
      <c r="BQ34" s="118">
        <f t="shared" si="617"/>
        <v>4162</v>
      </c>
      <c r="BR34" s="118">
        <f t="shared" si="618"/>
        <v>3588</v>
      </c>
      <c r="BS34" s="118">
        <f t="shared" si="619"/>
        <v>2750</v>
      </c>
      <c r="BT34" s="118">
        <f t="shared" si="620"/>
        <v>4198</v>
      </c>
      <c r="BU34" s="118">
        <f t="shared" si="621"/>
        <v>4395</v>
      </c>
      <c r="BV34" s="118">
        <f t="shared" si="622"/>
        <v>4295</v>
      </c>
      <c r="BW34" s="118">
        <f t="shared" si="623"/>
        <v>4749</v>
      </c>
      <c r="BX34" s="118">
        <f t="shared" si="624"/>
        <v>5381</v>
      </c>
      <c r="BY34" s="118">
        <f t="shared" si="625"/>
        <v>4749</v>
      </c>
      <c r="BZ34" s="118">
        <f t="shared" si="626"/>
        <v>4403</v>
      </c>
      <c r="CA34" s="119">
        <f t="shared" si="627"/>
        <v>2.2217116599655369</v>
      </c>
      <c r="CB34" s="120">
        <f t="shared" si="628"/>
        <v>2.3527416619559074</v>
      </c>
      <c r="CC34" s="120">
        <f t="shared" si="629"/>
        <v>2.0089585666293392</v>
      </c>
      <c r="CD34" s="120">
        <f t="shared" si="630"/>
        <v>1.5109890109890109</v>
      </c>
      <c r="CE34" s="120">
        <f t="shared" si="631"/>
        <v>2.3335186214563648</v>
      </c>
      <c r="CF34" s="120">
        <f t="shared" si="632"/>
        <v>2.3950953678474116</v>
      </c>
      <c r="CG34" s="120">
        <f t="shared" si="633"/>
        <v>2.3598901098901099</v>
      </c>
      <c r="CH34" s="120">
        <f t="shared" si="634"/>
        <v>2.5725893824485375</v>
      </c>
      <c r="CI34" s="120">
        <f t="shared" si="635"/>
        <v>2.8455843469063988</v>
      </c>
      <c r="CJ34" s="120">
        <f t="shared" si="636"/>
        <v>2.6815358554488991</v>
      </c>
      <c r="CK34" s="120">
        <f t="shared" si="636"/>
        <v>2.5232091690544411</v>
      </c>
      <c r="CL34" s="70" t="s">
        <v>36</v>
      </c>
      <c r="CM34" s="39" t="s">
        <v>36</v>
      </c>
      <c r="CN34" s="39" t="s">
        <v>36</v>
      </c>
      <c r="CO34" s="39" t="s">
        <v>36</v>
      </c>
      <c r="CP34" s="14" t="s">
        <v>36</v>
      </c>
      <c r="CQ34" s="14" t="s">
        <v>36</v>
      </c>
      <c r="CR34" s="14" t="s">
        <v>36</v>
      </c>
      <c r="CS34" s="14" t="s">
        <v>36</v>
      </c>
      <c r="CT34" s="14" t="s">
        <v>36</v>
      </c>
      <c r="CU34" s="14" t="s">
        <v>36</v>
      </c>
      <c r="CV34" s="14" t="s">
        <v>36</v>
      </c>
      <c r="CW34" s="42">
        <v>172</v>
      </c>
      <c r="CX34" s="32">
        <v>110</v>
      </c>
      <c r="CY34" s="32">
        <v>25</v>
      </c>
      <c r="CZ34" s="32">
        <v>35</v>
      </c>
      <c r="DA34" s="32">
        <v>0</v>
      </c>
      <c r="DB34" s="32">
        <v>0</v>
      </c>
      <c r="DC34" s="32"/>
      <c r="DD34" s="32"/>
      <c r="DE34" s="30"/>
      <c r="DF34" s="444"/>
      <c r="DG34" s="444"/>
      <c r="DH34" s="33">
        <f t="shared" si="637"/>
        <v>172</v>
      </c>
      <c r="DI34" s="30">
        <f t="shared" si="638"/>
        <v>110</v>
      </c>
      <c r="DJ34" s="30">
        <f t="shared" si="639"/>
        <v>25</v>
      </c>
      <c r="DK34" s="30">
        <f t="shared" si="640"/>
        <v>35</v>
      </c>
      <c r="DL34" s="30">
        <f t="shared" si="641"/>
        <v>0</v>
      </c>
      <c r="DM34" s="30">
        <f t="shared" si="642"/>
        <v>0</v>
      </c>
      <c r="DN34" s="30">
        <f t="shared" si="643"/>
        <v>0</v>
      </c>
      <c r="DO34" s="30">
        <f t="shared" si="644"/>
        <v>0</v>
      </c>
      <c r="DP34" s="30">
        <f t="shared" si="645"/>
        <v>0</v>
      </c>
      <c r="DQ34" s="30">
        <f t="shared" si="646"/>
        <v>0</v>
      </c>
      <c r="DR34" s="30">
        <f t="shared" si="646"/>
        <v>0</v>
      </c>
      <c r="DS34" s="461">
        <v>72</v>
      </c>
      <c r="DT34" s="444">
        <v>71</v>
      </c>
      <c r="DU34" s="462">
        <v>49</v>
      </c>
      <c r="DV34" s="462">
        <v>34</v>
      </c>
      <c r="DW34" s="468">
        <f t="shared" si="647"/>
        <v>121</v>
      </c>
      <c r="DX34" s="468">
        <f t="shared" si="647"/>
        <v>105</v>
      </c>
      <c r="DY34" s="461">
        <v>428</v>
      </c>
      <c r="DZ34" s="444">
        <v>413</v>
      </c>
      <c r="EA34" s="462">
        <v>427</v>
      </c>
      <c r="EB34" s="462">
        <v>473</v>
      </c>
      <c r="EC34" s="468">
        <f t="shared" si="648"/>
        <v>855</v>
      </c>
      <c r="ED34" s="468">
        <f t="shared" si="648"/>
        <v>886</v>
      </c>
      <c r="EE34" s="461">
        <v>642</v>
      </c>
      <c r="EF34" s="444">
        <v>667</v>
      </c>
      <c r="EG34" s="462">
        <v>27</v>
      </c>
      <c r="EH34" s="462">
        <v>35</v>
      </c>
      <c r="EI34" s="468">
        <f t="shared" si="649"/>
        <v>669</v>
      </c>
      <c r="EJ34" s="468">
        <f t="shared" si="649"/>
        <v>702</v>
      </c>
      <c r="EK34" s="461">
        <v>238</v>
      </c>
      <c r="EL34" s="444">
        <v>239</v>
      </c>
      <c r="EM34" s="462">
        <v>24</v>
      </c>
      <c r="EN34" s="462">
        <v>15</v>
      </c>
      <c r="EO34" s="468">
        <f t="shared" si="650"/>
        <v>262</v>
      </c>
      <c r="EP34" s="468">
        <f t="shared" si="650"/>
        <v>254</v>
      </c>
      <c r="EQ34" s="461">
        <v>382</v>
      </c>
      <c r="ER34" s="444">
        <v>396</v>
      </c>
      <c r="ES34" s="462">
        <v>34</v>
      </c>
      <c r="ET34" s="462">
        <v>27</v>
      </c>
      <c r="EU34" s="468">
        <f t="shared" si="651"/>
        <v>416</v>
      </c>
      <c r="EV34" s="468">
        <f t="shared" si="651"/>
        <v>423</v>
      </c>
      <c r="EW34" s="461">
        <v>309</v>
      </c>
      <c r="EX34" s="444">
        <v>287</v>
      </c>
      <c r="EY34" s="462">
        <v>276</v>
      </c>
      <c r="EZ34" s="462">
        <v>159</v>
      </c>
      <c r="FA34" s="468">
        <f t="shared" si="652"/>
        <v>585</v>
      </c>
      <c r="FB34" s="468">
        <f t="shared" si="652"/>
        <v>446</v>
      </c>
      <c r="FC34" s="461">
        <v>1</v>
      </c>
      <c r="FD34" s="444">
        <v>7</v>
      </c>
      <c r="FE34" s="462">
        <v>5</v>
      </c>
      <c r="FF34" s="462">
        <v>5</v>
      </c>
      <c r="FG34" s="468">
        <f t="shared" si="653"/>
        <v>6</v>
      </c>
      <c r="FH34" s="468">
        <f t="shared" si="654"/>
        <v>12</v>
      </c>
      <c r="FI34" s="461">
        <v>415</v>
      </c>
      <c r="FJ34" s="444">
        <v>431</v>
      </c>
      <c r="FK34" s="462">
        <v>180</v>
      </c>
      <c r="FL34" s="462">
        <v>125</v>
      </c>
      <c r="FM34" s="468">
        <f t="shared" si="655"/>
        <v>595</v>
      </c>
      <c r="FN34" s="468">
        <f t="shared" si="655"/>
        <v>556</v>
      </c>
      <c r="FO34" s="461">
        <v>23</v>
      </c>
      <c r="FP34" s="444">
        <v>23</v>
      </c>
      <c r="FQ34" s="462">
        <v>26</v>
      </c>
      <c r="FR34" s="462">
        <v>23</v>
      </c>
      <c r="FS34" s="468">
        <f t="shared" si="656"/>
        <v>49</v>
      </c>
      <c r="FT34" s="468">
        <f t="shared" si="656"/>
        <v>46</v>
      </c>
      <c r="FU34" s="461">
        <v>1007</v>
      </c>
      <c r="FV34" s="444">
        <v>1030</v>
      </c>
      <c r="FW34" s="462">
        <v>535</v>
      </c>
      <c r="FX34" s="462">
        <v>403</v>
      </c>
      <c r="FY34" s="468">
        <f t="shared" si="657"/>
        <v>1542</v>
      </c>
      <c r="FZ34" s="468">
        <f t="shared" si="657"/>
        <v>1433</v>
      </c>
      <c r="GA34" s="461">
        <v>98</v>
      </c>
      <c r="GB34" s="444">
        <v>93</v>
      </c>
      <c r="GC34" s="462">
        <v>28</v>
      </c>
      <c r="GD34" s="462">
        <v>18</v>
      </c>
      <c r="GE34" s="468">
        <f t="shared" si="658"/>
        <v>126</v>
      </c>
      <c r="GF34" s="468">
        <f t="shared" si="658"/>
        <v>111</v>
      </c>
      <c r="GG34" s="461">
        <v>23</v>
      </c>
      <c r="GH34" s="444">
        <v>16</v>
      </c>
      <c r="GI34" s="462">
        <v>25</v>
      </c>
      <c r="GJ34" s="462">
        <v>22</v>
      </c>
      <c r="GK34" s="327">
        <f t="shared" si="659"/>
        <v>48</v>
      </c>
      <c r="GL34" s="327">
        <f t="shared" si="659"/>
        <v>38</v>
      </c>
      <c r="GM34" s="533">
        <v>500</v>
      </c>
      <c r="GN34" s="519">
        <v>516</v>
      </c>
      <c r="GO34" s="519">
        <v>495</v>
      </c>
      <c r="GP34" s="519">
        <v>531</v>
      </c>
      <c r="GQ34" s="504">
        <v>526</v>
      </c>
      <c r="GR34" s="504">
        <v>507</v>
      </c>
      <c r="GS34" s="504">
        <v>538</v>
      </c>
      <c r="GT34" s="504">
        <v>566</v>
      </c>
      <c r="GU34" s="504">
        <v>575</v>
      </c>
      <c r="GV34" s="533">
        <v>11</v>
      </c>
      <c r="GW34" s="504">
        <v>24</v>
      </c>
      <c r="GX34" s="504">
        <v>20</v>
      </c>
      <c r="GY34" s="504">
        <v>30</v>
      </c>
      <c r="GZ34" s="504">
        <v>21</v>
      </c>
      <c r="HA34" s="504">
        <v>24</v>
      </c>
      <c r="HB34" s="504">
        <v>15</v>
      </c>
      <c r="HC34" s="504">
        <v>9</v>
      </c>
      <c r="HD34" s="504">
        <v>21</v>
      </c>
      <c r="HE34" s="534">
        <f t="shared" si="660"/>
        <v>511</v>
      </c>
      <c r="HF34" s="522">
        <f t="shared" si="661"/>
        <v>540</v>
      </c>
      <c r="HG34" s="522">
        <f t="shared" si="662"/>
        <v>515</v>
      </c>
      <c r="HH34" s="522">
        <f t="shared" si="663"/>
        <v>561</v>
      </c>
      <c r="HI34" s="522">
        <f t="shared" si="664"/>
        <v>547</v>
      </c>
      <c r="HJ34" s="522">
        <f t="shared" si="665"/>
        <v>531</v>
      </c>
      <c r="HK34" s="522">
        <f t="shared" si="666"/>
        <v>553</v>
      </c>
      <c r="HL34" s="522">
        <f t="shared" si="667"/>
        <v>575</v>
      </c>
      <c r="HM34" s="522">
        <f t="shared" si="668"/>
        <v>596</v>
      </c>
      <c r="HN34" s="534">
        <f t="shared" si="669"/>
        <v>887</v>
      </c>
      <c r="HO34" s="523">
        <f t="shared" si="670"/>
        <v>957</v>
      </c>
      <c r="HP34" s="523">
        <f t="shared" si="671"/>
        <v>887</v>
      </c>
      <c r="HQ34" s="523">
        <f t="shared" si="672"/>
        <v>1034</v>
      </c>
      <c r="HR34" s="535">
        <f t="shared" si="673"/>
        <v>1188</v>
      </c>
      <c r="HS34" s="535">
        <f t="shared" si="674"/>
        <v>1264</v>
      </c>
      <c r="HT34" s="535">
        <f t="shared" si="675"/>
        <v>1271</v>
      </c>
      <c r="HU34" s="535">
        <f t="shared" si="676"/>
        <v>1334</v>
      </c>
      <c r="HV34" s="535">
        <f t="shared" si="677"/>
        <v>1308</v>
      </c>
      <c r="HW34" s="534">
        <f t="shared" si="678"/>
        <v>422</v>
      </c>
      <c r="HX34" s="522">
        <f t="shared" si="679"/>
        <v>602</v>
      </c>
      <c r="HY34" s="522">
        <f t="shared" si="680"/>
        <v>526</v>
      </c>
      <c r="HZ34" s="522">
        <f t="shared" si="681"/>
        <v>549</v>
      </c>
      <c r="IA34" s="522">
        <f t="shared" si="682"/>
        <v>569</v>
      </c>
      <c r="IB34" s="522">
        <f t="shared" si="683"/>
        <v>510</v>
      </c>
      <c r="IC34" s="522">
        <f t="shared" si="684"/>
        <v>479</v>
      </c>
      <c r="ID34" s="522">
        <f t="shared" si="421"/>
        <v>515</v>
      </c>
      <c r="IE34" s="522">
        <f t="shared" si="421"/>
        <v>556</v>
      </c>
      <c r="IF34" s="534">
        <f t="shared" si="685"/>
        <v>1309</v>
      </c>
      <c r="IG34" s="522">
        <f t="shared" si="686"/>
        <v>1559</v>
      </c>
      <c r="IH34" s="522">
        <f t="shared" si="687"/>
        <v>1413</v>
      </c>
      <c r="II34" s="522">
        <f t="shared" si="688"/>
        <v>1583</v>
      </c>
      <c r="IJ34" s="522">
        <f t="shared" si="689"/>
        <v>1757</v>
      </c>
      <c r="IK34" s="522">
        <f t="shared" si="690"/>
        <v>1774</v>
      </c>
      <c r="IL34" s="522">
        <f t="shared" si="691"/>
        <v>1750</v>
      </c>
      <c r="IM34" s="522">
        <f t="shared" si="692"/>
        <v>1849</v>
      </c>
      <c r="IN34" s="522">
        <f t="shared" si="693"/>
        <v>1864</v>
      </c>
      <c r="IO34" s="533">
        <v>338</v>
      </c>
      <c r="IP34" s="519">
        <v>320</v>
      </c>
      <c r="IQ34" s="519">
        <v>331</v>
      </c>
      <c r="IR34" s="519">
        <v>349</v>
      </c>
      <c r="IS34" s="504">
        <v>573</v>
      </c>
      <c r="IT34" s="504">
        <v>727</v>
      </c>
      <c r="IU34" s="504">
        <v>688</v>
      </c>
      <c r="IV34" s="504">
        <v>721</v>
      </c>
      <c r="IW34" s="504">
        <v>744</v>
      </c>
      <c r="IX34" s="533">
        <v>65</v>
      </c>
      <c r="IY34" s="504">
        <v>98</v>
      </c>
      <c r="IZ34" s="504">
        <v>155</v>
      </c>
      <c r="JA34" s="504">
        <v>111</v>
      </c>
      <c r="JB34" s="504">
        <v>172</v>
      </c>
      <c r="JC34" s="504">
        <v>241</v>
      </c>
      <c r="JD34" s="504">
        <v>207</v>
      </c>
      <c r="JE34" s="504">
        <v>229</v>
      </c>
      <c r="JF34" s="504">
        <v>274</v>
      </c>
      <c r="JG34" s="534">
        <f t="shared" si="694"/>
        <v>403</v>
      </c>
      <c r="JH34" s="522">
        <f t="shared" si="695"/>
        <v>418</v>
      </c>
      <c r="JI34" s="522">
        <f t="shared" si="696"/>
        <v>486</v>
      </c>
      <c r="JJ34" s="522">
        <f t="shared" si="697"/>
        <v>460</v>
      </c>
      <c r="JK34" s="522">
        <f t="shared" si="698"/>
        <v>745</v>
      </c>
      <c r="JL34" s="522">
        <f t="shared" si="699"/>
        <v>968</v>
      </c>
      <c r="JM34" s="522">
        <f t="shared" si="700"/>
        <v>895</v>
      </c>
      <c r="JN34" s="522">
        <f t="shared" si="701"/>
        <v>950</v>
      </c>
      <c r="JO34" s="522">
        <f t="shared" si="701"/>
        <v>1018</v>
      </c>
      <c r="JP34" s="533">
        <v>549</v>
      </c>
      <c r="JQ34" s="519">
        <v>637</v>
      </c>
      <c r="JR34" s="519">
        <v>556</v>
      </c>
      <c r="JS34" s="519">
        <v>685</v>
      </c>
      <c r="JT34" s="504">
        <v>615</v>
      </c>
      <c r="JU34" s="504">
        <v>537</v>
      </c>
      <c r="JV34" s="504">
        <v>583</v>
      </c>
      <c r="JW34" s="504">
        <v>613</v>
      </c>
      <c r="JX34" s="504">
        <v>564</v>
      </c>
      <c r="JY34" s="533">
        <v>357</v>
      </c>
      <c r="JZ34" s="504">
        <v>504</v>
      </c>
      <c r="KA34" s="504">
        <v>371</v>
      </c>
      <c r="KB34" s="504">
        <v>438</v>
      </c>
      <c r="KC34" s="504">
        <v>397</v>
      </c>
      <c r="KD34" s="504">
        <v>269</v>
      </c>
      <c r="KE34" s="504">
        <v>272</v>
      </c>
      <c r="KF34" s="504">
        <v>286</v>
      </c>
      <c r="KG34" s="504">
        <v>282</v>
      </c>
      <c r="KH34" s="534">
        <f t="shared" si="702"/>
        <v>906</v>
      </c>
      <c r="KI34" s="522">
        <f t="shared" si="703"/>
        <v>1141</v>
      </c>
      <c r="KJ34" s="522">
        <f t="shared" si="704"/>
        <v>927</v>
      </c>
      <c r="KK34" s="522">
        <f t="shared" si="705"/>
        <v>1123</v>
      </c>
      <c r="KL34" s="522">
        <f t="shared" si="706"/>
        <v>1012</v>
      </c>
      <c r="KM34" s="522">
        <f t="shared" si="707"/>
        <v>806</v>
      </c>
      <c r="KN34" s="522">
        <f t="shared" si="708"/>
        <v>855</v>
      </c>
      <c r="KO34" s="522">
        <f t="shared" si="709"/>
        <v>899</v>
      </c>
      <c r="KP34" s="522">
        <f t="shared" si="709"/>
        <v>846</v>
      </c>
      <c r="KQ34" s="534">
        <f t="shared" si="710"/>
        <v>1485</v>
      </c>
      <c r="KR34" s="523">
        <f t="shared" si="711"/>
        <v>1616</v>
      </c>
      <c r="KS34" s="523">
        <f t="shared" si="712"/>
        <v>1647</v>
      </c>
      <c r="KT34" s="523">
        <f t="shared" si="713"/>
        <v>1587</v>
      </c>
      <c r="KU34" s="535">
        <f t="shared" si="714"/>
        <v>1830</v>
      </c>
      <c r="KV34" s="535">
        <f t="shared" si="715"/>
        <v>1869</v>
      </c>
      <c r="KW34" s="535">
        <f t="shared" si="716"/>
        <v>1850</v>
      </c>
      <c r="KX34" s="535">
        <f t="shared" si="717"/>
        <v>1822</v>
      </c>
      <c r="KY34" s="535">
        <f t="shared" si="718"/>
        <v>1792</v>
      </c>
      <c r="KZ34" s="534">
        <f t="shared" si="719"/>
        <v>1167</v>
      </c>
      <c r="LA34" s="522">
        <f t="shared" si="720"/>
        <v>852</v>
      </c>
      <c r="LB34" s="522">
        <f t="shared" si="721"/>
        <v>1255</v>
      </c>
      <c r="LC34" s="522">
        <f t="shared" si="722"/>
        <v>1374</v>
      </c>
      <c r="LD34" s="522">
        <f t="shared" si="723"/>
        <v>2031</v>
      </c>
      <c r="LE34" s="522">
        <f t="shared" si="724"/>
        <v>1849</v>
      </c>
      <c r="LF34" s="522">
        <f t="shared" si="725"/>
        <v>1974</v>
      </c>
      <c r="LG34" s="522">
        <f t="shared" si="423"/>
        <v>1890</v>
      </c>
      <c r="LH34" s="522">
        <f t="shared" si="423"/>
        <v>1992</v>
      </c>
      <c r="LI34" s="534">
        <f t="shared" si="726"/>
        <v>2652</v>
      </c>
      <c r="LJ34" s="522">
        <f t="shared" si="727"/>
        <v>2468</v>
      </c>
      <c r="LK34" s="522">
        <f t="shared" si="728"/>
        <v>2902</v>
      </c>
      <c r="LL34" s="522">
        <f t="shared" si="729"/>
        <v>2961</v>
      </c>
      <c r="LM34" s="522">
        <f t="shared" si="730"/>
        <v>3861</v>
      </c>
      <c r="LN34" s="522">
        <f t="shared" si="731"/>
        <v>3718</v>
      </c>
      <c r="LO34" s="522">
        <f t="shared" si="732"/>
        <v>3824</v>
      </c>
      <c r="LP34" s="522">
        <f t="shared" si="733"/>
        <v>3712</v>
      </c>
      <c r="LQ34" s="522">
        <f t="shared" si="734"/>
        <v>3784</v>
      </c>
      <c r="LR34" s="533">
        <v>1035</v>
      </c>
      <c r="LS34" s="519">
        <v>1147</v>
      </c>
      <c r="LT34" s="519">
        <v>1157</v>
      </c>
      <c r="LU34" s="519">
        <v>1119</v>
      </c>
      <c r="LV34" s="504">
        <v>1306</v>
      </c>
      <c r="LW34" s="504">
        <v>1309</v>
      </c>
      <c r="LX34" s="504">
        <v>1317</v>
      </c>
      <c r="LY34" s="504">
        <v>1282</v>
      </c>
      <c r="LZ34" s="504">
        <v>1231</v>
      </c>
      <c r="MA34" s="533">
        <v>927</v>
      </c>
      <c r="MB34" s="504">
        <v>645</v>
      </c>
      <c r="MC34" s="504">
        <v>1026</v>
      </c>
      <c r="MD34" s="504">
        <v>1112</v>
      </c>
      <c r="ME34" s="504">
        <v>1712</v>
      </c>
      <c r="MF34" s="504">
        <v>1564</v>
      </c>
      <c r="MG34" s="504">
        <v>1759</v>
      </c>
      <c r="MH34" s="504">
        <v>1669</v>
      </c>
      <c r="MI34" s="504">
        <v>1786</v>
      </c>
      <c r="MJ34" s="534">
        <f t="shared" si="735"/>
        <v>1962</v>
      </c>
      <c r="MK34" s="522">
        <f t="shared" si="736"/>
        <v>1792</v>
      </c>
      <c r="ML34" s="522">
        <f t="shared" si="737"/>
        <v>2183</v>
      </c>
      <c r="MM34" s="522">
        <f t="shared" si="738"/>
        <v>2231</v>
      </c>
      <c r="MN34" s="522">
        <f t="shared" si="739"/>
        <v>3018</v>
      </c>
      <c r="MO34" s="522">
        <f t="shared" si="740"/>
        <v>2873</v>
      </c>
      <c r="MP34" s="522">
        <f t="shared" si="741"/>
        <v>3076</v>
      </c>
      <c r="MQ34" s="522">
        <f t="shared" si="742"/>
        <v>2951</v>
      </c>
      <c r="MR34" s="522">
        <f t="shared" si="742"/>
        <v>3017</v>
      </c>
      <c r="MS34" s="533">
        <v>81</v>
      </c>
      <c r="MT34" s="519">
        <v>87</v>
      </c>
      <c r="MU34" s="519">
        <v>108</v>
      </c>
      <c r="MV34" s="519">
        <v>94</v>
      </c>
      <c r="MW34" s="504">
        <v>99</v>
      </c>
      <c r="MX34" s="504">
        <v>97</v>
      </c>
      <c r="MY34" s="504">
        <v>71</v>
      </c>
      <c r="MZ34" s="504">
        <v>78</v>
      </c>
      <c r="NA34" s="504">
        <v>71</v>
      </c>
      <c r="NB34" s="533">
        <v>14</v>
      </c>
      <c r="NC34" s="504">
        <v>21</v>
      </c>
      <c r="ND34" s="504">
        <v>41</v>
      </c>
      <c r="NE34" s="504">
        <v>54</v>
      </c>
      <c r="NF34" s="504">
        <v>35</v>
      </c>
      <c r="NG34" s="504">
        <v>16</v>
      </c>
      <c r="NH34" s="504">
        <v>1</v>
      </c>
      <c r="NI34" s="504">
        <v>6</v>
      </c>
      <c r="NJ34" s="504">
        <v>3</v>
      </c>
      <c r="NK34" s="534">
        <f t="shared" si="743"/>
        <v>95</v>
      </c>
      <c r="NL34" s="522">
        <f t="shared" si="744"/>
        <v>108</v>
      </c>
      <c r="NM34" s="522">
        <f t="shared" si="745"/>
        <v>149</v>
      </c>
      <c r="NN34" s="522">
        <f t="shared" si="746"/>
        <v>148</v>
      </c>
      <c r="NO34" s="522">
        <f t="shared" si="747"/>
        <v>134</v>
      </c>
      <c r="NP34" s="522">
        <f t="shared" si="748"/>
        <v>113</v>
      </c>
      <c r="NQ34" s="522">
        <f t="shared" si="749"/>
        <v>72</v>
      </c>
      <c r="NR34" s="522">
        <f t="shared" si="750"/>
        <v>84</v>
      </c>
      <c r="NS34" s="522">
        <f t="shared" si="750"/>
        <v>74</v>
      </c>
      <c r="NT34" s="533">
        <v>369</v>
      </c>
      <c r="NU34" s="519">
        <v>382</v>
      </c>
      <c r="NV34" s="519">
        <v>382</v>
      </c>
      <c r="NW34" s="519">
        <v>374</v>
      </c>
      <c r="NX34" s="504">
        <v>425</v>
      </c>
      <c r="NY34" s="504">
        <v>463</v>
      </c>
      <c r="NZ34" s="504">
        <v>462</v>
      </c>
      <c r="OA34" s="504">
        <v>462</v>
      </c>
      <c r="OB34" s="522">
        <v>490</v>
      </c>
      <c r="OC34" s="533">
        <v>226</v>
      </c>
      <c r="OD34" s="504">
        <v>186</v>
      </c>
      <c r="OE34" s="504">
        <v>188</v>
      </c>
      <c r="OF34" s="504">
        <v>208</v>
      </c>
      <c r="OG34" s="504">
        <v>284</v>
      </c>
      <c r="OH34" s="504">
        <v>269</v>
      </c>
      <c r="OI34" s="504">
        <v>214</v>
      </c>
      <c r="OJ34" s="504">
        <v>215</v>
      </c>
      <c r="OK34" s="522">
        <v>203</v>
      </c>
      <c r="OL34" s="534">
        <f t="shared" si="751"/>
        <v>595</v>
      </c>
      <c r="OM34" s="522">
        <f t="shared" si="752"/>
        <v>568</v>
      </c>
      <c r="ON34" s="522">
        <f t="shared" si="753"/>
        <v>570</v>
      </c>
      <c r="OO34" s="522">
        <f t="shared" si="754"/>
        <v>582</v>
      </c>
      <c r="OP34" s="522">
        <f t="shared" si="755"/>
        <v>709</v>
      </c>
      <c r="OQ34" s="522">
        <f t="shared" si="756"/>
        <v>732</v>
      </c>
      <c r="OR34" s="522">
        <f t="shared" si="757"/>
        <v>676</v>
      </c>
      <c r="OS34" s="522">
        <f t="shared" si="758"/>
        <v>677</v>
      </c>
      <c r="OT34" s="522">
        <f t="shared" si="758"/>
        <v>693</v>
      </c>
    </row>
    <row r="35" spans="1:411" s="12" customFormat="1" x14ac:dyDescent="0.2">
      <c r="A35" s="11" t="s">
        <v>67</v>
      </c>
      <c r="B35" s="34">
        <f t="shared" si="573"/>
        <v>1697</v>
      </c>
      <c r="C35" s="34">
        <f t="shared" si="574"/>
        <v>1405</v>
      </c>
      <c r="D35" s="34">
        <f t="shared" si="575"/>
        <v>2056</v>
      </c>
      <c r="E35" s="34">
        <f t="shared" si="576"/>
        <v>1599</v>
      </c>
      <c r="F35" s="34">
        <f t="shared" si="577"/>
        <v>1582</v>
      </c>
      <c r="G35" s="34">
        <f t="shared" si="578"/>
        <v>1802</v>
      </c>
      <c r="H35" s="34">
        <f t="shared" si="579"/>
        <v>3218</v>
      </c>
      <c r="I35" s="34">
        <f t="shared" si="580"/>
        <v>1537</v>
      </c>
      <c r="J35" s="34">
        <f t="shared" si="581"/>
        <v>1605</v>
      </c>
      <c r="K35" s="34">
        <f t="shared" si="582"/>
        <v>1865</v>
      </c>
      <c r="L35" s="34">
        <f t="shared" si="583"/>
        <v>2023</v>
      </c>
      <c r="M35" s="35">
        <f t="shared" si="584"/>
        <v>2028</v>
      </c>
      <c r="N35" s="29">
        <f t="shared" si="585"/>
        <v>272</v>
      </c>
      <c r="O35" s="29">
        <f t="shared" si="586"/>
        <v>300</v>
      </c>
      <c r="P35" s="29">
        <f t="shared" si="587"/>
        <v>334</v>
      </c>
      <c r="Q35" s="29">
        <f t="shared" si="588"/>
        <v>2638</v>
      </c>
      <c r="R35" s="29">
        <f t="shared" si="589"/>
        <v>2658</v>
      </c>
      <c r="S35" s="29">
        <f t="shared" si="590"/>
        <v>4339</v>
      </c>
      <c r="T35" s="29">
        <f t="shared" si="591"/>
        <v>2538</v>
      </c>
      <c r="U35" s="29">
        <f t="shared" si="592"/>
        <v>2339</v>
      </c>
      <c r="V35" s="29">
        <f t="shared" si="593"/>
        <v>2677</v>
      </c>
      <c r="W35" s="29">
        <f t="shared" si="594"/>
        <v>3403</v>
      </c>
      <c r="X35" s="35">
        <f t="shared" si="595"/>
        <v>3725</v>
      </c>
      <c r="Y35" s="29">
        <f t="shared" si="596"/>
        <v>1677</v>
      </c>
      <c r="Z35" s="29">
        <f t="shared" si="597"/>
        <v>2356</v>
      </c>
      <c r="AA35" s="29">
        <f t="shared" si="598"/>
        <v>1933</v>
      </c>
      <c r="AB35" s="29">
        <f t="shared" si="599"/>
        <v>4220</v>
      </c>
      <c r="AC35" s="29">
        <f t="shared" si="600"/>
        <v>4460</v>
      </c>
      <c r="AD35" s="29">
        <f t="shared" si="601"/>
        <v>7557</v>
      </c>
      <c r="AE35" s="29">
        <f t="shared" si="602"/>
        <v>4075</v>
      </c>
      <c r="AF35" s="29">
        <f t="shared" si="603"/>
        <v>3944</v>
      </c>
      <c r="AG35" s="29">
        <f t="shared" si="604"/>
        <v>4542</v>
      </c>
      <c r="AH35" s="29">
        <f t="shared" si="605"/>
        <v>5426</v>
      </c>
      <c r="AI35" s="42">
        <v>627</v>
      </c>
      <c r="AJ35" s="31">
        <v>513</v>
      </c>
      <c r="AK35" s="31">
        <v>541</v>
      </c>
      <c r="AL35" s="31">
        <v>547</v>
      </c>
      <c r="AM35" s="32">
        <v>595</v>
      </c>
      <c r="AN35" s="32">
        <v>669</v>
      </c>
      <c r="AO35" s="32">
        <v>1132</v>
      </c>
      <c r="AP35" s="32">
        <v>525</v>
      </c>
      <c r="AQ35" s="32">
        <v>539</v>
      </c>
      <c r="AR35" s="32">
        <v>635</v>
      </c>
      <c r="AS35" s="32">
        <v>678</v>
      </c>
      <c r="AT35" s="42">
        <v>1115</v>
      </c>
      <c r="AU35" s="32">
        <v>132</v>
      </c>
      <c r="AV35" s="32">
        <v>95</v>
      </c>
      <c r="AW35" s="32">
        <v>151</v>
      </c>
      <c r="AX35" s="32">
        <v>1659</v>
      </c>
      <c r="AY35" s="32">
        <v>1530</v>
      </c>
      <c r="AZ35" s="32">
        <v>2532</v>
      </c>
      <c r="BA35" s="32">
        <v>1379</v>
      </c>
      <c r="BB35" s="32">
        <v>1271</v>
      </c>
      <c r="BC35" s="32">
        <v>1379</v>
      </c>
      <c r="BD35" s="32">
        <v>1771</v>
      </c>
      <c r="BE35" s="33">
        <f t="shared" si="606"/>
        <v>1742</v>
      </c>
      <c r="BF35" s="30">
        <f t="shared" si="607"/>
        <v>645</v>
      </c>
      <c r="BG35" s="30">
        <f t="shared" si="608"/>
        <v>636</v>
      </c>
      <c r="BH35" s="30">
        <f t="shared" si="609"/>
        <v>698</v>
      </c>
      <c r="BI35" s="30">
        <f t="shared" si="610"/>
        <v>2254</v>
      </c>
      <c r="BJ35" s="30">
        <f t="shared" si="611"/>
        <v>2199</v>
      </c>
      <c r="BK35" s="30">
        <f t="shared" si="612"/>
        <v>3664</v>
      </c>
      <c r="BL35" s="30">
        <f t="shared" si="613"/>
        <v>1904</v>
      </c>
      <c r="BM35" s="30">
        <f t="shared" si="614"/>
        <v>1810</v>
      </c>
      <c r="BN35" s="30">
        <f t="shared" si="615"/>
        <v>2014</v>
      </c>
      <c r="BO35" s="30">
        <f t="shared" si="615"/>
        <v>2449</v>
      </c>
      <c r="BP35" s="117">
        <f t="shared" si="616"/>
        <v>1115</v>
      </c>
      <c r="BQ35" s="118">
        <f t="shared" si="617"/>
        <v>132</v>
      </c>
      <c r="BR35" s="118">
        <f t="shared" si="618"/>
        <v>95</v>
      </c>
      <c r="BS35" s="118">
        <f t="shared" si="619"/>
        <v>151</v>
      </c>
      <c r="BT35" s="118">
        <f t="shared" si="620"/>
        <v>1659</v>
      </c>
      <c r="BU35" s="118">
        <f t="shared" si="621"/>
        <v>1530</v>
      </c>
      <c r="BV35" s="118">
        <f t="shared" si="622"/>
        <v>2532</v>
      </c>
      <c r="BW35" s="118">
        <f t="shared" si="623"/>
        <v>1379</v>
      </c>
      <c r="BX35" s="118">
        <f t="shared" si="624"/>
        <v>1271</v>
      </c>
      <c r="BY35" s="118">
        <f t="shared" si="625"/>
        <v>1379</v>
      </c>
      <c r="BZ35" s="118">
        <f t="shared" si="626"/>
        <v>1771</v>
      </c>
      <c r="CA35" s="119">
        <f t="shared" si="627"/>
        <v>1.7783094098883572</v>
      </c>
      <c r="CB35" s="120">
        <f t="shared" si="628"/>
        <v>0.25730994152046782</v>
      </c>
      <c r="CC35" s="120">
        <f t="shared" si="629"/>
        <v>0.1756007393715342</v>
      </c>
      <c r="CD35" s="120">
        <f t="shared" si="630"/>
        <v>0.27605118829981717</v>
      </c>
      <c r="CE35" s="120">
        <f t="shared" si="631"/>
        <v>2.7882352941176469</v>
      </c>
      <c r="CF35" s="120">
        <f t="shared" si="632"/>
        <v>2.2869955156950672</v>
      </c>
      <c r="CG35" s="120">
        <f t="shared" si="633"/>
        <v>2.2367491166077738</v>
      </c>
      <c r="CH35" s="120">
        <f t="shared" si="634"/>
        <v>2.6266666666666665</v>
      </c>
      <c r="CI35" s="120">
        <f t="shared" si="635"/>
        <v>2.3580705009276439</v>
      </c>
      <c r="CJ35" s="120">
        <f t="shared" si="636"/>
        <v>2.1716535433070865</v>
      </c>
      <c r="CK35" s="120">
        <f t="shared" si="636"/>
        <v>2.612094395280236</v>
      </c>
      <c r="CL35" s="70" t="s">
        <v>36</v>
      </c>
      <c r="CM35" s="39" t="s">
        <v>36</v>
      </c>
      <c r="CN35" s="39" t="s">
        <v>36</v>
      </c>
      <c r="CO35" s="39" t="s">
        <v>36</v>
      </c>
      <c r="CP35" s="14" t="s">
        <v>36</v>
      </c>
      <c r="CQ35" s="14" t="s">
        <v>36</v>
      </c>
      <c r="CR35" s="14" t="s">
        <v>36</v>
      </c>
      <c r="CS35" s="14" t="s">
        <v>36</v>
      </c>
      <c r="CT35" s="14" t="s">
        <v>36</v>
      </c>
      <c r="CU35" s="14" t="s">
        <v>36</v>
      </c>
      <c r="CV35" s="14" t="s">
        <v>36</v>
      </c>
      <c r="CW35" s="42">
        <v>0</v>
      </c>
      <c r="CX35" s="32">
        <v>0</v>
      </c>
      <c r="CY35" s="32"/>
      <c r="CZ35" s="32"/>
      <c r="DA35" s="32">
        <v>0</v>
      </c>
      <c r="DB35" s="32">
        <v>0</v>
      </c>
      <c r="DC35" s="32"/>
      <c r="DD35" s="32"/>
      <c r="DE35" s="30"/>
      <c r="DF35" s="444"/>
      <c r="DG35" s="444"/>
      <c r="DH35" s="33">
        <f t="shared" si="637"/>
        <v>0</v>
      </c>
      <c r="DI35" s="30">
        <f t="shared" si="638"/>
        <v>0</v>
      </c>
      <c r="DJ35" s="30">
        <f t="shared" si="639"/>
        <v>0</v>
      </c>
      <c r="DK35" s="30">
        <f t="shared" si="640"/>
        <v>0</v>
      </c>
      <c r="DL35" s="30">
        <f t="shared" si="641"/>
        <v>0</v>
      </c>
      <c r="DM35" s="30">
        <f t="shared" si="642"/>
        <v>0</v>
      </c>
      <c r="DN35" s="30">
        <f t="shared" si="643"/>
        <v>0</v>
      </c>
      <c r="DO35" s="30">
        <f t="shared" si="644"/>
        <v>0</v>
      </c>
      <c r="DP35" s="30">
        <f t="shared" si="645"/>
        <v>0</v>
      </c>
      <c r="DQ35" s="30">
        <f t="shared" si="646"/>
        <v>0</v>
      </c>
      <c r="DR35" s="30">
        <f t="shared" si="646"/>
        <v>0</v>
      </c>
      <c r="DS35" s="461">
        <v>24</v>
      </c>
      <c r="DT35" s="444">
        <v>26</v>
      </c>
      <c r="DU35" s="462">
        <v>42</v>
      </c>
      <c r="DV35" s="462">
        <v>37</v>
      </c>
      <c r="DW35" s="468">
        <f t="shared" si="647"/>
        <v>66</v>
      </c>
      <c r="DX35" s="468">
        <f t="shared" si="647"/>
        <v>63</v>
      </c>
      <c r="DY35" s="461">
        <v>39</v>
      </c>
      <c r="DZ35" s="444">
        <v>53</v>
      </c>
      <c r="EA35" s="462">
        <v>215</v>
      </c>
      <c r="EB35" s="462">
        <v>373</v>
      </c>
      <c r="EC35" s="468">
        <f t="shared" si="648"/>
        <v>254</v>
      </c>
      <c r="ED35" s="468">
        <f t="shared" si="648"/>
        <v>426</v>
      </c>
      <c r="EE35" s="461">
        <v>203</v>
      </c>
      <c r="EF35" s="444">
        <v>216</v>
      </c>
      <c r="EG35" s="462">
        <v>1</v>
      </c>
      <c r="EH35" s="462">
        <v>5</v>
      </c>
      <c r="EI35" s="468">
        <f t="shared" si="649"/>
        <v>204</v>
      </c>
      <c r="EJ35" s="468">
        <f t="shared" si="649"/>
        <v>221</v>
      </c>
      <c r="EK35" s="461">
        <v>75</v>
      </c>
      <c r="EL35" s="444">
        <v>88</v>
      </c>
      <c r="EM35" s="462">
        <v>18</v>
      </c>
      <c r="EN35" s="462">
        <v>20</v>
      </c>
      <c r="EO35" s="468">
        <f t="shared" si="650"/>
        <v>93</v>
      </c>
      <c r="EP35" s="468">
        <f t="shared" si="650"/>
        <v>108</v>
      </c>
      <c r="EQ35" s="461">
        <v>107</v>
      </c>
      <c r="ER35" s="444">
        <v>125</v>
      </c>
      <c r="ES35" s="462">
        <v>102</v>
      </c>
      <c r="ET35" s="462">
        <v>75</v>
      </c>
      <c r="EU35" s="468">
        <f t="shared" si="651"/>
        <v>209</v>
      </c>
      <c r="EV35" s="468">
        <f t="shared" si="651"/>
        <v>200</v>
      </c>
      <c r="EW35" s="461">
        <v>246</v>
      </c>
      <c r="EX35" s="444">
        <v>297</v>
      </c>
      <c r="EY35" s="462">
        <v>152</v>
      </c>
      <c r="EZ35" s="462">
        <v>243</v>
      </c>
      <c r="FA35" s="468">
        <f t="shared" si="652"/>
        <v>398</v>
      </c>
      <c r="FB35" s="468">
        <f t="shared" si="652"/>
        <v>540</v>
      </c>
      <c r="FC35" s="461">
        <v>2</v>
      </c>
      <c r="FD35" s="444">
        <v>4</v>
      </c>
      <c r="FE35" s="462">
        <v>35</v>
      </c>
      <c r="FF35" s="462">
        <v>18</v>
      </c>
      <c r="FG35" s="468">
        <f t="shared" si="653"/>
        <v>37</v>
      </c>
      <c r="FH35" s="468">
        <f t="shared" si="654"/>
        <v>22</v>
      </c>
      <c r="FI35" s="461">
        <v>153</v>
      </c>
      <c r="FJ35" s="444">
        <v>156</v>
      </c>
      <c r="FK35" s="462">
        <v>238</v>
      </c>
      <c r="FL35" s="462">
        <v>301</v>
      </c>
      <c r="FM35" s="468">
        <f t="shared" si="655"/>
        <v>391</v>
      </c>
      <c r="FN35" s="468">
        <f t="shared" si="655"/>
        <v>457</v>
      </c>
      <c r="FO35" s="461">
        <v>7</v>
      </c>
      <c r="FP35" s="444">
        <v>6</v>
      </c>
      <c r="FQ35" s="462">
        <v>82</v>
      </c>
      <c r="FR35" s="462">
        <v>97</v>
      </c>
      <c r="FS35" s="468">
        <f t="shared" si="656"/>
        <v>89</v>
      </c>
      <c r="FT35" s="468">
        <f t="shared" si="656"/>
        <v>103</v>
      </c>
      <c r="FU35" s="461">
        <v>289</v>
      </c>
      <c r="FV35" s="444">
        <v>293</v>
      </c>
      <c r="FW35" s="462">
        <v>409</v>
      </c>
      <c r="FX35" s="462">
        <v>452</v>
      </c>
      <c r="FY35" s="468">
        <f t="shared" si="657"/>
        <v>698</v>
      </c>
      <c r="FZ35" s="468">
        <f t="shared" si="657"/>
        <v>745</v>
      </c>
      <c r="GA35" s="461">
        <v>82</v>
      </c>
      <c r="GB35" s="444">
        <v>78</v>
      </c>
      <c r="GC35" s="462">
        <v>4</v>
      </c>
      <c r="GD35" s="462">
        <v>8</v>
      </c>
      <c r="GE35" s="468">
        <f t="shared" si="658"/>
        <v>86</v>
      </c>
      <c r="GF35" s="468">
        <f t="shared" si="658"/>
        <v>86</v>
      </c>
      <c r="GG35" s="461">
        <v>3</v>
      </c>
      <c r="GH35" s="444">
        <v>3</v>
      </c>
      <c r="GI35" s="462"/>
      <c r="GJ35" s="462">
        <v>3</v>
      </c>
      <c r="GK35" s="327">
        <f t="shared" si="659"/>
        <v>3</v>
      </c>
      <c r="GL35" s="327">
        <f t="shared" si="659"/>
        <v>6</v>
      </c>
      <c r="GM35" s="533">
        <v>140</v>
      </c>
      <c r="GN35" s="519">
        <v>93</v>
      </c>
      <c r="GO35" s="519">
        <v>155</v>
      </c>
      <c r="GP35" s="519">
        <v>159</v>
      </c>
      <c r="GQ35" s="504">
        <v>110</v>
      </c>
      <c r="GR35" s="504">
        <v>141</v>
      </c>
      <c r="GS35" s="504">
        <v>360</v>
      </c>
      <c r="GT35" s="504">
        <v>116</v>
      </c>
      <c r="GU35" s="504">
        <v>109</v>
      </c>
      <c r="GV35" s="533">
        <v>1</v>
      </c>
      <c r="GW35" s="504">
        <v>1</v>
      </c>
      <c r="GX35" s="504"/>
      <c r="GY35" s="504">
        <v>17</v>
      </c>
      <c r="GZ35" s="504">
        <v>0</v>
      </c>
      <c r="HA35" s="504">
        <v>5</v>
      </c>
      <c r="HB35" s="504">
        <v>2</v>
      </c>
      <c r="HC35" s="504"/>
      <c r="HD35" s="504">
        <v>1</v>
      </c>
      <c r="HE35" s="534">
        <f t="shared" si="660"/>
        <v>141</v>
      </c>
      <c r="HF35" s="522">
        <f t="shared" si="661"/>
        <v>94</v>
      </c>
      <c r="HG35" s="522">
        <f t="shared" si="662"/>
        <v>155</v>
      </c>
      <c r="HH35" s="522">
        <f t="shared" si="663"/>
        <v>176</v>
      </c>
      <c r="HI35" s="522">
        <f t="shared" si="664"/>
        <v>110</v>
      </c>
      <c r="HJ35" s="522">
        <f t="shared" si="665"/>
        <v>146</v>
      </c>
      <c r="HK35" s="522">
        <f t="shared" si="666"/>
        <v>362</v>
      </c>
      <c r="HL35" s="522">
        <f t="shared" si="667"/>
        <v>116</v>
      </c>
      <c r="HM35" s="522">
        <f t="shared" si="668"/>
        <v>110</v>
      </c>
      <c r="HN35" s="534">
        <f t="shared" si="669"/>
        <v>502</v>
      </c>
      <c r="HO35" s="523">
        <f t="shared" si="670"/>
        <v>476</v>
      </c>
      <c r="HP35" s="523">
        <f t="shared" si="671"/>
        <v>983</v>
      </c>
      <c r="HQ35" s="523">
        <f t="shared" si="672"/>
        <v>528</v>
      </c>
      <c r="HR35" s="535">
        <f t="shared" si="673"/>
        <v>502</v>
      </c>
      <c r="HS35" s="535">
        <f t="shared" si="674"/>
        <v>596</v>
      </c>
      <c r="HT35" s="535">
        <f t="shared" si="675"/>
        <v>1012</v>
      </c>
      <c r="HU35" s="535">
        <f t="shared" si="676"/>
        <v>590</v>
      </c>
      <c r="HV35" s="535">
        <f t="shared" si="677"/>
        <v>636</v>
      </c>
      <c r="HW35" s="534">
        <f t="shared" si="678"/>
        <v>238</v>
      </c>
      <c r="HX35" s="522">
        <f t="shared" si="679"/>
        <v>38</v>
      </c>
      <c r="HY35" s="522">
        <f t="shared" si="680"/>
        <v>50</v>
      </c>
      <c r="HZ35" s="522">
        <f t="shared" si="681"/>
        <v>54</v>
      </c>
      <c r="IA35" s="522">
        <f t="shared" si="682"/>
        <v>475</v>
      </c>
      <c r="IB35" s="522">
        <f t="shared" si="683"/>
        <v>413</v>
      </c>
      <c r="IC35" s="522">
        <f t="shared" si="684"/>
        <v>996</v>
      </c>
      <c r="ID35" s="522">
        <f t="shared" si="421"/>
        <v>666</v>
      </c>
      <c r="IE35" s="522">
        <f t="shared" si="421"/>
        <v>680</v>
      </c>
      <c r="IF35" s="534">
        <f t="shared" si="685"/>
        <v>740</v>
      </c>
      <c r="IG35" s="522">
        <f t="shared" si="686"/>
        <v>514</v>
      </c>
      <c r="IH35" s="522">
        <f t="shared" si="687"/>
        <v>1033</v>
      </c>
      <c r="II35" s="522">
        <f t="shared" si="688"/>
        <v>582</v>
      </c>
      <c r="IJ35" s="522">
        <f t="shared" si="689"/>
        <v>977</v>
      </c>
      <c r="IK35" s="522">
        <f t="shared" si="690"/>
        <v>1009</v>
      </c>
      <c r="IL35" s="522">
        <f t="shared" si="691"/>
        <v>2008</v>
      </c>
      <c r="IM35" s="522">
        <f t="shared" si="692"/>
        <v>1256</v>
      </c>
      <c r="IN35" s="522">
        <f t="shared" si="693"/>
        <v>1316</v>
      </c>
      <c r="IO35" s="533">
        <v>325</v>
      </c>
      <c r="IP35" s="519">
        <v>334</v>
      </c>
      <c r="IQ35" s="519">
        <v>327</v>
      </c>
      <c r="IR35" s="519">
        <v>313</v>
      </c>
      <c r="IS35" s="504">
        <v>342</v>
      </c>
      <c r="IT35" s="504">
        <v>389</v>
      </c>
      <c r="IU35" s="504">
        <v>727</v>
      </c>
      <c r="IV35" s="504">
        <v>390</v>
      </c>
      <c r="IW35" s="504">
        <v>424</v>
      </c>
      <c r="IX35" s="533">
        <v>11</v>
      </c>
      <c r="IY35" s="504">
        <v>14</v>
      </c>
      <c r="IZ35" s="504">
        <v>19</v>
      </c>
      <c r="JA35" s="504">
        <v>22</v>
      </c>
      <c r="JB35" s="504">
        <v>66</v>
      </c>
      <c r="JC35" s="504">
        <v>77</v>
      </c>
      <c r="JD35" s="504">
        <v>158</v>
      </c>
      <c r="JE35" s="504">
        <v>94</v>
      </c>
      <c r="JF35" s="504">
        <v>92</v>
      </c>
      <c r="JG35" s="534">
        <f t="shared" si="694"/>
        <v>336</v>
      </c>
      <c r="JH35" s="522">
        <f t="shared" si="695"/>
        <v>348</v>
      </c>
      <c r="JI35" s="522">
        <f t="shared" si="696"/>
        <v>346</v>
      </c>
      <c r="JJ35" s="522">
        <f t="shared" si="697"/>
        <v>335</v>
      </c>
      <c r="JK35" s="522">
        <f t="shared" si="698"/>
        <v>408</v>
      </c>
      <c r="JL35" s="522">
        <f t="shared" si="699"/>
        <v>466</v>
      </c>
      <c r="JM35" s="522">
        <f t="shared" si="700"/>
        <v>885</v>
      </c>
      <c r="JN35" s="522">
        <f t="shared" si="701"/>
        <v>484</v>
      </c>
      <c r="JO35" s="522">
        <f t="shared" si="701"/>
        <v>516</v>
      </c>
      <c r="JP35" s="533">
        <v>177</v>
      </c>
      <c r="JQ35" s="519">
        <v>142</v>
      </c>
      <c r="JR35" s="519">
        <v>656</v>
      </c>
      <c r="JS35" s="519">
        <v>215</v>
      </c>
      <c r="JT35" s="504">
        <v>160</v>
      </c>
      <c r="JU35" s="504">
        <v>207</v>
      </c>
      <c r="JV35" s="504">
        <v>285</v>
      </c>
      <c r="JW35" s="504">
        <v>200</v>
      </c>
      <c r="JX35" s="504">
        <v>212</v>
      </c>
      <c r="JY35" s="533">
        <v>227</v>
      </c>
      <c r="JZ35" s="504">
        <v>24</v>
      </c>
      <c r="KA35" s="504">
        <v>31</v>
      </c>
      <c r="KB35" s="504">
        <v>32</v>
      </c>
      <c r="KC35" s="504">
        <v>409</v>
      </c>
      <c r="KD35" s="504">
        <v>336</v>
      </c>
      <c r="KE35" s="504">
        <v>838</v>
      </c>
      <c r="KF35" s="504">
        <v>572</v>
      </c>
      <c r="KG35" s="504">
        <v>588</v>
      </c>
      <c r="KH35" s="534">
        <f t="shared" si="702"/>
        <v>404</v>
      </c>
      <c r="KI35" s="522">
        <f t="shared" si="703"/>
        <v>166</v>
      </c>
      <c r="KJ35" s="522">
        <f t="shared" si="704"/>
        <v>687</v>
      </c>
      <c r="KK35" s="522">
        <f t="shared" si="705"/>
        <v>247</v>
      </c>
      <c r="KL35" s="522">
        <f t="shared" si="706"/>
        <v>569</v>
      </c>
      <c r="KM35" s="522">
        <f t="shared" si="707"/>
        <v>543</v>
      </c>
      <c r="KN35" s="522">
        <f t="shared" si="708"/>
        <v>1123</v>
      </c>
      <c r="KO35" s="522">
        <f t="shared" si="709"/>
        <v>772</v>
      </c>
      <c r="KP35" s="522">
        <f t="shared" si="709"/>
        <v>800</v>
      </c>
      <c r="KQ35" s="534">
        <f t="shared" si="710"/>
        <v>428</v>
      </c>
      <c r="KR35" s="523">
        <f t="shared" si="711"/>
        <v>323</v>
      </c>
      <c r="KS35" s="523">
        <f t="shared" si="712"/>
        <v>377</v>
      </c>
      <c r="KT35" s="523">
        <f t="shared" si="713"/>
        <v>365</v>
      </c>
      <c r="KU35" s="535">
        <f t="shared" si="714"/>
        <v>375</v>
      </c>
      <c r="KV35" s="535">
        <f t="shared" si="715"/>
        <v>396</v>
      </c>
      <c r="KW35" s="535">
        <f t="shared" si="716"/>
        <v>714</v>
      </c>
      <c r="KX35" s="535">
        <f t="shared" si="717"/>
        <v>306</v>
      </c>
      <c r="KY35" s="535">
        <f t="shared" si="718"/>
        <v>321</v>
      </c>
      <c r="KZ35" s="534">
        <f t="shared" si="719"/>
        <v>674</v>
      </c>
      <c r="LA35" s="522">
        <f t="shared" si="720"/>
        <v>101</v>
      </c>
      <c r="LB35" s="522">
        <f t="shared" si="721"/>
        <v>155</v>
      </c>
      <c r="LC35" s="522">
        <f t="shared" si="722"/>
        <v>112</v>
      </c>
      <c r="LD35" s="522">
        <f t="shared" si="723"/>
        <v>504</v>
      </c>
      <c r="LE35" s="522">
        <f t="shared" si="724"/>
        <v>710</v>
      </c>
      <c r="LF35" s="522">
        <f t="shared" si="725"/>
        <v>809</v>
      </c>
      <c r="LG35" s="522">
        <f t="shared" si="423"/>
        <v>493</v>
      </c>
      <c r="LH35" s="522">
        <f t="shared" si="423"/>
        <v>387</v>
      </c>
      <c r="LI35" s="534">
        <f t="shared" si="726"/>
        <v>1102</v>
      </c>
      <c r="LJ35" s="522">
        <f t="shared" si="727"/>
        <v>424</v>
      </c>
      <c r="LK35" s="522">
        <f t="shared" si="728"/>
        <v>532</v>
      </c>
      <c r="LL35" s="522">
        <f t="shared" si="729"/>
        <v>477</v>
      </c>
      <c r="LM35" s="522">
        <f t="shared" si="730"/>
        <v>879</v>
      </c>
      <c r="LN35" s="522">
        <f t="shared" si="731"/>
        <v>1106</v>
      </c>
      <c r="LO35" s="522">
        <f t="shared" si="732"/>
        <v>1523</v>
      </c>
      <c r="LP35" s="522">
        <f t="shared" si="733"/>
        <v>799</v>
      </c>
      <c r="LQ35" s="522">
        <f t="shared" si="734"/>
        <v>708</v>
      </c>
      <c r="LR35" s="533">
        <v>222</v>
      </c>
      <c r="LS35" s="519">
        <v>167</v>
      </c>
      <c r="LT35" s="519">
        <v>200</v>
      </c>
      <c r="LU35" s="519">
        <v>182</v>
      </c>
      <c r="LV35" s="504">
        <v>195</v>
      </c>
      <c r="LW35" s="504">
        <v>200</v>
      </c>
      <c r="LX35" s="504">
        <v>363</v>
      </c>
      <c r="LY35" s="504">
        <v>138</v>
      </c>
      <c r="LZ35" s="504">
        <v>150</v>
      </c>
      <c r="MA35" s="533">
        <v>495</v>
      </c>
      <c r="MB35" s="504">
        <v>51</v>
      </c>
      <c r="MC35" s="504">
        <v>38</v>
      </c>
      <c r="MD35" s="504">
        <v>47</v>
      </c>
      <c r="ME35" s="504">
        <v>330</v>
      </c>
      <c r="MF35" s="504">
        <v>481</v>
      </c>
      <c r="MG35" s="504">
        <v>477</v>
      </c>
      <c r="MH35" s="504">
        <v>244</v>
      </c>
      <c r="MI35" s="504">
        <v>208</v>
      </c>
      <c r="MJ35" s="534">
        <f t="shared" si="735"/>
        <v>717</v>
      </c>
      <c r="MK35" s="522">
        <f t="shared" si="736"/>
        <v>218</v>
      </c>
      <c r="ML35" s="522">
        <f t="shared" si="737"/>
        <v>238</v>
      </c>
      <c r="MM35" s="522">
        <f t="shared" si="738"/>
        <v>229</v>
      </c>
      <c r="MN35" s="522">
        <f t="shared" si="739"/>
        <v>525</v>
      </c>
      <c r="MO35" s="522">
        <f t="shared" si="740"/>
        <v>681</v>
      </c>
      <c r="MP35" s="522">
        <f t="shared" si="741"/>
        <v>840</v>
      </c>
      <c r="MQ35" s="522">
        <f t="shared" si="742"/>
        <v>382</v>
      </c>
      <c r="MR35" s="522">
        <f t="shared" si="742"/>
        <v>358</v>
      </c>
      <c r="MS35" s="533">
        <v>64</v>
      </c>
      <c r="MT35" s="519">
        <v>53</v>
      </c>
      <c r="MU35" s="519">
        <v>62</v>
      </c>
      <c r="MV35" s="519">
        <v>63</v>
      </c>
      <c r="MW35" s="504">
        <v>58</v>
      </c>
      <c r="MX35" s="504">
        <v>69</v>
      </c>
      <c r="MY35" s="504">
        <v>122</v>
      </c>
      <c r="MZ35" s="504">
        <v>57</v>
      </c>
      <c r="NA35" s="504">
        <v>62</v>
      </c>
      <c r="NB35" s="533">
        <v>19</v>
      </c>
      <c r="NC35" s="504">
        <v>5</v>
      </c>
      <c r="ND35" s="504">
        <v>5</v>
      </c>
      <c r="NE35" s="504">
        <v>1</v>
      </c>
      <c r="NF35" s="504">
        <v>16</v>
      </c>
      <c r="NG35" s="504">
        <v>6</v>
      </c>
      <c r="NH35" s="504">
        <v>18</v>
      </c>
      <c r="NI35" s="504">
        <v>14</v>
      </c>
      <c r="NJ35" s="504">
        <v>1</v>
      </c>
      <c r="NK35" s="534">
        <f t="shared" si="743"/>
        <v>83</v>
      </c>
      <c r="NL35" s="522">
        <f t="shared" si="744"/>
        <v>58</v>
      </c>
      <c r="NM35" s="522">
        <f t="shared" si="745"/>
        <v>67</v>
      </c>
      <c r="NN35" s="522">
        <f t="shared" si="746"/>
        <v>64</v>
      </c>
      <c r="NO35" s="522">
        <f t="shared" si="747"/>
        <v>74</v>
      </c>
      <c r="NP35" s="522">
        <f t="shared" si="748"/>
        <v>75</v>
      </c>
      <c r="NQ35" s="522">
        <f t="shared" si="749"/>
        <v>140</v>
      </c>
      <c r="NR35" s="522">
        <f t="shared" si="750"/>
        <v>71</v>
      </c>
      <c r="NS35" s="522">
        <f t="shared" si="750"/>
        <v>63</v>
      </c>
      <c r="NT35" s="533">
        <v>142</v>
      </c>
      <c r="NU35" s="519">
        <v>103</v>
      </c>
      <c r="NV35" s="519">
        <v>115</v>
      </c>
      <c r="NW35" s="519">
        <v>120</v>
      </c>
      <c r="NX35" s="504">
        <v>122</v>
      </c>
      <c r="NY35" s="504">
        <v>127</v>
      </c>
      <c r="NZ35" s="504">
        <v>229</v>
      </c>
      <c r="OA35" s="504">
        <v>111</v>
      </c>
      <c r="OB35" s="522">
        <v>109</v>
      </c>
      <c r="OC35" s="533">
        <v>160</v>
      </c>
      <c r="OD35" s="504">
        <v>45</v>
      </c>
      <c r="OE35" s="504">
        <v>112</v>
      </c>
      <c r="OF35" s="504">
        <v>64</v>
      </c>
      <c r="OG35" s="504">
        <v>158</v>
      </c>
      <c r="OH35" s="504">
        <v>223</v>
      </c>
      <c r="OI35" s="504">
        <v>314</v>
      </c>
      <c r="OJ35" s="504">
        <v>235</v>
      </c>
      <c r="OK35" s="522">
        <v>178</v>
      </c>
      <c r="OL35" s="534">
        <f t="shared" si="751"/>
        <v>302</v>
      </c>
      <c r="OM35" s="522">
        <f t="shared" si="752"/>
        <v>148</v>
      </c>
      <c r="ON35" s="522">
        <f t="shared" si="753"/>
        <v>227</v>
      </c>
      <c r="OO35" s="522">
        <f t="shared" si="754"/>
        <v>184</v>
      </c>
      <c r="OP35" s="522">
        <f t="shared" si="755"/>
        <v>280</v>
      </c>
      <c r="OQ35" s="522">
        <f t="shared" si="756"/>
        <v>350</v>
      </c>
      <c r="OR35" s="522">
        <f t="shared" si="757"/>
        <v>543</v>
      </c>
      <c r="OS35" s="522">
        <f t="shared" si="758"/>
        <v>346</v>
      </c>
      <c r="OT35" s="522">
        <f t="shared" si="758"/>
        <v>287</v>
      </c>
    </row>
    <row r="36" spans="1:411" s="12" customFormat="1" x14ac:dyDescent="0.2">
      <c r="A36" s="11" t="s">
        <v>69</v>
      </c>
      <c r="B36" s="34">
        <f t="shared" si="573"/>
        <v>6578</v>
      </c>
      <c r="C36" s="34">
        <f t="shared" si="574"/>
        <v>7081</v>
      </c>
      <c r="D36" s="34">
        <f t="shared" si="575"/>
        <v>7636</v>
      </c>
      <c r="E36" s="34">
        <f t="shared" si="576"/>
        <v>8648</v>
      </c>
      <c r="F36" s="34">
        <f t="shared" si="577"/>
        <v>10318</v>
      </c>
      <c r="G36" s="34">
        <f t="shared" si="578"/>
        <v>10612</v>
      </c>
      <c r="H36" s="34">
        <f t="shared" si="579"/>
        <v>11002</v>
      </c>
      <c r="I36" s="34">
        <f t="shared" si="580"/>
        <v>10008</v>
      </c>
      <c r="J36" s="34">
        <f t="shared" si="581"/>
        <v>10628</v>
      </c>
      <c r="K36" s="34">
        <f t="shared" si="582"/>
        <v>8515</v>
      </c>
      <c r="L36" s="34">
        <f t="shared" si="583"/>
        <v>8904</v>
      </c>
      <c r="M36" s="35">
        <f t="shared" si="584"/>
        <v>4587</v>
      </c>
      <c r="N36" s="29">
        <f t="shared" si="585"/>
        <v>4741</v>
      </c>
      <c r="O36" s="29">
        <f t="shared" si="586"/>
        <v>7026</v>
      </c>
      <c r="P36" s="29">
        <f t="shared" si="587"/>
        <v>7373</v>
      </c>
      <c r="Q36" s="29">
        <f t="shared" si="588"/>
        <v>8251</v>
      </c>
      <c r="R36" s="29">
        <f t="shared" si="589"/>
        <v>8335</v>
      </c>
      <c r="S36" s="29">
        <f t="shared" si="590"/>
        <v>8160</v>
      </c>
      <c r="T36" s="29">
        <f t="shared" si="591"/>
        <v>7242</v>
      </c>
      <c r="U36" s="29">
        <f t="shared" si="592"/>
        <v>8157</v>
      </c>
      <c r="V36" s="29">
        <f t="shared" si="593"/>
        <v>7575</v>
      </c>
      <c r="W36" s="29">
        <f t="shared" si="594"/>
        <v>5981</v>
      </c>
      <c r="X36" s="35">
        <f t="shared" si="595"/>
        <v>11165</v>
      </c>
      <c r="Y36" s="29">
        <f t="shared" si="596"/>
        <v>11822</v>
      </c>
      <c r="Z36" s="29">
        <f t="shared" si="597"/>
        <v>14662</v>
      </c>
      <c r="AA36" s="29">
        <f t="shared" si="598"/>
        <v>16021</v>
      </c>
      <c r="AB36" s="29">
        <f t="shared" si="599"/>
        <v>18569</v>
      </c>
      <c r="AC36" s="29">
        <f t="shared" si="600"/>
        <v>18947</v>
      </c>
      <c r="AD36" s="29">
        <f t="shared" si="601"/>
        <v>19162</v>
      </c>
      <c r="AE36" s="29">
        <f t="shared" si="602"/>
        <v>17250</v>
      </c>
      <c r="AF36" s="29">
        <f t="shared" si="603"/>
        <v>18785</v>
      </c>
      <c r="AG36" s="29">
        <f t="shared" si="604"/>
        <v>16090</v>
      </c>
      <c r="AH36" s="29">
        <f t="shared" si="605"/>
        <v>14885</v>
      </c>
      <c r="AI36" s="42">
        <v>2755</v>
      </c>
      <c r="AJ36" s="31">
        <v>2903</v>
      </c>
      <c r="AK36" s="31">
        <v>3351</v>
      </c>
      <c r="AL36" s="31">
        <v>3376</v>
      </c>
      <c r="AM36" s="32">
        <v>3652</v>
      </c>
      <c r="AN36" s="32">
        <v>3493</v>
      </c>
      <c r="AO36" s="32">
        <v>3595</v>
      </c>
      <c r="AP36" s="32">
        <v>3276</v>
      </c>
      <c r="AQ36" s="32">
        <v>3431</v>
      </c>
      <c r="AR36" s="32">
        <v>2806</v>
      </c>
      <c r="AS36" s="32">
        <v>2824</v>
      </c>
      <c r="AT36" s="42">
        <v>4065</v>
      </c>
      <c r="AU36" s="32">
        <v>3571</v>
      </c>
      <c r="AV36" s="32">
        <v>6210</v>
      </c>
      <c r="AW36" s="32">
        <v>6384</v>
      </c>
      <c r="AX36" s="32">
        <v>7171</v>
      </c>
      <c r="AY36" s="32">
        <v>7335</v>
      </c>
      <c r="AZ36" s="32">
        <v>7329</v>
      </c>
      <c r="BA36" s="32">
        <v>6546</v>
      </c>
      <c r="BB36" s="32">
        <v>7457</v>
      </c>
      <c r="BC36" s="32">
        <v>6546</v>
      </c>
      <c r="BD36" s="32">
        <v>4937</v>
      </c>
      <c r="BE36" s="33">
        <f t="shared" si="606"/>
        <v>6823</v>
      </c>
      <c r="BF36" s="30">
        <f t="shared" si="607"/>
        <v>6489</v>
      </c>
      <c r="BG36" s="30">
        <f t="shared" si="608"/>
        <v>9570</v>
      </c>
      <c r="BH36" s="30">
        <f t="shared" si="609"/>
        <v>9771</v>
      </c>
      <c r="BI36" s="30">
        <f t="shared" si="610"/>
        <v>10846</v>
      </c>
      <c r="BJ36" s="30">
        <f t="shared" si="611"/>
        <v>10828</v>
      </c>
      <c r="BK36" s="30">
        <f t="shared" si="612"/>
        <v>10924</v>
      </c>
      <c r="BL36" s="30">
        <f t="shared" si="613"/>
        <v>9822</v>
      </c>
      <c r="BM36" s="30">
        <f t="shared" si="614"/>
        <v>10888</v>
      </c>
      <c r="BN36" s="30">
        <f t="shared" si="615"/>
        <v>9352</v>
      </c>
      <c r="BO36" s="30">
        <f t="shared" si="615"/>
        <v>7761</v>
      </c>
      <c r="BP36" s="117">
        <f t="shared" si="616"/>
        <v>4068</v>
      </c>
      <c r="BQ36" s="118">
        <f t="shared" si="617"/>
        <v>3586</v>
      </c>
      <c r="BR36" s="118">
        <f t="shared" si="618"/>
        <v>6219</v>
      </c>
      <c r="BS36" s="118">
        <f t="shared" si="619"/>
        <v>6395</v>
      </c>
      <c r="BT36" s="118">
        <f t="shared" si="620"/>
        <v>7194</v>
      </c>
      <c r="BU36" s="118">
        <f t="shared" si="621"/>
        <v>7335</v>
      </c>
      <c r="BV36" s="118">
        <f t="shared" si="622"/>
        <v>7329</v>
      </c>
      <c r="BW36" s="118">
        <f t="shared" si="623"/>
        <v>6546</v>
      </c>
      <c r="BX36" s="118">
        <f t="shared" si="624"/>
        <v>7457</v>
      </c>
      <c r="BY36" s="118">
        <f t="shared" si="625"/>
        <v>6546</v>
      </c>
      <c r="BZ36" s="118">
        <f t="shared" si="626"/>
        <v>4937</v>
      </c>
      <c r="CA36" s="119">
        <f t="shared" si="627"/>
        <v>1.4765880217785843</v>
      </c>
      <c r="CB36" s="120">
        <f t="shared" si="628"/>
        <v>1.2352738546331381</v>
      </c>
      <c r="CC36" s="120">
        <f t="shared" si="629"/>
        <v>1.855863921217547</v>
      </c>
      <c r="CD36" s="120">
        <f t="shared" si="630"/>
        <v>1.8942535545023698</v>
      </c>
      <c r="CE36" s="120">
        <f t="shared" si="631"/>
        <v>1.9698795180722892</v>
      </c>
      <c r="CF36" s="120">
        <f t="shared" si="632"/>
        <v>2.09991411394217</v>
      </c>
      <c r="CG36" s="120">
        <f t="shared" si="633"/>
        <v>2.038664812239221</v>
      </c>
      <c r="CH36" s="120">
        <f t="shared" si="634"/>
        <v>1.9981684981684982</v>
      </c>
      <c r="CI36" s="120">
        <f t="shared" si="635"/>
        <v>2.1734188283299329</v>
      </c>
      <c r="CJ36" s="120">
        <f t="shared" si="636"/>
        <v>2.3328581610833927</v>
      </c>
      <c r="CK36" s="120">
        <f t="shared" si="636"/>
        <v>1.7482294617563738</v>
      </c>
      <c r="CL36" s="70" t="s">
        <v>36</v>
      </c>
      <c r="CM36" s="39" t="s">
        <v>36</v>
      </c>
      <c r="CN36" s="39" t="s">
        <v>36</v>
      </c>
      <c r="CO36" s="39" t="s">
        <v>36</v>
      </c>
      <c r="CP36" s="14" t="s">
        <v>36</v>
      </c>
      <c r="CQ36" s="14" t="s">
        <v>36</v>
      </c>
      <c r="CR36" s="14" t="s">
        <v>36</v>
      </c>
      <c r="CS36" s="14" t="s">
        <v>36</v>
      </c>
      <c r="CT36" s="14" t="s">
        <v>36</v>
      </c>
      <c r="CU36" s="14" t="s">
        <v>36</v>
      </c>
      <c r="CV36" s="14" t="s">
        <v>36</v>
      </c>
      <c r="CW36" s="42">
        <v>3</v>
      </c>
      <c r="CX36" s="32">
        <v>15</v>
      </c>
      <c r="CY36" s="32">
        <v>9</v>
      </c>
      <c r="CZ36" s="32">
        <v>11</v>
      </c>
      <c r="DA36" s="32">
        <v>23</v>
      </c>
      <c r="DB36" s="32">
        <v>0</v>
      </c>
      <c r="DC36" s="32"/>
      <c r="DD36" s="32"/>
      <c r="DE36" s="30"/>
      <c r="DF36" s="444"/>
      <c r="DG36" s="444"/>
      <c r="DH36" s="33">
        <f t="shared" si="637"/>
        <v>3</v>
      </c>
      <c r="DI36" s="30">
        <f t="shared" si="638"/>
        <v>15</v>
      </c>
      <c r="DJ36" s="30">
        <f t="shared" si="639"/>
        <v>9</v>
      </c>
      <c r="DK36" s="30">
        <f t="shared" si="640"/>
        <v>11</v>
      </c>
      <c r="DL36" s="30">
        <f t="shared" si="641"/>
        <v>23</v>
      </c>
      <c r="DM36" s="30">
        <f t="shared" si="642"/>
        <v>0</v>
      </c>
      <c r="DN36" s="30">
        <f t="shared" si="643"/>
        <v>0</v>
      </c>
      <c r="DO36" s="30">
        <f t="shared" si="644"/>
        <v>0</v>
      </c>
      <c r="DP36" s="30">
        <f t="shared" si="645"/>
        <v>0</v>
      </c>
      <c r="DQ36" s="30">
        <f t="shared" si="646"/>
        <v>0</v>
      </c>
      <c r="DR36" s="30">
        <f t="shared" si="646"/>
        <v>0</v>
      </c>
      <c r="DS36" s="461">
        <v>128</v>
      </c>
      <c r="DT36" s="444">
        <v>129</v>
      </c>
      <c r="DU36" s="462">
        <v>15</v>
      </c>
      <c r="DV36" s="462">
        <v>30</v>
      </c>
      <c r="DW36" s="468">
        <f t="shared" si="647"/>
        <v>143</v>
      </c>
      <c r="DX36" s="468">
        <f t="shared" si="647"/>
        <v>159</v>
      </c>
      <c r="DY36" s="461">
        <v>449</v>
      </c>
      <c r="DZ36" s="444">
        <v>532</v>
      </c>
      <c r="EA36" s="462">
        <v>543</v>
      </c>
      <c r="EB36" s="462">
        <v>461</v>
      </c>
      <c r="EC36" s="468">
        <f t="shared" si="648"/>
        <v>992</v>
      </c>
      <c r="ED36" s="468">
        <f t="shared" si="648"/>
        <v>993</v>
      </c>
      <c r="EE36" s="461">
        <v>1188</v>
      </c>
      <c r="EF36" s="444">
        <v>1309</v>
      </c>
      <c r="EG36" s="462">
        <v>60</v>
      </c>
      <c r="EH36" s="462">
        <v>105</v>
      </c>
      <c r="EI36" s="468">
        <f t="shared" si="649"/>
        <v>1248</v>
      </c>
      <c r="EJ36" s="468">
        <f t="shared" si="649"/>
        <v>1414</v>
      </c>
      <c r="EK36" s="461">
        <v>362</v>
      </c>
      <c r="EL36" s="444">
        <v>366</v>
      </c>
      <c r="EM36" s="462">
        <v>14</v>
      </c>
      <c r="EN36" s="462">
        <v>11</v>
      </c>
      <c r="EO36" s="468">
        <f t="shared" si="650"/>
        <v>376</v>
      </c>
      <c r="EP36" s="468">
        <f t="shared" si="650"/>
        <v>377</v>
      </c>
      <c r="EQ36" s="461">
        <v>398</v>
      </c>
      <c r="ER36" s="444">
        <v>400</v>
      </c>
      <c r="ES36" s="462">
        <v>14</v>
      </c>
      <c r="ET36" s="462">
        <v>29</v>
      </c>
      <c r="EU36" s="468">
        <f t="shared" si="651"/>
        <v>412</v>
      </c>
      <c r="EV36" s="468">
        <f t="shared" si="651"/>
        <v>429</v>
      </c>
      <c r="EW36" s="461">
        <v>274</v>
      </c>
      <c r="EX36" s="444">
        <v>306</v>
      </c>
      <c r="EY36" s="462">
        <v>72</v>
      </c>
      <c r="EZ36" s="462">
        <v>83</v>
      </c>
      <c r="FA36" s="468">
        <f t="shared" si="652"/>
        <v>346</v>
      </c>
      <c r="FB36" s="468">
        <f t="shared" si="652"/>
        <v>389</v>
      </c>
      <c r="FC36" s="461">
        <v>19</v>
      </c>
      <c r="FD36" s="444">
        <v>26</v>
      </c>
      <c r="FE36" s="462">
        <v>3</v>
      </c>
      <c r="FF36" s="462">
        <v>4</v>
      </c>
      <c r="FG36" s="468">
        <f t="shared" si="653"/>
        <v>22</v>
      </c>
      <c r="FH36" s="468">
        <f t="shared" si="654"/>
        <v>30</v>
      </c>
      <c r="FI36" s="461">
        <v>570</v>
      </c>
      <c r="FJ36" s="444">
        <v>645</v>
      </c>
      <c r="FK36" s="462">
        <v>78</v>
      </c>
      <c r="FL36" s="462">
        <v>83</v>
      </c>
      <c r="FM36" s="468">
        <f t="shared" si="655"/>
        <v>648</v>
      </c>
      <c r="FN36" s="468">
        <f t="shared" si="655"/>
        <v>728</v>
      </c>
      <c r="FO36" s="461">
        <v>56</v>
      </c>
      <c r="FP36" s="444">
        <v>56</v>
      </c>
      <c r="FQ36" s="462">
        <v>22</v>
      </c>
      <c r="FR36" s="462">
        <v>6</v>
      </c>
      <c r="FS36" s="468">
        <f t="shared" si="656"/>
        <v>78</v>
      </c>
      <c r="FT36" s="468">
        <f t="shared" si="656"/>
        <v>62</v>
      </c>
      <c r="FU36" s="461">
        <v>1828</v>
      </c>
      <c r="FV36" s="444">
        <v>1886</v>
      </c>
      <c r="FW36" s="462">
        <v>203</v>
      </c>
      <c r="FX36" s="462">
        <v>223</v>
      </c>
      <c r="FY36" s="468">
        <f t="shared" si="657"/>
        <v>2031</v>
      </c>
      <c r="FZ36" s="468">
        <f t="shared" si="657"/>
        <v>2109</v>
      </c>
      <c r="GA36" s="461">
        <v>418</v>
      </c>
      <c r="GB36" s="444">
        <v>404</v>
      </c>
      <c r="GC36" s="462">
        <v>4</v>
      </c>
      <c r="GD36" s="462">
        <v>8</v>
      </c>
      <c r="GE36" s="468">
        <f t="shared" si="658"/>
        <v>422</v>
      </c>
      <c r="GF36" s="468">
        <f t="shared" si="658"/>
        <v>412</v>
      </c>
      <c r="GG36" s="461">
        <v>19</v>
      </c>
      <c r="GH36" s="444">
        <v>21</v>
      </c>
      <c r="GI36" s="462">
        <v>1</v>
      </c>
      <c r="GJ36" s="462">
        <v>1</v>
      </c>
      <c r="GK36" s="327">
        <f t="shared" si="659"/>
        <v>20</v>
      </c>
      <c r="GL36" s="327">
        <f t="shared" si="659"/>
        <v>22</v>
      </c>
      <c r="GM36" s="533">
        <v>737</v>
      </c>
      <c r="GN36" s="519">
        <v>816</v>
      </c>
      <c r="GO36" s="519">
        <v>971</v>
      </c>
      <c r="GP36" s="519">
        <v>1048</v>
      </c>
      <c r="GQ36" s="504">
        <v>1478</v>
      </c>
      <c r="GR36" s="504">
        <v>1496</v>
      </c>
      <c r="GS36" s="504">
        <v>1544</v>
      </c>
      <c r="GT36" s="504">
        <v>1322</v>
      </c>
      <c r="GU36" s="504">
        <v>1393</v>
      </c>
      <c r="GV36" s="533">
        <v>46</v>
      </c>
      <c r="GW36" s="504">
        <v>602</v>
      </c>
      <c r="GX36" s="504">
        <v>31</v>
      </c>
      <c r="GY36" s="504">
        <v>59</v>
      </c>
      <c r="GZ36" s="504">
        <v>162</v>
      </c>
      <c r="HA36" s="504">
        <v>175</v>
      </c>
      <c r="HB36" s="504">
        <v>102</v>
      </c>
      <c r="HC36" s="504">
        <v>90</v>
      </c>
      <c r="HD36" s="504">
        <v>57</v>
      </c>
      <c r="HE36" s="534">
        <f t="shared" si="660"/>
        <v>783</v>
      </c>
      <c r="HF36" s="522">
        <f t="shared" si="661"/>
        <v>1418</v>
      </c>
      <c r="HG36" s="522">
        <f t="shared" si="662"/>
        <v>1002</v>
      </c>
      <c r="HH36" s="522">
        <f t="shared" si="663"/>
        <v>1107</v>
      </c>
      <c r="HI36" s="522">
        <f t="shared" si="664"/>
        <v>1640</v>
      </c>
      <c r="HJ36" s="522">
        <f t="shared" si="665"/>
        <v>1671</v>
      </c>
      <c r="HK36" s="522">
        <f t="shared" si="666"/>
        <v>1646</v>
      </c>
      <c r="HL36" s="522">
        <f t="shared" si="667"/>
        <v>1412</v>
      </c>
      <c r="HM36" s="522">
        <f t="shared" si="668"/>
        <v>1450</v>
      </c>
      <c r="HN36" s="534">
        <f t="shared" si="669"/>
        <v>791</v>
      </c>
      <c r="HO36" s="523">
        <f t="shared" si="670"/>
        <v>936</v>
      </c>
      <c r="HP36" s="523">
        <f t="shared" si="671"/>
        <v>600</v>
      </c>
      <c r="HQ36" s="523">
        <f t="shared" si="672"/>
        <v>1425</v>
      </c>
      <c r="HR36" s="535">
        <f t="shared" si="673"/>
        <v>2166</v>
      </c>
      <c r="HS36" s="535">
        <f t="shared" si="674"/>
        <v>2503</v>
      </c>
      <c r="HT36" s="535">
        <f t="shared" si="675"/>
        <v>2721</v>
      </c>
      <c r="HU36" s="535">
        <f t="shared" si="676"/>
        <v>2549</v>
      </c>
      <c r="HV36" s="535">
        <f t="shared" si="677"/>
        <v>2880</v>
      </c>
      <c r="HW36" s="534">
        <f t="shared" si="678"/>
        <v>241</v>
      </c>
      <c r="HX36" s="522">
        <f t="shared" si="679"/>
        <v>293</v>
      </c>
      <c r="HY36" s="522">
        <f t="shared" si="680"/>
        <v>382</v>
      </c>
      <c r="HZ36" s="522">
        <f t="shared" si="681"/>
        <v>490</v>
      </c>
      <c r="IA36" s="522">
        <f t="shared" si="682"/>
        <v>354</v>
      </c>
      <c r="IB36" s="522">
        <f t="shared" si="683"/>
        <v>355</v>
      </c>
      <c r="IC36" s="522">
        <f t="shared" si="684"/>
        <v>335</v>
      </c>
      <c r="ID36" s="522">
        <f t="shared" si="421"/>
        <v>271</v>
      </c>
      <c r="IE36" s="522">
        <f t="shared" si="421"/>
        <v>285</v>
      </c>
      <c r="IF36" s="534">
        <f t="shared" ref="IF36:IL38" si="759">SUM(HW36,HN36)</f>
        <v>1032</v>
      </c>
      <c r="IG36" s="522">
        <f t="shared" si="759"/>
        <v>1229</v>
      </c>
      <c r="IH36" s="522">
        <f t="shared" si="759"/>
        <v>982</v>
      </c>
      <c r="II36" s="522">
        <f t="shared" si="759"/>
        <v>1915</v>
      </c>
      <c r="IJ36" s="522">
        <f t="shared" si="759"/>
        <v>2520</v>
      </c>
      <c r="IK36" s="522">
        <f t="shared" si="759"/>
        <v>2858</v>
      </c>
      <c r="IL36" s="522">
        <f t="shared" si="759"/>
        <v>3056</v>
      </c>
      <c r="IM36" s="522">
        <f t="shared" ref="IM36:IN63" si="760">SUM(ID36,HU36)</f>
        <v>2820</v>
      </c>
      <c r="IN36" s="522">
        <f t="shared" si="760"/>
        <v>3165</v>
      </c>
      <c r="IO36" s="533">
        <v>360</v>
      </c>
      <c r="IP36" s="519">
        <v>403</v>
      </c>
      <c r="IQ36" s="519">
        <v>561</v>
      </c>
      <c r="IR36" s="519">
        <v>660</v>
      </c>
      <c r="IS36" s="504">
        <v>1164</v>
      </c>
      <c r="IT36" s="504">
        <v>1308</v>
      </c>
      <c r="IU36" s="504">
        <v>1452</v>
      </c>
      <c r="IV36" s="504">
        <v>1327</v>
      </c>
      <c r="IW36" s="504">
        <v>1592</v>
      </c>
      <c r="IX36" s="533">
        <v>26</v>
      </c>
      <c r="IY36" s="504">
        <v>48</v>
      </c>
      <c r="IZ36" s="504">
        <v>137</v>
      </c>
      <c r="JA36" s="504">
        <v>200</v>
      </c>
      <c r="JB36" s="504">
        <v>98</v>
      </c>
      <c r="JC36" s="504">
        <v>112</v>
      </c>
      <c r="JD36" s="504">
        <v>125</v>
      </c>
      <c r="JE36" s="504">
        <v>95</v>
      </c>
      <c r="JF36" s="504">
        <v>150</v>
      </c>
      <c r="JG36" s="534">
        <f t="shared" si="694"/>
        <v>386</v>
      </c>
      <c r="JH36" s="522">
        <f t="shared" si="695"/>
        <v>451</v>
      </c>
      <c r="JI36" s="522">
        <f t="shared" si="696"/>
        <v>698</v>
      </c>
      <c r="JJ36" s="522">
        <f t="shared" si="697"/>
        <v>860</v>
      </c>
      <c r="JK36" s="522">
        <f t="shared" si="698"/>
        <v>1262</v>
      </c>
      <c r="JL36" s="522">
        <f t="shared" si="699"/>
        <v>1420</v>
      </c>
      <c r="JM36" s="522">
        <f t="shared" si="700"/>
        <v>1577</v>
      </c>
      <c r="JN36" s="522">
        <f t="shared" si="701"/>
        <v>1422</v>
      </c>
      <c r="JO36" s="522">
        <f t="shared" si="701"/>
        <v>1742</v>
      </c>
      <c r="JP36" s="533">
        <v>431</v>
      </c>
      <c r="JQ36" s="519">
        <v>533</v>
      </c>
      <c r="JR36" s="519">
        <v>39</v>
      </c>
      <c r="JS36" s="519">
        <v>765</v>
      </c>
      <c r="JT36" s="504">
        <v>1002</v>
      </c>
      <c r="JU36" s="504">
        <v>1195</v>
      </c>
      <c r="JV36" s="504">
        <v>1269</v>
      </c>
      <c r="JW36" s="504">
        <v>1222</v>
      </c>
      <c r="JX36" s="504">
        <v>1288</v>
      </c>
      <c r="JY36" s="533">
        <v>215</v>
      </c>
      <c r="JZ36" s="504">
        <v>245</v>
      </c>
      <c r="KA36" s="504">
        <v>245</v>
      </c>
      <c r="KB36" s="504">
        <v>290</v>
      </c>
      <c r="KC36" s="504">
        <v>256</v>
      </c>
      <c r="KD36" s="504">
        <v>243</v>
      </c>
      <c r="KE36" s="504">
        <v>210</v>
      </c>
      <c r="KF36" s="504">
        <v>176</v>
      </c>
      <c r="KG36" s="504">
        <v>135</v>
      </c>
      <c r="KH36" s="534">
        <f t="shared" si="702"/>
        <v>646</v>
      </c>
      <c r="KI36" s="522">
        <f t="shared" si="703"/>
        <v>778</v>
      </c>
      <c r="KJ36" s="522">
        <f t="shared" si="704"/>
        <v>284</v>
      </c>
      <c r="KK36" s="522">
        <f t="shared" si="705"/>
        <v>1055</v>
      </c>
      <c r="KL36" s="522">
        <f t="shared" si="706"/>
        <v>1258</v>
      </c>
      <c r="KM36" s="522">
        <f t="shared" si="707"/>
        <v>1438</v>
      </c>
      <c r="KN36" s="522">
        <f t="shared" si="708"/>
        <v>1479</v>
      </c>
      <c r="KO36" s="522">
        <f t="shared" si="709"/>
        <v>1398</v>
      </c>
      <c r="KP36" s="522">
        <f t="shared" si="709"/>
        <v>1423</v>
      </c>
      <c r="KQ36" s="534">
        <f t="shared" si="710"/>
        <v>2295</v>
      </c>
      <c r="KR36" s="523">
        <f t="shared" si="711"/>
        <v>2426</v>
      </c>
      <c r="KS36" s="523">
        <f t="shared" si="712"/>
        <v>2714</v>
      </c>
      <c r="KT36" s="523">
        <f t="shared" si="713"/>
        <v>2799</v>
      </c>
      <c r="KU36" s="535">
        <f t="shared" si="714"/>
        <v>3022</v>
      </c>
      <c r="KV36" s="535">
        <f t="shared" si="715"/>
        <v>3120</v>
      </c>
      <c r="KW36" s="535">
        <f t="shared" si="716"/>
        <v>3142</v>
      </c>
      <c r="KX36" s="535">
        <f t="shared" si="717"/>
        <v>2861</v>
      </c>
      <c r="KY36" s="535">
        <f t="shared" si="718"/>
        <v>2924</v>
      </c>
      <c r="KZ36" s="534">
        <f t="shared" si="719"/>
        <v>232</v>
      </c>
      <c r="LA36" s="522">
        <f t="shared" si="720"/>
        <v>260</v>
      </c>
      <c r="LB36" s="522">
        <f t="shared" si="721"/>
        <v>394</v>
      </c>
      <c r="LC36" s="522">
        <f t="shared" si="722"/>
        <v>429</v>
      </c>
      <c r="LD36" s="522">
        <f t="shared" si="723"/>
        <v>541</v>
      </c>
      <c r="LE36" s="522">
        <f t="shared" si="724"/>
        <v>470</v>
      </c>
      <c r="LF36" s="522">
        <f t="shared" si="725"/>
        <v>394</v>
      </c>
      <c r="LG36" s="522">
        <f t="shared" si="423"/>
        <v>335</v>
      </c>
      <c r="LH36" s="522">
        <f t="shared" si="423"/>
        <v>358</v>
      </c>
      <c r="LI36" s="534">
        <f t="shared" si="726"/>
        <v>2527</v>
      </c>
      <c r="LJ36" s="522">
        <f t="shared" si="727"/>
        <v>2686</v>
      </c>
      <c r="LK36" s="522">
        <f t="shared" si="728"/>
        <v>3108</v>
      </c>
      <c r="LL36" s="522">
        <f t="shared" si="729"/>
        <v>3228</v>
      </c>
      <c r="LM36" s="522">
        <f t="shared" si="730"/>
        <v>3563</v>
      </c>
      <c r="LN36" s="522">
        <f t="shared" si="731"/>
        <v>3590</v>
      </c>
      <c r="LO36" s="522">
        <f t="shared" si="732"/>
        <v>3536</v>
      </c>
      <c r="LP36" s="522">
        <f t="shared" si="733"/>
        <v>3196</v>
      </c>
      <c r="LQ36" s="522">
        <f t="shared" si="734"/>
        <v>3282</v>
      </c>
      <c r="LR36" s="533">
        <v>1582</v>
      </c>
      <c r="LS36" s="519">
        <v>1664</v>
      </c>
      <c r="LT36" s="519">
        <v>1869</v>
      </c>
      <c r="LU36" s="519">
        <v>1935</v>
      </c>
      <c r="LV36" s="504">
        <v>2005</v>
      </c>
      <c r="LW36" s="504">
        <v>2051</v>
      </c>
      <c r="LX36" s="504">
        <v>2025</v>
      </c>
      <c r="LY36" s="504">
        <v>1803</v>
      </c>
      <c r="LZ36" s="504">
        <v>1805</v>
      </c>
      <c r="MA36" s="533">
        <v>200</v>
      </c>
      <c r="MB36" s="504">
        <v>205</v>
      </c>
      <c r="MC36" s="504">
        <v>319</v>
      </c>
      <c r="MD36" s="504">
        <v>348</v>
      </c>
      <c r="ME36" s="504">
        <v>353</v>
      </c>
      <c r="MF36" s="504">
        <v>332</v>
      </c>
      <c r="MG36" s="504">
        <v>294</v>
      </c>
      <c r="MH36" s="504">
        <v>219</v>
      </c>
      <c r="MI36" s="504">
        <v>225</v>
      </c>
      <c r="MJ36" s="534">
        <f t="shared" si="735"/>
        <v>1782</v>
      </c>
      <c r="MK36" s="522">
        <f t="shared" si="736"/>
        <v>1869</v>
      </c>
      <c r="ML36" s="522">
        <f t="shared" si="737"/>
        <v>2188</v>
      </c>
      <c r="MM36" s="522">
        <f t="shared" si="738"/>
        <v>2283</v>
      </c>
      <c r="MN36" s="522">
        <f t="shared" si="739"/>
        <v>2358</v>
      </c>
      <c r="MO36" s="522">
        <f t="shared" si="740"/>
        <v>2383</v>
      </c>
      <c r="MP36" s="522">
        <f t="shared" si="741"/>
        <v>2319</v>
      </c>
      <c r="MQ36" s="522">
        <f t="shared" si="742"/>
        <v>2022</v>
      </c>
      <c r="MR36" s="522">
        <f t="shared" si="742"/>
        <v>2030</v>
      </c>
      <c r="MS36" s="533">
        <v>152</v>
      </c>
      <c r="MT36" s="519">
        <v>143</v>
      </c>
      <c r="MU36" s="519">
        <v>147</v>
      </c>
      <c r="MV36" s="519">
        <v>159</v>
      </c>
      <c r="MW36" s="504">
        <v>210</v>
      </c>
      <c r="MX36" s="504">
        <v>203</v>
      </c>
      <c r="MY36" s="504">
        <v>201</v>
      </c>
      <c r="MZ36" s="504">
        <v>206</v>
      </c>
      <c r="NA36" s="504">
        <v>213</v>
      </c>
      <c r="NB36" s="533">
        <v>5</v>
      </c>
      <c r="NC36" s="504">
        <v>7</v>
      </c>
      <c r="ND36" s="504">
        <v>1</v>
      </c>
      <c r="NE36" s="504">
        <v>3</v>
      </c>
      <c r="NF36" s="504">
        <v>76</v>
      </c>
      <c r="NG36" s="504">
        <v>5</v>
      </c>
      <c r="NH36" s="504">
        <v>6</v>
      </c>
      <c r="NI36" s="504">
        <v>6</v>
      </c>
      <c r="NJ36" s="504">
        <v>21</v>
      </c>
      <c r="NK36" s="534">
        <f t="shared" si="743"/>
        <v>157</v>
      </c>
      <c r="NL36" s="522">
        <f t="shared" si="744"/>
        <v>150</v>
      </c>
      <c r="NM36" s="522">
        <f t="shared" si="745"/>
        <v>148</v>
      </c>
      <c r="NN36" s="522">
        <f t="shared" si="746"/>
        <v>162</v>
      </c>
      <c r="NO36" s="522">
        <f t="shared" si="747"/>
        <v>286</v>
      </c>
      <c r="NP36" s="522">
        <f t="shared" si="748"/>
        <v>208</v>
      </c>
      <c r="NQ36" s="522">
        <f t="shared" si="749"/>
        <v>207</v>
      </c>
      <c r="NR36" s="522">
        <f t="shared" si="750"/>
        <v>212</v>
      </c>
      <c r="NS36" s="522">
        <f t="shared" si="750"/>
        <v>234</v>
      </c>
      <c r="NT36" s="533">
        <v>561</v>
      </c>
      <c r="NU36" s="519">
        <v>619</v>
      </c>
      <c r="NV36" s="519">
        <v>698</v>
      </c>
      <c r="NW36" s="519">
        <v>705</v>
      </c>
      <c r="NX36" s="504">
        <v>807</v>
      </c>
      <c r="NY36" s="504">
        <v>866</v>
      </c>
      <c r="NZ36" s="504">
        <v>916</v>
      </c>
      <c r="OA36" s="504">
        <v>852</v>
      </c>
      <c r="OB36" s="522">
        <v>906</v>
      </c>
      <c r="OC36" s="533">
        <v>27</v>
      </c>
      <c r="OD36" s="504">
        <v>48</v>
      </c>
      <c r="OE36" s="504">
        <v>74</v>
      </c>
      <c r="OF36" s="504">
        <v>78</v>
      </c>
      <c r="OG36" s="504">
        <v>112</v>
      </c>
      <c r="OH36" s="504">
        <v>133</v>
      </c>
      <c r="OI36" s="504">
        <v>94</v>
      </c>
      <c r="OJ36" s="504">
        <v>110</v>
      </c>
      <c r="OK36" s="522">
        <v>112</v>
      </c>
      <c r="OL36" s="534">
        <f t="shared" si="751"/>
        <v>588</v>
      </c>
      <c r="OM36" s="522">
        <f t="shared" si="752"/>
        <v>667</v>
      </c>
      <c r="ON36" s="522">
        <f t="shared" si="753"/>
        <v>772</v>
      </c>
      <c r="OO36" s="522">
        <f t="shared" si="754"/>
        <v>783</v>
      </c>
      <c r="OP36" s="522">
        <f t="shared" si="755"/>
        <v>919</v>
      </c>
      <c r="OQ36" s="522">
        <f t="shared" si="756"/>
        <v>999</v>
      </c>
      <c r="OR36" s="522">
        <f t="shared" si="757"/>
        <v>1010</v>
      </c>
      <c r="OS36" s="522">
        <f t="shared" si="758"/>
        <v>962</v>
      </c>
      <c r="OT36" s="522">
        <f t="shared" si="758"/>
        <v>1018</v>
      </c>
    </row>
    <row r="37" spans="1:411" s="12" customFormat="1" x14ac:dyDescent="0.2">
      <c r="A37" s="13" t="s">
        <v>71</v>
      </c>
      <c r="B37" s="121">
        <f t="shared" si="573"/>
        <v>986</v>
      </c>
      <c r="C37" s="121">
        <f t="shared" si="574"/>
        <v>1286</v>
      </c>
      <c r="D37" s="121">
        <f t="shared" si="575"/>
        <v>1314</v>
      </c>
      <c r="E37" s="121">
        <f t="shared" si="576"/>
        <v>1290</v>
      </c>
      <c r="F37" s="121">
        <f t="shared" si="577"/>
        <v>1384</v>
      </c>
      <c r="G37" s="121">
        <f t="shared" si="578"/>
        <v>1481</v>
      </c>
      <c r="H37" s="121">
        <f t="shared" si="579"/>
        <v>1628</v>
      </c>
      <c r="I37" s="121">
        <f t="shared" si="580"/>
        <v>1697</v>
      </c>
      <c r="J37" s="121">
        <f t="shared" si="581"/>
        <v>1748</v>
      </c>
      <c r="K37" s="121">
        <f t="shared" si="582"/>
        <v>1745</v>
      </c>
      <c r="L37" s="121">
        <f t="shared" si="583"/>
        <v>1764</v>
      </c>
      <c r="M37" s="122">
        <f t="shared" si="584"/>
        <v>480</v>
      </c>
      <c r="N37" s="121">
        <f t="shared" si="585"/>
        <v>690</v>
      </c>
      <c r="O37" s="121">
        <f t="shared" si="586"/>
        <v>703</v>
      </c>
      <c r="P37" s="121">
        <f t="shared" si="587"/>
        <v>869</v>
      </c>
      <c r="Q37" s="121">
        <f t="shared" si="588"/>
        <v>1200</v>
      </c>
      <c r="R37" s="121">
        <f t="shared" si="589"/>
        <v>1261</v>
      </c>
      <c r="S37" s="121">
        <f t="shared" si="590"/>
        <v>1311</v>
      </c>
      <c r="T37" s="121">
        <f t="shared" si="591"/>
        <v>1507</v>
      </c>
      <c r="U37" s="121">
        <f t="shared" si="592"/>
        <v>1614</v>
      </c>
      <c r="V37" s="121">
        <f t="shared" si="593"/>
        <v>1725</v>
      </c>
      <c r="W37" s="121">
        <f t="shared" si="594"/>
        <v>1729</v>
      </c>
      <c r="X37" s="122">
        <f t="shared" si="595"/>
        <v>1466</v>
      </c>
      <c r="Y37" s="121">
        <f t="shared" si="596"/>
        <v>1976</v>
      </c>
      <c r="Z37" s="121">
        <f t="shared" si="597"/>
        <v>2017</v>
      </c>
      <c r="AA37" s="121">
        <f t="shared" si="598"/>
        <v>2159</v>
      </c>
      <c r="AB37" s="121">
        <f t="shared" si="599"/>
        <v>2584</v>
      </c>
      <c r="AC37" s="121">
        <f t="shared" si="600"/>
        <v>2742</v>
      </c>
      <c r="AD37" s="121">
        <f t="shared" si="601"/>
        <v>2939</v>
      </c>
      <c r="AE37" s="121">
        <f t="shared" si="602"/>
        <v>3204</v>
      </c>
      <c r="AF37" s="121">
        <f t="shared" si="603"/>
        <v>3362</v>
      </c>
      <c r="AG37" s="121">
        <f t="shared" si="604"/>
        <v>3470</v>
      </c>
      <c r="AH37" s="121">
        <f t="shared" si="605"/>
        <v>3493</v>
      </c>
      <c r="AI37" s="136">
        <v>399</v>
      </c>
      <c r="AJ37" s="137">
        <v>554</v>
      </c>
      <c r="AK37" s="137">
        <v>539</v>
      </c>
      <c r="AL37" s="137">
        <v>531</v>
      </c>
      <c r="AM37" s="137">
        <v>513</v>
      </c>
      <c r="AN37" s="137">
        <v>547</v>
      </c>
      <c r="AO37" s="137">
        <v>584</v>
      </c>
      <c r="AP37" s="137">
        <v>584</v>
      </c>
      <c r="AQ37" s="137">
        <v>615</v>
      </c>
      <c r="AR37" s="137">
        <v>650</v>
      </c>
      <c r="AS37" s="137">
        <v>633</v>
      </c>
      <c r="AT37" s="136">
        <v>356</v>
      </c>
      <c r="AU37" s="137">
        <v>445</v>
      </c>
      <c r="AV37" s="137">
        <v>483</v>
      </c>
      <c r="AW37" s="137">
        <v>532</v>
      </c>
      <c r="AX37" s="137">
        <v>767</v>
      </c>
      <c r="AY37" s="137">
        <v>804</v>
      </c>
      <c r="AZ37" s="137">
        <v>763</v>
      </c>
      <c r="BA37" s="137">
        <v>976</v>
      </c>
      <c r="BB37" s="137">
        <v>995</v>
      </c>
      <c r="BC37" s="137">
        <v>976</v>
      </c>
      <c r="BD37" s="137">
        <v>1062</v>
      </c>
      <c r="BE37" s="142">
        <f t="shared" si="606"/>
        <v>755</v>
      </c>
      <c r="BF37" s="143">
        <f t="shared" si="607"/>
        <v>999</v>
      </c>
      <c r="BG37" s="143">
        <f t="shared" si="608"/>
        <v>1022</v>
      </c>
      <c r="BH37" s="143">
        <f t="shared" si="609"/>
        <v>1063</v>
      </c>
      <c r="BI37" s="143">
        <f t="shared" si="610"/>
        <v>1280</v>
      </c>
      <c r="BJ37" s="143">
        <f t="shared" si="611"/>
        <v>1351</v>
      </c>
      <c r="BK37" s="143">
        <f t="shared" si="612"/>
        <v>1347</v>
      </c>
      <c r="BL37" s="143">
        <f t="shared" si="613"/>
        <v>1560</v>
      </c>
      <c r="BM37" s="143">
        <f t="shared" si="614"/>
        <v>1610</v>
      </c>
      <c r="BN37" s="143">
        <f t="shared" si="615"/>
        <v>1626</v>
      </c>
      <c r="BO37" s="143">
        <f t="shared" si="615"/>
        <v>1695</v>
      </c>
      <c r="BP37" s="131">
        <f t="shared" si="616"/>
        <v>356</v>
      </c>
      <c r="BQ37" s="132">
        <f t="shared" si="617"/>
        <v>445</v>
      </c>
      <c r="BR37" s="132">
        <f t="shared" si="618"/>
        <v>483</v>
      </c>
      <c r="BS37" s="132">
        <f t="shared" si="619"/>
        <v>532</v>
      </c>
      <c r="BT37" s="132">
        <f t="shared" si="620"/>
        <v>767</v>
      </c>
      <c r="BU37" s="132">
        <f t="shared" si="621"/>
        <v>804</v>
      </c>
      <c r="BV37" s="132">
        <f t="shared" si="622"/>
        <v>763</v>
      </c>
      <c r="BW37" s="132">
        <f t="shared" si="623"/>
        <v>976</v>
      </c>
      <c r="BX37" s="132">
        <f t="shared" si="624"/>
        <v>995</v>
      </c>
      <c r="BY37" s="132">
        <f t="shared" si="625"/>
        <v>976</v>
      </c>
      <c r="BZ37" s="132">
        <f t="shared" si="626"/>
        <v>1062</v>
      </c>
      <c r="CA37" s="144">
        <f t="shared" si="627"/>
        <v>0.89223057644110271</v>
      </c>
      <c r="CB37" s="145">
        <f t="shared" si="628"/>
        <v>0.80324909747292417</v>
      </c>
      <c r="CC37" s="145">
        <f t="shared" si="629"/>
        <v>0.89610389610389607</v>
      </c>
      <c r="CD37" s="145">
        <f t="shared" si="630"/>
        <v>1.0018832391713748</v>
      </c>
      <c r="CE37" s="145">
        <f t="shared" si="631"/>
        <v>1.4951267056530215</v>
      </c>
      <c r="CF37" s="145">
        <f t="shared" si="632"/>
        <v>1.4698354661791591</v>
      </c>
      <c r="CG37" s="145">
        <f t="shared" si="633"/>
        <v>1.3065068493150684</v>
      </c>
      <c r="CH37" s="145">
        <f t="shared" si="634"/>
        <v>1.6712328767123288</v>
      </c>
      <c r="CI37" s="145">
        <f t="shared" si="635"/>
        <v>1.6178861788617886</v>
      </c>
      <c r="CJ37" s="145">
        <f t="shared" si="636"/>
        <v>1.5015384615384615</v>
      </c>
      <c r="CK37" s="145">
        <f t="shared" si="636"/>
        <v>1.6777251184834123</v>
      </c>
      <c r="CL37" s="62" t="s">
        <v>36</v>
      </c>
      <c r="CM37" s="27" t="s">
        <v>36</v>
      </c>
      <c r="CN37" s="27" t="s">
        <v>36</v>
      </c>
      <c r="CO37" s="27" t="s">
        <v>36</v>
      </c>
      <c r="CP37" s="27" t="s">
        <v>36</v>
      </c>
      <c r="CQ37" s="27" t="s">
        <v>36</v>
      </c>
      <c r="CR37" s="27" t="s">
        <v>36</v>
      </c>
      <c r="CS37" s="27" t="s">
        <v>36</v>
      </c>
      <c r="CT37" s="27" t="s">
        <v>36</v>
      </c>
      <c r="CU37" s="27" t="s">
        <v>36</v>
      </c>
      <c r="CV37" s="27" t="s">
        <v>36</v>
      </c>
      <c r="CW37" s="136">
        <v>0</v>
      </c>
      <c r="CX37" s="137"/>
      <c r="CY37" s="137"/>
      <c r="CZ37" s="137"/>
      <c r="DA37" s="137">
        <v>0</v>
      </c>
      <c r="DB37" s="137">
        <v>0</v>
      </c>
      <c r="DC37" s="137"/>
      <c r="DD37" s="137"/>
      <c r="DE37" s="143"/>
      <c r="DF37" s="445"/>
      <c r="DG37" s="445"/>
      <c r="DH37" s="142">
        <f t="shared" si="637"/>
        <v>0</v>
      </c>
      <c r="DI37" s="143">
        <f t="shared" si="638"/>
        <v>0</v>
      </c>
      <c r="DJ37" s="143">
        <f t="shared" si="639"/>
        <v>0</v>
      </c>
      <c r="DK37" s="143">
        <f t="shared" si="640"/>
        <v>0</v>
      </c>
      <c r="DL37" s="143">
        <f t="shared" si="641"/>
        <v>0</v>
      </c>
      <c r="DM37" s="143">
        <f t="shared" si="642"/>
        <v>0</v>
      </c>
      <c r="DN37" s="143">
        <f t="shared" si="643"/>
        <v>0</v>
      </c>
      <c r="DO37" s="143">
        <f t="shared" si="644"/>
        <v>0</v>
      </c>
      <c r="DP37" s="143">
        <f t="shared" si="645"/>
        <v>0</v>
      </c>
      <c r="DQ37" s="143">
        <f t="shared" si="646"/>
        <v>0</v>
      </c>
      <c r="DR37" s="143">
        <f t="shared" si="646"/>
        <v>0</v>
      </c>
      <c r="DS37" s="463">
        <v>35</v>
      </c>
      <c r="DT37" s="445">
        <v>32</v>
      </c>
      <c r="DU37" s="464">
        <v>16</v>
      </c>
      <c r="DV37" s="464">
        <v>17</v>
      </c>
      <c r="DW37" s="452">
        <f t="shared" si="647"/>
        <v>51</v>
      </c>
      <c r="DX37" s="452">
        <f t="shared" si="647"/>
        <v>49</v>
      </c>
      <c r="DY37" s="463">
        <v>93</v>
      </c>
      <c r="DZ37" s="445">
        <v>143</v>
      </c>
      <c r="EA37" s="464">
        <v>333</v>
      </c>
      <c r="EB37" s="464">
        <v>269</v>
      </c>
      <c r="EC37" s="452">
        <f t="shared" si="648"/>
        <v>426</v>
      </c>
      <c r="ED37" s="452">
        <f t="shared" si="648"/>
        <v>412</v>
      </c>
      <c r="EE37" s="463">
        <v>162</v>
      </c>
      <c r="EF37" s="445">
        <v>212</v>
      </c>
      <c r="EG37" s="464">
        <v>10</v>
      </c>
      <c r="EH37" s="464">
        <v>5</v>
      </c>
      <c r="EI37" s="452">
        <f t="shared" si="649"/>
        <v>172</v>
      </c>
      <c r="EJ37" s="452">
        <f t="shared" si="649"/>
        <v>217</v>
      </c>
      <c r="EK37" s="463">
        <v>80</v>
      </c>
      <c r="EL37" s="445">
        <v>55</v>
      </c>
      <c r="EM37" s="464">
        <v>9</v>
      </c>
      <c r="EN37" s="464">
        <v>11</v>
      </c>
      <c r="EO37" s="452">
        <f t="shared" si="650"/>
        <v>89</v>
      </c>
      <c r="EP37" s="452">
        <f t="shared" si="650"/>
        <v>66</v>
      </c>
      <c r="EQ37" s="463">
        <v>74</v>
      </c>
      <c r="ER37" s="445">
        <v>69</v>
      </c>
      <c r="ES37" s="464">
        <v>10</v>
      </c>
      <c r="ET37" s="464">
        <v>8</v>
      </c>
      <c r="EU37" s="452">
        <f t="shared" si="651"/>
        <v>84</v>
      </c>
      <c r="EV37" s="452">
        <f t="shared" si="651"/>
        <v>77</v>
      </c>
      <c r="EW37" s="463">
        <v>100</v>
      </c>
      <c r="EX37" s="445">
        <v>91</v>
      </c>
      <c r="EY37" s="464">
        <v>132</v>
      </c>
      <c r="EZ37" s="464">
        <v>122</v>
      </c>
      <c r="FA37" s="452">
        <f t="shared" si="652"/>
        <v>232</v>
      </c>
      <c r="FB37" s="452">
        <f t="shared" si="652"/>
        <v>213</v>
      </c>
      <c r="FC37" s="463">
        <v>6</v>
      </c>
      <c r="FD37" s="445">
        <v>7</v>
      </c>
      <c r="FE37" s="464">
        <v>14</v>
      </c>
      <c r="FF37" s="464">
        <v>4</v>
      </c>
      <c r="FG37" s="452">
        <f t="shared" si="653"/>
        <v>20</v>
      </c>
      <c r="FH37" s="452">
        <f t="shared" si="654"/>
        <v>11</v>
      </c>
      <c r="FI37" s="463">
        <v>232</v>
      </c>
      <c r="FJ37" s="445">
        <v>222</v>
      </c>
      <c r="FK37" s="464">
        <v>71</v>
      </c>
      <c r="FL37" s="464">
        <v>107</v>
      </c>
      <c r="FM37" s="452">
        <f t="shared" si="655"/>
        <v>303</v>
      </c>
      <c r="FN37" s="452">
        <f t="shared" si="655"/>
        <v>329</v>
      </c>
      <c r="FO37" s="463">
        <v>6</v>
      </c>
      <c r="FP37" s="445">
        <v>6</v>
      </c>
      <c r="FQ37" s="464">
        <v>6</v>
      </c>
      <c r="FR37" s="464">
        <v>4</v>
      </c>
      <c r="FS37" s="452">
        <f t="shared" si="656"/>
        <v>12</v>
      </c>
      <c r="FT37" s="452">
        <f t="shared" si="656"/>
        <v>10</v>
      </c>
      <c r="FU37" s="463">
        <v>245</v>
      </c>
      <c r="FV37" s="445">
        <v>241</v>
      </c>
      <c r="FW37" s="464">
        <v>102</v>
      </c>
      <c r="FX37" s="464">
        <v>97</v>
      </c>
      <c r="FY37" s="452">
        <f t="shared" si="657"/>
        <v>347</v>
      </c>
      <c r="FZ37" s="452">
        <f t="shared" si="657"/>
        <v>338</v>
      </c>
      <c r="GA37" s="463">
        <v>55</v>
      </c>
      <c r="GB37" s="445">
        <v>47</v>
      </c>
      <c r="GC37" s="464">
        <v>29</v>
      </c>
      <c r="GD37" s="464">
        <v>4</v>
      </c>
      <c r="GE37" s="452">
        <f t="shared" si="658"/>
        <v>84</v>
      </c>
      <c r="GF37" s="452">
        <f t="shared" si="658"/>
        <v>51</v>
      </c>
      <c r="GG37" s="463">
        <v>7</v>
      </c>
      <c r="GH37" s="445">
        <v>6</v>
      </c>
      <c r="GI37" s="464">
        <v>17</v>
      </c>
      <c r="GJ37" s="464">
        <v>19</v>
      </c>
      <c r="GK37" s="450">
        <f t="shared" si="659"/>
        <v>24</v>
      </c>
      <c r="GL37" s="450">
        <f t="shared" si="659"/>
        <v>25</v>
      </c>
      <c r="GM37" s="536">
        <v>78</v>
      </c>
      <c r="GN37" s="480">
        <v>98</v>
      </c>
      <c r="GO37" s="480">
        <v>95</v>
      </c>
      <c r="GP37" s="480">
        <v>94</v>
      </c>
      <c r="GQ37" s="480">
        <v>108</v>
      </c>
      <c r="GR37" s="480">
        <v>144</v>
      </c>
      <c r="GS37" s="480">
        <v>156</v>
      </c>
      <c r="GT37" s="480">
        <v>178</v>
      </c>
      <c r="GU37" s="480">
        <v>151</v>
      </c>
      <c r="GV37" s="536"/>
      <c r="GW37" s="480">
        <v>14</v>
      </c>
      <c r="GX37" s="480">
        <v>14</v>
      </c>
      <c r="GY37" s="480">
        <v>29</v>
      </c>
      <c r="GZ37" s="480">
        <v>3</v>
      </c>
      <c r="HA37" s="480">
        <v>3</v>
      </c>
      <c r="HB37" s="480">
        <v>4</v>
      </c>
      <c r="HC37" s="480">
        <v>11</v>
      </c>
      <c r="HD37" s="480">
        <v>6</v>
      </c>
      <c r="HE37" s="537">
        <f t="shared" si="660"/>
        <v>78</v>
      </c>
      <c r="HF37" s="538">
        <f t="shared" si="661"/>
        <v>112</v>
      </c>
      <c r="HG37" s="538">
        <f t="shared" si="662"/>
        <v>109</v>
      </c>
      <c r="HH37" s="538">
        <f t="shared" si="663"/>
        <v>123</v>
      </c>
      <c r="HI37" s="538">
        <f t="shared" si="664"/>
        <v>111</v>
      </c>
      <c r="HJ37" s="538">
        <f t="shared" si="665"/>
        <v>147</v>
      </c>
      <c r="HK37" s="538">
        <f t="shared" si="666"/>
        <v>160</v>
      </c>
      <c r="HL37" s="538">
        <f t="shared" si="667"/>
        <v>189</v>
      </c>
      <c r="HM37" s="538">
        <f t="shared" si="668"/>
        <v>157</v>
      </c>
      <c r="HN37" s="537">
        <f t="shared" si="669"/>
        <v>138</v>
      </c>
      <c r="HO37" s="538">
        <f t="shared" si="670"/>
        <v>205</v>
      </c>
      <c r="HP37" s="538">
        <f t="shared" si="671"/>
        <v>227</v>
      </c>
      <c r="HQ37" s="538">
        <f t="shared" si="672"/>
        <v>233</v>
      </c>
      <c r="HR37" s="539">
        <f t="shared" si="673"/>
        <v>270</v>
      </c>
      <c r="HS37" s="539">
        <f t="shared" si="674"/>
        <v>297</v>
      </c>
      <c r="HT37" s="539">
        <f t="shared" si="675"/>
        <v>373</v>
      </c>
      <c r="HU37" s="539">
        <f t="shared" si="676"/>
        <v>393</v>
      </c>
      <c r="HV37" s="539">
        <f t="shared" si="677"/>
        <v>424</v>
      </c>
      <c r="HW37" s="537">
        <f t="shared" si="678"/>
        <v>19</v>
      </c>
      <c r="HX37" s="538">
        <f t="shared" si="679"/>
        <v>47</v>
      </c>
      <c r="HY37" s="538">
        <f t="shared" si="680"/>
        <v>42</v>
      </c>
      <c r="HZ37" s="538">
        <f t="shared" si="681"/>
        <v>79</v>
      </c>
      <c r="IA37" s="538">
        <f t="shared" si="682"/>
        <v>192</v>
      </c>
      <c r="IB37" s="538">
        <f t="shared" si="683"/>
        <v>197</v>
      </c>
      <c r="IC37" s="538">
        <f t="shared" si="684"/>
        <v>280</v>
      </c>
      <c r="ID37" s="538">
        <f t="shared" si="421"/>
        <v>276</v>
      </c>
      <c r="IE37" s="538">
        <f t="shared" si="421"/>
        <v>256</v>
      </c>
      <c r="IF37" s="537">
        <f t="shared" si="759"/>
        <v>157</v>
      </c>
      <c r="IG37" s="538">
        <f t="shared" si="759"/>
        <v>252</v>
      </c>
      <c r="IH37" s="538">
        <f t="shared" si="759"/>
        <v>269</v>
      </c>
      <c r="II37" s="538">
        <f t="shared" si="759"/>
        <v>312</v>
      </c>
      <c r="IJ37" s="538">
        <f t="shared" si="759"/>
        <v>462</v>
      </c>
      <c r="IK37" s="538">
        <f t="shared" si="759"/>
        <v>494</v>
      </c>
      <c r="IL37" s="538">
        <f t="shared" si="759"/>
        <v>653</v>
      </c>
      <c r="IM37" s="538">
        <f t="shared" si="760"/>
        <v>669</v>
      </c>
      <c r="IN37" s="538">
        <f t="shared" si="760"/>
        <v>680</v>
      </c>
      <c r="IO37" s="536">
        <v>99</v>
      </c>
      <c r="IP37" s="480">
        <v>139</v>
      </c>
      <c r="IQ37" s="480">
        <v>166</v>
      </c>
      <c r="IR37" s="480">
        <v>177</v>
      </c>
      <c r="IS37" s="480">
        <v>228</v>
      </c>
      <c r="IT37" s="480">
        <v>237</v>
      </c>
      <c r="IU37" s="480">
        <v>299</v>
      </c>
      <c r="IV37" s="480">
        <v>324</v>
      </c>
      <c r="IW37" s="480">
        <v>350</v>
      </c>
      <c r="IX37" s="536">
        <v>8</v>
      </c>
      <c r="IY37" s="480">
        <v>22</v>
      </c>
      <c r="IZ37" s="480">
        <v>20</v>
      </c>
      <c r="JA37" s="480">
        <v>42</v>
      </c>
      <c r="JB37" s="480">
        <v>99</v>
      </c>
      <c r="JC37" s="480">
        <v>86</v>
      </c>
      <c r="JD37" s="480">
        <v>152</v>
      </c>
      <c r="JE37" s="480">
        <v>170</v>
      </c>
      <c r="JF37" s="480">
        <v>150</v>
      </c>
      <c r="JG37" s="537">
        <f t="shared" si="694"/>
        <v>107</v>
      </c>
      <c r="JH37" s="538">
        <f t="shared" si="695"/>
        <v>161</v>
      </c>
      <c r="JI37" s="538">
        <f t="shared" si="696"/>
        <v>186</v>
      </c>
      <c r="JJ37" s="538">
        <f t="shared" si="697"/>
        <v>219</v>
      </c>
      <c r="JK37" s="538">
        <f t="shared" si="698"/>
        <v>327</v>
      </c>
      <c r="JL37" s="538">
        <f t="shared" si="699"/>
        <v>323</v>
      </c>
      <c r="JM37" s="538">
        <f t="shared" si="700"/>
        <v>451</v>
      </c>
      <c r="JN37" s="538">
        <f t="shared" si="701"/>
        <v>494</v>
      </c>
      <c r="JO37" s="538">
        <f t="shared" si="701"/>
        <v>500</v>
      </c>
      <c r="JP37" s="536">
        <v>39</v>
      </c>
      <c r="JQ37" s="480">
        <v>66</v>
      </c>
      <c r="JR37" s="480">
        <v>61</v>
      </c>
      <c r="JS37" s="480">
        <v>56</v>
      </c>
      <c r="JT37" s="480">
        <v>42</v>
      </c>
      <c r="JU37" s="480">
        <v>60</v>
      </c>
      <c r="JV37" s="480">
        <v>74</v>
      </c>
      <c r="JW37" s="480">
        <v>69</v>
      </c>
      <c r="JX37" s="480">
        <v>74</v>
      </c>
      <c r="JY37" s="536">
        <v>11</v>
      </c>
      <c r="JZ37" s="480">
        <v>25</v>
      </c>
      <c r="KA37" s="480">
        <v>22</v>
      </c>
      <c r="KB37" s="480">
        <v>37</v>
      </c>
      <c r="KC37" s="480">
        <v>93</v>
      </c>
      <c r="KD37" s="480">
        <v>111</v>
      </c>
      <c r="KE37" s="480">
        <v>128</v>
      </c>
      <c r="KF37" s="480">
        <v>106</v>
      </c>
      <c r="KG37" s="480">
        <v>106</v>
      </c>
      <c r="KH37" s="537">
        <f t="shared" si="702"/>
        <v>50</v>
      </c>
      <c r="KI37" s="538">
        <f t="shared" si="703"/>
        <v>91</v>
      </c>
      <c r="KJ37" s="538">
        <f t="shared" si="704"/>
        <v>83</v>
      </c>
      <c r="KK37" s="538">
        <f t="shared" si="705"/>
        <v>93</v>
      </c>
      <c r="KL37" s="538">
        <f t="shared" si="706"/>
        <v>135</v>
      </c>
      <c r="KM37" s="538">
        <f t="shared" si="707"/>
        <v>171</v>
      </c>
      <c r="KN37" s="538">
        <f t="shared" si="708"/>
        <v>202</v>
      </c>
      <c r="KO37" s="538">
        <f t="shared" si="709"/>
        <v>175</v>
      </c>
      <c r="KP37" s="538">
        <f t="shared" si="709"/>
        <v>180</v>
      </c>
      <c r="KQ37" s="537">
        <f t="shared" si="710"/>
        <v>371</v>
      </c>
      <c r="KR37" s="538">
        <f t="shared" si="711"/>
        <v>429</v>
      </c>
      <c r="KS37" s="538">
        <f t="shared" si="712"/>
        <v>453</v>
      </c>
      <c r="KT37" s="538">
        <f t="shared" si="713"/>
        <v>432</v>
      </c>
      <c r="KU37" s="539">
        <f t="shared" si="714"/>
        <v>493</v>
      </c>
      <c r="KV37" s="539">
        <f t="shared" si="715"/>
        <v>493</v>
      </c>
      <c r="KW37" s="539">
        <f t="shared" si="716"/>
        <v>515</v>
      </c>
      <c r="KX37" s="539">
        <f t="shared" si="717"/>
        <v>542</v>
      </c>
      <c r="KY37" s="539">
        <f t="shared" si="718"/>
        <v>558</v>
      </c>
      <c r="KZ37" s="537">
        <f t="shared" si="719"/>
        <v>105</v>
      </c>
      <c r="LA37" s="538">
        <f t="shared" si="720"/>
        <v>184</v>
      </c>
      <c r="LB37" s="538">
        <f t="shared" si="721"/>
        <v>164</v>
      </c>
      <c r="LC37" s="538">
        <f t="shared" si="722"/>
        <v>229</v>
      </c>
      <c r="LD37" s="538">
        <f t="shared" si="723"/>
        <v>238</v>
      </c>
      <c r="LE37" s="538">
        <f t="shared" si="724"/>
        <v>257</v>
      </c>
      <c r="LF37" s="538">
        <f t="shared" si="725"/>
        <v>264</v>
      </c>
      <c r="LG37" s="538">
        <f t="shared" si="423"/>
        <v>244</v>
      </c>
      <c r="LH37" s="538">
        <f t="shared" si="423"/>
        <v>357</v>
      </c>
      <c r="LI37" s="537">
        <f t="shared" si="726"/>
        <v>476</v>
      </c>
      <c r="LJ37" s="538">
        <f t="shared" si="727"/>
        <v>613</v>
      </c>
      <c r="LK37" s="538">
        <f t="shared" si="728"/>
        <v>617</v>
      </c>
      <c r="LL37" s="538">
        <f t="shared" si="729"/>
        <v>661</v>
      </c>
      <c r="LM37" s="538">
        <f t="shared" si="730"/>
        <v>731</v>
      </c>
      <c r="LN37" s="538">
        <f t="shared" si="731"/>
        <v>750</v>
      </c>
      <c r="LO37" s="538">
        <f t="shared" si="732"/>
        <v>779</v>
      </c>
      <c r="LP37" s="538">
        <f t="shared" si="733"/>
        <v>786</v>
      </c>
      <c r="LQ37" s="538">
        <f t="shared" si="734"/>
        <v>915</v>
      </c>
      <c r="LR37" s="536">
        <v>201</v>
      </c>
      <c r="LS37" s="480">
        <v>235</v>
      </c>
      <c r="LT37" s="480">
        <v>257</v>
      </c>
      <c r="LU37" s="480">
        <v>235</v>
      </c>
      <c r="LV37" s="480">
        <v>258</v>
      </c>
      <c r="LW37" s="480">
        <v>269</v>
      </c>
      <c r="LX37" s="480">
        <v>282</v>
      </c>
      <c r="LY37" s="480">
        <v>284</v>
      </c>
      <c r="LZ37" s="480">
        <v>310</v>
      </c>
      <c r="MA37" s="536">
        <v>77</v>
      </c>
      <c r="MB37" s="480">
        <v>126</v>
      </c>
      <c r="MC37" s="480">
        <v>107</v>
      </c>
      <c r="MD37" s="480">
        <v>138</v>
      </c>
      <c r="ME37" s="480">
        <v>107</v>
      </c>
      <c r="MF37" s="480">
        <v>115</v>
      </c>
      <c r="MG37" s="480">
        <v>152</v>
      </c>
      <c r="MH37" s="480">
        <v>127</v>
      </c>
      <c r="MI37" s="480">
        <v>243</v>
      </c>
      <c r="MJ37" s="537">
        <f t="shared" si="735"/>
        <v>278</v>
      </c>
      <c r="MK37" s="538">
        <f t="shared" si="736"/>
        <v>361</v>
      </c>
      <c r="ML37" s="538">
        <f t="shared" si="737"/>
        <v>364</v>
      </c>
      <c r="MM37" s="538">
        <f t="shared" si="738"/>
        <v>373</v>
      </c>
      <c r="MN37" s="538">
        <f t="shared" si="739"/>
        <v>365</v>
      </c>
      <c r="MO37" s="538">
        <f t="shared" si="740"/>
        <v>384</v>
      </c>
      <c r="MP37" s="538">
        <f t="shared" si="741"/>
        <v>434</v>
      </c>
      <c r="MQ37" s="538">
        <f t="shared" si="742"/>
        <v>411</v>
      </c>
      <c r="MR37" s="538">
        <f t="shared" si="742"/>
        <v>553</v>
      </c>
      <c r="MS37" s="536">
        <v>32</v>
      </c>
      <c r="MT37" s="480">
        <v>35</v>
      </c>
      <c r="MU37" s="480">
        <v>42</v>
      </c>
      <c r="MV37" s="480">
        <v>36</v>
      </c>
      <c r="MW37" s="480">
        <v>37</v>
      </c>
      <c r="MX37" s="480">
        <v>25</v>
      </c>
      <c r="MY37" s="480">
        <v>29</v>
      </c>
      <c r="MZ37" s="480">
        <v>31</v>
      </c>
      <c r="NA37" s="480">
        <v>22</v>
      </c>
      <c r="NB37" s="536">
        <v>2</v>
      </c>
      <c r="NC37" s="480">
        <v>6</v>
      </c>
      <c r="ND37" s="480">
        <v>4</v>
      </c>
      <c r="NE37" s="480">
        <v>14</v>
      </c>
      <c r="NF37" s="480">
        <v>24</v>
      </c>
      <c r="NG37" s="480">
        <v>7</v>
      </c>
      <c r="NH37" s="480">
        <v>11</v>
      </c>
      <c r="NI37" s="480">
        <v>9</v>
      </c>
      <c r="NJ37" s="480">
        <v>2</v>
      </c>
      <c r="NK37" s="537">
        <f t="shared" si="743"/>
        <v>34</v>
      </c>
      <c r="NL37" s="538">
        <f t="shared" si="744"/>
        <v>41</v>
      </c>
      <c r="NM37" s="538">
        <f t="shared" si="745"/>
        <v>46</v>
      </c>
      <c r="NN37" s="538">
        <f t="shared" si="746"/>
        <v>50</v>
      </c>
      <c r="NO37" s="538">
        <f t="shared" si="747"/>
        <v>61</v>
      </c>
      <c r="NP37" s="538">
        <f t="shared" si="748"/>
        <v>32</v>
      </c>
      <c r="NQ37" s="538">
        <f t="shared" si="749"/>
        <v>40</v>
      </c>
      <c r="NR37" s="538">
        <f t="shared" si="750"/>
        <v>40</v>
      </c>
      <c r="NS37" s="538">
        <f t="shared" si="750"/>
        <v>24</v>
      </c>
      <c r="NT37" s="536">
        <v>138</v>
      </c>
      <c r="NU37" s="480">
        <v>159</v>
      </c>
      <c r="NV37" s="480">
        <v>154</v>
      </c>
      <c r="NW37" s="480">
        <v>161</v>
      </c>
      <c r="NX37" s="480">
        <v>198</v>
      </c>
      <c r="NY37" s="480">
        <v>199</v>
      </c>
      <c r="NZ37" s="480">
        <v>204</v>
      </c>
      <c r="OA37" s="480">
        <v>227</v>
      </c>
      <c r="OB37" s="538">
        <v>226</v>
      </c>
      <c r="OC37" s="536">
        <v>26</v>
      </c>
      <c r="OD37" s="480">
        <v>52</v>
      </c>
      <c r="OE37" s="480">
        <v>53</v>
      </c>
      <c r="OF37" s="480">
        <v>77</v>
      </c>
      <c r="OG37" s="480">
        <v>107</v>
      </c>
      <c r="OH37" s="480">
        <v>135</v>
      </c>
      <c r="OI37" s="480">
        <v>101</v>
      </c>
      <c r="OJ37" s="480">
        <v>108</v>
      </c>
      <c r="OK37" s="538">
        <v>112</v>
      </c>
      <c r="OL37" s="537">
        <f t="shared" si="751"/>
        <v>164</v>
      </c>
      <c r="OM37" s="538">
        <f t="shared" si="752"/>
        <v>211</v>
      </c>
      <c r="ON37" s="538">
        <f t="shared" si="753"/>
        <v>207</v>
      </c>
      <c r="OO37" s="538">
        <f t="shared" si="754"/>
        <v>238</v>
      </c>
      <c r="OP37" s="538">
        <f t="shared" si="755"/>
        <v>305</v>
      </c>
      <c r="OQ37" s="538">
        <f t="shared" si="756"/>
        <v>334</v>
      </c>
      <c r="OR37" s="538">
        <f t="shared" si="757"/>
        <v>305</v>
      </c>
      <c r="OS37" s="538">
        <f t="shared" si="758"/>
        <v>335</v>
      </c>
      <c r="OT37" s="538">
        <f t="shared" si="758"/>
        <v>338</v>
      </c>
    </row>
    <row r="38" spans="1:411" s="370" customFormat="1" x14ac:dyDescent="0.2">
      <c r="A38" s="360" t="s">
        <v>109</v>
      </c>
      <c r="B38" s="361">
        <f t="shared" si="573"/>
        <v>53491</v>
      </c>
      <c r="C38" s="361">
        <f t="shared" si="574"/>
        <v>54654</v>
      </c>
      <c r="D38" s="361">
        <f t="shared" si="575"/>
        <v>55123</v>
      </c>
      <c r="E38" s="361">
        <f t="shared" si="576"/>
        <v>57675</v>
      </c>
      <c r="F38" s="361">
        <f t="shared" si="577"/>
        <v>63308</v>
      </c>
      <c r="G38" s="361">
        <f t="shared" si="578"/>
        <v>63432</v>
      </c>
      <c r="H38" s="361">
        <f t="shared" si="579"/>
        <v>64582</v>
      </c>
      <c r="I38" s="361">
        <f t="shared" si="580"/>
        <v>69627</v>
      </c>
      <c r="J38" s="361">
        <f t="shared" si="581"/>
        <v>67597</v>
      </c>
      <c r="K38" s="361">
        <f t="shared" si="582"/>
        <v>53326</v>
      </c>
      <c r="L38" s="361">
        <f t="shared" si="583"/>
        <v>53282</v>
      </c>
      <c r="M38" s="362">
        <f t="shared" si="584"/>
        <v>50937</v>
      </c>
      <c r="N38" s="361">
        <f t="shared" si="585"/>
        <v>61882</v>
      </c>
      <c r="O38" s="361">
        <f t="shared" si="586"/>
        <v>58743.5</v>
      </c>
      <c r="P38" s="361">
        <f t="shared" si="587"/>
        <v>64288</v>
      </c>
      <c r="Q38" s="361">
        <f t="shared" si="588"/>
        <v>71419</v>
      </c>
      <c r="R38" s="361">
        <f t="shared" si="589"/>
        <v>73597</v>
      </c>
      <c r="S38" s="361">
        <f t="shared" si="590"/>
        <v>73432</v>
      </c>
      <c r="T38" s="361">
        <f t="shared" si="591"/>
        <v>83651</v>
      </c>
      <c r="U38" s="361">
        <f t="shared" si="592"/>
        <v>84424</v>
      </c>
      <c r="V38" s="361">
        <f t="shared" si="593"/>
        <v>82808</v>
      </c>
      <c r="W38" s="361">
        <f t="shared" si="594"/>
        <v>65191</v>
      </c>
      <c r="X38" s="362">
        <f t="shared" si="595"/>
        <v>104428</v>
      </c>
      <c r="Y38" s="361">
        <f t="shared" si="596"/>
        <v>116536</v>
      </c>
      <c r="Z38" s="361">
        <f t="shared" si="597"/>
        <v>113866.5</v>
      </c>
      <c r="AA38" s="361">
        <f t="shared" si="598"/>
        <v>121963</v>
      </c>
      <c r="AB38" s="361">
        <f t="shared" si="599"/>
        <v>134727</v>
      </c>
      <c r="AC38" s="361">
        <f t="shared" si="600"/>
        <v>137029</v>
      </c>
      <c r="AD38" s="361">
        <f t="shared" si="601"/>
        <v>138014</v>
      </c>
      <c r="AE38" s="361">
        <f t="shared" si="602"/>
        <v>153278</v>
      </c>
      <c r="AF38" s="361">
        <f t="shared" si="603"/>
        <v>152021</v>
      </c>
      <c r="AG38" s="361">
        <f t="shared" si="604"/>
        <v>136134</v>
      </c>
      <c r="AH38" s="361">
        <f t="shared" si="605"/>
        <v>118473</v>
      </c>
      <c r="AI38" s="363">
        <f>SUM(AI40:AI51)</f>
        <v>22711</v>
      </c>
      <c r="AJ38" s="364">
        <f t="shared" ref="AJ38:BA38" si="761">SUM(AJ40:AJ51)</f>
        <v>23072</v>
      </c>
      <c r="AK38" s="364">
        <f t="shared" si="761"/>
        <v>23220</v>
      </c>
      <c r="AL38" s="364">
        <f t="shared" si="761"/>
        <v>23535</v>
      </c>
      <c r="AM38" s="364">
        <f t="shared" si="761"/>
        <v>24149</v>
      </c>
      <c r="AN38" s="364">
        <f t="shared" si="761"/>
        <v>24182</v>
      </c>
      <c r="AO38" s="364">
        <f t="shared" si="761"/>
        <v>24321</v>
      </c>
      <c r="AP38" s="364">
        <f t="shared" si="761"/>
        <v>26066</v>
      </c>
      <c r="AQ38" s="364">
        <f t="shared" ref="AQ38" si="762">SUM(AQ40:AQ51)</f>
        <v>25348</v>
      </c>
      <c r="AR38" s="364">
        <f t="shared" ref="AR38" si="763">SUM(AR40:AR51)</f>
        <v>19409</v>
      </c>
      <c r="AS38" s="364">
        <f t="shared" ref="AS38" si="764">SUM(AS40:AS51)</f>
        <v>19094</v>
      </c>
      <c r="AT38" s="363">
        <f t="shared" si="761"/>
        <v>35399</v>
      </c>
      <c r="AU38" s="364">
        <f t="shared" si="761"/>
        <v>44355</v>
      </c>
      <c r="AV38" s="364">
        <f t="shared" si="761"/>
        <v>39703</v>
      </c>
      <c r="AW38" s="364">
        <f t="shared" si="761"/>
        <v>44325</v>
      </c>
      <c r="AX38" s="364">
        <f t="shared" si="761"/>
        <v>51490</v>
      </c>
      <c r="AY38" s="364">
        <f t="shared" si="761"/>
        <v>54131</v>
      </c>
      <c r="AZ38" s="364">
        <f t="shared" si="761"/>
        <v>53447</v>
      </c>
      <c r="BA38" s="364">
        <f t="shared" si="761"/>
        <v>62084</v>
      </c>
      <c r="BB38" s="364">
        <f t="shared" ref="BB38" si="765">SUM(BB40:BB51)</f>
        <v>62679</v>
      </c>
      <c r="BC38" s="364">
        <f t="shared" ref="BC38" si="766">SUM(BC40:BC51)</f>
        <v>62084</v>
      </c>
      <c r="BD38" s="364">
        <f t="shared" ref="BD38" si="767">SUM(BD40:BD51)</f>
        <v>46497</v>
      </c>
      <c r="BE38" s="365">
        <f t="shared" si="606"/>
        <v>58794</v>
      </c>
      <c r="BF38" s="360">
        <f t="shared" si="607"/>
        <v>67680</v>
      </c>
      <c r="BG38" s="360">
        <f t="shared" si="608"/>
        <v>63319</v>
      </c>
      <c r="BH38" s="360">
        <f t="shared" si="609"/>
        <v>69004</v>
      </c>
      <c r="BI38" s="360">
        <f t="shared" si="610"/>
        <v>75962</v>
      </c>
      <c r="BJ38" s="360">
        <f t="shared" si="611"/>
        <v>78482</v>
      </c>
      <c r="BK38" s="360">
        <f t="shared" si="612"/>
        <v>77774</v>
      </c>
      <c r="BL38" s="360">
        <f t="shared" si="613"/>
        <v>88150</v>
      </c>
      <c r="BM38" s="360">
        <f t="shared" si="614"/>
        <v>88027</v>
      </c>
      <c r="BN38" s="360">
        <f t="shared" si="615"/>
        <v>81508</v>
      </c>
      <c r="BO38" s="360">
        <f t="shared" si="615"/>
        <v>65604</v>
      </c>
      <c r="BP38" s="366">
        <f t="shared" si="616"/>
        <v>36083</v>
      </c>
      <c r="BQ38" s="367">
        <f t="shared" si="617"/>
        <v>44608</v>
      </c>
      <c r="BR38" s="367">
        <f t="shared" si="618"/>
        <v>40099</v>
      </c>
      <c r="BS38" s="367">
        <f t="shared" si="619"/>
        <v>45469</v>
      </c>
      <c r="BT38" s="367">
        <f t="shared" si="620"/>
        <v>51813</v>
      </c>
      <c r="BU38" s="367">
        <f t="shared" si="621"/>
        <v>54300</v>
      </c>
      <c r="BV38" s="367">
        <f t="shared" si="622"/>
        <v>53453</v>
      </c>
      <c r="BW38" s="367">
        <f t="shared" si="623"/>
        <v>62084</v>
      </c>
      <c r="BX38" s="367">
        <f t="shared" si="624"/>
        <v>62679</v>
      </c>
      <c r="BY38" s="367">
        <f t="shared" si="625"/>
        <v>62099</v>
      </c>
      <c r="BZ38" s="367">
        <f t="shared" si="626"/>
        <v>46510</v>
      </c>
      <c r="CA38" s="368">
        <f t="shared" si="627"/>
        <v>1.5887895733345074</v>
      </c>
      <c r="CB38" s="369">
        <f t="shared" si="628"/>
        <v>1.9334257975034674</v>
      </c>
      <c r="CC38" s="369">
        <f t="shared" si="629"/>
        <v>1.7269164513350559</v>
      </c>
      <c r="CD38" s="369">
        <f t="shared" si="630"/>
        <v>1.931973656256639</v>
      </c>
      <c r="CE38" s="369">
        <f t="shared" si="631"/>
        <v>2.1455546813532651</v>
      </c>
      <c r="CF38" s="369">
        <f t="shared" si="632"/>
        <v>2.2454718385576049</v>
      </c>
      <c r="CG38" s="369">
        <f t="shared" si="633"/>
        <v>2.1978125899428478</v>
      </c>
      <c r="CH38" s="369">
        <f t="shared" si="634"/>
        <v>2.3818000460369833</v>
      </c>
      <c r="CI38" s="369">
        <f t="shared" si="635"/>
        <v>2.4727394666245859</v>
      </c>
      <c r="CJ38" s="369">
        <f t="shared" si="636"/>
        <v>3.1994950796022463</v>
      </c>
      <c r="CK38" s="369">
        <f t="shared" si="636"/>
        <v>2.4358437205404839</v>
      </c>
      <c r="CL38" s="363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3">
        <f t="shared" ref="CW38:DD38" si="768">SUM(CW40:CW51)</f>
        <v>684</v>
      </c>
      <c r="CX38" s="364">
        <f t="shared" si="768"/>
        <v>253</v>
      </c>
      <c r="CY38" s="364">
        <f t="shared" si="768"/>
        <v>396</v>
      </c>
      <c r="CZ38" s="364">
        <f t="shared" si="768"/>
        <v>1144</v>
      </c>
      <c r="DA38" s="364">
        <f t="shared" si="768"/>
        <v>323</v>
      </c>
      <c r="DB38" s="364">
        <f t="shared" si="768"/>
        <v>169</v>
      </c>
      <c r="DC38" s="364">
        <f t="shared" si="768"/>
        <v>6</v>
      </c>
      <c r="DD38" s="364">
        <f t="shared" si="768"/>
        <v>0</v>
      </c>
      <c r="DE38" s="364">
        <f t="shared" ref="DE38" si="769">SUM(DE40:DE51)</f>
        <v>0</v>
      </c>
      <c r="DF38" s="364">
        <f t="shared" ref="DF38" si="770">SUM(DF40:DF51)</f>
        <v>15</v>
      </c>
      <c r="DG38" s="364">
        <f t="shared" ref="DG38" si="771">SUM(DG40:DG51)</f>
        <v>13</v>
      </c>
      <c r="DH38" s="365">
        <f t="shared" si="637"/>
        <v>684</v>
      </c>
      <c r="DI38" s="360">
        <f t="shared" si="638"/>
        <v>253</v>
      </c>
      <c r="DJ38" s="360">
        <f t="shared" si="639"/>
        <v>396</v>
      </c>
      <c r="DK38" s="360">
        <f t="shared" si="640"/>
        <v>1144</v>
      </c>
      <c r="DL38" s="360">
        <f t="shared" si="641"/>
        <v>323</v>
      </c>
      <c r="DM38" s="360">
        <f t="shared" si="642"/>
        <v>169</v>
      </c>
      <c r="DN38" s="360">
        <f t="shared" si="643"/>
        <v>6</v>
      </c>
      <c r="DO38" s="360">
        <f t="shared" si="644"/>
        <v>0</v>
      </c>
      <c r="DP38" s="360">
        <f t="shared" si="645"/>
        <v>0</v>
      </c>
      <c r="DQ38" s="360">
        <f t="shared" si="646"/>
        <v>15</v>
      </c>
      <c r="DR38" s="360">
        <f t="shared" si="646"/>
        <v>13</v>
      </c>
      <c r="DS38" s="460">
        <f t="shared" ref="DS38:DU38" si="772">SUM(DS40:DS51)</f>
        <v>604</v>
      </c>
      <c r="DT38" s="469">
        <f t="shared" ref="DT38" si="773">SUM(DT40:DT51)</f>
        <v>582</v>
      </c>
      <c r="DU38" s="455">
        <f t="shared" si="772"/>
        <v>398</v>
      </c>
      <c r="DV38" s="455">
        <f t="shared" ref="DV38" si="774">SUM(DV40:DV51)</f>
        <v>365</v>
      </c>
      <c r="DW38" s="455">
        <f>SUM(DU38,DS38)</f>
        <v>1002</v>
      </c>
      <c r="DX38" s="455">
        <f>SUM(DV38,DT38)</f>
        <v>947</v>
      </c>
      <c r="DY38" s="460">
        <f t="shared" ref="DY38:EA38" si="775">SUM(DY40:DY51)</f>
        <v>3792</v>
      </c>
      <c r="DZ38" s="469">
        <f t="shared" ref="DZ38" si="776">SUM(DZ40:DZ51)</f>
        <v>4130</v>
      </c>
      <c r="EA38" s="455">
        <f t="shared" si="775"/>
        <v>6070</v>
      </c>
      <c r="EB38" s="455">
        <f t="shared" ref="EB38" si="777">SUM(EB40:EB51)</f>
        <v>5550</v>
      </c>
      <c r="EC38" s="455">
        <f>SUM(EA38,DY38)</f>
        <v>9862</v>
      </c>
      <c r="ED38" s="455">
        <f>SUM(EB38,DZ38)</f>
        <v>9680</v>
      </c>
      <c r="EE38" s="460">
        <f t="shared" ref="EE38:EG38" si="778">SUM(EE40:EE51)</f>
        <v>5540</v>
      </c>
      <c r="EF38" s="469">
        <f t="shared" ref="EF38" si="779">SUM(EF40:EF51)</f>
        <v>5767</v>
      </c>
      <c r="EG38" s="455">
        <f t="shared" si="778"/>
        <v>142</v>
      </c>
      <c r="EH38" s="455">
        <f t="shared" ref="EH38" si="780">SUM(EH40:EH51)</f>
        <v>137</v>
      </c>
      <c r="EI38" s="455">
        <f>SUM(EG38,EE38)</f>
        <v>5682</v>
      </c>
      <c r="EJ38" s="455">
        <f>SUM(EH38,EF38)</f>
        <v>5904</v>
      </c>
      <c r="EK38" s="460">
        <f t="shared" ref="EK38:EM38" si="781">SUM(EK40:EK51)</f>
        <v>2807</v>
      </c>
      <c r="EL38" s="469">
        <f t="shared" ref="EL38" si="782">SUM(EL40:EL51)</f>
        <v>2858</v>
      </c>
      <c r="EM38" s="455">
        <f t="shared" si="781"/>
        <v>732</v>
      </c>
      <c r="EN38" s="455">
        <f t="shared" ref="EN38" si="783">SUM(EN40:EN51)</f>
        <v>446</v>
      </c>
      <c r="EO38" s="455">
        <f>SUM(EM38,EK38)</f>
        <v>3539</v>
      </c>
      <c r="EP38" s="455">
        <f>SUM(EN38,EL38)</f>
        <v>3304</v>
      </c>
      <c r="EQ38" s="460">
        <f t="shared" ref="EQ38:ES38" si="784">SUM(EQ40:EQ51)</f>
        <v>2608</v>
      </c>
      <c r="ER38" s="469">
        <f t="shared" ref="ER38" si="785">SUM(ER40:ER51)</f>
        <v>2603</v>
      </c>
      <c r="ES38" s="455">
        <f t="shared" si="784"/>
        <v>657</v>
      </c>
      <c r="ET38" s="455">
        <f t="shared" ref="ET38" si="786">SUM(ET40:ET51)</f>
        <v>663</v>
      </c>
      <c r="EU38" s="455">
        <f>SUM(ES38,EQ38)</f>
        <v>3265</v>
      </c>
      <c r="EV38" s="455">
        <f>SUM(ET38,ER38)</f>
        <v>3266</v>
      </c>
      <c r="EW38" s="460">
        <f t="shared" ref="EW38:EY38" si="787">SUM(EW40:EW51)</f>
        <v>3300</v>
      </c>
      <c r="EX38" s="469">
        <f t="shared" ref="EX38" si="788">SUM(EX40:EX51)</f>
        <v>3484</v>
      </c>
      <c r="EY38" s="455">
        <f t="shared" si="787"/>
        <v>2091</v>
      </c>
      <c r="EZ38" s="455">
        <f t="shared" ref="EZ38" si="789">SUM(EZ40:EZ51)</f>
        <v>1929</v>
      </c>
      <c r="FA38" s="455">
        <f>SUM(EY38,EW38)</f>
        <v>5391</v>
      </c>
      <c r="FB38" s="455">
        <f>SUM(EZ38,EX38)</f>
        <v>5413</v>
      </c>
      <c r="FC38" s="460">
        <f t="shared" ref="FC38:FE38" si="790">SUM(FC40:FC51)</f>
        <v>86</v>
      </c>
      <c r="FD38" s="469">
        <f t="shared" ref="FD38" si="791">SUM(FD40:FD51)</f>
        <v>85</v>
      </c>
      <c r="FE38" s="455">
        <f t="shared" si="790"/>
        <v>71</v>
      </c>
      <c r="FF38" s="455">
        <f t="shared" ref="FF38" si="792">SUM(FF40:FF51)</f>
        <v>79</v>
      </c>
      <c r="FG38" s="455">
        <f t="shared" si="653"/>
        <v>157</v>
      </c>
      <c r="FH38" s="455">
        <f t="shared" si="654"/>
        <v>164</v>
      </c>
      <c r="FI38" s="460">
        <f t="shared" ref="FI38:FK38" si="793">SUM(FI40:FI51)</f>
        <v>4760</v>
      </c>
      <c r="FJ38" s="469">
        <f t="shared" ref="FJ38" si="794">SUM(FJ40:FJ51)</f>
        <v>4738</v>
      </c>
      <c r="FK38" s="455">
        <f t="shared" si="793"/>
        <v>2789</v>
      </c>
      <c r="FL38" s="455">
        <f t="shared" ref="FL38" si="795">SUM(FL40:FL51)</f>
        <v>2781</v>
      </c>
      <c r="FM38" s="455">
        <f>SUM(FK38,FI38)</f>
        <v>7549</v>
      </c>
      <c r="FN38" s="455">
        <f>SUM(FL38,FJ38)</f>
        <v>7519</v>
      </c>
      <c r="FO38" s="460">
        <f t="shared" ref="FO38:FQ38" si="796">SUM(FO40:FO51)</f>
        <v>390</v>
      </c>
      <c r="FP38" s="469">
        <f t="shared" ref="FP38" si="797">SUM(FP40:FP51)</f>
        <v>360</v>
      </c>
      <c r="FQ38" s="455">
        <f t="shared" si="796"/>
        <v>480</v>
      </c>
      <c r="FR38" s="455">
        <f t="shared" ref="FR38" si="798">SUM(FR40:FR51)</f>
        <v>302</v>
      </c>
      <c r="FS38" s="455">
        <f>SUM(FQ38,FO38)</f>
        <v>870</v>
      </c>
      <c r="FT38" s="455">
        <f>SUM(FR38,FP38)</f>
        <v>662</v>
      </c>
      <c r="FU38" s="460">
        <f t="shared" ref="FU38:FW38" si="799">SUM(FU40:FU51)</f>
        <v>8948</v>
      </c>
      <c r="FV38" s="469">
        <f t="shared" ref="FV38" si="800">SUM(FV40:FV51)</f>
        <v>8552</v>
      </c>
      <c r="FW38" s="455">
        <f t="shared" si="799"/>
        <v>6915</v>
      </c>
      <c r="FX38" s="455">
        <f t="shared" ref="FX38" si="801">SUM(FX40:FX51)</f>
        <v>6206</v>
      </c>
      <c r="FY38" s="455">
        <f>SUM(FW38,FU38)</f>
        <v>15863</v>
      </c>
      <c r="FZ38" s="455">
        <f>SUM(FX38,FV38)</f>
        <v>14758</v>
      </c>
      <c r="GA38" s="460">
        <f t="shared" ref="GA38:GC38" si="802">SUM(GA40:GA51)</f>
        <v>934</v>
      </c>
      <c r="GB38" s="469">
        <f t="shared" ref="GB38" si="803">SUM(GB40:GB51)</f>
        <v>886</v>
      </c>
      <c r="GC38" s="455">
        <f t="shared" si="802"/>
        <v>258</v>
      </c>
      <c r="GD38" s="455">
        <f t="shared" ref="GD38" si="804">SUM(GD40:GD51)</f>
        <v>123</v>
      </c>
      <c r="GE38" s="455">
        <f>SUM(GC38,GA38)</f>
        <v>1192</v>
      </c>
      <c r="GF38" s="455">
        <f>SUM(GD38,GB38)</f>
        <v>1009</v>
      </c>
      <c r="GG38" s="460">
        <f t="shared" ref="GG38:GI38" si="805">SUM(GG40:GG51)</f>
        <v>148</v>
      </c>
      <c r="GH38" s="469">
        <f t="shared" ref="GH38" si="806">SUM(GH40:GH51)</f>
        <v>143</v>
      </c>
      <c r="GI38" s="455">
        <f t="shared" si="805"/>
        <v>106</v>
      </c>
      <c r="GJ38" s="455">
        <f t="shared" ref="GJ38" si="807">SUM(GJ40:GJ51)</f>
        <v>100</v>
      </c>
      <c r="GK38" s="365">
        <f>SUM(GI38,GG38)</f>
        <v>254</v>
      </c>
      <c r="GL38" s="365">
        <f>SUM(GJ38,GH38)</f>
        <v>243</v>
      </c>
      <c r="GM38" s="540">
        <f t="shared" ref="GM38:HC38" si="808">SUM(GM40:GM51)</f>
        <v>4826</v>
      </c>
      <c r="GN38" s="541">
        <f t="shared" si="808"/>
        <v>4880</v>
      </c>
      <c r="GO38" s="541">
        <f t="shared" si="808"/>
        <v>5668</v>
      </c>
      <c r="GP38" s="541">
        <f t="shared" si="808"/>
        <v>5950</v>
      </c>
      <c r="GQ38" s="541">
        <f t="shared" si="808"/>
        <v>6334</v>
      </c>
      <c r="GR38" s="541">
        <f t="shared" si="808"/>
        <v>6490</v>
      </c>
      <c r="GS38" s="541">
        <f t="shared" si="808"/>
        <v>6659</v>
      </c>
      <c r="GT38" s="541">
        <f t="shared" si="808"/>
        <v>7211</v>
      </c>
      <c r="GU38" s="541">
        <f t="shared" ref="GU38" si="809">SUM(GU40:GU51)</f>
        <v>6963</v>
      </c>
      <c r="GV38" s="540">
        <f t="shared" si="808"/>
        <v>213</v>
      </c>
      <c r="GW38" s="541">
        <f t="shared" si="808"/>
        <v>223</v>
      </c>
      <c r="GX38" s="541">
        <f t="shared" si="808"/>
        <v>243</v>
      </c>
      <c r="GY38" s="541">
        <f t="shared" si="808"/>
        <v>1125</v>
      </c>
      <c r="GZ38" s="541">
        <f t="shared" si="808"/>
        <v>286</v>
      </c>
      <c r="HA38" s="541">
        <f t="shared" si="808"/>
        <v>271</v>
      </c>
      <c r="HB38" s="541">
        <f t="shared" si="808"/>
        <v>251</v>
      </c>
      <c r="HC38" s="541">
        <f t="shared" si="808"/>
        <v>251</v>
      </c>
      <c r="HD38" s="541">
        <f t="shared" ref="HD38" si="810">SUM(HD40:HD51)</f>
        <v>208</v>
      </c>
      <c r="HE38" s="540">
        <f t="shared" si="660"/>
        <v>5039</v>
      </c>
      <c r="HF38" s="541">
        <f t="shared" si="661"/>
        <v>5103</v>
      </c>
      <c r="HG38" s="541">
        <f t="shared" si="662"/>
        <v>5911</v>
      </c>
      <c r="HH38" s="541">
        <f t="shared" si="663"/>
        <v>7075</v>
      </c>
      <c r="HI38" s="541">
        <f t="shared" si="664"/>
        <v>6620</v>
      </c>
      <c r="HJ38" s="541">
        <f t="shared" si="665"/>
        <v>6761</v>
      </c>
      <c r="HK38" s="541">
        <f t="shared" si="666"/>
        <v>6910</v>
      </c>
      <c r="HL38" s="541">
        <f t="shared" si="667"/>
        <v>7462</v>
      </c>
      <c r="HM38" s="541">
        <f t="shared" si="668"/>
        <v>7171</v>
      </c>
      <c r="HN38" s="540">
        <f t="shared" si="669"/>
        <v>10003</v>
      </c>
      <c r="HO38" s="541">
        <f t="shared" si="670"/>
        <v>10241</v>
      </c>
      <c r="HP38" s="541">
        <f t="shared" si="671"/>
        <v>10147</v>
      </c>
      <c r="HQ38" s="541">
        <f t="shared" si="672"/>
        <v>11807</v>
      </c>
      <c r="HR38" s="542">
        <f t="shared" si="673"/>
        <v>15356</v>
      </c>
      <c r="HS38" s="542">
        <f t="shared" si="674"/>
        <v>15335</v>
      </c>
      <c r="HT38" s="542">
        <f t="shared" si="675"/>
        <v>16316</v>
      </c>
      <c r="HU38" s="542">
        <f t="shared" si="676"/>
        <v>17941</v>
      </c>
      <c r="HV38" s="542">
        <f t="shared" si="677"/>
        <v>18021</v>
      </c>
      <c r="HW38" s="540">
        <f t="shared" si="678"/>
        <v>4257</v>
      </c>
      <c r="HX38" s="541">
        <f t="shared" si="679"/>
        <v>5504</v>
      </c>
      <c r="HY38" s="541">
        <f t="shared" si="680"/>
        <v>5807.5</v>
      </c>
      <c r="HZ38" s="541">
        <f t="shared" si="681"/>
        <v>6003</v>
      </c>
      <c r="IA38" s="541">
        <f t="shared" si="682"/>
        <v>7812</v>
      </c>
      <c r="IB38" s="541">
        <f t="shared" si="683"/>
        <v>7204</v>
      </c>
      <c r="IC38" s="541">
        <f t="shared" si="684"/>
        <v>8231</v>
      </c>
      <c r="ID38" s="541">
        <f t="shared" si="421"/>
        <v>8540</v>
      </c>
      <c r="IE38" s="541">
        <f t="shared" si="421"/>
        <v>9051</v>
      </c>
      <c r="IF38" s="540">
        <f t="shared" si="759"/>
        <v>14260</v>
      </c>
      <c r="IG38" s="541">
        <f t="shared" si="759"/>
        <v>15745</v>
      </c>
      <c r="IH38" s="541">
        <f t="shared" si="759"/>
        <v>15954.5</v>
      </c>
      <c r="II38" s="541">
        <f t="shared" si="759"/>
        <v>17810</v>
      </c>
      <c r="IJ38" s="541">
        <f t="shared" si="759"/>
        <v>23168</v>
      </c>
      <c r="IK38" s="541">
        <f t="shared" si="759"/>
        <v>22539</v>
      </c>
      <c r="IL38" s="541">
        <f t="shared" si="759"/>
        <v>24547</v>
      </c>
      <c r="IM38" s="541">
        <f t="shared" si="760"/>
        <v>26481</v>
      </c>
      <c r="IN38" s="541">
        <f t="shared" si="760"/>
        <v>27072</v>
      </c>
      <c r="IO38" s="540">
        <f t="shared" ref="IO38:JE38" si="811">SUM(IO40:IO51)</f>
        <v>6366</v>
      </c>
      <c r="IP38" s="541">
        <f t="shared" si="811"/>
        <v>6274</v>
      </c>
      <c r="IQ38" s="541">
        <f t="shared" si="811"/>
        <v>5887</v>
      </c>
      <c r="IR38" s="541">
        <f t="shared" si="811"/>
        <v>6580</v>
      </c>
      <c r="IS38" s="541">
        <f t="shared" si="811"/>
        <v>8957</v>
      </c>
      <c r="IT38" s="541">
        <f t="shared" si="811"/>
        <v>11433</v>
      </c>
      <c r="IU38" s="541">
        <f t="shared" si="811"/>
        <v>11925</v>
      </c>
      <c r="IV38" s="541">
        <f t="shared" si="811"/>
        <v>13494</v>
      </c>
      <c r="IW38" s="541">
        <f t="shared" ref="IW38" si="812">SUM(IW40:IW51)</f>
        <v>13787</v>
      </c>
      <c r="IX38" s="540">
        <f t="shared" si="811"/>
        <v>1693</v>
      </c>
      <c r="IY38" s="541">
        <f t="shared" si="811"/>
        <v>1961</v>
      </c>
      <c r="IZ38" s="541">
        <f t="shared" si="811"/>
        <v>2064</v>
      </c>
      <c r="JA38" s="541">
        <f t="shared" si="811"/>
        <v>2240</v>
      </c>
      <c r="JB38" s="541">
        <f t="shared" si="811"/>
        <v>4323</v>
      </c>
      <c r="JC38" s="541">
        <f t="shared" si="811"/>
        <v>4276</v>
      </c>
      <c r="JD38" s="541">
        <f t="shared" si="811"/>
        <v>4953</v>
      </c>
      <c r="JE38" s="541">
        <f t="shared" si="811"/>
        <v>5224</v>
      </c>
      <c r="JF38" s="541">
        <f t="shared" ref="JF38" si="813">SUM(JF40:JF51)</f>
        <v>5430</v>
      </c>
      <c r="JG38" s="540">
        <f t="shared" si="694"/>
        <v>8059</v>
      </c>
      <c r="JH38" s="541">
        <f t="shared" si="695"/>
        <v>8235</v>
      </c>
      <c r="JI38" s="541">
        <f t="shared" si="696"/>
        <v>7951</v>
      </c>
      <c r="JJ38" s="541">
        <f t="shared" si="697"/>
        <v>8820</v>
      </c>
      <c r="JK38" s="541">
        <f t="shared" si="698"/>
        <v>13280</v>
      </c>
      <c r="JL38" s="541">
        <f t="shared" si="699"/>
        <v>15709</v>
      </c>
      <c r="JM38" s="541">
        <f t="shared" si="700"/>
        <v>16878</v>
      </c>
      <c r="JN38" s="541">
        <f t="shared" si="701"/>
        <v>18718</v>
      </c>
      <c r="JO38" s="541">
        <f t="shared" si="701"/>
        <v>19217</v>
      </c>
      <c r="JP38" s="540">
        <f t="shared" ref="JP38:KF38" si="814">SUM(JP40:JP51)</f>
        <v>3637</v>
      </c>
      <c r="JQ38" s="541">
        <f t="shared" si="814"/>
        <v>3967</v>
      </c>
      <c r="JR38" s="541">
        <f t="shared" si="814"/>
        <v>4260</v>
      </c>
      <c r="JS38" s="541">
        <f t="shared" si="814"/>
        <v>5227</v>
      </c>
      <c r="JT38" s="541">
        <f t="shared" si="814"/>
        <v>6399</v>
      </c>
      <c r="JU38" s="541">
        <f t="shared" si="814"/>
        <v>3902</v>
      </c>
      <c r="JV38" s="541">
        <f t="shared" si="814"/>
        <v>4391</v>
      </c>
      <c r="JW38" s="541">
        <f t="shared" si="814"/>
        <v>4447</v>
      </c>
      <c r="JX38" s="541">
        <f t="shared" ref="JX38" si="815">SUM(JX40:JX51)</f>
        <v>4234</v>
      </c>
      <c r="JY38" s="540">
        <f t="shared" si="814"/>
        <v>2564</v>
      </c>
      <c r="JZ38" s="541">
        <f t="shared" si="814"/>
        <v>3543</v>
      </c>
      <c r="KA38" s="541">
        <f t="shared" si="814"/>
        <v>3743.5</v>
      </c>
      <c r="KB38" s="541">
        <f t="shared" si="814"/>
        <v>3763</v>
      </c>
      <c r="KC38" s="541">
        <f t="shared" si="814"/>
        <v>3489</v>
      </c>
      <c r="KD38" s="541">
        <f t="shared" si="814"/>
        <v>2928</v>
      </c>
      <c r="KE38" s="541">
        <f t="shared" si="814"/>
        <v>3278</v>
      </c>
      <c r="KF38" s="541">
        <f t="shared" si="814"/>
        <v>3316</v>
      </c>
      <c r="KG38" s="541">
        <f t="shared" ref="KG38" si="816">SUM(KG40:KG51)</f>
        <v>3621</v>
      </c>
      <c r="KH38" s="540">
        <f t="shared" si="702"/>
        <v>6201</v>
      </c>
      <c r="KI38" s="541">
        <f t="shared" si="703"/>
        <v>7510</v>
      </c>
      <c r="KJ38" s="541">
        <f t="shared" si="704"/>
        <v>8003.5</v>
      </c>
      <c r="KK38" s="541">
        <f t="shared" si="705"/>
        <v>8990</v>
      </c>
      <c r="KL38" s="541">
        <f t="shared" si="706"/>
        <v>9888</v>
      </c>
      <c r="KM38" s="541">
        <f t="shared" si="707"/>
        <v>6830</v>
      </c>
      <c r="KN38" s="541">
        <f t="shared" si="708"/>
        <v>7669</v>
      </c>
      <c r="KO38" s="541">
        <f t="shared" si="709"/>
        <v>7763</v>
      </c>
      <c r="KP38" s="541">
        <f t="shared" si="709"/>
        <v>7855</v>
      </c>
      <c r="KQ38" s="540">
        <f t="shared" si="710"/>
        <v>15951</v>
      </c>
      <c r="KR38" s="541">
        <f t="shared" si="711"/>
        <v>16461</v>
      </c>
      <c r="KS38" s="541">
        <f t="shared" si="712"/>
        <v>16088</v>
      </c>
      <c r="KT38" s="541">
        <f t="shared" si="713"/>
        <v>16383</v>
      </c>
      <c r="KU38" s="542">
        <f t="shared" si="714"/>
        <v>17469</v>
      </c>
      <c r="KV38" s="542">
        <f t="shared" si="715"/>
        <v>17425</v>
      </c>
      <c r="KW38" s="542">
        <f t="shared" si="716"/>
        <v>17286</v>
      </c>
      <c r="KX38" s="542">
        <f t="shared" si="717"/>
        <v>18409</v>
      </c>
      <c r="KY38" s="542">
        <f t="shared" si="718"/>
        <v>17265</v>
      </c>
      <c r="KZ38" s="540">
        <f t="shared" si="719"/>
        <v>10384</v>
      </c>
      <c r="LA38" s="541">
        <f t="shared" si="720"/>
        <v>11547</v>
      </c>
      <c r="LB38" s="541">
        <f t="shared" si="721"/>
        <v>12594</v>
      </c>
      <c r="LC38" s="541">
        <f t="shared" si="722"/>
        <v>11691</v>
      </c>
      <c r="LD38" s="541">
        <f t="shared" si="723"/>
        <v>11508</v>
      </c>
      <c r="LE38" s="541">
        <f t="shared" si="724"/>
        <v>11822</v>
      </c>
      <c r="LF38" s="541">
        <f t="shared" si="725"/>
        <v>11497</v>
      </c>
      <c r="LG38" s="541">
        <f t="shared" si="423"/>
        <v>12776</v>
      </c>
      <c r="LH38" s="541">
        <f t="shared" si="423"/>
        <v>12486</v>
      </c>
      <c r="LI38" s="540">
        <f t="shared" si="726"/>
        <v>26335</v>
      </c>
      <c r="LJ38" s="541">
        <f t="shared" si="727"/>
        <v>28008</v>
      </c>
      <c r="LK38" s="541">
        <f t="shared" si="728"/>
        <v>28682</v>
      </c>
      <c r="LL38" s="541">
        <f t="shared" si="729"/>
        <v>28074</v>
      </c>
      <c r="LM38" s="541">
        <f t="shared" si="730"/>
        <v>28977</v>
      </c>
      <c r="LN38" s="541">
        <f t="shared" si="731"/>
        <v>29247</v>
      </c>
      <c r="LO38" s="541">
        <f t="shared" si="732"/>
        <v>28783</v>
      </c>
      <c r="LP38" s="541">
        <f t="shared" si="733"/>
        <v>31185</v>
      </c>
      <c r="LQ38" s="541">
        <f t="shared" si="734"/>
        <v>29751</v>
      </c>
      <c r="LR38" s="540">
        <f t="shared" ref="LR38:MH38" si="817">SUM(LR40:LR51)</f>
        <v>10321</v>
      </c>
      <c r="LS38" s="541">
        <f t="shared" si="817"/>
        <v>10962</v>
      </c>
      <c r="LT38" s="541">
        <f t="shared" si="817"/>
        <v>10730</v>
      </c>
      <c r="LU38" s="541">
        <f t="shared" si="817"/>
        <v>10821</v>
      </c>
      <c r="LV38" s="541">
        <f t="shared" si="817"/>
        <v>11295</v>
      </c>
      <c r="LW38" s="541">
        <f t="shared" si="817"/>
        <v>11209</v>
      </c>
      <c r="LX38" s="541">
        <f t="shared" si="817"/>
        <v>10876</v>
      </c>
      <c r="LY38" s="541">
        <f t="shared" si="817"/>
        <v>11735</v>
      </c>
      <c r="LZ38" s="541">
        <f t="shared" ref="LZ38" si="818">SUM(LZ40:LZ51)</f>
        <v>10916</v>
      </c>
      <c r="MA38" s="540">
        <f t="shared" si="817"/>
        <v>7950</v>
      </c>
      <c r="MB38" s="541">
        <f t="shared" si="817"/>
        <v>8734</v>
      </c>
      <c r="MC38" s="541">
        <f t="shared" si="817"/>
        <v>10539</v>
      </c>
      <c r="MD38" s="541">
        <f t="shared" si="817"/>
        <v>8684</v>
      </c>
      <c r="ME38" s="541">
        <f t="shared" si="817"/>
        <v>8853</v>
      </c>
      <c r="MF38" s="541">
        <f t="shared" si="817"/>
        <v>8970</v>
      </c>
      <c r="MG38" s="541">
        <f t="shared" si="817"/>
        <v>8378</v>
      </c>
      <c r="MH38" s="541">
        <f t="shared" si="817"/>
        <v>9329</v>
      </c>
      <c r="MI38" s="541">
        <f t="shared" ref="MI38" si="819">SUM(MI40:MI51)</f>
        <v>8983</v>
      </c>
      <c r="MJ38" s="540">
        <f t="shared" si="735"/>
        <v>18271</v>
      </c>
      <c r="MK38" s="541">
        <f t="shared" si="736"/>
        <v>19696</v>
      </c>
      <c r="ML38" s="541">
        <f t="shared" si="737"/>
        <v>21269</v>
      </c>
      <c r="MM38" s="541">
        <f t="shared" si="738"/>
        <v>19505</v>
      </c>
      <c r="MN38" s="541">
        <f t="shared" si="739"/>
        <v>20148</v>
      </c>
      <c r="MO38" s="541">
        <f t="shared" si="740"/>
        <v>20179</v>
      </c>
      <c r="MP38" s="541">
        <f t="shared" si="741"/>
        <v>19254</v>
      </c>
      <c r="MQ38" s="541">
        <f t="shared" si="742"/>
        <v>21064</v>
      </c>
      <c r="MR38" s="541">
        <f t="shared" si="742"/>
        <v>19899</v>
      </c>
      <c r="MS38" s="540">
        <f t="shared" ref="MS38:NI38" si="820">SUM(MS40:MS51)</f>
        <v>1014</v>
      </c>
      <c r="MT38" s="541">
        <f t="shared" si="820"/>
        <v>966</v>
      </c>
      <c r="MU38" s="541">
        <f t="shared" si="820"/>
        <v>698</v>
      </c>
      <c r="MV38" s="541">
        <f t="shared" si="820"/>
        <v>683</v>
      </c>
      <c r="MW38" s="541">
        <f t="shared" si="820"/>
        <v>588</v>
      </c>
      <c r="MX38" s="541">
        <f t="shared" si="820"/>
        <v>627</v>
      </c>
      <c r="MY38" s="541">
        <f t="shared" si="820"/>
        <v>668</v>
      </c>
      <c r="MZ38" s="541">
        <f t="shared" si="820"/>
        <v>647</v>
      </c>
      <c r="NA38" s="541">
        <f t="shared" ref="NA38" si="821">SUM(NA40:NA51)</f>
        <v>593</v>
      </c>
      <c r="NB38" s="540">
        <f t="shared" si="820"/>
        <v>123</v>
      </c>
      <c r="NC38" s="541">
        <f t="shared" si="820"/>
        <v>163</v>
      </c>
      <c r="ND38" s="541">
        <f t="shared" si="820"/>
        <v>58</v>
      </c>
      <c r="NE38" s="541">
        <f t="shared" si="820"/>
        <v>107</v>
      </c>
      <c r="NF38" s="541">
        <f t="shared" si="820"/>
        <v>127</v>
      </c>
      <c r="NG38" s="541">
        <f t="shared" si="820"/>
        <v>121</v>
      </c>
      <c r="NH38" s="541">
        <f t="shared" si="820"/>
        <v>245</v>
      </c>
      <c r="NI38" s="541">
        <f t="shared" si="820"/>
        <v>178</v>
      </c>
      <c r="NJ38" s="541">
        <f t="shared" ref="NJ38" si="822">SUM(NJ40:NJ51)</f>
        <v>194</v>
      </c>
      <c r="NK38" s="540">
        <f t="shared" si="743"/>
        <v>1137</v>
      </c>
      <c r="NL38" s="541">
        <f t="shared" si="744"/>
        <v>1129</v>
      </c>
      <c r="NM38" s="541">
        <f t="shared" si="745"/>
        <v>756</v>
      </c>
      <c r="NN38" s="541">
        <f t="shared" si="746"/>
        <v>790</v>
      </c>
      <c r="NO38" s="541">
        <f t="shared" si="747"/>
        <v>715</v>
      </c>
      <c r="NP38" s="541">
        <f t="shared" si="748"/>
        <v>748</v>
      </c>
      <c r="NQ38" s="541">
        <f t="shared" si="749"/>
        <v>913</v>
      </c>
      <c r="NR38" s="541">
        <f t="shared" si="750"/>
        <v>825</v>
      </c>
      <c r="NS38" s="541">
        <f t="shared" si="750"/>
        <v>787</v>
      </c>
      <c r="NT38" s="540">
        <f t="shared" ref="NT38:OJ38" si="823">SUM(NT40:NT51)</f>
        <v>4616</v>
      </c>
      <c r="NU38" s="541">
        <f t="shared" si="823"/>
        <v>4533</v>
      </c>
      <c r="NV38" s="541">
        <f t="shared" si="823"/>
        <v>4660</v>
      </c>
      <c r="NW38" s="541">
        <f t="shared" si="823"/>
        <v>4879</v>
      </c>
      <c r="NX38" s="541">
        <f t="shared" si="823"/>
        <v>5586</v>
      </c>
      <c r="NY38" s="541">
        <f t="shared" si="823"/>
        <v>5589</v>
      </c>
      <c r="NZ38" s="541">
        <f t="shared" si="823"/>
        <v>5742</v>
      </c>
      <c r="OA38" s="541">
        <f t="shared" si="823"/>
        <v>6027</v>
      </c>
      <c r="OB38" s="541">
        <f t="shared" ref="OB38" si="824">SUM(OB40:OB51)</f>
        <v>5756</v>
      </c>
      <c r="OC38" s="540">
        <f t="shared" si="823"/>
        <v>2311</v>
      </c>
      <c r="OD38" s="541">
        <f t="shared" si="823"/>
        <v>2650</v>
      </c>
      <c r="OE38" s="541">
        <f t="shared" si="823"/>
        <v>1997</v>
      </c>
      <c r="OF38" s="541">
        <f t="shared" si="823"/>
        <v>2900</v>
      </c>
      <c r="OG38" s="541">
        <f t="shared" si="823"/>
        <v>2528</v>
      </c>
      <c r="OH38" s="541">
        <f t="shared" si="823"/>
        <v>2731</v>
      </c>
      <c r="OI38" s="541">
        <f t="shared" si="823"/>
        <v>2874</v>
      </c>
      <c r="OJ38" s="541">
        <f t="shared" si="823"/>
        <v>3269</v>
      </c>
      <c r="OK38" s="541">
        <f t="shared" ref="OK38" si="825">SUM(OK40:OK51)</f>
        <v>3309</v>
      </c>
      <c r="OL38" s="540">
        <f t="shared" si="751"/>
        <v>6927</v>
      </c>
      <c r="OM38" s="541">
        <f t="shared" si="752"/>
        <v>7183</v>
      </c>
      <c r="ON38" s="541">
        <f t="shared" si="753"/>
        <v>6657</v>
      </c>
      <c r="OO38" s="541">
        <f t="shared" si="754"/>
        <v>7779</v>
      </c>
      <c r="OP38" s="541">
        <f t="shared" si="755"/>
        <v>8114</v>
      </c>
      <c r="OQ38" s="541">
        <f t="shared" si="756"/>
        <v>8320</v>
      </c>
      <c r="OR38" s="541">
        <f t="shared" si="757"/>
        <v>8616</v>
      </c>
      <c r="OS38" s="541">
        <f t="shared" si="758"/>
        <v>9296</v>
      </c>
      <c r="OT38" s="541">
        <f t="shared" si="758"/>
        <v>9065</v>
      </c>
      <c r="OU38" s="90"/>
    </row>
    <row r="39" spans="1:411" s="239" customFormat="1" x14ac:dyDescent="0.2">
      <c r="A39" s="339" t="s">
        <v>113</v>
      </c>
      <c r="B39" s="235">
        <f>(B38/B$4)*100</f>
        <v>24.28527973631283</v>
      </c>
      <c r="C39" s="235">
        <f t="shared" ref="C39:CL39" si="826">(C38/C$4)*100</f>
        <v>23.037576110117033</v>
      </c>
      <c r="D39" s="235">
        <f t="shared" si="826"/>
        <v>22.996262754436891</v>
      </c>
      <c r="E39" s="235">
        <f t="shared" si="826"/>
        <v>23.318450315292672</v>
      </c>
      <c r="F39" s="235">
        <f t="shared" si="826"/>
        <v>21.972179031541536</v>
      </c>
      <c r="G39" s="235">
        <f t="shared" si="826"/>
        <v>21.369447672949619</v>
      </c>
      <c r="H39" s="235">
        <f t="shared" si="826"/>
        <v>20.938745205603809</v>
      </c>
      <c r="I39" s="235">
        <f t="shared" si="826"/>
        <v>21.819600567841732</v>
      </c>
      <c r="J39" s="235">
        <f t="shared" ref="J39:K39" si="827">(J38/J$4)*100</f>
        <v>21.537035148981726</v>
      </c>
      <c r="K39" s="235">
        <f t="shared" si="827"/>
        <v>19.033851601205008</v>
      </c>
      <c r="L39" s="235">
        <f t="shared" ref="L39" si="828">(L38/L$4)*100</f>
        <v>18.988392853960935</v>
      </c>
      <c r="M39" s="236">
        <f t="shared" si="826"/>
        <v>25.663413626493213</v>
      </c>
      <c r="N39" s="237">
        <f t="shared" si="826"/>
        <v>26.250681379996877</v>
      </c>
      <c r="O39" s="237">
        <f t="shared" si="826"/>
        <v>24.268390590121086</v>
      </c>
      <c r="P39" s="237">
        <f t="shared" si="826"/>
        <v>24.807882035303486</v>
      </c>
      <c r="Q39" s="237">
        <f t="shared" si="826"/>
        <v>22.971990633523749</v>
      </c>
      <c r="R39" s="237">
        <f t="shared" si="826"/>
        <v>22.64321029815801</v>
      </c>
      <c r="S39" s="237">
        <f t="shared" si="826"/>
        <v>22.156980480784028</v>
      </c>
      <c r="T39" s="237">
        <f t="shared" si="826"/>
        <v>23.059980041570871</v>
      </c>
      <c r="U39" s="237">
        <f t="shared" ref="U39:V39" si="829">(U38/U$4)*100</f>
        <v>23.217325541423168</v>
      </c>
      <c r="V39" s="237">
        <f t="shared" si="829"/>
        <v>22.46962958541026</v>
      </c>
      <c r="W39" s="237">
        <f t="shared" ref="W39" si="830">(W38/W$4)*100</f>
        <v>20.787217285107985</v>
      </c>
      <c r="X39" s="236">
        <f t="shared" si="826"/>
        <v>24.938506287881321</v>
      </c>
      <c r="Y39" s="237">
        <f t="shared" si="826"/>
        <v>24.6390212274124</v>
      </c>
      <c r="Z39" s="237">
        <f t="shared" si="826"/>
        <v>23.635433967890769</v>
      </c>
      <c r="AA39" s="237">
        <f t="shared" si="826"/>
        <v>24.080527071608429</v>
      </c>
      <c r="AB39" s="237">
        <f t="shared" si="826"/>
        <v>22.491085499078501</v>
      </c>
      <c r="AC39" s="237">
        <f t="shared" si="826"/>
        <v>22.03520383878147</v>
      </c>
      <c r="AD39" s="237">
        <f t="shared" si="826"/>
        <v>21.569742908494177</v>
      </c>
      <c r="AE39" s="237">
        <f t="shared" si="826"/>
        <v>22.479493500836686</v>
      </c>
      <c r="AF39" s="237">
        <f t="shared" ref="AF39:AG39" si="831">(AF38/AF$4)*100</f>
        <v>22.438888306673611</v>
      </c>
      <c r="AG39" s="237">
        <f t="shared" si="831"/>
        <v>20.985760686422168</v>
      </c>
      <c r="AH39" s="237">
        <f t="shared" ref="AH39" si="832">(AH38/AH$4)*100</f>
        <v>19.937766528557052</v>
      </c>
      <c r="AI39" s="343">
        <f t="shared" si="826"/>
        <v>25.067882293207354</v>
      </c>
      <c r="AJ39" s="344">
        <f t="shared" si="826"/>
        <v>23.745420114445679</v>
      </c>
      <c r="AK39" s="344">
        <f t="shared" si="826"/>
        <v>23.749859362374576</v>
      </c>
      <c r="AL39" s="344">
        <f t="shared" si="826"/>
        <v>23.668966349538387</v>
      </c>
      <c r="AM39" s="344">
        <f t="shared" si="826"/>
        <v>21.77743709982866</v>
      </c>
      <c r="AN39" s="345">
        <f t="shared" si="826"/>
        <v>21.295219979569552</v>
      </c>
      <c r="AO39" s="345">
        <f t="shared" si="826"/>
        <v>20.948681286499337</v>
      </c>
      <c r="AP39" s="345">
        <f t="shared" si="826"/>
        <v>21.630817234282677</v>
      </c>
      <c r="AQ39" s="345">
        <f t="shared" ref="AQ39:AR39" si="833">(AQ38/AQ$4)*100</f>
        <v>21.423802158607806</v>
      </c>
      <c r="AR39" s="345">
        <f t="shared" si="833"/>
        <v>18.638664016210036</v>
      </c>
      <c r="AS39" s="345">
        <f t="shared" ref="AS39" si="834">(AS38/AS$4)*100</f>
        <v>18.413439284061102</v>
      </c>
      <c r="AT39" s="343">
        <f t="shared" si="826"/>
        <v>30.0396296704882</v>
      </c>
      <c r="AU39" s="345">
        <f t="shared" si="826"/>
        <v>24.797708543762418</v>
      </c>
      <c r="AV39" s="345">
        <f t="shared" si="826"/>
        <v>22.434854838998284</v>
      </c>
      <c r="AW39" s="345">
        <f t="shared" si="826"/>
        <v>23.395192703550052</v>
      </c>
      <c r="AX39" s="344">
        <f t="shared" si="826"/>
        <v>21.810865191146881</v>
      </c>
      <c r="AY39" s="345">
        <f t="shared" si="826"/>
        <v>21.684058725739579</v>
      </c>
      <c r="AZ39" s="345">
        <f t="shared" si="826"/>
        <v>21.20155500019834</v>
      </c>
      <c r="BA39" s="345">
        <f t="shared" si="826"/>
        <v>22.248820974469975</v>
      </c>
      <c r="BB39" s="345">
        <f t="shared" ref="BB39:BC39" si="835">(BB38/BB$4)*100</f>
        <v>22.357490128375705</v>
      </c>
      <c r="BC39" s="345">
        <f t="shared" si="835"/>
        <v>22.248820974469975</v>
      </c>
      <c r="BD39" s="345">
        <f t="shared" ref="BD39" si="836">(BD38/BD$4)*100</f>
        <v>20.628660159716063</v>
      </c>
      <c r="BE39" s="343">
        <f t="shared" si="826"/>
        <v>24.618644245223368</v>
      </c>
      <c r="BF39" s="345">
        <f t="shared" si="826"/>
        <v>24.282927681030639</v>
      </c>
      <c r="BG39" s="345">
        <f t="shared" si="826"/>
        <v>22.765140597576401</v>
      </c>
      <c r="BH39" s="345">
        <f t="shared" si="826"/>
        <v>23.594660393358318</v>
      </c>
      <c r="BI39" s="345">
        <f t="shared" si="826"/>
        <v>21.856234876407342</v>
      </c>
      <c r="BJ39" s="345">
        <f t="shared" si="826"/>
        <v>21.586786406832339</v>
      </c>
      <c r="BK39" s="345">
        <f t="shared" si="826"/>
        <v>21.115189557247266</v>
      </c>
      <c r="BL39" s="345">
        <f t="shared" si="826"/>
        <v>22.062430546517565</v>
      </c>
      <c r="BM39" s="345">
        <f t="shared" ref="BM39:BN39" si="837">(BM38/BM$4)*100</f>
        <v>22.080388094294474</v>
      </c>
      <c r="BN39" s="345">
        <f t="shared" si="837"/>
        <v>21.270465921012114</v>
      </c>
      <c r="BO39" s="345">
        <f t="shared" ref="BO39" si="838">(BO38/BO$4)*100</f>
        <v>19.933579044279625</v>
      </c>
      <c r="BP39" s="346">
        <f t="shared" si="826"/>
        <v>24.344053811538178</v>
      </c>
      <c r="BQ39" s="347">
        <f t="shared" si="826"/>
        <v>24.57059658386747</v>
      </c>
      <c r="BR39" s="347">
        <f t="shared" si="826"/>
        <v>22.23138029267427</v>
      </c>
      <c r="BS39" s="348">
        <f t="shared" si="826"/>
        <v>23.556382174052697</v>
      </c>
      <c r="BT39" s="347">
        <f t="shared" si="826"/>
        <v>21.893156091150708</v>
      </c>
      <c r="BU39" s="347">
        <f t="shared" si="826"/>
        <v>21.719218108148105</v>
      </c>
      <c r="BV39" s="347">
        <f t="shared" si="826"/>
        <v>21.191829808828309</v>
      </c>
      <c r="BW39" s="347">
        <f t="shared" si="826"/>
        <v>22.248820974469975</v>
      </c>
      <c r="BX39" s="347">
        <f t="shared" ref="BX39:BY39" si="839">(BX38/BX$4)*100</f>
        <v>22.357490128375705</v>
      </c>
      <c r="BY39" s="347">
        <f t="shared" si="839"/>
        <v>22.252521813914321</v>
      </c>
      <c r="BZ39" s="347">
        <f t="shared" ref="BZ39" si="840">(BZ38/BZ$4)*100</f>
        <v>20.632871522555973</v>
      </c>
      <c r="CA39" s="346">
        <f t="shared" si="826"/>
        <v>97.112526406487405</v>
      </c>
      <c r="CB39" s="347">
        <f t="shared" si="826"/>
        <v>103.47509736801746</v>
      </c>
      <c r="CC39" s="347">
        <f t="shared" si="826"/>
        <v>93.606366056609417</v>
      </c>
      <c r="CD39" s="348">
        <f t="shared" si="826"/>
        <v>99.52433843614854</v>
      </c>
      <c r="CE39" s="347">
        <f t="shared" si="826"/>
        <v>100.53137102769065</v>
      </c>
      <c r="CF39" s="347">
        <f t="shared" si="826"/>
        <v>101.99104836195791</v>
      </c>
      <c r="CG39" s="347">
        <f t="shared" si="826"/>
        <v>101.16068653202375</v>
      </c>
      <c r="CH39" s="347">
        <f t="shared" si="826"/>
        <v>102.85705220239126</v>
      </c>
      <c r="CI39" s="347">
        <f t="shared" ref="CI39:CJ39" si="841">(CI38/CI$4)*100</f>
        <v>104.35818050808854</v>
      </c>
      <c r="CJ39" s="347">
        <f t="shared" si="841"/>
        <v>119.38903879892524</v>
      </c>
      <c r="CK39" s="347">
        <f t="shared" ref="CK39" si="842">(CK38/CK$4)*100</f>
        <v>112.05332802990281</v>
      </c>
      <c r="CL39" s="343" t="e">
        <f t="shared" si="826"/>
        <v>#VALUE!</v>
      </c>
      <c r="CM39" s="344" t="e">
        <f t="shared" ref="CM39:IF39" si="843">(CM38/CM$4)*100</f>
        <v>#VALUE!</v>
      </c>
      <c r="CN39" s="344" t="e">
        <f t="shared" si="843"/>
        <v>#VALUE!</v>
      </c>
      <c r="CO39" s="344" t="e">
        <f t="shared" si="843"/>
        <v>#VALUE!</v>
      </c>
      <c r="CP39" s="344" t="e">
        <f t="shared" si="843"/>
        <v>#VALUE!</v>
      </c>
      <c r="CQ39" s="345" t="e">
        <f t="shared" si="843"/>
        <v>#VALUE!</v>
      </c>
      <c r="CR39" s="345" t="e">
        <f t="shared" si="843"/>
        <v>#VALUE!</v>
      </c>
      <c r="CS39" s="345" t="e">
        <f t="shared" si="843"/>
        <v>#VALUE!</v>
      </c>
      <c r="CT39" s="345" t="e">
        <f t="shared" ref="CT39:CU39" si="844">(CT38/CT$4)*100</f>
        <v>#VALUE!</v>
      </c>
      <c r="CU39" s="345" t="e">
        <f t="shared" si="844"/>
        <v>#VALUE!</v>
      </c>
      <c r="CV39" s="345" t="e">
        <f t="shared" ref="CV39" si="845">(CV38/CV$4)*100</f>
        <v>#VALUE!</v>
      </c>
      <c r="CW39" s="343">
        <f t="shared" si="843"/>
        <v>2.2514812376563529</v>
      </c>
      <c r="CX39" s="345">
        <f t="shared" si="843"/>
        <v>9.4297428251956763</v>
      </c>
      <c r="CY39" s="345">
        <f t="shared" si="843"/>
        <v>11.643634225227874</v>
      </c>
      <c r="CZ39" s="345">
        <f t="shared" si="843"/>
        <v>32.134831460674157</v>
      </c>
      <c r="DA39" s="344">
        <f t="shared" si="843"/>
        <v>54.931972789115648</v>
      </c>
      <c r="DB39" s="345">
        <f t="shared" si="843"/>
        <v>45.18716577540107</v>
      </c>
      <c r="DC39" s="345">
        <f t="shared" si="843"/>
        <v>4.1666666666666661</v>
      </c>
      <c r="DD39" s="345" t="e">
        <f t="shared" si="843"/>
        <v>#DIV/0!</v>
      </c>
      <c r="DE39" s="345" t="e">
        <f t="shared" ref="DE39:DF39" si="846">(DE38/DE$4)*100</f>
        <v>#DIV/0!</v>
      </c>
      <c r="DF39" s="345">
        <f t="shared" si="846"/>
        <v>71.428571428571431</v>
      </c>
      <c r="DG39" s="345">
        <f t="shared" ref="DG39" si="847">(DG38/DG$4)*100</f>
        <v>76.470588235294116</v>
      </c>
      <c r="DH39" s="343">
        <f t="shared" si="843"/>
        <v>2.2514812376563529</v>
      </c>
      <c r="DI39" s="345">
        <f t="shared" si="843"/>
        <v>9.4297428251956763</v>
      </c>
      <c r="DJ39" s="345">
        <f t="shared" si="843"/>
        <v>11.643634225227874</v>
      </c>
      <c r="DK39" s="345">
        <f t="shared" si="843"/>
        <v>32.134831460674157</v>
      </c>
      <c r="DL39" s="345">
        <f t="shared" si="843"/>
        <v>54.931972789115648</v>
      </c>
      <c r="DM39" s="345">
        <f t="shared" si="843"/>
        <v>45.18716577540107</v>
      </c>
      <c r="DN39" s="345">
        <f t="shared" si="843"/>
        <v>4.1666666666666661</v>
      </c>
      <c r="DO39" s="345" t="e">
        <f t="shared" si="843"/>
        <v>#DIV/0!</v>
      </c>
      <c r="DP39" s="345" t="e">
        <f t="shared" ref="DP39:DQ39" si="848">(DP38/DP$4)*100</f>
        <v>#DIV/0!</v>
      </c>
      <c r="DQ39" s="345">
        <f t="shared" si="848"/>
        <v>71.428571428571431</v>
      </c>
      <c r="DR39" s="345">
        <f t="shared" ref="DR39" si="849">(DR38/DR$4)*100</f>
        <v>76.470588235294116</v>
      </c>
      <c r="DS39" s="459">
        <f t="shared" ref="DS39:GK39" si="850">(DS38/DS$4)*100</f>
        <v>15.416028586013272</v>
      </c>
      <c r="DT39" s="638">
        <f t="shared" ref="DT39" si="851">(DT38/DT$4)*100</f>
        <v>15.235602094240837</v>
      </c>
      <c r="DU39" s="454">
        <f t="shared" si="850"/>
        <v>23.112659698025549</v>
      </c>
      <c r="DV39" s="454">
        <f t="shared" ref="DV39" si="852">(DV38/DV$4)*100</f>
        <v>21.18398142774231</v>
      </c>
      <c r="DW39" s="345">
        <f t="shared" si="850"/>
        <v>17.76595744680851</v>
      </c>
      <c r="DX39" s="345">
        <f t="shared" ref="DX39" si="853">(DX38/DX$4)*100</f>
        <v>17.084611221360273</v>
      </c>
      <c r="DY39" s="459">
        <f t="shared" si="850"/>
        <v>20.8569385622353</v>
      </c>
      <c r="DZ39" s="638">
        <f t="shared" ref="DZ39" si="854">(DZ38/DZ$4)*100</f>
        <v>21.268925739005045</v>
      </c>
      <c r="EA39" s="454">
        <f t="shared" si="850"/>
        <v>21.461655411377858</v>
      </c>
      <c r="EB39" s="454">
        <f t="shared" ref="EB39" si="855">(EB38/EB$4)*100</f>
        <v>18.321669087547868</v>
      </c>
      <c r="EC39" s="345">
        <f t="shared" si="850"/>
        <v>21.225034435261708</v>
      </c>
      <c r="ED39" s="345">
        <f t="shared" ref="ED39" si="856">(ED38/ED$4)*100</f>
        <v>19.472943069804867</v>
      </c>
      <c r="EE39" s="459">
        <f t="shared" si="850"/>
        <v>19.177513154250899</v>
      </c>
      <c r="EF39" s="638">
        <f t="shared" ref="EF39" si="857">(EF38/EF$4)*100</f>
        <v>19.418162227684434</v>
      </c>
      <c r="EG39" s="454">
        <f t="shared" si="850"/>
        <v>12.979890310786105</v>
      </c>
      <c r="EH39" s="454">
        <f t="shared" ref="EH39" si="858">(EH38/EH$4)*100</f>
        <v>11.183673469387754</v>
      </c>
      <c r="EI39" s="345">
        <f t="shared" si="850"/>
        <v>18.951370822493494</v>
      </c>
      <c r="EJ39" s="345">
        <f t="shared" ref="EJ39" si="859">(EJ38/EJ$4)*100</f>
        <v>19.09196740395809</v>
      </c>
      <c r="EK39" s="459">
        <f t="shared" si="850"/>
        <v>21.269985602788513</v>
      </c>
      <c r="EL39" s="638">
        <f t="shared" ref="EL39" si="860">(EL38/EL$4)*100</f>
        <v>20.974607368266547</v>
      </c>
      <c r="EM39" s="454">
        <f t="shared" si="850"/>
        <v>28.944246737841045</v>
      </c>
      <c r="EN39" s="454">
        <f t="shared" ref="EN39" si="861">(EN38/EN$4)*100</f>
        <v>26.09713282621416</v>
      </c>
      <c r="EO39" s="345">
        <f t="shared" si="850"/>
        <v>22.504133282462167</v>
      </c>
      <c r="EP39" s="345">
        <f t="shared" ref="EP39" si="862">(EP38/EP$4)*100</f>
        <v>21.545484186501469</v>
      </c>
      <c r="EQ39" s="459">
        <f t="shared" si="850"/>
        <v>20.680358417254777</v>
      </c>
      <c r="ER39" s="638">
        <f t="shared" ref="ER39" si="863">(ER38/ER$4)*100</f>
        <v>19.99078411796329</v>
      </c>
      <c r="ES39" s="454">
        <f t="shared" si="850"/>
        <v>21.166237113402062</v>
      </c>
      <c r="ET39" s="454">
        <f t="shared" ref="ET39" si="864">(ET38/ET$4)*100</f>
        <v>22.019262703420793</v>
      </c>
      <c r="EU39" s="345">
        <f t="shared" si="850"/>
        <v>20.776328348711424</v>
      </c>
      <c r="EV39" s="345">
        <f t="shared" ref="EV39" si="865">(EV38/EV$4)*100</f>
        <v>20.371756487025948</v>
      </c>
      <c r="EW39" s="459">
        <f t="shared" si="850"/>
        <v>21.640763328742867</v>
      </c>
      <c r="EX39" s="638">
        <f t="shared" ref="EX39" si="866">(EX38/EX$4)*100</f>
        <v>22.50355251259527</v>
      </c>
      <c r="EY39" s="454">
        <f t="shared" si="850"/>
        <v>28.418048382712698</v>
      </c>
      <c r="EZ39" s="454">
        <f t="shared" ref="EZ39" si="867">(EZ38/EZ$4)*100</f>
        <v>26.654691170374466</v>
      </c>
      <c r="FA39" s="345">
        <f t="shared" si="850"/>
        <v>23.846596187021717</v>
      </c>
      <c r="FB39" s="345">
        <f t="shared" ref="FB39" si="868">(FB38/FB$4)*100</f>
        <v>23.825872617632818</v>
      </c>
      <c r="FC39" s="459">
        <f t="shared" si="850"/>
        <v>10.709838107098381</v>
      </c>
      <c r="FD39" s="638">
        <f t="shared" ref="FD39" si="869">(FD38/FD$4)*100</f>
        <v>10.429447852760736</v>
      </c>
      <c r="FE39" s="454">
        <f t="shared" si="850"/>
        <v>8.6479902557856274</v>
      </c>
      <c r="FF39" s="454">
        <f t="shared" ref="FF39" si="870">(FF38/FF$4)*100</f>
        <v>11.499272197962155</v>
      </c>
      <c r="FG39" s="345">
        <f t="shared" si="850"/>
        <v>9.6674876847290641</v>
      </c>
      <c r="FH39" s="345">
        <f t="shared" ref="FH39" si="871">(FH38/FH$4)*100</f>
        <v>10.918774966711052</v>
      </c>
      <c r="FI39" s="459">
        <f t="shared" si="850"/>
        <v>20.37322376305427</v>
      </c>
      <c r="FJ39" s="638">
        <f t="shared" ref="FJ39" si="872">(FJ38/FJ$4)*100</f>
        <v>20.455036048871044</v>
      </c>
      <c r="FK39" s="454">
        <f t="shared" si="850"/>
        <v>27.597466851375419</v>
      </c>
      <c r="FL39" s="454">
        <f t="shared" ref="FL39" si="873">(FL38/FL$4)*100</f>
        <v>26.903356873367514</v>
      </c>
      <c r="FM39" s="345">
        <f t="shared" si="850"/>
        <v>22.554526441589484</v>
      </c>
      <c r="FN39" s="345">
        <f t="shared" ref="FN39" si="874">(FN38/FN$4)*100</f>
        <v>22.444776119402984</v>
      </c>
      <c r="FO39" s="459">
        <f t="shared" si="850"/>
        <v>38.423645320197039</v>
      </c>
      <c r="FP39" s="638">
        <f t="shared" ref="FP39" si="875">(FP38/FP$4)*100</f>
        <v>37.656903765690373</v>
      </c>
      <c r="FQ39" s="454">
        <f t="shared" si="850"/>
        <v>51.779935275080902</v>
      </c>
      <c r="FR39" s="454">
        <f t="shared" ref="FR39" si="876">(FR38/FR$4)*100</f>
        <v>39.119170984455955</v>
      </c>
      <c r="FS39" s="345">
        <f t="shared" si="850"/>
        <v>44.799176107106078</v>
      </c>
      <c r="FT39" s="345">
        <f t="shared" ref="FT39" si="877">(FT38/FT$4)*100</f>
        <v>38.310185185185183</v>
      </c>
      <c r="FU39" s="459">
        <f t="shared" si="850"/>
        <v>17.427547522592707</v>
      </c>
      <c r="FV39" s="638">
        <f t="shared" ref="FV39" si="878">(FV38/FV$4)*100</f>
        <v>17.276767676767676</v>
      </c>
      <c r="FW39" s="454">
        <f t="shared" si="850"/>
        <v>21.599925032798151</v>
      </c>
      <c r="FX39" s="454">
        <f t="shared" ref="FX39" si="879">(FX38/FX$4)*100</f>
        <v>20.715668602710462</v>
      </c>
      <c r="FY39" s="345">
        <f t="shared" si="850"/>
        <v>19.029967129729599</v>
      </c>
      <c r="FZ39" s="345">
        <f t="shared" ref="FZ39" si="880">(FZ38/FZ$4)*100</f>
        <v>18.573334340154545</v>
      </c>
      <c r="GA39" s="459">
        <f t="shared" si="850"/>
        <v>14.190215739896688</v>
      </c>
      <c r="GB39" s="638">
        <f t="shared" ref="GB39" si="881">(GB38/GB$4)*100</f>
        <v>13.543258942219506</v>
      </c>
      <c r="GC39" s="454">
        <f t="shared" si="850"/>
        <v>23.713235294117645</v>
      </c>
      <c r="GD39" s="454">
        <f t="shared" ref="GD39" si="882">(GD38/GD$4)*100</f>
        <v>15.279503105590061</v>
      </c>
      <c r="GE39" s="345">
        <f t="shared" si="850"/>
        <v>15.541069100391134</v>
      </c>
      <c r="GF39" s="345">
        <f t="shared" ref="GF39" si="883">(GF38/GF$4)*100</f>
        <v>13.733496665305566</v>
      </c>
      <c r="GG39" s="459">
        <f t="shared" si="850"/>
        <v>16.83731513083049</v>
      </c>
      <c r="GH39" s="638">
        <f t="shared" ref="GH39" si="884">(GH38/GH$4)*100</f>
        <v>16.531791907514449</v>
      </c>
      <c r="GI39" s="454">
        <f t="shared" si="850"/>
        <v>25.118483412322274</v>
      </c>
      <c r="GJ39" s="454">
        <f t="shared" ref="GJ39" si="885">(GJ38/GJ$4)*100</f>
        <v>22.831050228310502</v>
      </c>
      <c r="GK39" s="345">
        <f t="shared" si="850"/>
        <v>19.523443504996159</v>
      </c>
      <c r="GL39" s="345">
        <f t="shared" ref="GL39" si="886">(GL38/GL$4)*100</f>
        <v>18.649270913277054</v>
      </c>
      <c r="GM39" s="530">
        <f t="shared" si="843"/>
        <v>26.318372689098545</v>
      </c>
      <c r="GN39" s="531">
        <f t="shared" si="843"/>
        <v>25.03334359290038</v>
      </c>
      <c r="GO39" s="531">
        <f t="shared" si="843"/>
        <v>27.968485287102979</v>
      </c>
      <c r="GP39" s="531">
        <f t="shared" si="843"/>
        <v>28.350433594866743</v>
      </c>
      <c r="GQ39" s="531">
        <f t="shared" si="843"/>
        <v>25.892163675755221</v>
      </c>
      <c r="GR39" s="512">
        <f t="shared" si="843"/>
        <v>25.535096002518099</v>
      </c>
      <c r="GS39" s="512">
        <f t="shared" si="843"/>
        <v>24.941009026555303</v>
      </c>
      <c r="GT39" s="512">
        <f t="shared" si="843"/>
        <v>25.746215367037991</v>
      </c>
      <c r="GU39" s="512">
        <f t="shared" ref="GU39" si="887">(GU38/GU$4)*100</f>
        <v>25.723151945029372</v>
      </c>
      <c r="GV39" s="530">
        <f t="shared" si="843"/>
        <v>21.342685370741481</v>
      </c>
      <c r="GW39" s="512">
        <f t="shared" si="843"/>
        <v>16.301169590643276</v>
      </c>
      <c r="GX39" s="512">
        <f t="shared" si="843"/>
        <v>18.134328358208958</v>
      </c>
      <c r="GY39" s="512">
        <f t="shared" si="843"/>
        <v>65.217391304347828</v>
      </c>
      <c r="GZ39" s="531">
        <f t="shared" si="843"/>
        <v>33.450292397660817</v>
      </c>
      <c r="HA39" s="512">
        <f t="shared" si="843"/>
        <v>27.709611451942738</v>
      </c>
      <c r="HB39" s="512">
        <f t="shared" si="843"/>
        <v>31.97452229299363</v>
      </c>
      <c r="HC39" s="512">
        <f t="shared" si="843"/>
        <v>28.95040369088812</v>
      </c>
      <c r="HD39" s="512">
        <f t="shared" ref="HD39" si="888">(HD38/HD$4)*100</f>
        <v>32.601880877742943</v>
      </c>
      <c r="HE39" s="530">
        <f t="shared" si="843"/>
        <v>26.061546418412206</v>
      </c>
      <c r="HF39" s="512">
        <f t="shared" si="843"/>
        <v>24.460742018981882</v>
      </c>
      <c r="HG39" s="512">
        <f t="shared" si="843"/>
        <v>27.358563339864538</v>
      </c>
      <c r="HH39" s="512">
        <f t="shared" si="843"/>
        <v>31.150476246385956</v>
      </c>
      <c r="HI39" s="512">
        <f t="shared" si="843"/>
        <v>26.147405008294495</v>
      </c>
      <c r="HJ39" s="512">
        <f t="shared" si="843"/>
        <v>25.615670228082138</v>
      </c>
      <c r="HK39" s="512">
        <f t="shared" si="843"/>
        <v>25.141900742250034</v>
      </c>
      <c r="HL39" s="512">
        <f t="shared" si="843"/>
        <v>25.842424242424244</v>
      </c>
      <c r="HM39" s="512">
        <f t="shared" ref="HM39" si="889">(HM38/HM$4)*100</f>
        <v>25.881546179665786</v>
      </c>
      <c r="HN39" s="530">
        <f t="shared" si="843"/>
        <v>24.244994910078045</v>
      </c>
      <c r="HO39" s="531">
        <f t="shared" si="843"/>
        <v>22.122851927459685</v>
      </c>
      <c r="HP39" s="531">
        <f t="shared" si="843"/>
        <v>21.009151517661188</v>
      </c>
      <c r="HQ39" s="531">
        <f t="shared" si="843"/>
        <v>22.595399395261605</v>
      </c>
      <c r="HR39" s="532">
        <f t="shared" si="843"/>
        <v>22.411301974634775</v>
      </c>
      <c r="HS39" s="532">
        <f t="shared" si="843"/>
        <v>21.150265498931109</v>
      </c>
      <c r="HT39" s="532">
        <f t="shared" si="843"/>
        <v>20.923581990022953</v>
      </c>
      <c r="HU39" s="532">
        <f t="shared" si="843"/>
        <v>21.859807732140897</v>
      </c>
      <c r="HV39" s="532">
        <f t="shared" ref="HV39" si="890">(HV38/HV$4)*100</f>
        <v>21.525836737619152</v>
      </c>
      <c r="HW39" s="530">
        <f t="shared" si="843"/>
        <v>21.783850168867055</v>
      </c>
      <c r="HX39" s="512">
        <f t="shared" si="843"/>
        <v>27.417868440060772</v>
      </c>
      <c r="HY39" s="512">
        <f t="shared" si="843"/>
        <v>24.760003126532176</v>
      </c>
      <c r="HZ39" s="512">
        <f t="shared" si="843"/>
        <v>24.440413288940356</v>
      </c>
      <c r="IA39" s="512">
        <f t="shared" si="843"/>
        <v>25.737159424109645</v>
      </c>
      <c r="IB39" s="512">
        <f t="shared" si="843"/>
        <v>24.190732034922764</v>
      </c>
      <c r="IC39" s="512">
        <f t="shared" si="843"/>
        <v>24.922788106340459</v>
      </c>
      <c r="ID39" s="512">
        <f t="shared" si="843"/>
        <v>23.850085178875638</v>
      </c>
      <c r="IE39" s="512">
        <f t="shared" ref="IE39" si="891">(IE38/IE$4)*100</f>
        <v>25.012435748632068</v>
      </c>
      <c r="IF39" s="530">
        <f t="shared" si="843"/>
        <v>23.453947368421051</v>
      </c>
      <c r="IG39" s="512">
        <f t="shared" ref="IG39:KZ39" si="892">(IG38/IG$4)*100</f>
        <v>23.724497483651266</v>
      </c>
      <c r="IH39" s="512">
        <f t="shared" si="892"/>
        <v>22.235255586861438</v>
      </c>
      <c r="II39" s="512">
        <f t="shared" si="892"/>
        <v>23.185340974510442</v>
      </c>
      <c r="IJ39" s="512">
        <f t="shared" si="892"/>
        <v>23.43231653046363</v>
      </c>
      <c r="IK39" s="512">
        <f t="shared" si="892"/>
        <v>22.035489074644378</v>
      </c>
      <c r="IL39" s="512">
        <f t="shared" si="892"/>
        <v>22.113418314490339</v>
      </c>
      <c r="IM39" s="512">
        <f t="shared" si="892"/>
        <v>22.464370546318293</v>
      </c>
      <c r="IN39" s="512">
        <f t="shared" ref="IN39" si="893">(IN38/IN$4)*100</f>
        <v>22.578062449959969</v>
      </c>
      <c r="IO39" s="530">
        <f t="shared" si="892"/>
        <v>25.966715614292706</v>
      </c>
      <c r="IP39" s="531">
        <f t="shared" si="892"/>
        <v>22.657181033548806</v>
      </c>
      <c r="IQ39" s="531">
        <f t="shared" si="892"/>
        <v>21.0437890974084</v>
      </c>
      <c r="IR39" s="531">
        <f t="shared" si="892"/>
        <v>21.908503695811412</v>
      </c>
      <c r="IS39" s="531">
        <f t="shared" si="892"/>
        <v>22.46044283958976</v>
      </c>
      <c r="IT39" s="512">
        <f t="shared" si="892"/>
        <v>25.558312655086851</v>
      </c>
      <c r="IU39" s="512">
        <f t="shared" si="892"/>
        <v>24.32482049608355</v>
      </c>
      <c r="IV39" s="512">
        <f t="shared" si="892"/>
        <v>25.710692782562305</v>
      </c>
      <c r="IW39" s="512">
        <f t="shared" ref="IW39" si="894">(IW38/IW$4)*100</f>
        <v>25.356801294784081</v>
      </c>
      <c r="IX39" s="530">
        <f t="shared" si="892"/>
        <v>21.430379746835442</v>
      </c>
      <c r="IY39" s="512">
        <f t="shared" si="892"/>
        <v>24.65736200176034</v>
      </c>
      <c r="IZ39" s="512">
        <f t="shared" si="892"/>
        <v>21.021184139054856</v>
      </c>
      <c r="JA39" s="512">
        <f t="shared" si="892"/>
        <v>21.337171766349503</v>
      </c>
      <c r="JB39" s="531">
        <f t="shared" si="892"/>
        <v>29.019265623951128</v>
      </c>
      <c r="JC39" s="512">
        <f t="shared" si="892"/>
        <v>29.019341703427216</v>
      </c>
      <c r="JD39" s="512">
        <f t="shared" si="892"/>
        <v>30.069208353569692</v>
      </c>
      <c r="JE39" s="512">
        <f t="shared" si="892"/>
        <v>28.626226094580527</v>
      </c>
      <c r="JF39" s="512">
        <f t="shared" ref="JF39" si="895">(JF38/JF$4)*100</f>
        <v>28.468071720666877</v>
      </c>
      <c r="JG39" s="530">
        <f t="shared" si="892"/>
        <v>24.861179664363277</v>
      </c>
      <c r="JH39" s="512">
        <f t="shared" si="892"/>
        <v>23.103467624284594</v>
      </c>
      <c r="JI39" s="512">
        <f t="shared" si="892"/>
        <v>21.037916405746991</v>
      </c>
      <c r="JJ39" s="512">
        <f t="shared" si="892"/>
        <v>21.760524577221354</v>
      </c>
      <c r="JK39" s="512">
        <f t="shared" si="892"/>
        <v>24.24419453775376</v>
      </c>
      <c r="JL39" s="512">
        <f t="shared" si="892"/>
        <v>26.4158875361539</v>
      </c>
      <c r="JM39" s="512">
        <f t="shared" si="892"/>
        <v>25.769512641993401</v>
      </c>
      <c r="JN39" s="512">
        <f t="shared" si="892"/>
        <v>26.462895678113469</v>
      </c>
      <c r="JO39" s="512">
        <f t="shared" ref="JO39" si="896">(JO38/JO$4)*100</f>
        <v>26.164801350652176</v>
      </c>
      <c r="JP39" s="530">
        <f t="shared" si="892"/>
        <v>21.723808386094852</v>
      </c>
      <c r="JQ39" s="531">
        <f t="shared" si="892"/>
        <v>21.327383672481922</v>
      </c>
      <c r="JR39" s="531">
        <f t="shared" si="892"/>
        <v>20.961472223589038</v>
      </c>
      <c r="JS39" s="531">
        <f t="shared" si="892"/>
        <v>23.523852385238524</v>
      </c>
      <c r="JT39" s="531">
        <f t="shared" si="892"/>
        <v>22.342877094972067</v>
      </c>
      <c r="JU39" s="512">
        <f t="shared" si="892"/>
        <v>14.050122425464497</v>
      </c>
      <c r="JV39" s="512">
        <f t="shared" si="892"/>
        <v>15.164911068900016</v>
      </c>
      <c r="JW39" s="512">
        <f t="shared" si="892"/>
        <v>15.029233836898847</v>
      </c>
      <c r="JX39" s="512">
        <f t="shared" ref="JX39" si="897">(JX38/JX$4)*100</f>
        <v>14.427860696517413</v>
      </c>
      <c r="JY39" s="530">
        <f t="shared" si="892"/>
        <v>22.023707266792648</v>
      </c>
      <c r="JZ39" s="512">
        <f t="shared" si="892"/>
        <v>29.229055809924514</v>
      </c>
      <c r="KA39" s="512">
        <f t="shared" si="892"/>
        <v>27.452058812745207</v>
      </c>
      <c r="KB39" s="512">
        <f t="shared" si="892"/>
        <v>26.75689128013083</v>
      </c>
      <c r="KC39" s="531">
        <f t="shared" si="892"/>
        <v>22.573757763975156</v>
      </c>
      <c r="KD39" s="512">
        <f t="shared" si="892"/>
        <v>19.461615154536389</v>
      </c>
      <c r="KE39" s="512">
        <f t="shared" si="892"/>
        <v>19.801860577503927</v>
      </c>
      <c r="KF39" s="512">
        <f t="shared" si="892"/>
        <v>18.885977901811142</v>
      </c>
      <c r="KG39" s="512">
        <f t="shared" ref="KG39" si="898">(KG38/KG$4)*100</f>
        <v>21.160589060308553</v>
      </c>
      <c r="KH39" s="530">
        <f t="shared" si="892"/>
        <v>21.846815107102593</v>
      </c>
      <c r="KI39" s="512">
        <f t="shared" si="892"/>
        <v>24.44502311047458</v>
      </c>
      <c r="KJ39" s="512">
        <f t="shared" si="892"/>
        <v>23.567779266479189</v>
      </c>
      <c r="KK39" s="512">
        <f t="shared" si="892"/>
        <v>24.776988727710354</v>
      </c>
      <c r="KL39" s="512">
        <f t="shared" si="892"/>
        <v>22.423802612481857</v>
      </c>
      <c r="KM39" s="512">
        <f t="shared" si="892"/>
        <v>15.951608006165774</v>
      </c>
      <c r="KN39" s="512">
        <f t="shared" si="892"/>
        <v>16.851611769100614</v>
      </c>
      <c r="KO39" s="512">
        <f t="shared" si="892"/>
        <v>16.465522726790677</v>
      </c>
      <c r="KP39" s="512">
        <f t="shared" ref="KP39" si="899">(KP38/KP$4)*100</f>
        <v>16.907744629557879</v>
      </c>
      <c r="KQ39" s="530">
        <f t="shared" si="892"/>
        <v>22.765028258263399</v>
      </c>
      <c r="KR39" s="531">
        <f t="shared" si="892"/>
        <v>22.158058393571054</v>
      </c>
      <c r="KS39" s="531">
        <f t="shared" si="892"/>
        <v>21.92676993110404</v>
      </c>
      <c r="KT39" s="531">
        <f t="shared" si="892"/>
        <v>21.943183188009804</v>
      </c>
      <c r="KU39" s="532">
        <f t="shared" si="892"/>
        <v>20.733241549563235</v>
      </c>
      <c r="KV39" s="532">
        <f t="shared" si="892"/>
        <v>20.414020947069989</v>
      </c>
      <c r="KW39" s="532">
        <f t="shared" si="892"/>
        <v>19.720045176084056</v>
      </c>
      <c r="KX39" s="532">
        <f t="shared" si="892"/>
        <v>20.796900065523396</v>
      </c>
      <c r="KY39" s="532">
        <f t="shared" ref="KY39" si="900">(KY38/KY$4)*100</f>
        <v>20.369277961302501</v>
      </c>
      <c r="KZ39" s="530">
        <f t="shared" si="892"/>
        <v>34.93943472409152</v>
      </c>
      <c r="LA39" s="512">
        <f t="shared" ref="LA39:NT39" si="901">(LA38/LA$4)*100</f>
        <v>35.266630016492577</v>
      </c>
      <c r="LB39" s="512">
        <f t="shared" si="901"/>
        <v>34.138099282577663</v>
      </c>
      <c r="LC39" s="512">
        <f t="shared" si="901"/>
        <v>29.348808408086757</v>
      </c>
      <c r="LD39" s="512">
        <f t="shared" si="901"/>
        <v>26.747239976757697</v>
      </c>
      <c r="LE39" s="512">
        <f t="shared" si="901"/>
        <v>26.709141023903122</v>
      </c>
      <c r="LF39" s="512">
        <f t="shared" si="901"/>
        <v>25.339416380146346</v>
      </c>
      <c r="LG39" s="512">
        <f t="shared" si="901"/>
        <v>27.1621736542223</v>
      </c>
      <c r="LH39" s="512">
        <f t="shared" ref="LH39" si="902">(LH38/LH$4)*100</f>
        <v>26.879359338672177</v>
      </c>
      <c r="LI39" s="530">
        <f t="shared" si="901"/>
        <v>26.390948811480335</v>
      </c>
      <c r="LJ39" s="512">
        <f t="shared" si="901"/>
        <v>26.168119516775512</v>
      </c>
      <c r="LK39" s="512">
        <f t="shared" si="901"/>
        <v>26.012391603698436</v>
      </c>
      <c r="LL39" s="512">
        <f t="shared" si="901"/>
        <v>24.519705258132038</v>
      </c>
      <c r="LM39" s="512">
        <f t="shared" si="901"/>
        <v>22.76616305654418</v>
      </c>
      <c r="LN39" s="512">
        <f t="shared" si="901"/>
        <v>22.563647585249189</v>
      </c>
      <c r="LO39" s="512">
        <f t="shared" si="901"/>
        <v>21.636635620804487</v>
      </c>
      <c r="LP39" s="512">
        <f>(LP38/LP$4)*100</f>
        <v>23.005591867447659</v>
      </c>
      <c r="LQ39" s="512">
        <f>(LQ38/LQ$4)*100</f>
        <v>22.67399323232631</v>
      </c>
      <c r="LR39" s="530">
        <f t="shared" si="901"/>
        <v>23.742811134115481</v>
      </c>
      <c r="LS39" s="531">
        <f t="shared" si="901"/>
        <v>23.505446436229523</v>
      </c>
      <c r="LT39" s="531">
        <f t="shared" si="901"/>
        <v>23.171192571397722</v>
      </c>
      <c r="LU39" s="531">
        <f t="shared" si="901"/>
        <v>23.081845523772955</v>
      </c>
      <c r="LV39" s="531">
        <f t="shared" si="901"/>
        <v>21.052337284723777</v>
      </c>
      <c r="LW39" s="512">
        <f t="shared" si="901"/>
        <v>20.754716981132077</v>
      </c>
      <c r="LX39" s="512">
        <f t="shared" si="901"/>
        <v>19.922697880603028</v>
      </c>
      <c r="LY39" s="512">
        <f t="shared" si="901"/>
        <v>21.170082262952807</v>
      </c>
      <c r="LZ39" s="512">
        <f t="shared" ref="LZ39" si="903">(LZ38/LZ$4)*100</f>
        <v>20.785254579382308</v>
      </c>
      <c r="MA39" s="530">
        <f t="shared" si="901"/>
        <v>36.01522152758902</v>
      </c>
      <c r="MB39" s="512">
        <f t="shared" si="901"/>
        <v>35.983849703361898</v>
      </c>
      <c r="MC39" s="512">
        <f t="shared" si="901"/>
        <v>37.173947549425932</v>
      </c>
      <c r="MD39" s="512">
        <f t="shared" si="901"/>
        <v>29.427312775330392</v>
      </c>
      <c r="ME39" s="531">
        <f t="shared" si="901"/>
        <v>26.864720519512048</v>
      </c>
      <c r="MF39" s="512">
        <f t="shared" si="901"/>
        <v>26.414205365293441</v>
      </c>
      <c r="MG39" s="512">
        <f t="shared" si="901"/>
        <v>24.436342423800493</v>
      </c>
      <c r="MH39" s="512">
        <f t="shared" si="901"/>
        <v>26.298133844505834</v>
      </c>
      <c r="MI39" s="512">
        <f t="shared" ref="MI39" si="904">(MI38/MI$4)*100</f>
        <v>25.446871193450608</v>
      </c>
      <c r="MJ39" s="530">
        <f t="shared" si="901"/>
        <v>27.875930672525328</v>
      </c>
      <c r="MK39" s="512">
        <f t="shared" si="901"/>
        <v>27.776837592373216</v>
      </c>
      <c r="ML39" s="512">
        <f t="shared" si="901"/>
        <v>28.488574566690776</v>
      </c>
      <c r="MM39" s="512">
        <f t="shared" si="901"/>
        <v>25.533112539435276</v>
      </c>
      <c r="MN39" s="512">
        <f t="shared" si="901"/>
        <v>23.263977091656468</v>
      </c>
      <c r="MO39" s="512">
        <f t="shared" si="901"/>
        <v>22.939544824136597</v>
      </c>
      <c r="MP39" s="512">
        <f t="shared" si="901"/>
        <v>21.663891264233314</v>
      </c>
      <c r="MQ39" s="512">
        <f t="shared" si="901"/>
        <v>23.171187820385892</v>
      </c>
      <c r="MR39" s="512">
        <f t="shared" ref="MR39" si="905">(MR38/MR$4)*100</f>
        <v>22.659105660506267</v>
      </c>
      <c r="MS39" s="530">
        <f t="shared" si="901"/>
        <v>19.67403958090803</v>
      </c>
      <c r="MT39" s="531">
        <f t="shared" si="901"/>
        <v>17.955390334572492</v>
      </c>
      <c r="MU39" s="531">
        <f t="shared" si="901"/>
        <v>13.252325802164419</v>
      </c>
      <c r="MV39" s="531">
        <f t="shared" si="901"/>
        <v>13.081785098640108</v>
      </c>
      <c r="MW39" s="531">
        <f t="shared" si="901"/>
        <v>11.572525093485535</v>
      </c>
      <c r="MX39" s="512">
        <f t="shared" si="901"/>
        <v>12.222222222222221</v>
      </c>
      <c r="MY39" s="512">
        <f t="shared" si="901"/>
        <v>12.088309808179515</v>
      </c>
      <c r="MZ39" s="512">
        <f t="shared" si="901"/>
        <v>12.120644436118397</v>
      </c>
      <c r="NA39" s="512">
        <f t="shared" ref="NA39" si="906">(NA38/NA$4)*100</f>
        <v>11.705487564153177</v>
      </c>
      <c r="NB39" s="530">
        <f t="shared" si="901"/>
        <v>18.83614088820827</v>
      </c>
      <c r="NC39" s="512">
        <f t="shared" si="901"/>
        <v>22.576177285318561</v>
      </c>
      <c r="ND39" s="512">
        <f t="shared" si="901"/>
        <v>8.8911599386816551</v>
      </c>
      <c r="NE39" s="512">
        <f t="shared" si="901"/>
        <v>12.054074352234323</v>
      </c>
      <c r="NF39" s="531">
        <f t="shared" si="901"/>
        <v>11.349419124218052</v>
      </c>
      <c r="NG39" s="512">
        <f t="shared" si="901"/>
        <v>18.445121951219512</v>
      </c>
      <c r="NH39" s="512">
        <f t="shared" si="901"/>
        <v>29.987760097919221</v>
      </c>
      <c r="NI39" s="512">
        <f t="shared" si="901"/>
        <v>22.938144329896907</v>
      </c>
      <c r="NJ39" s="512">
        <f t="shared" ref="NJ39" si="907">(NJ38/NJ$4)*100</f>
        <v>25.695364238410594</v>
      </c>
      <c r="NK39" s="530">
        <f t="shared" si="901"/>
        <v>19.579817461684172</v>
      </c>
      <c r="NL39" s="512">
        <f t="shared" si="901"/>
        <v>18.502130449033103</v>
      </c>
      <c r="NM39" s="512">
        <f t="shared" si="901"/>
        <v>12.771708525734882</v>
      </c>
      <c r="NN39" s="512">
        <f t="shared" si="901"/>
        <v>12.932445705554949</v>
      </c>
      <c r="NO39" s="512">
        <f t="shared" si="901"/>
        <v>11.53225806451613</v>
      </c>
      <c r="NP39" s="512">
        <f t="shared" si="901"/>
        <v>12.927756653992395</v>
      </c>
      <c r="NQ39" s="512">
        <f t="shared" si="901"/>
        <v>14.393819959009932</v>
      </c>
      <c r="NR39" s="512">
        <f t="shared" si="901"/>
        <v>13.493621197252208</v>
      </c>
      <c r="NS39" s="512">
        <f t="shared" ref="NS39" si="908">(NS38/NS$4)*100</f>
        <v>13.520013743343068</v>
      </c>
      <c r="NT39" s="530">
        <f t="shared" si="901"/>
        <v>21.525834732326057</v>
      </c>
      <c r="NU39" s="531">
        <f t="shared" ref="NU39:OS39" si="909">(NU38/NU$4)*100</f>
        <v>20.351995689848696</v>
      </c>
      <c r="NV39" s="531">
        <f t="shared" si="909"/>
        <v>21.379088865440199</v>
      </c>
      <c r="NW39" s="531">
        <f t="shared" si="909"/>
        <v>21.62773172569706</v>
      </c>
      <c r="NX39" s="531">
        <f t="shared" si="909"/>
        <v>21.886141911217333</v>
      </c>
      <c r="NY39" s="512">
        <f t="shared" si="909"/>
        <v>21.314976545516952</v>
      </c>
      <c r="NZ39" s="512">
        <f t="shared" si="909"/>
        <v>20.84967320261438</v>
      </c>
      <c r="OA39" s="512">
        <f t="shared" si="909"/>
        <v>21.720484359233097</v>
      </c>
      <c r="OB39" s="512">
        <f t="shared" ref="OB39" si="910">(OB38/OB$4)*100</f>
        <v>21.180453341183398</v>
      </c>
      <c r="OC39" s="530">
        <f t="shared" si="909"/>
        <v>33.047333047333048</v>
      </c>
      <c r="OD39" s="512">
        <f t="shared" si="909"/>
        <v>34.20237480640165</v>
      </c>
      <c r="OE39" s="512">
        <f t="shared" si="909"/>
        <v>25.315332445965645</v>
      </c>
      <c r="OF39" s="512">
        <f t="shared" si="909"/>
        <v>30.730104906220195</v>
      </c>
      <c r="OG39" s="531">
        <f t="shared" si="909"/>
        <v>28.239499553172475</v>
      </c>
      <c r="OH39" s="512">
        <f t="shared" si="909"/>
        <v>28.309318959261947</v>
      </c>
      <c r="OI39" s="512">
        <f t="shared" si="909"/>
        <v>27.984420642648487</v>
      </c>
      <c r="OJ39" s="512">
        <f t="shared" si="909"/>
        <v>30.307806415724087</v>
      </c>
      <c r="OK39" s="512">
        <f t="shared" ref="OK39" si="911">(OK38/OK$4)*100</f>
        <v>31.829549826856486</v>
      </c>
      <c r="OL39" s="530">
        <f t="shared" si="909"/>
        <v>24.359109610718431</v>
      </c>
      <c r="OM39" s="512">
        <f t="shared" si="909"/>
        <v>23.926584724026515</v>
      </c>
      <c r="ON39" s="512">
        <f t="shared" si="909"/>
        <v>22.425089690252818</v>
      </c>
      <c r="OO39" s="512">
        <f t="shared" si="909"/>
        <v>24.31241405175647</v>
      </c>
      <c r="OP39" s="512">
        <f t="shared" si="909"/>
        <v>23.535895576504714</v>
      </c>
      <c r="OQ39" s="512">
        <f t="shared" si="909"/>
        <v>23.196163711386195</v>
      </c>
      <c r="OR39" s="512">
        <f t="shared" si="909"/>
        <v>22.787622322137</v>
      </c>
      <c r="OS39" s="512">
        <f t="shared" si="909"/>
        <v>24.12415010120932</v>
      </c>
      <c r="OT39" s="512">
        <f t="shared" ref="OT39" si="912">(OT38/OT$4)*100</f>
        <v>24.127009475141062</v>
      </c>
      <c r="OU39" s="238"/>
    </row>
    <row r="40" spans="1:411" s="12" customFormat="1" x14ac:dyDescent="0.2">
      <c r="A40" s="11" t="s">
        <v>45</v>
      </c>
      <c r="B40" s="34">
        <f t="shared" ref="B40:B52" si="913">SUM(AI40,CL40,GM40,HN40,KQ40)</f>
        <v>11120</v>
      </c>
      <c r="C40" s="34">
        <f t="shared" ref="C40:C52" si="914">SUM(AJ40,CM40,GN40,HO40,KR40)</f>
        <v>12520</v>
      </c>
      <c r="D40" s="34">
        <f t="shared" ref="D40:D52" si="915">SUM(AK40,CN40,GO40,HP40,KS40)</f>
        <v>12439</v>
      </c>
      <c r="E40" s="34">
        <f t="shared" ref="E40:E52" si="916">SUM(AL40,CO40,GP40,HQ40,KT40)</f>
        <v>12677</v>
      </c>
      <c r="F40" s="34">
        <f t="shared" ref="F40:F52" si="917">SUM(AM40,CP40,GQ40,HR40,KU40)</f>
        <v>13369</v>
      </c>
      <c r="G40" s="34">
        <f t="shared" ref="G40:G52" si="918">SUM(AN40,CQ40,GR40,HS40,KV40)</f>
        <v>13423</v>
      </c>
      <c r="H40" s="34">
        <f t="shared" ref="H40:H52" si="919">SUM(AO40,CR40,GS40,HT40,KW40)</f>
        <v>13735</v>
      </c>
      <c r="I40" s="34">
        <f t="shared" ref="I40:I52" si="920">SUM(AP40,CS40,GT40,HU40,KX40)</f>
        <v>14263</v>
      </c>
      <c r="J40" s="34">
        <f t="shared" ref="J40:J52" si="921">SUM(AQ40,CT40,GU40,HV40,KY40)</f>
        <v>14269</v>
      </c>
      <c r="K40" s="34">
        <f t="shared" ref="K40:K52" si="922">SUM(AR40,CU40,DS40,DY40,EE40,EK40,EQ40,EW40,FC40,FI40,FO40,FU40,GA40,GG40)</f>
        <v>8634</v>
      </c>
      <c r="L40" s="34">
        <f t="shared" ref="L40:L52" si="923">SUM(AS40,CV40,DT40,DZ40,EF40,EL40,ER40,EX40,FD40,FJ40,FP40,FV40,GB40,GH40)</f>
        <v>8732</v>
      </c>
      <c r="M40" s="35">
        <f t="shared" ref="M40:M52" si="924">SUM(AT40,CW40,GV40,HW40,KZ40)</f>
        <v>17305</v>
      </c>
      <c r="N40" s="29">
        <f t="shared" ref="N40:N52" si="925">SUM(AU40,CX40,GW40,HX40,LA40)</f>
        <v>19429</v>
      </c>
      <c r="O40" s="29">
        <f t="shared" ref="O40:O52" si="926">SUM(AV40,CY40,GX40,HY40,LB40)</f>
        <v>17889.5</v>
      </c>
      <c r="P40" s="29">
        <f t="shared" ref="P40:P52" si="927">SUM(AW40,CZ40,GY40,HZ40,LC40)</f>
        <v>19727</v>
      </c>
      <c r="Q40" s="29">
        <f t="shared" ref="Q40:Q52" si="928">SUM(AX40,DA40,GZ40,IA40,LD40)</f>
        <v>16949</v>
      </c>
      <c r="R40" s="29">
        <f t="shared" ref="R40:R52" si="929">SUM(AY40,DB40,HA40,IB40,LE40)</f>
        <v>17265</v>
      </c>
      <c r="S40" s="29">
        <f t="shared" ref="S40:S52" si="930">SUM(AZ40,DC40,HB40,IC40,LF40)</f>
        <v>16912</v>
      </c>
      <c r="T40" s="29">
        <f t="shared" ref="T40:T52" si="931">SUM(BA40,DD40,HC40,ID40,LG40)</f>
        <v>18570</v>
      </c>
      <c r="U40" s="29">
        <f t="shared" ref="U40:U52" si="932">SUM(BB40,DE40,HD40,IE40,LH40)</f>
        <v>19039</v>
      </c>
      <c r="V40" s="29">
        <f t="shared" ref="V40:V52" si="933">SUM(BC40,DF40,DU40,EA40,EG40,EM40,ES40,EY40,FE40,FK40,FQ40,FW40,GC40,GI40)</f>
        <v>16745</v>
      </c>
      <c r="W40" s="29">
        <f t="shared" ref="W40:W52" si="934">SUM(BD40,DG40,DV40,EB40,EH40,EN40,ET40,EZ40,FF40,FL40,FR40,FX40,GD40,GJ40)</f>
        <v>10454</v>
      </c>
      <c r="X40" s="35">
        <f t="shared" ref="X40:X52" si="935">SUM(BE40,HE40,IF40,LI40)</f>
        <v>28425</v>
      </c>
      <c r="Y40" s="29">
        <f t="shared" ref="Y40:Y52" si="936">SUM(BF40,HF40,IG40,LJ40)</f>
        <v>31949</v>
      </c>
      <c r="Z40" s="29">
        <f t="shared" ref="Z40:Z52" si="937">SUM(BG40,HG40,IH40,LK40)</f>
        <v>30328.5</v>
      </c>
      <c r="AA40" s="29">
        <f t="shared" ref="AA40:AA52" si="938">SUM(BH40,HH40,II40,LL40)</f>
        <v>32404</v>
      </c>
      <c r="AB40" s="29">
        <f t="shared" ref="AB40:AB52" si="939">SUM(BI40,HI40,IJ40,LM40)</f>
        <v>30318</v>
      </c>
      <c r="AC40" s="29">
        <f t="shared" ref="AC40:AC52" si="940">SUM(BJ40,HJ40,IK40,LN40)</f>
        <v>30688</v>
      </c>
      <c r="AD40" s="29">
        <f t="shared" ref="AD40:AD52" si="941">SUM(BK40,HK40,IL40,LO40)</f>
        <v>30647</v>
      </c>
      <c r="AE40" s="29">
        <f t="shared" ref="AE40:AE52" si="942">SUM(BL40,HL40,IM40,LP40)</f>
        <v>32833</v>
      </c>
      <c r="AF40" s="29">
        <f t="shared" ref="AF40:AF52" si="943">SUM(BM40,HM40,IN40,LQ40)</f>
        <v>33308</v>
      </c>
      <c r="AG40" s="29">
        <f t="shared" ref="AG40:AG52" si="944">SUM(BN40,DW40,EC40,EI40,EO40,EU40,FA40,FG40,FM40,FS40,FY40,GE40,GK40)</f>
        <v>25379</v>
      </c>
      <c r="AH40" s="29">
        <f t="shared" ref="AH40:AH52" si="945">SUM(BO40,DX40,ED40,EJ40,EP40,EV40,FB40,FH40,FN40,FT40,FZ40,GF40,GL40)</f>
        <v>19186</v>
      </c>
      <c r="AI40" s="42">
        <v>4488</v>
      </c>
      <c r="AJ40" s="31">
        <v>4815</v>
      </c>
      <c r="AK40" s="31">
        <v>4645</v>
      </c>
      <c r="AL40" s="31">
        <v>4526</v>
      </c>
      <c r="AM40" s="32">
        <v>4521</v>
      </c>
      <c r="AN40" s="32">
        <v>4515</v>
      </c>
      <c r="AO40" s="32">
        <v>4698</v>
      </c>
      <c r="AP40" s="32">
        <v>4720</v>
      </c>
      <c r="AQ40" s="32">
        <v>4700</v>
      </c>
      <c r="AR40" s="32">
        <v>2801</v>
      </c>
      <c r="AS40" s="32">
        <v>2813</v>
      </c>
      <c r="AT40" s="42">
        <v>11769</v>
      </c>
      <c r="AU40" s="32">
        <v>13430</v>
      </c>
      <c r="AV40" s="32">
        <v>11838</v>
      </c>
      <c r="AW40" s="32">
        <v>13688</v>
      </c>
      <c r="AX40" s="32">
        <v>12940</v>
      </c>
      <c r="AY40" s="32">
        <v>12710</v>
      </c>
      <c r="AZ40" s="32">
        <v>12097</v>
      </c>
      <c r="BA40" s="32">
        <v>13498</v>
      </c>
      <c r="BB40" s="32">
        <v>14088</v>
      </c>
      <c r="BC40" s="32">
        <v>13498</v>
      </c>
      <c r="BD40" s="32">
        <v>7411</v>
      </c>
      <c r="BE40" s="33">
        <f t="shared" ref="BE40:BE52" si="946">SUM(BP40,AI40)</f>
        <v>16522</v>
      </c>
      <c r="BF40" s="30">
        <f t="shared" ref="BF40:BF52" si="947">SUM(BQ40,AJ40)</f>
        <v>18250</v>
      </c>
      <c r="BG40" s="30">
        <f t="shared" ref="BG40:BG52" si="948">SUM(BR40,AK40)</f>
        <v>16483</v>
      </c>
      <c r="BH40" s="30">
        <f t="shared" ref="BH40:BH52" si="949">SUM(BS40,AL40)</f>
        <v>18214</v>
      </c>
      <c r="BI40" s="30">
        <f t="shared" ref="BI40:BI52" si="950">SUM(BT40,AM40)</f>
        <v>17461</v>
      </c>
      <c r="BJ40" s="30">
        <f t="shared" ref="BJ40:BJ52" si="951">SUM(BU40,AN40)</f>
        <v>17225</v>
      </c>
      <c r="BK40" s="30">
        <f t="shared" ref="BK40:BK52" si="952">SUM(BV40,AO40)</f>
        <v>16795</v>
      </c>
      <c r="BL40" s="30">
        <f t="shared" ref="BL40:BL52" si="953">SUM(BW40,AP40)</f>
        <v>18218</v>
      </c>
      <c r="BM40" s="30">
        <f t="shared" ref="BM40:BM52" si="954">SUM(BX40,AQ40)</f>
        <v>18788</v>
      </c>
      <c r="BN40" s="30">
        <f t="shared" ref="BN40:BO52" si="955">SUM(BY40,AR40)</f>
        <v>16299</v>
      </c>
      <c r="BO40" s="30">
        <f t="shared" si="955"/>
        <v>10224</v>
      </c>
      <c r="BP40" s="117">
        <f t="shared" ref="BP40:BP51" si="956">+AT40+CW40</f>
        <v>12034</v>
      </c>
      <c r="BQ40" s="118">
        <f t="shared" ref="BQ40:BQ51" si="957">+AU40+CX40</f>
        <v>13435</v>
      </c>
      <c r="BR40" s="118">
        <f t="shared" ref="BR40:BR51" si="958">+AV40+CY40</f>
        <v>11838</v>
      </c>
      <c r="BS40" s="118">
        <f t="shared" ref="BS40:BS51" si="959">+AW40+CZ40</f>
        <v>13688</v>
      </c>
      <c r="BT40" s="118">
        <f t="shared" ref="BT40:BT51" si="960">+AX40+DA40</f>
        <v>12940</v>
      </c>
      <c r="BU40" s="118">
        <f t="shared" ref="BU40:BU51" si="961">+AY40+DB40</f>
        <v>12710</v>
      </c>
      <c r="BV40" s="118">
        <f t="shared" ref="BV40:BV51" si="962">+AZ40+DC40</f>
        <v>12097</v>
      </c>
      <c r="BW40" s="118">
        <f t="shared" ref="BW40:BW52" si="963">+BA40+DD40</f>
        <v>13498</v>
      </c>
      <c r="BX40" s="118">
        <f t="shared" ref="BX40:BX52" si="964">+BB40+DE40</f>
        <v>14088</v>
      </c>
      <c r="BY40" s="118">
        <f t="shared" ref="BY40:BY52" si="965">+BC40+DF40</f>
        <v>13498</v>
      </c>
      <c r="BZ40" s="118">
        <f t="shared" ref="BZ40:BZ52" si="966">+BD40+DG40</f>
        <v>7411</v>
      </c>
      <c r="CA40" s="119">
        <f t="shared" ref="CA40:CA52" si="967">+BP40/AI40</f>
        <v>2.6813725490196076</v>
      </c>
      <c r="CB40" s="120">
        <f t="shared" ref="CB40:CB52" si="968">+BQ40/AJ40</f>
        <v>2.7902388369678088</v>
      </c>
      <c r="CC40" s="120">
        <f t="shared" ref="CC40:CC52" si="969">+BR40/AK40</f>
        <v>2.5485468245425187</v>
      </c>
      <c r="CD40" s="120">
        <f t="shared" ref="CD40:CD52" si="970">+BS40/AL40</f>
        <v>3.0243040212107823</v>
      </c>
      <c r="CE40" s="120">
        <f t="shared" ref="CE40:CE52" si="971">+BT40/AM40</f>
        <v>2.8621986286219863</v>
      </c>
      <c r="CF40" s="120">
        <f t="shared" ref="CF40:CF52" si="972">+BU40/AN40</f>
        <v>2.8150609080841638</v>
      </c>
      <c r="CG40" s="120">
        <f t="shared" ref="CG40:CG52" si="973">+BV40/AO40</f>
        <v>2.5749255002128564</v>
      </c>
      <c r="CH40" s="120">
        <f t="shared" ref="CH40:CH52" si="974">+BW40/AP40</f>
        <v>2.8597457627118645</v>
      </c>
      <c r="CI40" s="120">
        <f t="shared" ref="CI40:CI52" si="975">+BX40/AQ40</f>
        <v>2.9974468085106385</v>
      </c>
      <c r="CJ40" s="120">
        <f t="shared" ref="CJ40:CK52" si="976">+BY40/AR40</f>
        <v>4.8189932167083187</v>
      </c>
      <c r="CK40" s="120">
        <f t="shared" si="976"/>
        <v>2.6345538570920723</v>
      </c>
      <c r="CL40" s="70" t="s">
        <v>36</v>
      </c>
      <c r="CM40" s="39" t="s">
        <v>36</v>
      </c>
      <c r="CN40" s="39" t="s">
        <v>36</v>
      </c>
      <c r="CO40" s="39" t="s">
        <v>36</v>
      </c>
      <c r="CP40" s="14" t="s">
        <v>36</v>
      </c>
      <c r="CQ40" s="14" t="s">
        <v>36</v>
      </c>
      <c r="CR40" s="14" t="s">
        <v>36</v>
      </c>
      <c r="CS40" s="14" t="s">
        <v>36</v>
      </c>
      <c r="CT40" s="14" t="s">
        <v>36</v>
      </c>
      <c r="CU40" s="14" t="s">
        <v>36</v>
      </c>
      <c r="CV40" s="14" t="s">
        <v>36</v>
      </c>
      <c r="CW40" s="42">
        <v>265</v>
      </c>
      <c r="CX40" s="32">
        <v>5</v>
      </c>
      <c r="CY40" s="32"/>
      <c r="CZ40" s="32"/>
      <c r="DA40" s="32">
        <v>0</v>
      </c>
      <c r="DB40" s="32">
        <v>0</v>
      </c>
      <c r="DC40" s="32"/>
      <c r="DD40" s="32"/>
      <c r="DE40" s="30"/>
      <c r="DF40" s="444"/>
      <c r="DG40" s="444"/>
      <c r="DH40" s="33">
        <f t="shared" ref="DH40:DH51" si="977">SUM(CW40,CL40)</f>
        <v>265</v>
      </c>
      <c r="DI40" s="30">
        <f t="shared" ref="DI40:DI51" si="978">SUM(CX40,CM40)</f>
        <v>5</v>
      </c>
      <c r="DJ40" s="30">
        <f t="shared" ref="DJ40:DJ51" si="979">SUM(CY40,CN40)</f>
        <v>0</v>
      </c>
      <c r="DK40" s="30">
        <f t="shared" ref="DK40:DK51" si="980">SUM(CZ40,CO40)</f>
        <v>0</v>
      </c>
      <c r="DL40" s="30">
        <f t="shared" ref="DL40:DL51" si="981">SUM(DA40,CP40)</f>
        <v>0</v>
      </c>
      <c r="DM40" s="30">
        <f t="shared" ref="DM40:DM51" si="982">SUM(DB40,CQ40)</f>
        <v>0</v>
      </c>
      <c r="DN40" s="30">
        <f t="shared" ref="DN40:DN51" si="983">SUM(DC40,CR40)</f>
        <v>0</v>
      </c>
      <c r="DO40" s="30">
        <f t="shared" ref="DO40:DO51" si="984">SUM(DD40,CS40)</f>
        <v>0</v>
      </c>
      <c r="DP40" s="30">
        <f t="shared" ref="DP40:DP51" si="985">SUM(DE40,CT40)</f>
        <v>0</v>
      </c>
      <c r="DQ40" s="30">
        <f t="shared" ref="DQ40:DR51" si="986">SUM(DF40,CU40)</f>
        <v>0</v>
      </c>
      <c r="DR40" s="30">
        <f t="shared" si="986"/>
        <v>0</v>
      </c>
      <c r="DS40" s="461">
        <v>105</v>
      </c>
      <c r="DT40" s="444">
        <v>105</v>
      </c>
      <c r="DU40" s="462">
        <v>59</v>
      </c>
      <c r="DV40" s="462">
        <v>61</v>
      </c>
      <c r="DW40" s="468">
        <f t="shared" ref="DW40:DX52" si="987">SUM(DU40,DS40)</f>
        <v>164</v>
      </c>
      <c r="DX40" s="468">
        <f t="shared" si="987"/>
        <v>166</v>
      </c>
      <c r="DY40" s="461">
        <v>456</v>
      </c>
      <c r="DZ40" s="444">
        <v>601</v>
      </c>
      <c r="EA40" s="462">
        <v>906</v>
      </c>
      <c r="EB40" s="462">
        <v>863</v>
      </c>
      <c r="EC40" s="468">
        <f t="shared" ref="EC40:ED52" si="988">SUM(EA40,DY40)</f>
        <v>1362</v>
      </c>
      <c r="ED40" s="468">
        <f t="shared" si="988"/>
        <v>1464</v>
      </c>
      <c r="EE40" s="461">
        <v>791</v>
      </c>
      <c r="EF40" s="444">
        <v>823</v>
      </c>
      <c r="EG40" s="462">
        <v>19</v>
      </c>
      <c r="EH40" s="462">
        <v>19</v>
      </c>
      <c r="EI40" s="468">
        <f t="shared" ref="EI40:EJ52" si="989">SUM(EG40,EE40)</f>
        <v>810</v>
      </c>
      <c r="EJ40" s="468">
        <f t="shared" si="989"/>
        <v>842</v>
      </c>
      <c r="EK40" s="461">
        <v>455</v>
      </c>
      <c r="EL40" s="444">
        <v>487</v>
      </c>
      <c r="EM40" s="462">
        <v>72</v>
      </c>
      <c r="EN40" s="462">
        <v>64</v>
      </c>
      <c r="EO40" s="468">
        <f t="shared" ref="EO40:EP52" si="990">SUM(EM40,EK40)</f>
        <v>527</v>
      </c>
      <c r="EP40" s="468">
        <f t="shared" si="990"/>
        <v>551</v>
      </c>
      <c r="EQ40" s="461">
        <v>500</v>
      </c>
      <c r="ER40" s="444">
        <v>497</v>
      </c>
      <c r="ES40" s="462">
        <v>95</v>
      </c>
      <c r="ET40" s="462">
        <v>83</v>
      </c>
      <c r="EU40" s="468">
        <f t="shared" ref="EU40:EV52" si="991">SUM(ES40,EQ40)</f>
        <v>595</v>
      </c>
      <c r="EV40" s="468">
        <f t="shared" si="991"/>
        <v>580</v>
      </c>
      <c r="EW40" s="461">
        <v>953</v>
      </c>
      <c r="EX40" s="444">
        <v>929</v>
      </c>
      <c r="EY40" s="462">
        <v>646</v>
      </c>
      <c r="EZ40" s="462">
        <v>562</v>
      </c>
      <c r="FA40" s="468">
        <f t="shared" ref="FA40:FB52" si="992">SUM(EY40,EW40)</f>
        <v>1599</v>
      </c>
      <c r="FB40" s="468">
        <f t="shared" si="992"/>
        <v>1491</v>
      </c>
      <c r="FC40" s="461">
        <v>26</v>
      </c>
      <c r="FD40" s="444">
        <v>22</v>
      </c>
      <c r="FE40" s="462">
        <v>9</v>
      </c>
      <c r="FF40" s="462">
        <v>9</v>
      </c>
      <c r="FG40" s="468">
        <f t="shared" ref="FG40:FG52" si="993">SUM(FE40,FC40)</f>
        <v>35</v>
      </c>
      <c r="FH40" s="468">
        <f t="shared" ref="FH40:FH52" si="994">SUM(FF40,FD40)</f>
        <v>31</v>
      </c>
      <c r="FI40" s="461">
        <v>937</v>
      </c>
      <c r="FJ40" s="444">
        <v>925</v>
      </c>
      <c r="FK40" s="462">
        <v>503</v>
      </c>
      <c r="FL40" s="462">
        <v>524</v>
      </c>
      <c r="FM40" s="468">
        <f t="shared" ref="FM40:FN52" si="995">SUM(FK40,FI40)</f>
        <v>1440</v>
      </c>
      <c r="FN40" s="468">
        <f t="shared" si="995"/>
        <v>1449</v>
      </c>
      <c r="FO40" s="461">
        <v>137</v>
      </c>
      <c r="FP40" s="444">
        <v>122</v>
      </c>
      <c r="FQ40" s="462">
        <v>216</v>
      </c>
      <c r="FR40" s="462">
        <v>129</v>
      </c>
      <c r="FS40" s="468">
        <f t="shared" ref="FS40:FT52" si="996">SUM(FQ40,FO40)</f>
        <v>353</v>
      </c>
      <c r="FT40" s="468">
        <f t="shared" si="996"/>
        <v>251</v>
      </c>
      <c r="FU40" s="461">
        <v>1428</v>
      </c>
      <c r="FV40" s="444">
        <v>1374</v>
      </c>
      <c r="FW40" s="462">
        <v>703</v>
      </c>
      <c r="FX40" s="462">
        <v>722</v>
      </c>
      <c r="FY40" s="468">
        <f t="shared" ref="FY40:FZ52" si="997">SUM(FW40,FU40)</f>
        <v>2131</v>
      </c>
      <c r="FZ40" s="468">
        <f t="shared" si="997"/>
        <v>2096</v>
      </c>
      <c r="GA40" s="461">
        <v>38</v>
      </c>
      <c r="GB40" s="444">
        <v>28</v>
      </c>
      <c r="GC40" s="462">
        <v>18</v>
      </c>
      <c r="GD40" s="462"/>
      <c r="GE40" s="468">
        <f t="shared" ref="GE40:GF52" si="998">SUM(GC40,GA40)</f>
        <v>56</v>
      </c>
      <c r="GF40" s="468">
        <f t="shared" si="998"/>
        <v>28</v>
      </c>
      <c r="GG40" s="461">
        <v>7</v>
      </c>
      <c r="GH40" s="444">
        <v>6</v>
      </c>
      <c r="GI40" s="462">
        <v>1</v>
      </c>
      <c r="GJ40" s="462">
        <v>7</v>
      </c>
      <c r="GK40" s="327">
        <f t="shared" ref="GK40:GL52" si="999">SUM(GI40,GG40)</f>
        <v>8</v>
      </c>
      <c r="GL40" s="327">
        <f t="shared" si="999"/>
        <v>13</v>
      </c>
      <c r="GM40" s="533">
        <v>1073</v>
      </c>
      <c r="GN40" s="519">
        <v>1233</v>
      </c>
      <c r="GO40" s="519">
        <v>1833</v>
      </c>
      <c r="GP40" s="519">
        <v>2034</v>
      </c>
      <c r="GQ40" s="504">
        <v>1875</v>
      </c>
      <c r="GR40" s="504">
        <v>1805</v>
      </c>
      <c r="GS40" s="504">
        <v>1793</v>
      </c>
      <c r="GT40" s="504">
        <v>1791</v>
      </c>
      <c r="GU40" s="504">
        <v>1796</v>
      </c>
      <c r="GV40" s="533">
        <v>87</v>
      </c>
      <c r="GW40" s="504">
        <v>93</v>
      </c>
      <c r="GX40" s="504">
        <v>90</v>
      </c>
      <c r="GY40" s="504">
        <v>907</v>
      </c>
      <c r="GZ40" s="504">
        <v>136</v>
      </c>
      <c r="HA40" s="504">
        <v>141</v>
      </c>
      <c r="HB40" s="504">
        <v>132</v>
      </c>
      <c r="HC40" s="504">
        <v>107</v>
      </c>
      <c r="HD40" s="504">
        <v>76</v>
      </c>
      <c r="HE40" s="534">
        <f t="shared" ref="HE40:HE51" si="1000">SUM(GV40,GM40)</f>
        <v>1160</v>
      </c>
      <c r="HF40" s="522">
        <f t="shared" ref="HF40:HF51" si="1001">SUM(GW40,GN40)</f>
        <v>1326</v>
      </c>
      <c r="HG40" s="522">
        <f t="shared" ref="HG40:HG51" si="1002">SUM(GX40,GO40)</f>
        <v>1923</v>
      </c>
      <c r="HH40" s="522">
        <f t="shared" ref="HH40:HH51" si="1003">SUM(GY40,GP40)</f>
        <v>2941</v>
      </c>
      <c r="HI40" s="522">
        <f t="shared" ref="HI40:HI51" si="1004">SUM(GZ40,GQ40)</f>
        <v>2011</v>
      </c>
      <c r="HJ40" s="522">
        <f t="shared" ref="HJ40:HJ51" si="1005">SUM(HA40,GR40)</f>
        <v>1946</v>
      </c>
      <c r="HK40" s="522">
        <f t="shared" ref="HK40:HK51" si="1006">SUM(HB40,GS40)</f>
        <v>1925</v>
      </c>
      <c r="HL40" s="522">
        <f t="shared" ref="HL40:HL51" si="1007">SUM(HC40,GT40)</f>
        <v>1898</v>
      </c>
      <c r="HM40" s="522">
        <f t="shared" ref="HM40:HM51" si="1008">SUM(HD40,GU40)</f>
        <v>1872</v>
      </c>
      <c r="HN40" s="534">
        <f t="shared" ref="HN40:HN52" si="1009">+IO40+JP40</f>
        <v>1903</v>
      </c>
      <c r="HO40" s="523">
        <f t="shared" ref="HO40:HO52" si="1010">+IP40+JQ40</f>
        <v>2184</v>
      </c>
      <c r="HP40" s="523">
        <f t="shared" ref="HP40:HP52" si="1011">+IQ40+JR40</f>
        <v>1995</v>
      </c>
      <c r="HQ40" s="523">
        <f t="shared" ref="HQ40:HQ52" si="1012">+IR40+JS40</f>
        <v>2163</v>
      </c>
      <c r="HR40" s="535">
        <f t="shared" ref="HR40:HR52" si="1013">+IS40+JT40</f>
        <v>2815</v>
      </c>
      <c r="HS40" s="535">
        <f t="shared" ref="HS40:HS52" si="1014">+IT40+JU40</f>
        <v>3012</v>
      </c>
      <c r="HT40" s="535">
        <f t="shared" ref="HT40:HT52" si="1015">+IU40+JV40</f>
        <v>3148</v>
      </c>
      <c r="HU40" s="535">
        <f t="shared" ref="HU40:HU52" si="1016">+IV40+JW40</f>
        <v>3485</v>
      </c>
      <c r="HV40" s="535">
        <f t="shared" ref="HV40:HV52" si="1017">+IW40+JX40</f>
        <v>3548</v>
      </c>
      <c r="HW40" s="534">
        <f t="shared" ref="HW40:HW52" si="1018">+IX40+JY40</f>
        <v>1151</v>
      </c>
      <c r="HX40" s="522">
        <f t="shared" ref="HX40:HX52" si="1019">+IY40+JZ40</f>
        <v>1449</v>
      </c>
      <c r="HY40" s="522">
        <f t="shared" ref="HY40:HY52" si="1020">+IZ40+KA40</f>
        <v>1322.5</v>
      </c>
      <c r="HZ40" s="522">
        <f t="shared" ref="HZ40:HZ52" si="1021">+JA40+KB40</f>
        <v>676</v>
      </c>
      <c r="IA40" s="522">
        <f t="shared" ref="IA40:IA52" si="1022">+JB40+KC40</f>
        <v>1202</v>
      </c>
      <c r="IB40" s="522">
        <f t="shared" ref="IB40:IB52" si="1023">+JC40+KD40</f>
        <v>1435</v>
      </c>
      <c r="IC40" s="522">
        <f t="shared" ref="IC40:IC52" si="1024">+JD40+KE40</f>
        <v>1863</v>
      </c>
      <c r="ID40" s="522">
        <f t="shared" si="421"/>
        <v>1954</v>
      </c>
      <c r="IE40" s="522">
        <f t="shared" si="421"/>
        <v>2011</v>
      </c>
      <c r="IF40" s="534">
        <f t="shared" ref="IF40:IF50" si="1025">SUM(HW40,HN40)</f>
        <v>3054</v>
      </c>
      <c r="IG40" s="522">
        <f t="shared" ref="IG40:IG50" si="1026">SUM(HX40,HO40)</f>
        <v>3633</v>
      </c>
      <c r="IH40" s="522">
        <f t="shared" ref="IH40:IH50" si="1027">SUM(HY40,HP40)</f>
        <v>3317.5</v>
      </c>
      <c r="II40" s="522">
        <f t="shared" ref="II40:II50" si="1028">SUM(HZ40,HQ40)</f>
        <v>2839</v>
      </c>
      <c r="IJ40" s="522">
        <f t="shared" ref="IJ40:IJ50" si="1029">SUM(IA40,HR40)</f>
        <v>4017</v>
      </c>
      <c r="IK40" s="522">
        <f t="shared" ref="IK40:IK50" si="1030">SUM(IB40,HS40)</f>
        <v>4447</v>
      </c>
      <c r="IL40" s="522">
        <f t="shared" ref="IL40:IL50" si="1031">SUM(IC40,HT40)</f>
        <v>5011</v>
      </c>
      <c r="IM40" s="522">
        <f t="shared" si="760"/>
        <v>5439</v>
      </c>
      <c r="IN40" s="522">
        <f t="shared" si="760"/>
        <v>5559</v>
      </c>
      <c r="IO40" s="533">
        <v>1084</v>
      </c>
      <c r="IP40" s="519">
        <v>1178</v>
      </c>
      <c r="IQ40" s="519">
        <v>405</v>
      </c>
      <c r="IR40" s="519">
        <v>391</v>
      </c>
      <c r="IS40" s="504">
        <v>378</v>
      </c>
      <c r="IT40" s="504">
        <v>3012</v>
      </c>
      <c r="IU40" s="504">
        <v>3148</v>
      </c>
      <c r="IV40" s="504">
        <v>3485</v>
      </c>
      <c r="IW40" s="504">
        <v>3474</v>
      </c>
      <c r="IX40" s="533">
        <v>493</v>
      </c>
      <c r="IY40" s="504">
        <v>640</v>
      </c>
      <c r="IZ40" s="504">
        <v>457</v>
      </c>
      <c r="JA40" s="504">
        <v>88</v>
      </c>
      <c r="JB40" s="504">
        <v>280</v>
      </c>
      <c r="JC40" s="504">
        <v>1435</v>
      </c>
      <c r="JD40" s="504">
        <v>1863</v>
      </c>
      <c r="JE40" s="504">
        <v>1954</v>
      </c>
      <c r="JF40" s="504">
        <v>1997</v>
      </c>
      <c r="JG40" s="534">
        <f t="shared" ref="JG40:JG52" si="1032">SUM(IX40,IO40)</f>
        <v>1577</v>
      </c>
      <c r="JH40" s="522">
        <f t="shared" ref="JH40:JH52" si="1033">SUM(IY40,IP40)</f>
        <v>1818</v>
      </c>
      <c r="JI40" s="522">
        <f t="shared" ref="JI40:JI52" si="1034">SUM(IZ40,IQ40)</f>
        <v>862</v>
      </c>
      <c r="JJ40" s="522">
        <f t="shared" ref="JJ40:JJ52" si="1035">SUM(JA40,IR40)</f>
        <v>479</v>
      </c>
      <c r="JK40" s="522">
        <f t="shared" ref="JK40:JK52" si="1036">SUM(JB40,IS40)</f>
        <v>658</v>
      </c>
      <c r="JL40" s="522">
        <f t="shared" ref="JL40:JL52" si="1037">SUM(JC40,IT40)</f>
        <v>4447</v>
      </c>
      <c r="JM40" s="522">
        <f t="shared" ref="JM40:JM52" si="1038">SUM(JD40,IU40)</f>
        <v>5011</v>
      </c>
      <c r="JN40" s="522">
        <f t="shared" ref="JN40:JO52" si="1039">SUM(JE40,IV40)</f>
        <v>5439</v>
      </c>
      <c r="JO40" s="522">
        <f t="shared" si="1039"/>
        <v>5471</v>
      </c>
      <c r="JP40" s="533">
        <v>819</v>
      </c>
      <c r="JQ40" s="519">
        <v>1006</v>
      </c>
      <c r="JR40" s="519">
        <v>1590</v>
      </c>
      <c r="JS40" s="519">
        <v>1772</v>
      </c>
      <c r="JT40" s="504">
        <v>2437</v>
      </c>
      <c r="JU40" s="504">
        <v>0</v>
      </c>
      <c r="JV40" s="504"/>
      <c r="JW40" s="504"/>
      <c r="JX40" s="504">
        <v>74</v>
      </c>
      <c r="JY40" s="533">
        <v>658</v>
      </c>
      <c r="JZ40" s="504">
        <v>809</v>
      </c>
      <c r="KA40" s="504">
        <f>(((KC40-JZ40)/2)+JZ40)</f>
        <v>865.5</v>
      </c>
      <c r="KB40" s="504">
        <v>588</v>
      </c>
      <c r="KC40" s="504">
        <v>922</v>
      </c>
      <c r="KD40" s="504">
        <v>0</v>
      </c>
      <c r="KE40" s="504"/>
      <c r="KF40" s="504"/>
      <c r="KG40" s="504">
        <v>14</v>
      </c>
      <c r="KH40" s="534">
        <f t="shared" ref="KH40:KH52" si="1040">SUM(JY40,JP40)</f>
        <v>1477</v>
      </c>
      <c r="KI40" s="522">
        <f t="shared" ref="KI40:KI52" si="1041">SUM(JZ40,JQ40)</f>
        <v>1815</v>
      </c>
      <c r="KJ40" s="522">
        <f t="shared" ref="KJ40:KJ52" si="1042">SUM(KA40,JR40)</f>
        <v>2455.5</v>
      </c>
      <c r="KK40" s="522">
        <f t="shared" ref="KK40:KK52" si="1043">SUM(KB40,JS40)</f>
        <v>2360</v>
      </c>
      <c r="KL40" s="522">
        <f t="shared" ref="KL40:KL52" si="1044">SUM(KC40,JT40)</f>
        <v>3359</v>
      </c>
      <c r="KM40" s="522">
        <f t="shared" ref="KM40:KM52" si="1045">SUM(KD40,JU40)</f>
        <v>0</v>
      </c>
      <c r="KN40" s="522">
        <f t="shared" ref="KN40:KN52" si="1046">SUM(KE40,JV40)</f>
        <v>0</v>
      </c>
      <c r="KO40" s="522">
        <f t="shared" ref="KO40:KP52" si="1047">SUM(KF40,JW40)</f>
        <v>0</v>
      </c>
      <c r="KP40" s="522">
        <f t="shared" si="1047"/>
        <v>88</v>
      </c>
      <c r="KQ40" s="534">
        <f t="shared" ref="KQ40:KQ52" si="1048">+LR40+MS40+NT40</f>
        <v>3656</v>
      </c>
      <c r="KR40" s="523">
        <f t="shared" ref="KR40:KR52" si="1049">+LS40+MT40+NU40</f>
        <v>4288</v>
      </c>
      <c r="KS40" s="523">
        <f t="shared" ref="KS40:KS52" si="1050">+LT40+MU40+NV40</f>
        <v>3966</v>
      </c>
      <c r="KT40" s="523">
        <f t="shared" ref="KT40:KT52" si="1051">+LU40+MV40+NW40</f>
        <v>3954</v>
      </c>
      <c r="KU40" s="535">
        <f t="shared" ref="KU40:KU52" si="1052">+LV40+MW40+NX40</f>
        <v>4158</v>
      </c>
      <c r="KV40" s="535">
        <f t="shared" ref="KV40:KV52" si="1053">+LW40+MX40+NY40</f>
        <v>4091</v>
      </c>
      <c r="KW40" s="535">
        <f t="shared" ref="KW40:KW52" si="1054">+LX40+MY40+NZ40</f>
        <v>4096</v>
      </c>
      <c r="KX40" s="535">
        <f t="shared" ref="KX40:KX52" si="1055">+LY40+MZ40+OA40</f>
        <v>4267</v>
      </c>
      <c r="KY40" s="535">
        <f t="shared" ref="KY40:KY52" si="1056">+LZ40+NA40+OB40</f>
        <v>4225</v>
      </c>
      <c r="KZ40" s="534">
        <f t="shared" ref="KZ40:KZ52" si="1057">+MA40+NB40+OC40</f>
        <v>4033</v>
      </c>
      <c r="LA40" s="522">
        <f t="shared" ref="LA40:LA52" si="1058">+MB40+NC40+OD40</f>
        <v>4452</v>
      </c>
      <c r="LB40" s="522">
        <f t="shared" ref="LB40:LB52" si="1059">+MC40+ND40+OE40</f>
        <v>4639</v>
      </c>
      <c r="LC40" s="522">
        <f t="shared" ref="LC40:LC52" si="1060">+MD40+NE40+OF40</f>
        <v>4456</v>
      </c>
      <c r="LD40" s="522">
        <f t="shared" ref="LD40:LD52" si="1061">+ME40+NF40+OG40</f>
        <v>2671</v>
      </c>
      <c r="LE40" s="522">
        <f t="shared" ref="LE40:LE52" si="1062">+MF40+NG40+OH40</f>
        <v>2979</v>
      </c>
      <c r="LF40" s="522">
        <f t="shared" ref="LF40:LF52" si="1063">+MG40+NH40+OI40</f>
        <v>2820</v>
      </c>
      <c r="LG40" s="522">
        <f t="shared" si="423"/>
        <v>3011</v>
      </c>
      <c r="LH40" s="522">
        <f t="shared" si="423"/>
        <v>2864</v>
      </c>
      <c r="LI40" s="534">
        <f t="shared" ref="LI40:LI50" si="1064">SUM(KZ40,KQ40)</f>
        <v>7689</v>
      </c>
      <c r="LJ40" s="522">
        <f t="shared" ref="LJ40:LJ50" si="1065">SUM(LA40,KR40)</f>
        <v>8740</v>
      </c>
      <c r="LK40" s="522">
        <f t="shared" ref="LK40:LK50" si="1066">SUM(LB40,KS40)</f>
        <v>8605</v>
      </c>
      <c r="LL40" s="522">
        <f t="shared" ref="LL40:LL50" si="1067">SUM(LC40,KT40)</f>
        <v>8410</v>
      </c>
      <c r="LM40" s="522">
        <f t="shared" ref="LM40:LM50" si="1068">SUM(LD40,KU40)</f>
        <v>6829</v>
      </c>
      <c r="LN40" s="522">
        <f t="shared" ref="LN40:LN50" si="1069">SUM(LE40,KV40)</f>
        <v>7070</v>
      </c>
      <c r="LO40" s="522">
        <f t="shared" ref="LO40:LO50" si="1070">SUM(LF40,KW40)</f>
        <v>6916</v>
      </c>
      <c r="LP40" s="522">
        <f t="shared" ref="LP40:LP50" si="1071">SUM(LG40,KX40)</f>
        <v>7278</v>
      </c>
      <c r="LQ40" s="522">
        <f t="shared" ref="LQ40:LQ50" si="1072">SUM(LH40,KY40)</f>
        <v>7089</v>
      </c>
      <c r="LR40" s="533">
        <v>2461</v>
      </c>
      <c r="LS40" s="519">
        <v>2877</v>
      </c>
      <c r="LT40" s="519">
        <v>2949</v>
      </c>
      <c r="LU40" s="519">
        <v>2881</v>
      </c>
      <c r="LV40" s="504">
        <v>2738</v>
      </c>
      <c r="LW40" s="504">
        <v>2639</v>
      </c>
      <c r="LX40" s="504">
        <v>2626</v>
      </c>
      <c r="LY40" s="504">
        <v>2721</v>
      </c>
      <c r="LZ40" s="504">
        <v>2652</v>
      </c>
      <c r="MA40" s="533">
        <v>3224</v>
      </c>
      <c r="MB40" s="504">
        <v>3306</v>
      </c>
      <c r="MC40" s="504">
        <v>4431</v>
      </c>
      <c r="MD40" s="504">
        <v>3327</v>
      </c>
      <c r="ME40" s="504">
        <v>1864</v>
      </c>
      <c r="MF40" s="504">
        <v>2087</v>
      </c>
      <c r="MG40" s="504">
        <v>1851</v>
      </c>
      <c r="MH40" s="504">
        <v>1947</v>
      </c>
      <c r="MI40" s="504">
        <v>1794</v>
      </c>
      <c r="MJ40" s="534">
        <f t="shared" ref="MJ40:MJ52" si="1073">SUM(MA40,LR40)</f>
        <v>5685</v>
      </c>
      <c r="MK40" s="522">
        <f t="shared" ref="MK40:MK52" si="1074">SUM(MB40,LS40)</f>
        <v>6183</v>
      </c>
      <c r="ML40" s="522">
        <f t="shared" ref="ML40:ML52" si="1075">SUM(MC40,LT40)</f>
        <v>7380</v>
      </c>
      <c r="MM40" s="522">
        <f t="shared" ref="MM40:MM52" si="1076">SUM(MD40,LU40)</f>
        <v>6208</v>
      </c>
      <c r="MN40" s="522">
        <f t="shared" ref="MN40:MN52" si="1077">SUM(ME40,LV40)</f>
        <v>4602</v>
      </c>
      <c r="MO40" s="522">
        <f t="shared" ref="MO40:MO52" si="1078">SUM(MF40,LW40)</f>
        <v>4726</v>
      </c>
      <c r="MP40" s="522">
        <f t="shared" ref="MP40:MP52" si="1079">SUM(MG40,LX40)</f>
        <v>4477</v>
      </c>
      <c r="MQ40" s="522">
        <f t="shared" ref="MQ40:MR52" si="1080">SUM(MH40,LY40)</f>
        <v>4668</v>
      </c>
      <c r="MR40" s="522">
        <f t="shared" si="1080"/>
        <v>4446</v>
      </c>
      <c r="MS40" s="533">
        <v>276</v>
      </c>
      <c r="MT40" s="519">
        <v>347</v>
      </c>
      <c r="MU40" s="519">
        <v>0</v>
      </c>
      <c r="MV40" s="519"/>
      <c r="MW40" s="504">
        <v>0</v>
      </c>
      <c r="MX40" s="504">
        <v>0</v>
      </c>
      <c r="MY40" s="504"/>
      <c r="MZ40" s="504">
        <v>5</v>
      </c>
      <c r="NA40" s="504">
        <v>10</v>
      </c>
      <c r="NB40" s="533">
        <v>14</v>
      </c>
      <c r="NC40" s="504">
        <v>31</v>
      </c>
      <c r="ND40" s="504"/>
      <c r="NE40" s="504"/>
      <c r="NF40" s="504">
        <v>0</v>
      </c>
      <c r="NG40" s="504">
        <v>0</v>
      </c>
      <c r="NH40" s="504"/>
      <c r="NI40" s="504"/>
      <c r="NJ40" s="504">
        <v>1</v>
      </c>
      <c r="NK40" s="534">
        <f t="shared" ref="NK40:NK52" si="1081">SUM(NB40,MS40)</f>
        <v>290</v>
      </c>
      <c r="NL40" s="522">
        <f t="shared" ref="NL40:NL52" si="1082">SUM(NC40,MT40)</f>
        <v>378</v>
      </c>
      <c r="NM40" s="522">
        <f t="shared" ref="NM40:NM52" si="1083">SUM(ND40,MU40)</f>
        <v>0</v>
      </c>
      <c r="NN40" s="522">
        <f t="shared" ref="NN40:NN52" si="1084">SUM(NE40,MV40)</f>
        <v>0</v>
      </c>
      <c r="NO40" s="522">
        <f t="shared" ref="NO40:NO52" si="1085">SUM(NF40,MW40)</f>
        <v>0</v>
      </c>
      <c r="NP40" s="522">
        <f t="shared" ref="NP40:NP52" si="1086">SUM(NG40,MX40)</f>
        <v>0</v>
      </c>
      <c r="NQ40" s="522">
        <f t="shared" ref="NQ40:NQ52" si="1087">SUM(NH40,MY40)</f>
        <v>0</v>
      </c>
      <c r="NR40" s="522">
        <f t="shared" ref="NR40:NS52" si="1088">SUM(NI40,MZ40)</f>
        <v>5</v>
      </c>
      <c r="NS40" s="522">
        <f t="shared" si="1088"/>
        <v>11</v>
      </c>
      <c r="NT40" s="533">
        <v>919</v>
      </c>
      <c r="NU40" s="519">
        <v>1064</v>
      </c>
      <c r="NV40" s="519">
        <v>1017</v>
      </c>
      <c r="NW40" s="519">
        <v>1073</v>
      </c>
      <c r="NX40" s="504">
        <v>1420</v>
      </c>
      <c r="NY40" s="504">
        <v>1452</v>
      </c>
      <c r="NZ40" s="504">
        <v>1470</v>
      </c>
      <c r="OA40" s="504">
        <v>1541</v>
      </c>
      <c r="OB40" s="522">
        <v>1563</v>
      </c>
      <c r="OC40" s="533">
        <v>795</v>
      </c>
      <c r="OD40" s="504">
        <v>1115</v>
      </c>
      <c r="OE40" s="504">
        <v>208</v>
      </c>
      <c r="OF40" s="504">
        <v>1129</v>
      </c>
      <c r="OG40" s="504">
        <v>807</v>
      </c>
      <c r="OH40" s="504">
        <v>892</v>
      </c>
      <c r="OI40" s="504">
        <v>969</v>
      </c>
      <c r="OJ40" s="504">
        <v>1064</v>
      </c>
      <c r="OK40" s="522">
        <v>1069</v>
      </c>
      <c r="OL40" s="534">
        <f t="shared" ref="OL40:OL52" si="1089">SUM(OC40,NT40)</f>
        <v>1714</v>
      </c>
      <c r="OM40" s="522">
        <f t="shared" ref="OM40:OM52" si="1090">SUM(OD40,NU40)</f>
        <v>2179</v>
      </c>
      <c r="ON40" s="522">
        <f t="shared" ref="ON40:ON52" si="1091">SUM(OE40,NV40)</f>
        <v>1225</v>
      </c>
      <c r="OO40" s="522">
        <f t="shared" ref="OO40:OO52" si="1092">SUM(OF40,NW40)</f>
        <v>2202</v>
      </c>
      <c r="OP40" s="522">
        <f t="shared" ref="OP40:OP52" si="1093">SUM(OG40,NX40)</f>
        <v>2227</v>
      </c>
      <c r="OQ40" s="522">
        <f t="shared" ref="OQ40:OQ52" si="1094">SUM(OH40,NY40)</f>
        <v>2344</v>
      </c>
      <c r="OR40" s="522">
        <f t="shared" ref="OR40:OR52" si="1095">SUM(OI40,NZ40)</f>
        <v>2439</v>
      </c>
      <c r="OS40" s="522">
        <f t="shared" ref="OS40:OT52" si="1096">SUM(OJ40,OA40)</f>
        <v>2605</v>
      </c>
      <c r="OT40" s="522">
        <f t="shared" si="1096"/>
        <v>2632</v>
      </c>
    </row>
    <row r="41" spans="1:411" s="12" customFormat="1" x14ac:dyDescent="0.2">
      <c r="A41" s="11" t="s">
        <v>46</v>
      </c>
      <c r="B41" s="34">
        <f t="shared" si="913"/>
        <v>2254</v>
      </c>
      <c r="C41" s="34">
        <f t="shared" si="914"/>
        <v>2537</v>
      </c>
      <c r="D41" s="34">
        <f t="shared" si="915"/>
        <v>2451</v>
      </c>
      <c r="E41" s="34">
        <f t="shared" si="916"/>
        <v>2518</v>
      </c>
      <c r="F41" s="34">
        <f t="shared" si="917"/>
        <v>2902</v>
      </c>
      <c r="G41" s="34">
        <f t="shared" si="918"/>
        <v>2314</v>
      </c>
      <c r="H41" s="34">
        <f t="shared" si="919"/>
        <v>821</v>
      </c>
      <c r="I41" s="34">
        <f t="shared" si="920"/>
        <v>3629</v>
      </c>
      <c r="J41" s="34">
        <f t="shared" si="921"/>
        <v>3331</v>
      </c>
      <c r="K41" s="34">
        <f t="shared" si="922"/>
        <v>4258</v>
      </c>
      <c r="L41" s="34">
        <f t="shared" si="923"/>
        <v>4083</v>
      </c>
      <c r="M41" s="35">
        <f t="shared" si="924"/>
        <v>971</v>
      </c>
      <c r="N41" s="29">
        <f t="shared" si="925"/>
        <v>3040</v>
      </c>
      <c r="O41" s="29">
        <f t="shared" si="926"/>
        <v>1938</v>
      </c>
      <c r="P41" s="29">
        <f t="shared" si="927"/>
        <v>2644</v>
      </c>
      <c r="Q41" s="29">
        <f t="shared" si="928"/>
        <v>3853</v>
      </c>
      <c r="R41" s="29">
        <f t="shared" si="929"/>
        <v>3794</v>
      </c>
      <c r="S41" s="29">
        <f t="shared" si="930"/>
        <v>950</v>
      </c>
      <c r="T41" s="29">
        <f t="shared" si="931"/>
        <v>5873</v>
      </c>
      <c r="U41" s="29">
        <f t="shared" si="932"/>
        <v>5521</v>
      </c>
      <c r="V41" s="29">
        <f t="shared" si="933"/>
        <v>6350</v>
      </c>
      <c r="W41" s="29">
        <f t="shared" si="934"/>
        <v>6850</v>
      </c>
      <c r="X41" s="35">
        <f t="shared" si="935"/>
        <v>3225</v>
      </c>
      <c r="Y41" s="29">
        <f t="shared" si="936"/>
        <v>5577</v>
      </c>
      <c r="Z41" s="29">
        <f t="shared" si="937"/>
        <v>4389</v>
      </c>
      <c r="AA41" s="29">
        <f t="shared" si="938"/>
        <v>5162</v>
      </c>
      <c r="AB41" s="29">
        <f t="shared" si="939"/>
        <v>6755</v>
      </c>
      <c r="AC41" s="29">
        <f t="shared" si="940"/>
        <v>6108</v>
      </c>
      <c r="AD41" s="29">
        <f t="shared" si="941"/>
        <v>1771</v>
      </c>
      <c r="AE41" s="29">
        <f t="shared" si="942"/>
        <v>9502</v>
      </c>
      <c r="AF41" s="29">
        <f t="shared" si="943"/>
        <v>8852</v>
      </c>
      <c r="AG41" s="29">
        <f t="shared" si="944"/>
        <v>10608</v>
      </c>
      <c r="AH41" s="29">
        <f t="shared" si="945"/>
        <v>10933</v>
      </c>
      <c r="AI41" s="42">
        <v>849</v>
      </c>
      <c r="AJ41" s="31">
        <v>1051</v>
      </c>
      <c r="AK41" s="31">
        <v>1004</v>
      </c>
      <c r="AL41" s="31">
        <v>974</v>
      </c>
      <c r="AM41" s="32">
        <v>1081</v>
      </c>
      <c r="AN41" s="32">
        <v>1021</v>
      </c>
      <c r="AO41" s="32">
        <v>278</v>
      </c>
      <c r="AP41" s="32">
        <v>1508</v>
      </c>
      <c r="AQ41" s="32">
        <v>1491</v>
      </c>
      <c r="AR41" s="32">
        <v>1539</v>
      </c>
      <c r="AS41" s="32">
        <v>1488</v>
      </c>
      <c r="AT41" s="42">
        <v>334</v>
      </c>
      <c r="AU41" s="32">
        <v>2367</v>
      </c>
      <c r="AV41" s="32">
        <v>1429</v>
      </c>
      <c r="AW41" s="32">
        <v>1961</v>
      </c>
      <c r="AX41" s="32">
        <v>3129</v>
      </c>
      <c r="AY41" s="32">
        <v>3167</v>
      </c>
      <c r="AZ41" s="32">
        <v>599</v>
      </c>
      <c r="BA41" s="32">
        <v>4689</v>
      </c>
      <c r="BB41" s="32">
        <v>4352</v>
      </c>
      <c r="BC41" s="32">
        <v>4689</v>
      </c>
      <c r="BD41" s="32">
        <v>4987</v>
      </c>
      <c r="BE41" s="33">
        <f t="shared" si="946"/>
        <v>1185</v>
      </c>
      <c r="BF41" s="30">
        <f t="shared" si="947"/>
        <v>3418</v>
      </c>
      <c r="BG41" s="30">
        <f t="shared" si="948"/>
        <v>2527</v>
      </c>
      <c r="BH41" s="30">
        <f t="shared" si="949"/>
        <v>2982</v>
      </c>
      <c r="BI41" s="30">
        <f t="shared" si="950"/>
        <v>4210</v>
      </c>
      <c r="BJ41" s="30">
        <f t="shared" si="951"/>
        <v>4188</v>
      </c>
      <c r="BK41" s="30">
        <f t="shared" si="952"/>
        <v>877</v>
      </c>
      <c r="BL41" s="30">
        <f t="shared" si="953"/>
        <v>6197</v>
      </c>
      <c r="BM41" s="30">
        <f t="shared" si="954"/>
        <v>5843</v>
      </c>
      <c r="BN41" s="30">
        <f t="shared" si="955"/>
        <v>6228</v>
      </c>
      <c r="BO41" s="30">
        <f t="shared" si="955"/>
        <v>6475</v>
      </c>
      <c r="BP41" s="117">
        <f t="shared" si="956"/>
        <v>336</v>
      </c>
      <c r="BQ41" s="118">
        <f t="shared" si="957"/>
        <v>2367</v>
      </c>
      <c r="BR41" s="118">
        <f t="shared" si="958"/>
        <v>1523</v>
      </c>
      <c r="BS41" s="118">
        <f t="shared" si="959"/>
        <v>2008</v>
      </c>
      <c r="BT41" s="118">
        <f t="shared" si="960"/>
        <v>3129</v>
      </c>
      <c r="BU41" s="118">
        <f t="shared" si="961"/>
        <v>3167</v>
      </c>
      <c r="BV41" s="118">
        <f t="shared" si="962"/>
        <v>599</v>
      </c>
      <c r="BW41" s="118">
        <f t="shared" si="963"/>
        <v>4689</v>
      </c>
      <c r="BX41" s="118">
        <f t="shared" si="964"/>
        <v>4352</v>
      </c>
      <c r="BY41" s="118">
        <f t="shared" si="965"/>
        <v>4689</v>
      </c>
      <c r="BZ41" s="118">
        <f t="shared" si="966"/>
        <v>4987</v>
      </c>
      <c r="CA41" s="119">
        <f t="shared" si="967"/>
        <v>0.39575971731448761</v>
      </c>
      <c r="CB41" s="120">
        <f t="shared" si="968"/>
        <v>2.252140818268316</v>
      </c>
      <c r="CC41" s="120">
        <f t="shared" si="969"/>
        <v>1.5169322709163346</v>
      </c>
      <c r="CD41" s="120">
        <f t="shared" si="970"/>
        <v>2.0616016427104724</v>
      </c>
      <c r="CE41" s="120">
        <f t="shared" si="971"/>
        <v>2.8945420906567993</v>
      </c>
      <c r="CF41" s="120">
        <f t="shared" si="972"/>
        <v>3.1018609206660139</v>
      </c>
      <c r="CG41" s="120">
        <f t="shared" si="973"/>
        <v>2.1546762589928057</v>
      </c>
      <c r="CH41" s="120">
        <f t="shared" si="974"/>
        <v>3.1094164456233422</v>
      </c>
      <c r="CI41" s="120">
        <f t="shared" si="975"/>
        <v>2.9188464118041582</v>
      </c>
      <c r="CJ41" s="120">
        <f t="shared" si="976"/>
        <v>3.0467836257309941</v>
      </c>
      <c r="CK41" s="120">
        <f t="shared" si="976"/>
        <v>3.351478494623656</v>
      </c>
      <c r="CL41" s="70" t="s">
        <v>36</v>
      </c>
      <c r="CM41" s="39" t="s">
        <v>36</v>
      </c>
      <c r="CN41" s="39" t="s">
        <v>36</v>
      </c>
      <c r="CO41" s="39" t="s">
        <v>36</v>
      </c>
      <c r="CP41" s="14" t="s">
        <v>36</v>
      </c>
      <c r="CQ41" s="14" t="s">
        <v>36</v>
      </c>
      <c r="CR41" s="14" t="s">
        <v>36</v>
      </c>
      <c r="CS41" s="14" t="s">
        <v>36</v>
      </c>
      <c r="CT41" s="14" t="s">
        <v>36</v>
      </c>
      <c r="CU41" s="14" t="s">
        <v>36</v>
      </c>
      <c r="CV41" s="14" t="s">
        <v>36</v>
      </c>
      <c r="CW41" s="42">
        <v>2</v>
      </c>
      <c r="CX41" s="32">
        <v>0</v>
      </c>
      <c r="CY41" s="32">
        <v>94</v>
      </c>
      <c r="CZ41" s="32">
        <v>47</v>
      </c>
      <c r="DA41" s="32">
        <v>0</v>
      </c>
      <c r="DB41" s="32">
        <v>0</v>
      </c>
      <c r="DC41" s="32"/>
      <c r="DD41" s="32"/>
      <c r="DE41" s="30"/>
      <c r="DF41" s="444"/>
      <c r="DG41" s="444"/>
      <c r="DH41" s="33">
        <f t="shared" si="977"/>
        <v>2</v>
      </c>
      <c r="DI41" s="30">
        <f t="shared" si="978"/>
        <v>0</v>
      </c>
      <c r="DJ41" s="30">
        <f t="shared" si="979"/>
        <v>94</v>
      </c>
      <c r="DK41" s="30">
        <f t="shared" si="980"/>
        <v>47</v>
      </c>
      <c r="DL41" s="30">
        <f t="shared" si="981"/>
        <v>0</v>
      </c>
      <c r="DM41" s="30">
        <f t="shared" si="982"/>
        <v>0</v>
      </c>
      <c r="DN41" s="30">
        <f t="shared" si="983"/>
        <v>0</v>
      </c>
      <c r="DO41" s="30">
        <f t="shared" si="984"/>
        <v>0</v>
      </c>
      <c r="DP41" s="30">
        <f t="shared" si="985"/>
        <v>0</v>
      </c>
      <c r="DQ41" s="30">
        <f t="shared" si="986"/>
        <v>0</v>
      </c>
      <c r="DR41" s="30">
        <f t="shared" si="986"/>
        <v>0</v>
      </c>
      <c r="DS41" s="461">
        <v>34</v>
      </c>
      <c r="DT41" s="444">
        <v>29</v>
      </c>
      <c r="DU41" s="462">
        <v>8</v>
      </c>
      <c r="DV41" s="462">
        <v>3</v>
      </c>
      <c r="DW41" s="468">
        <f t="shared" si="987"/>
        <v>42</v>
      </c>
      <c r="DX41" s="468">
        <f t="shared" si="987"/>
        <v>32</v>
      </c>
      <c r="DY41" s="461">
        <v>45</v>
      </c>
      <c r="DZ41" s="444">
        <v>24</v>
      </c>
      <c r="EA41" s="462">
        <v>122</v>
      </c>
      <c r="EB41" s="462">
        <v>116</v>
      </c>
      <c r="EC41" s="468">
        <f t="shared" si="988"/>
        <v>167</v>
      </c>
      <c r="ED41" s="468">
        <f t="shared" si="988"/>
        <v>140</v>
      </c>
      <c r="EE41" s="461">
        <v>464</v>
      </c>
      <c r="EF41" s="444">
        <v>429</v>
      </c>
      <c r="EG41" s="462">
        <v>13</v>
      </c>
      <c r="EH41" s="462">
        <v>7</v>
      </c>
      <c r="EI41" s="468">
        <f t="shared" si="989"/>
        <v>477</v>
      </c>
      <c r="EJ41" s="468">
        <f t="shared" si="989"/>
        <v>436</v>
      </c>
      <c r="EK41" s="461">
        <v>314</v>
      </c>
      <c r="EL41" s="444">
        <v>314</v>
      </c>
      <c r="EM41" s="462">
        <v>31</v>
      </c>
      <c r="EN41" s="462">
        <v>119</v>
      </c>
      <c r="EO41" s="468">
        <f t="shared" si="990"/>
        <v>345</v>
      </c>
      <c r="EP41" s="468">
        <f t="shared" si="990"/>
        <v>433</v>
      </c>
      <c r="EQ41" s="461">
        <v>176</v>
      </c>
      <c r="ER41" s="444">
        <v>173</v>
      </c>
      <c r="ES41" s="462">
        <v>75</v>
      </c>
      <c r="ET41" s="462">
        <v>133</v>
      </c>
      <c r="EU41" s="468">
        <f t="shared" si="991"/>
        <v>251</v>
      </c>
      <c r="EV41" s="468">
        <f t="shared" si="991"/>
        <v>306</v>
      </c>
      <c r="EW41" s="461">
        <v>436</v>
      </c>
      <c r="EX41" s="444">
        <v>482</v>
      </c>
      <c r="EY41" s="462">
        <v>29</v>
      </c>
      <c r="EZ41" s="462">
        <v>41</v>
      </c>
      <c r="FA41" s="468">
        <f t="shared" si="992"/>
        <v>465</v>
      </c>
      <c r="FB41" s="468">
        <f t="shared" si="992"/>
        <v>523</v>
      </c>
      <c r="FC41" s="461">
        <v>1</v>
      </c>
      <c r="FD41" s="444">
        <v>1</v>
      </c>
      <c r="FE41" s="462"/>
      <c r="FF41" s="462"/>
      <c r="FG41" s="468">
        <f t="shared" si="993"/>
        <v>1</v>
      </c>
      <c r="FH41" s="468">
        <f t="shared" si="994"/>
        <v>1</v>
      </c>
      <c r="FI41" s="461">
        <v>289</v>
      </c>
      <c r="FJ41" s="444">
        <v>277</v>
      </c>
      <c r="FK41" s="462">
        <v>195</v>
      </c>
      <c r="FL41" s="462">
        <v>204</v>
      </c>
      <c r="FM41" s="468">
        <f t="shared" si="995"/>
        <v>484</v>
      </c>
      <c r="FN41" s="468">
        <f t="shared" si="995"/>
        <v>481</v>
      </c>
      <c r="FO41" s="461"/>
      <c r="FP41" s="444"/>
      <c r="FQ41" s="462"/>
      <c r="FR41" s="462">
        <v>7</v>
      </c>
      <c r="FS41" s="468">
        <f t="shared" si="996"/>
        <v>0</v>
      </c>
      <c r="FT41" s="468">
        <f t="shared" si="996"/>
        <v>7</v>
      </c>
      <c r="FU41" s="461">
        <v>925</v>
      </c>
      <c r="FV41" s="444">
        <v>828</v>
      </c>
      <c r="FW41" s="462">
        <v>1184</v>
      </c>
      <c r="FX41" s="462">
        <v>1229</v>
      </c>
      <c r="FY41" s="468">
        <f t="shared" si="997"/>
        <v>2109</v>
      </c>
      <c r="FZ41" s="468">
        <f t="shared" si="997"/>
        <v>2057</v>
      </c>
      <c r="GA41" s="461">
        <v>34</v>
      </c>
      <c r="GB41" s="444">
        <v>37</v>
      </c>
      <c r="GC41" s="462"/>
      <c r="GD41" s="462"/>
      <c r="GE41" s="468">
        <f t="shared" si="998"/>
        <v>34</v>
      </c>
      <c r="GF41" s="468">
        <f t="shared" si="998"/>
        <v>37</v>
      </c>
      <c r="GG41" s="461">
        <v>1</v>
      </c>
      <c r="GH41" s="444">
        <v>1</v>
      </c>
      <c r="GI41" s="462">
        <v>4</v>
      </c>
      <c r="GJ41" s="462">
        <v>4</v>
      </c>
      <c r="GK41" s="327">
        <f t="shared" si="999"/>
        <v>5</v>
      </c>
      <c r="GL41" s="327">
        <f t="shared" si="999"/>
        <v>5</v>
      </c>
      <c r="GM41" s="533">
        <v>68</v>
      </c>
      <c r="GN41" s="519">
        <v>29</v>
      </c>
      <c r="GO41" s="519">
        <v>98</v>
      </c>
      <c r="GP41" s="519">
        <v>129</v>
      </c>
      <c r="GQ41" s="504">
        <v>141</v>
      </c>
      <c r="GR41" s="504">
        <v>132</v>
      </c>
      <c r="GS41" s="504">
        <v>17</v>
      </c>
      <c r="GT41" s="504">
        <v>220</v>
      </c>
      <c r="GU41" s="504">
        <v>240</v>
      </c>
      <c r="GV41" s="533">
        <v>0</v>
      </c>
      <c r="GW41" s="504"/>
      <c r="GX41" s="504"/>
      <c r="GY41" s="504"/>
      <c r="GZ41" s="504">
        <v>1</v>
      </c>
      <c r="HA41" s="504">
        <v>0</v>
      </c>
      <c r="HB41" s="504"/>
      <c r="HC41" s="504">
        <v>3</v>
      </c>
      <c r="HD41" s="504">
        <v>1</v>
      </c>
      <c r="HE41" s="534">
        <f t="shared" si="1000"/>
        <v>68</v>
      </c>
      <c r="HF41" s="522">
        <f t="shared" si="1001"/>
        <v>29</v>
      </c>
      <c r="HG41" s="522">
        <f t="shared" si="1002"/>
        <v>98</v>
      </c>
      <c r="HH41" s="522">
        <f t="shared" si="1003"/>
        <v>129</v>
      </c>
      <c r="HI41" s="522">
        <f t="shared" si="1004"/>
        <v>142</v>
      </c>
      <c r="HJ41" s="522">
        <f t="shared" si="1005"/>
        <v>132</v>
      </c>
      <c r="HK41" s="522">
        <f t="shared" si="1006"/>
        <v>17</v>
      </c>
      <c r="HL41" s="522">
        <f t="shared" si="1007"/>
        <v>223</v>
      </c>
      <c r="HM41" s="522">
        <f t="shared" si="1008"/>
        <v>241</v>
      </c>
      <c r="HN41" s="534">
        <f t="shared" si="1009"/>
        <v>592</v>
      </c>
      <c r="HO41" s="523">
        <f t="shared" si="1010"/>
        <v>638</v>
      </c>
      <c r="HP41" s="523">
        <f t="shared" si="1011"/>
        <v>573</v>
      </c>
      <c r="HQ41" s="523">
        <f t="shared" si="1012"/>
        <v>641</v>
      </c>
      <c r="HR41" s="535">
        <f t="shared" si="1013"/>
        <v>789</v>
      </c>
      <c r="HS41" s="535">
        <f t="shared" si="1014"/>
        <v>498</v>
      </c>
      <c r="HT41" s="535">
        <f t="shared" si="1015"/>
        <v>270</v>
      </c>
      <c r="HU41" s="535">
        <f t="shared" si="1016"/>
        <v>866</v>
      </c>
      <c r="HV41" s="535">
        <f t="shared" si="1017"/>
        <v>793</v>
      </c>
      <c r="HW41" s="534">
        <f t="shared" si="1018"/>
        <v>68</v>
      </c>
      <c r="HX41" s="522">
        <f t="shared" si="1019"/>
        <v>131</v>
      </c>
      <c r="HY41" s="522">
        <f t="shared" si="1020"/>
        <v>163</v>
      </c>
      <c r="HZ41" s="522">
        <f t="shared" si="1021"/>
        <v>230</v>
      </c>
      <c r="IA41" s="522">
        <f t="shared" si="1022"/>
        <v>200</v>
      </c>
      <c r="IB41" s="522">
        <f t="shared" si="1023"/>
        <v>115</v>
      </c>
      <c r="IC41" s="522">
        <f t="shared" si="1024"/>
        <v>108</v>
      </c>
      <c r="ID41" s="522">
        <f t="shared" si="421"/>
        <v>207</v>
      </c>
      <c r="IE41" s="522">
        <f t="shared" si="421"/>
        <v>166</v>
      </c>
      <c r="IF41" s="534">
        <f t="shared" si="1025"/>
        <v>660</v>
      </c>
      <c r="IG41" s="522">
        <f t="shared" si="1026"/>
        <v>769</v>
      </c>
      <c r="IH41" s="522">
        <f t="shared" si="1027"/>
        <v>736</v>
      </c>
      <c r="II41" s="522">
        <f t="shared" si="1028"/>
        <v>871</v>
      </c>
      <c r="IJ41" s="522">
        <f t="shared" si="1029"/>
        <v>989</v>
      </c>
      <c r="IK41" s="522">
        <f t="shared" si="1030"/>
        <v>613</v>
      </c>
      <c r="IL41" s="522">
        <f t="shared" si="1031"/>
        <v>378</v>
      </c>
      <c r="IM41" s="522">
        <f t="shared" si="760"/>
        <v>1073</v>
      </c>
      <c r="IN41" s="522">
        <f t="shared" si="760"/>
        <v>959</v>
      </c>
      <c r="IO41" s="533">
        <v>478</v>
      </c>
      <c r="IP41" s="519">
        <v>542</v>
      </c>
      <c r="IQ41" s="519">
        <v>461</v>
      </c>
      <c r="IR41" s="519">
        <v>493</v>
      </c>
      <c r="IS41" s="504">
        <v>681</v>
      </c>
      <c r="IT41" s="504">
        <v>421</v>
      </c>
      <c r="IU41" s="504">
        <v>221</v>
      </c>
      <c r="IV41" s="504">
        <v>739</v>
      </c>
      <c r="IW41" s="504">
        <v>694</v>
      </c>
      <c r="IX41" s="533">
        <v>21</v>
      </c>
      <c r="IY41" s="504">
        <v>37</v>
      </c>
      <c r="IZ41" s="504">
        <v>40</v>
      </c>
      <c r="JA41" s="504">
        <v>81</v>
      </c>
      <c r="JB41" s="504">
        <v>127</v>
      </c>
      <c r="JC41" s="504">
        <v>22</v>
      </c>
      <c r="JD41" s="504">
        <v>27</v>
      </c>
      <c r="JE41" s="504">
        <v>55</v>
      </c>
      <c r="JF41" s="504">
        <v>64</v>
      </c>
      <c r="JG41" s="534">
        <f t="shared" si="1032"/>
        <v>499</v>
      </c>
      <c r="JH41" s="522">
        <f t="shared" si="1033"/>
        <v>579</v>
      </c>
      <c r="JI41" s="522">
        <f t="shared" si="1034"/>
        <v>501</v>
      </c>
      <c r="JJ41" s="522">
        <f t="shared" si="1035"/>
        <v>574</v>
      </c>
      <c r="JK41" s="522">
        <f t="shared" si="1036"/>
        <v>808</v>
      </c>
      <c r="JL41" s="522">
        <f t="shared" si="1037"/>
        <v>443</v>
      </c>
      <c r="JM41" s="522">
        <f t="shared" si="1038"/>
        <v>248</v>
      </c>
      <c r="JN41" s="522">
        <f t="shared" si="1039"/>
        <v>794</v>
      </c>
      <c r="JO41" s="522">
        <f t="shared" si="1039"/>
        <v>758</v>
      </c>
      <c r="JP41" s="533">
        <v>114</v>
      </c>
      <c r="JQ41" s="519">
        <v>96</v>
      </c>
      <c r="JR41" s="519">
        <v>112</v>
      </c>
      <c r="JS41" s="519">
        <v>148</v>
      </c>
      <c r="JT41" s="504">
        <v>108</v>
      </c>
      <c r="JU41" s="504">
        <v>77</v>
      </c>
      <c r="JV41" s="504">
        <v>49</v>
      </c>
      <c r="JW41" s="504">
        <v>127</v>
      </c>
      <c r="JX41" s="504">
        <v>99</v>
      </c>
      <c r="JY41" s="533">
        <v>47</v>
      </c>
      <c r="JZ41" s="504">
        <v>94</v>
      </c>
      <c r="KA41" s="504">
        <v>123</v>
      </c>
      <c r="KB41" s="504">
        <v>149</v>
      </c>
      <c r="KC41" s="504">
        <v>73</v>
      </c>
      <c r="KD41" s="504">
        <v>93</v>
      </c>
      <c r="KE41" s="504">
        <v>81</v>
      </c>
      <c r="KF41" s="504">
        <v>152</v>
      </c>
      <c r="KG41" s="504">
        <v>102</v>
      </c>
      <c r="KH41" s="534">
        <f t="shared" si="1040"/>
        <v>161</v>
      </c>
      <c r="KI41" s="522">
        <f t="shared" si="1041"/>
        <v>190</v>
      </c>
      <c r="KJ41" s="522">
        <f t="shared" si="1042"/>
        <v>235</v>
      </c>
      <c r="KK41" s="522">
        <f t="shared" si="1043"/>
        <v>297</v>
      </c>
      <c r="KL41" s="522">
        <f t="shared" si="1044"/>
        <v>181</v>
      </c>
      <c r="KM41" s="522">
        <f t="shared" si="1045"/>
        <v>170</v>
      </c>
      <c r="KN41" s="522">
        <f t="shared" si="1046"/>
        <v>130</v>
      </c>
      <c r="KO41" s="522">
        <f t="shared" si="1047"/>
        <v>279</v>
      </c>
      <c r="KP41" s="522">
        <f t="shared" si="1047"/>
        <v>201</v>
      </c>
      <c r="KQ41" s="534">
        <f t="shared" si="1048"/>
        <v>745</v>
      </c>
      <c r="KR41" s="523">
        <f t="shared" si="1049"/>
        <v>819</v>
      </c>
      <c r="KS41" s="523">
        <f t="shared" si="1050"/>
        <v>776</v>
      </c>
      <c r="KT41" s="523">
        <f t="shared" si="1051"/>
        <v>774</v>
      </c>
      <c r="KU41" s="535">
        <f t="shared" si="1052"/>
        <v>891</v>
      </c>
      <c r="KV41" s="535">
        <f t="shared" si="1053"/>
        <v>663</v>
      </c>
      <c r="KW41" s="535">
        <f t="shared" si="1054"/>
        <v>256</v>
      </c>
      <c r="KX41" s="535">
        <f t="shared" si="1055"/>
        <v>1035</v>
      </c>
      <c r="KY41" s="535">
        <f t="shared" si="1056"/>
        <v>807</v>
      </c>
      <c r="KZ41" s="534">
        <f t="shared" si="1057"/>
        <v>567</v>
      </c>
      <c r="LA41" s="522">
        <f t="shared" si="1058"/>
        <v>542</v>
      </c>
      <c r="LB41" s="522">
        <f t="shared" si="1059"/>
        <v>252</v>
      </c>
      <c r="LC41" s="522">
        <f t="shared" si="1060"/>
        <v>406</v>
      </c>
      <c r="LD41" s="522">
        <f t="shared" si="1061"/>
        <v>523</v>
      </c>
      <c r="LE41" s="522">
        <f t="shared" si="1062"/>
        <v>512</v>
      </c>
      <c r="LF41" s="522">
        <f t="shared" si="1063"/>
        <v>243</v>
      </c>
      <c r="LG41" s="522">
        <f t="shared" si="423"/>
        <v>974</v>
      </c>
      <c r="LH41" s="522">
        <f t="shared" si="423"/>
        <v>1002</v>
      </c>
      <c r="LI41" s="534">
        <f t="shared" si="1064"/>
        <v>1312</v>
      </c>
      <c r="LJ41" s="522">
        <f t="shared" si="1065"/>
        <v>1361</v>
      </c>
      <c r="LK41" s="522">
        <f t="shared" si="1066"/>
        <v>1028</v>
      </c>
      <c r="LL41" s="522">
        <f t="shared" si="1067"/>
        <v>1180</v>
      </c>
      <c r="LM41" s="522">
        <f t="shared" si="1068"/>
        <v>1414</v>
      </c>
      <c r="LN41" s="522">
        <f t="shared" si="1069"/>
        <v>1175</v>
      </c>
      <c r="LO41" s="522">
        <f t="shared" si="1070"/>
        <v>499</v>
      </c>
      <c r="LP41" s="522">
        <f t="shared" si="1071"/>
        <v>2009</v>
      </c>
      <c r="LQ41" s="522">
        <f t="shared" si="1072"/>
        <v>1809</v>
      </c>
      <c r="LR41" s="533">
        <v>546</v>
      </c>
      <c r="LS41" s="519">
        <v>597</v>
      </c>
      <c r="LT41" s="519">
        <v>539</v>
      </c>
      <c r="LU41" s="519">
        <v>538</v>
      </c>
      <c r="LV41" s="504">
        <v>634</v>
      </c>
      <c r="LW41" s="504">
        <v>510</v>
      </c>
      <c r="LX41" s="504">
        <v>130</v>
      </c>
      <c r="LY41" s="504">
        <v>727</v>
      </c>
      <c r="LZ41" s="504">
        <v>593</v>
      </c>
      <c r="MA41" s="533">
        <v>411</v>
      </c>
      <c r="MB41" s="504">
        <v>421</v>
      </c>
      <c r="MC41" s="504">
        <v>247</v>
      </c>
      <c r="MD41" s="504">
        <v>210</v>
      </c>
      <c r="ME41" s="504">
        <v>379</v>
      </c>
      <c r="MF41" s="504">
        <v>445</v>
      </c>
      <c r="MG41" s="504">
        <v>175</v>
      </c>
      <c r="MH41" s="504">
        <v>802</v>
      </c>
      <c r="MI41" s="504">
        <v>796</v>
      </c>
      <c r="MJ41" s="534">
        <f t="shared" si="1073"/>
        <v>957</v>
      </c>
      <c r="MK41" s="522">
        <f t="shared" si="1074"/>
        <v>1018</v>
      </c>
      <c r="ML41" s="522">
        <f t="shared" si="1075"/>
        <v>786</v>
      </c>
      <c r="MM41" s="522">
        <f t="shared" si="1076"/>
        <v>748</v>
      </c>
      <c r="MN41" s="522">
        <f t="shared" si="1077"/>
        <v>1013</v>
      </c>
      <c r="MO41" s="522">
        <f t="shared" si="1078"/>
        <v>955</v>
      </c>
      <c r="MP41" s="522">
        <f t="shared" si="1079"/>
        <v>305</v>
      </c>
      <c r="MQ41" s="522">
        <f t="shared" si="1080"/>
        <v>1529</v>
      </c>
      <c r="MR41" s="522">
        <f t="shared" si="1080"/>
        <v>1389</v>
      </c>
      <c r="MS41" s="533">
        <v>30</v>
      </c>
      <c r="MT41" s="519">
        <v>33</v>
      </c>
      <c r="MU41" s="519">
        <v>39</v>
      </c>
      <c r="MV41" s="519">
        <v>35</v>
      </c>
      <c r="MW41" s="504">
        <v>22</v>
      </c>
      <c r="MX41" s="504">
        <v>0</v>
      </c>
      <c r="MY41" s="504">
        <v>31</v>
      </c>
      <c r="MZ41" s="504">
        <v>31</v>
      </c>
      <c r="NA41" s="504"/>
      <c r="NB41" s="533">
        <v>3</v>
      </c>
      <c r="NC41" s="504">
        <v>95</v>
      </c>
      <c r="ND41" s="504">
        <v>5</v>
      </c>
      <c r="NE41" s="504">
        <v>5</v>
      </c>
      <c r="NF41" s="504">
        <v>0</v>
      </c>
      <c r="NG41" s="504">
        <v>0</v>
      </c>
      <c r="NH41" s="504"/>
      <c r="NI41" s="504"/>
      <c r="NJ41" s="504"/>
      <c r="NK41" s="534">
        <f t="shared" si="1081"/>
        <v>33</v>
      </c>
      <c r="NL41" s="522">
        <f t="shared" si="1082"/>
        <v>128</v>
      </c>
      <c r="NM41" s="522">
        <f t="shared" si="1083"/>
        <v>44</v>
      </c>
      <c r="NN41" s="522">
        <f t="shared" si="1084"/>
        <v>40</v>
      </c>
      <c r="NO41" s="522">
        <f t="shared" si="1085"/>
        <v>22</v>
      </c>
      <c r="NP41" s="522">
        <f t="shared" si="1086"/>
        <v>0</v>
      </c>
      <c r="NQ41" s="522">
        <f t="shared" si="1087"/>
        <v>31</v>
      </c>
      <c r="NR41" s="522">
        <f t="shared" si="1088"/>
        <v>31</v>
      </c>
      <c r="NS41" s="522">
        <f t="shared" si="1088"/>
        <v>0</v>
      </c>
      <c r="NT41" s="533">
        <v>169</v>
      </c>
      <c r="NU41" s="519">
        <v>189</v>
      </c>
      <c r="NV41" s="519">
        <v>198</v>
      </c>
      <c r="NW41" s="519">
        <v>201</v>
      </c>
      <c r="NX41" s="504">
        <v>235</v>
      </c>
      <c r="NY41" s="504">
        <v>153</v>
      </c>
      <c r="NZ41" s="504">
        <v>95</v>
      </c>
      <c r="OA41" s="504">
        <v>277</v>
      </c>
      <c r="OB41" s="522">
        <v>214</v>
      </c>
      <c r="OC41" s="533">
        <v>153</v>
      </c>
      <c r="OD41" s="504">
        <v>26</v>
      </c>
      <c r="OE41" s="504"/>
      <c r="OF41" s="504">
        <v>191</v>
      </c>
      <c r="OG41" s="504">
        <v>144</v>
      </c>
      <c r="OH41" s="504">
        <v>67</v>
      </c>
      <c r="OI41" s="504">
        <v>68</v>
      </c>
      <c r="OJ41" s="504">
        <v>172</v>
      </c>
      <c r="OK41" s="522">
        <v>206</v>
      </c>
      <c r="OL41" s="534">
        <f t="shared" si="1089"/>
        <v>322</v>
      </c>
      <c r="OM41" s="522">
        <f t="shared" si="1090"/>
        <v>215</v>
      </c>
      <c r="ON41" s="522">
        <f t="shared" si="1091"/>
        <v>198</v>
      </c>
      <c r="OO41" s="522">
        <f t="shared" si="1092"/>
        <v>392</v>
      </c>
      <c r="OP41" s="522">
        <f t="shared" si="1093"/>
        <v>379</v>
      </c>
      <c r="OQ41" s="522">
        <f t="shared" si="1094"/>
        <v>220</v>
      </c>
      <c r="OR41" s="522">
        <f t="shared" si="1095"/>
        <v>163</v>
      </c>
      <c r="OS41" s="522">
        <f t="shared" si="1096"/>
        <v>449</v>
      </c>
      <c r="OT41" s="522">
        <f t="shared" si="1096"/>
        <v>420</v>
      </c>
    </row>
    <row r="42" spans="1:411" s="12" customFormat="1" x14ac:dyDescent="0.2">
      <c r="A42" s="11" t="s">
        <v>47</v>
      </c>
      <c r="B42" s="34">
        <f t="shared" si="913"/>
        <v>3427</v>
      </c>
      <c r="C42" s="34">
        <f t="shared" si="914"/>
        <v>4006</v>
      </c>
      <c r="D42" s="34">
        <f t="shared" si="915"/>
        <v>4157</v>
      </c>
      <c r="E42" s="34">
        <f t="shared" si="916"/>
        <v>4221</v>
      </c>
      <c r="F42" s="34">
        <f t="shared" si="917"/>
        <v>4576</v>
      </c>
      <c r="G42" s="34">
        <f t="shared" si="918"/>
        <v>4732</v>
      </c>
      <c r="H42" s="34">
        <f t="shared" si="919"/>
        <v>4983</v>
      </c>
      <c r="I42" s="34">
        <f t="shared" si="920"/>
        <v>4988</v>
      </c>
      <c r="J42" s="34">
        <f t="shared" si="921"/>
        <v>5078</v>
      </c>
      <c r="K42" s="34">
        <f t="shared" si="922"/>
        <v>4948</v>
      </c>
      <c r="L42" s="34">
        <f t="shared" si="923"/>
        <v>4995</v>
      </c>
      <c r="M42" s="35">
        <f t="shared" si="924"/>
        <v>904</v>
      </c>
      <c r="N42" s="29">
        <f t="shared" si="925"/>
        <v>1798</v>
      </c>
      <c r="O42" s="29">
        <f t="shared" si="926"/>
        <v>1756</v>
      </c>
      <c r="P42" s="29">
        <f t="shared" si="927"/>
        <v>1572</v>
      </c>
      <c r="Q42" s="29">
        <f t="shared" si="928"/>
        <v>2725</v>
      </c>
      <c r="R42" s="29">
        <f t="shared" si="929"/>
        <v>3491</v>
      </c>
      <c r="S42" s="29">
        <f t="shared" si="930"/>
        <v>3523</v>
      </c>
      <c r="T42" s="29">
        <f t="shared" si="931"/>
        <v>3562</v>
      </c>
      <c r="U42" s="29">
        <f t="shared" si="932"/>
        <v>4031</v>
      </c>
      <c r="V42" s="29">
        <f t="shared" si="933"/>
        <v>3878</v>
      </c>
      <c r="W42" s="29">
        <f t="shared" si="934"/>
        <v>5622</v>
      </c>
      <c r="X42" s="35">
        <f t="shared" si="935"/>
        <v>4331</v>
      </c>
      <c r="Y42" s="29">
        <f t="shared" si="936"/>
        <v>5804</v>
      </c>
      <c r="Z42" s="29">
        <f t="shared" si="937"/>
        <v>5913</v>
      </c>
      <c r="AA42" s="29">
        <f t="shared" si="938"/>
        <v>5793</v>
      </c>
      <c r="AB42" s="29">
        <f t="shared" si="939"/>
        <v>7301</v>
      </c>
      <c r="AC42" s="29">
        <f t="shared" si="940"/>
        <v>8223</v>
      </c>
      <c r="AD42" s="29">
        <f t="shared" si="941"/>
        <v>8506</v>
      </c>
      <c r="AE42" s="29">
        <f t="shared" si="942"/>
        <v>8550</v>
      </c>
      <c r="AF42" s="29">
        <f t="shared" si="943"/>
        <v>9109</v>
      </c>
      <c r="AG42" s="29">
        <f t="shared" si="944"/>
        <v>8826</v>
      </c>
      <c r="AH42" s="29">
        <f t="shared" si="945"/>
        <v>10617</v>
      </c>
      <c r="AI42" s="42">
        <v>1411</v>
      </c>
      <c r="AJ42" s="31">
        <v>1579</v>
      </c>
      <c r="AK42" s="31">
        <v>1616</v>
      </c>
      <c r="AL42" s="31">
        <v>1604</v>
      </c>
      <c r="AM42" s="32">
        <v>1707</v>
      </c>
      <c r="AN42" s="32">
        <v>1762</v>
      </c>
      <c r="AO42" s="32">
        <v>1824</v>
      </c>
      <c r="AP42" s="32">
        <v>1808</v>
      </c>
      <c r="AQ42" s="32">
        <v>1833</v>
      </c>
      <c r="AR42" s="32">
        <v>1792</v>
      </c>
      <c r="AS42" s="32">
        <v>1769</v>
      </c>
      <c r="AT42" s="42">
        <v>490</v>
      </c>
      <c r="AU42" s="32">
        <v>1268</v>
      </c>
      <c r="AV42" s="32">
        <v>1058</v>
      </c>
      <c r="AW42" s="32">
        <v>920</v>
      </c>
      <c r="AX42" s="32">
        <v>1481</v>
      </c>
      <c r="AY42" s="32">
        <v>2105</v>
      </c>
      <c r="AZ42" s="32">
        <v>2262</v>
      </c>
      <c r="BA42" s="32">
        <v>2470</v>
      </c>
      <c r="BB42" s="32">
        <v>2829</v>
      </c>
      <c r="BC42" s="32">
        <v>2470</v>
      </c>
      <c r="BD42" s="32">
        <v>4123</v>
      </c>
      <c r="BE42" s="33">
        <f t="shared" si="946"/>
        <v>1909</v>
      </c>
      <c r="BF42" s="30">
        <f t="shared" si="947"/>
        <v>2856</v>
      </c>
      <c r="BG42" s="30">
        <f t="shared" si="948"/>
        <v>2701</v>
      </c>
      <c r="BH42" s="30">
        <f t="shared" si="949"/>
        <v>2542</v>
      </c>
      <c r="BI42" s="30">
        <f t="shared" si="950"/>
        <v>3210</v>
      </c>
      <c r="BJ42" s="30">
        <f t="shared" si="951"/>
        <v>3877</v>
      </c>
      <c r="BK42" s="30">
        <f t="shared" si="952"/>
        <v>4086</v>
      </c>
      <c r="BL42" s="30">
        <f t="shared" si="953"/>
        <v>4278</v>
      </c>
      <c r="BM42" s="30">
        <f t="shared" si="954"/>
        <v>4662</v>
      </c>
      <c r="BN42" s="30">
        <f t="shared" si="955"/>
        <v>4268</v>
      </c>
      <c r="BO42" s="30">
        <f t="shared" si="955"/>
        <v>5898</v>
      </c>
      <c r="BP42" s="117">
        <f t="shared" si="956"/>
        <v>498</v>
      </c>
      <c r="BQ42" s="118">
        <f t="shared" si="957"/>
        <v>1277</v>
      </c>
      <c r="BR42" s="118">
        <f t="shared" si="958"/>
        <v>1085</v>
      </c>
      <c r="BS42" s="118">
        <f t="shared" si="959"/>
        <v>938</v>
      </c>
      <c r="BT42" s="118">
        <f t="shared" si="960"/>
        <v>1503</v>
      </c>
      <c r="BU42" s="118">
        <f t="shared" si="961"/>
        <v>2115</v>
      </c>
      <c r="BV42" s="118">
        <f t="shared" si="962"/>
        <v>2262</v>
      </c>
      <c r="BW42" s="118">
        <f t="shared" si="963"/>
        <v>2470</v>
      </c>
      <c r="BX42" s="118">
        <f t="shared" si="964"/>
        <v>2829</v>
      </c>
      <c r="BY42" s="118">
        <f t="shared" si="965"/>
        <v>2476</v>
      </c>
      <c r="BZ42" s="118">
        <f t="shared" si="966"/>
        <v>4129</v>
      </c>
      <c r="CA42" s="119">
        <f t="shared" si="967"/>
        <v>0.35294117647058826</v>
      </c>
      <c r="CB42" s="120">
        <f t="shared" si="968"/>
        <v>0.80873970867637746</v>
      </c>
      <c r="CC42" s="120">
        <f t="shared" si="969"/>
        <v>0.6714108910891089</v>
      </c>
      <c r="CD42" s="120">
        <f t="shared" si="970"/>
        <v>0.58478802992518708</v>
      </c>
      <c r="CE42" s="120">
        <f t="shared" si="971"/>
        <v>0.88049209138840068</v>
      </c>
      <c r="CF42" s="120">
        <f t="shared" si="972"/>
        <v>1.2003405221339387</v>
      </c>
      <c r="CG42" s="120">
        <f t="shared" si="973"/>
        <v>1.2401315789473684</v>
      </c>
      <c r="CH42" s="120">
        <f t="shared" si="974"/>
        <v>1.3661504424778761</v>
      </c>
      <c r="CI42" s="120">
        <f t="shared" si="975"/>
        <v>1.5433715220949265</v>
      </c>
      <c r="CJ42" s="120">
        <f t="shared" si="976"/>
        <v>1.3816964285714286</v>
      </c>
      <c r="CK42" s="120">
        <f t="shared" si="976"/>
        <v>2.3340870548332391</v>
      </c>
      <c r="CL42" s="70" t="s">
        <v>36</v>
      </c>
      <c r="CM42" s="39" t="s">
        <v>36</v>
      </c>
      <c r="CN42" s="39" t="s">
        <v>36</v>
      </c>
      <c r="CO42" s="39" t="s">
        <v>36</v>
      </c>
      <c r="CP42" s="14" t="s">
        <v>36</v>
      </c>
      <c r="CQ42" s="14" t="s">
        <v>36</v>
      </c>
      <c r="CR42" s="14" t="s">
        <v>36</v>
      </c>
      <c r="CS42" s="14" t="s">
        <v>36</v>
      </c>
      <c r="CT42" s="14" t="s">
        <v>36</v>
      </c>
      <c r="CU42" s="14" t="s">
        <v>36</v>
      </c>
      <c r="CV42" s="14" t="s">
        <v>36</v>
      </c>
      <c r="CW42" s="42">
        <v>8</v>
      </c>
      <c r="CX42" s="32">
        <v>9</v>
      </c>
      <c r="CY42" s="32">
        <v>27</v>
      </c>
      <c r="CZ42" s="32">
        <v>18</v>
      </c>
      <c r="DA42" s="32">
        <v>22</v>
      </c>
      <c r="DB42" s="32">
        <v>10</v>
      </c>
      <c r="DC42" s="32"/>
      <c r="DD42" s="32"/>
      <c r="DE42" s="30"/>
      <c r="DF42" s="444">
        <v>6</v>
      </c>
      <c r="DG42" s="444">
        <v>6</v>
      </c>
      <c r="DH42" s="33">
        <f t="shared" si="977"/>
        <v>8</v>
      </c>
      <c r="DI42" s="30">
        <f t="shared" si="978"/>
        <v>9</v>
      </c>
      <c r="DJ42" s="30">
        <f t="shared" si="979"/>
        <v>27</v>
      </c>
      <c r="DK42" s="30">
        <f t="shared" si="980"/>
        <v>18</v>
      </c>
      <c r="DL42" s="30">
        <f t="shared" si="981"/>
        <v>22</v>
      </c>
      <c r="DM42" s="30">
        <f t="shared" si="982"/>
        <v>10</v>
      </c>
      <c r="DN42" s="30">
        <f t="shared" si="983"/>
        <v>0</v>
      </c>
      <c r="DO42" s="30">
        <f t="shared" si="984"/>
        <v>0</v>
      </c>
      <c r="DP42" s="30">
        <f t="shared" si="985"/>
        <v>0</v>
      </c>
      <c r="DQ42" s="30">
        <f t="shared" si="986"/>
        <v>6</v>
      </c>
      <c r="DR42" s="30">
        <f t="shared" si="986"/>
        <v>6</v>
      </c>
      <c r="DS42" s="461">
        <v>36</v>
      </c>
      <c r="DT42" s="444">
        <v>41</v>
      </c>
      <c r="DU42" s="462">
        <v>21</v>
      </c>
      <c r="DV42" s="462">
        <v>19</v>
      </c>
      <c r="DW42" s="468">
        <f t="shared" si="987"/>
        <v>57</v>
      </c>
      <c r="DX42" s="468">
        <f t="shared" si="987"/>
        <v>60</v>
      </c>
      <c r="DY42" s="461">
        <v>503</v>
      </c>
      <c r="DZ42" s="444">
        <v>515</v>
      </c>
      <c r="EA42" s="462">
        <v>351</v>
      </c>
      <c r="EB42" s="462">
        <v>523</v>
      </c>
      <c r="EC42" s="468">
        <f t="shared" si="988"/>
        <v>854</v>
      </c>
      <c r="ED42" s="468">
        <f t="shared" si="988"/>
        <v>1038</v>
      </c>
      <c r="EE42" s="461">
        <v>507</v>
      </c>
      <c r="EF42" s="444">
        <v>515</v>
      </c>
      <c r="EG42" s="462">
        <v>6</v>
      </c>
      <c r="EH42" s="462">
        <v>2</v>
      </c>
      <c r="EI42" s="468">
        <f t="shared" si="989"/>
        <v>513</v>
      </c>
      <c r="EJ42" s="468">
        <f t="shared" si="989"/>
        <v>517</v>
      </c>
      <c r="EK42" s="461">
        <v>249</v>
      </c>
      <c r="EL42" s="444">
        <v>262</v>
      </c>
      <c r="EM42" s="462">
        <v>23</v>
      </c>
      <c r="EN42" s="462">
        <v>18</v>
      </c>
      <c r="EO42" s="468">
        <f t="shared" si="990"/>
        <v>272</v>
      </c>
      <c r="EP42" s="468">
        <f t="shared" si="990"/>
        <v>280</v>
      </c>
      <c r="EQ42" s="461">
        <v>219</v>
      </c>
      <c r="ER42" s="444">
        <v>209</v>
      </c>
      <c r="ES42" s="462">
        <v>16</v>
      </c>
      <c r="ET42" s="462">
        <v>13</v>
      </c>
      <c r="EU42" s="468">
        <f t="shared" si="991"/>
        <v>235</v>
      </c>
      <c r="EV42" s="468">
        <f t="shared" si="991"/>
        <v>222</v>
      </c>
      <c r="EW42" s="461">
        <v>317</v>
      </c>
      <c r="EX42" s="444">
        <v>360</v>
      </c>
      <c r="EY42" s="462">
        <v>129</v>
      </c>
      <c r="EZ42" s="462">
        <v>137</v>
      </c>
      <c r="FA42" s="468">
        <f t="shared" si="992"/>
        <v>446</v>
      </c>
      <c r="FB42" s="468">
        <f t="shared" si="992"/>
        <v>497</v>
      </c>
      <c r="FC42" s="461">
        <v>10</v>
      </c>
      <c r="FD42" s="444">
        <v>10</v>
      </c>
      <c r="FE42" s="462">
        <v>9</v>
      </c>
      <c r="FF42" s="462">
        <v>8</v>
      </c>
      <c r="FG42" s="468">
        <f t="shared" si="993"/>
        <v>19</v>
      </c>
      <c r="FH42" s="468">
        <f t="shared" si="994"/>
        <v>18</v>
      </c>
      <c r="FI42" s="461">
        <v>408</v>
      </c>
      <c r="FJ42" s="444">
        <v>412</v>
      </c>
      <c r="FK42" s="462">
        <v>329</v>
      </c>
      <c r="FL42" s="462">
        <v>338</v>
      </c>
      <c r="FM42" s="468">
        <f t="shared" si="995"/>
        <v>737</v>
      </c>
      <c r="FN42" s="468">
        <f t="shared" si="995"/>
        <v>750</v>
      </c>
      <c r="FO42" s="461">
        <v>42</v>
      </c>
      <c r="FP42" s="444">
        <v>44</v>
      </c>
      <c r="FQ42" s="462">
        <v>27</v>
      </c>
      <c r="FR42" s="462">
        <v>30</v>
      </c>
      <c r="FS42" s="468">
        <f t="shared" si="996"/>
        <v>69</v>
      </c>
      <c r="FT42" s="468">
        <f t="shared" si="996"/>
        <v>74</v>
      </c>
      <c r="FU42" s="461">
        <v>758</v>
      </c>
      <c r="FV42" s="444">
        <v>753</v>
      </c>
      <c r="FW42" s="462">
        <v>449</v>
      </c>
      <c r="FX42" s="462">
        <v>349</v>
      </c>
      <c r="FY42" s="468">
        <f t="shared" si="997"/>
        <v>1207</v>
      </c>
      <c r="FZ42" s="468">
        <f t="shared" si="997"/>
        <v>1102</v>
      </c>
      <c r="GA42" s="461">
        <v>82</v>
      </c>
      <c r="GB42" s="444">
        <v>80</v>
      </c>
      <c r="GC42" s="462">
        <v>10</v>
      </c>
      <c r="GD42" s="462">
        <v>16</v>
      </c>
      <c r="GE42" s="468">
        <f t="shared" si="998"/>
        <v>92</v>
      </c>
      <c r="GF42" s="468">
        <f t="shared" si="998"/>
        <v>96</v>
      </c>
      <c r="GG42" s="461">
        <v>25</v>
      </c>
      <c r="GH42" s="444">
        <v>25</v>
      </c>
      <c r="GI42" s="462">
        <v>32</v>
      </c>
      <c r="GJ42" s="462">
        <v>40</v>
      </c>
      <c r="GK42" s="327">
        <f t="shared" si="999"/>
        <v>57</v>
      </c>
      <c r="GL42" s="327">
        <f t="shared" si="999"/>
        <v>65</v>
      </c>
      <c r="GM42" s="533">
        <v>263</v>
      </c>
      <c r="GN42" s="519">
        <v>348</v>
      </c>
      <c r="GO42" s="519">
        <v>377</v>
      </c>
      <c r="GP42" s="519">
        <v>342</v>
      </c>
      <c r="GQ42" s="504">
        <v>280</v>
      </c>
      <c r="GR42" s="504">
        <v>279</v>
      </c>
      <c r="GS42" s="504">
        <v>315</v>
      </c>
      <c r="GT42" s="504">
        <v>334</v>
      </c>
      <c r="GU42" s="504">
        <v>267</v>
      </c>
      <c r="GV42" s="533">
        <v>13</v>
      </c>
      <c r="GW42" s="504">
        <v>10</v>
      </c>
      <c r="GX42" s="504">
        <v>12</v>
      </c>
      <c r="GY42" s="504">
        <v>2</v>
      </c>
      <c r="GZ42" s="504">
        <v>2</v>
      </c>
      <c r="HA42" s="504">
        <v>1</v>
      </c>
      <c r="HB42" s="504">
        <v>1</v>
      </c>
      <c r="HC42" s="504">
        <v>1</v>
      </c>
      <c r="HD42" s="504">
        <v>2</v>
      </c>
      <c r="HE42" s="534">
        <f t="shared" si="1000"/>
        <v>276</v>
      </c>
      <c r="HF42" s="522">
        <f t="shared" si="1001"/>
        <v>358</v>
      </c>
      <c r="HG42" s="522">
        <f t="shared" si="1002"/>
        <v>389</v>
      </c>
      <c r="HH42" s="522">
        <f t="shared" si="1003"/>
        <v>344</v>
      </c>
      <c r="HI42" s="522">
        <f t="shared" si="1004"/>
        <v>282</v>
      </c>
      <c r="HJ42" s="522">
        <f t="shared" si="1005"/>
        <v>280</v>
      </c>
      <c r="HK42" s="522">
        <f t="shared" si="1006"/>
        <v>316</v>
      </c>
      <c r="HL42" s="522">
        <f t="shared" si="1007"/>
        <v>335</v>
      </c>
      <c r="HM42" s="522">
        <f t="shared" si="1008"/>
        <v>269</v>
      </c>
      <c r="HN42" s="534">
        <f t="shared" si="1009"/>
        <v>761</v>
      </c>
      <c r="HO42" s="523">
        <f t="shared" si="1010"/>
        <v>948</v>
      </c>
      <c r="HP42" s="523">
        <f t="shared" si="1011"/>
        <v>964</v>
      </c>
      <c r="HQ42" s="523">
        <f t="shared" si="1012"/>
        <v>1103</v>
      </c>
      <c r="HR42" s="535">
        <f t="shared" si="1013"/>
        <v>1393</v>
      </c>
      <c r="HS42" s="535">
        <f t="shared" si="1014"/>
        <v>1472</v>
      </c>
      <c r="HT42" s="535">
        <f t="shared" si="1015"/>
        <v>1602</v>
      </c>
      <c r="HU42" s="535">
        <f t="shared" si="1016"/>
        <v>1631</v>
      </c>
      <c r="HV42" s="535">
        <f t="shared" si="1017"/>
        <v>1739</v>
      </c>
      <c r="HW42" s="534">
        <f t="shared" si="1018"/>
        <v>148</v>
      </c>
      <c r="HX42" s="522">
        <f t="shared" si="1019"/>
        <v>168</v>
      </c>
      <c r="HY42" s="522">
        <f t="shared" si="1020"/>
        <v>310</v>
      </c>
      <c r="HZ42" s="522">
        <f t="shared" si="1021"/>
        <v>304</v>
      </c>
      <c r="IA42" s="522">
        <f t="shared" si="1022"/>
        <v>670</v>
      </c>
      <c r="IB42" s="522">
        <f t="shared" si="1023"/>
        <v>752</v>
      </c>
      <c r="IC42" s="522">
        <f t="shared" si="1024"/>
        <v>553</v>
      </c>
      <c r="ID42" s="522">
        <f t="shared" si="421"/>
        <v>501</v>
      </c>
      <c r="IE42" s="522">
        <f t="shared" si="421"/>
        <v>537</v>
      </c>
      <c r="IF42" s="534">
        <f t="shared" si="1025"/>
        <v>909</v>
      </c>
      <c r="IG42" s="522">
        <f t="shared" si="1026"/>
        <v>1116</v>
      </c>
      <c r="IH42" s="522">
        <f t="shared" si="1027"/>
        <v>1274</v>
      </c>
      <c r="II42" s="522">
        <f t="shared" si="1028"/>
        <v>1407</v>
      </c>
      <c r="IJ42" s="522">
        <f t="shared" si="1029"/>
        <v>2063</v>
      </c>
      <c r="IK42" s="522">
        <f t="shared" si="1030"/>
        <v>2224</v>
      </c>
      <c r="IL42" s="522">
        <f t="shared" si="1031"/>
        <v>2155</v>
      </c>
      <c r="IM42" s="522">
        <f t="shared" si="760"/>
        <v>2132</v>
      </c>
      <c r="IN42" s="522">
        <f t="shared" si="760"/>
        <v>2276</v>
      </c>
      <c r="IO42" s="533">
        <v>624</v>
      </c>
      <c r="IP42" s="519">
        <v>770</v>
      </c>
      <c r="IQ42" s="519">
        <v>808</v>
      </c>
      <c r="IR42" s="519">
        <v>922</v>
      </c>
      <c r="IS42" s="504">
        <v>1162</v>
      </c>
      <c r="IT42" s="504">
        <v>1238</v>
      </c>
      <c r="IU42" s="504">
        <v>1345</v>
      </c>
      <c r="IV42" s="504">
        <v>1390</v>
      </c>
      <c r="IW42" s="504">
        <v>1572</v>
      </c>
      <c r="IX42" s="533">
        <v>120</v>
      </c>
      <c r="IY42" s="504">
        <v>134</v>
      </c>
      <c r="IZ42" s="504">
        <v>282</v>
      </c>
      <c r="JA42" s="504">
        <v>222</v>
      </c>
      <c r="JB42" s="504">
        <v>579</v>
      </c>
      <c r="JC42" s="504">
        <v>675</v>
      </c>
      <c r="JD42" s="504">
        <v>476</v>
      </c>
      <c r="JE42" s="504">
        <v>418</v>
      </c>
      <c r="JF42" s="504">
        <v>459</v>
      </c>
      <c r="JG42" s="534">
        <f t="shared" si="1032"/>
        <v>744</v>
      </c>
      <c r="JH42" s="522">
        <f t="shared" si="1033"/>
        <v>904</v>
      </c>
      <c r="JI42" s="522">
        <f t="shared" si="1034"/>
        <v>1090</v>
      </c>
      <c r="JJ42" s="522">
        <f t="shared" si="1035"/>
        <v>1144</v>
      </c>
      <c r="JK42" s="522">
        <f t="shared" si="1036"/>
        <v>1741</v>
      </c>
      <c r="JL42" s="522">
        <f t="shared" si="1037"/>
        <v>1913</v>
      </c>
      <c r="JM42" s="522">
        <f t="shared" si="1038"/>
        <v>1821</v>
      </c>
      <c r="JN42" s="522">
        <f t="shared" si="1039"/>
        <v>1808</v>
      </c>
      <c r="JO42" s="522">
        <f t="shared" si="1039"/>
        <v>2031</v>
      </c>
      <c r="JP42" s="533">
        <v>137</v>
      </c>
      <c r="JQ42" s="519">
        <v>178</v>
      </c>
      <c r="JR42" s="519">
        <v>156</v>
      </c>
      <c r="JS42" s="519">
        <v>181</v>
      </c>
      <c r="JT42" s="504">
        <v>231</v>
      </c>
      <c r="JU42" s="504">
        <v>234</v>
      </c>
      <c r="JV42" s="504">
        <v>257</v>
      </c>
      <c r="JW42" s="504">
        <v>241</v>
      </c>
      <c r="JX42" s="504">
        <v>167</v>
      </c>
      <c r="JY42" s="533">
        <v>28</v>
      </c>
      <c r="JZ42" s="504">
        <v>34</v>
      </c>
      <c r="KA42" s="504">
        <v>28</v>
      </c>
      <c r="KB42" s="504">
        <v>82</v>
      </c>
      <c r="KC42" s="504">
        <v>91</v>
      </c>
      <c r="KD42" s="504">
        <v>77</v>
      </c>
      <c r="KE42" s="504">
        <v>77</v>
      </c>
      <c r="KF42" s="504">
        <v>83</v>
      </c>
      <c r="KG42" s="504">
        <v>78</v>
      </c>
      <c r="KH42" s="534">
        <f t="shared" si="1040"/>
        <v>165</v>
      </c>
      <c r="KI42" s="522">
        <f t="shared" si="1041"/>
        <v>212</v>
      </c>
      <c r="KJ42" s="522">
        <f t="shared" si="1042"/>
        <v>184</v>
      </c>
      <c r="KK42" s="522">
        <f t="shared" si="1043"/>
        <v>263</v>
      </c>
      <c r="KL42" s="522">
        <f t="shared" si="1044"/>
        <v>322</v>
      </c>
      <c r="KM42" s="522">
        <f t="shared" si="1045"/>
        <v>311</v>
      </c>
      <c r="KN42" s="522">
        <f t="shared" si="1046"/>
        <v>334</v>
      </c>
      <c r="KO42" s="522">
        <f t="shared" si="1047"/>
        <v>324</v>
      </c>
      <c r="KP42" s="522">
        <f t="shared" si="1047"/>
        <v>245</v>
      </c>
      <c r="KQ42" s="534">
        <f t="shared" si="1048"/>
        <v>992</v>
      </c>
      <c r="KR42" s="523">
        <f t="shared" si="1049"/>
        <v>1131</v>
      </c>
      <c r="KS42" s="523">
        <f t="shared" si="1050"/>
        <v>1200</v>
      </c>
      <c r="KT42" s="523">
        <f t="shared" si="1051"/>
        <v>1172</v>
      </c>
      <c r="KU42" s="535">
        <f t="shared" si="1052"/>
        <v>1196</v>
      </c>
      <c r="KV42" s="535">
        <f t="shared" si="1053"/>
        <v>1219</v>
      </c>
      <c r="KW42" s="535">
        <f t="shared" si="1054"/>
        <v>1242</v>
      </c>
      <c r="KX42" s="535">
        <f t="shared" si="1055"/>
        <v>1215</v>
      </c>
      <c r="KY42" s="535">
        <f t="shared" si="1056"/>
        <v>1239</v>
      </c>
      <c r="KZ42" s="534">
        <f t="shared" si="1057"/>
        <v>245</v>
      </c>
      <c r="LA42" s="522">
        <f t="shared" si="1058"/>
        <v>343</v>
      </c>
      <c r="LB42" s="522">
        <f t="shared" si="1059"/>
        <v>349</v>
      </c>
      <c r="LC42" s="522">
        <f t="shared" si="1060"/>
        <v>328</v>
      </c>
      <c r="LD42" s="522">
        <f t="shared" si="1061"/>
        <v>550</v>
      </c>
      <c r="LE42" s="522">
        <f t="shared" si="1062"/>
        <v>623</v>
      </c>
      <c r="LF42" s="522">
        <f t="shared" si="1063"/>
        <v>707</v>
      </c>
      <c r="LG42" s="522">
        <f t="shared" si="423"/>
        <v>590</v>
      </c>
      <c r="LH42" s="522">
        <f t="shared" si="423"/>
        <v>663</v>
      </c>
      <c r="LI42" s="534">
        <f t="shared" si="1064"/>
        <v>1237</v>
      </c>
      <c r="LJ42" s="522">
        <f t="shared" si="1065"/>
        <v>1474</v>
      </c>
      <c r="LK42" s="522">
        <f t="shared" si="1066"/>
        <v>1549</v>
      </c>
      <c r="LL42" s="522">
        <f t="shared" si="1067"/>
        <v>1500</v>
      </c>
      <c r="LM42" s="522">
        <f t="shared" si="1068"/>
        <v>1746</v>
      </c>
      <c r="LN42" s="522">
        <f t="shared" si="1069"/>
        <v>1842</v>
      </c>
      <c r="LO42" s="522">
        <f t="shared" si="1070"/>
        <v>1949</v>
      </c>
      <c r="LP42" s="522">
        <f t="shared" si="1071"/>
        <v>1805</v>
      </c>
      <c r="LQ42" s="522">
        <f t="shared" si="1072"/>
        <v>1902</v>
      </c>
      <c r="LR42" s="533">
        <v>724</v>
      </c>
      <c r="LS42" s="519">
        <v>839</v>
      </c>
      <c r="LT42" s="519">
        <v>844</v>
      </c>
      <c r="LU42" s="519">
        <v>848</v>
      </c>
      <c r="LV42" s="504">
        <v>847</v>
      </c>
      <c r="LW42" s="504">
        <v>835</v>
      </c>
      <c r="LX42" s="504">
        <v>868</v>
      </c>
      <c r="LY42" s="504">
        <v>869</v>
      </c>
      <c r="LZ42" s="504">
        <v>825</v>
      </c>
      <c r="MA42" s="533">
        <v>152</v>
      </c>
      <c r="MB42" s="504">
        <v>200</v>
      </c>
      <c r="MC42" s="504">
        <v>196</v>
      </c>
      <c r="MD42" s="504">
        <v>211</v>
      </c>
      <c r="ME42" s="504">
        <v>346</v>
      </c>
      <c r="MF42" s="504">
        <v>388</v>
      </c>
      <c r="MG42" s="504">
        <v>386</v>
      </c>
      <c r="MH42" s="504">
        <v>340</v>
      </c>
      <c r="MI42" s="504">
        <v>411</v>
      </c>
      <c r="MJ42" s="534">
        <f t="shared" si="1073"/>
        <v>876</v>
      </c>
      <c r="MK42" s="522">
        <f t="shared" si="1074"/>
        <v>1039</v>
      </c>
      <c r="ML42" s="522">
        <f t="shared" si="1075"/>
        <v>1040</v>
      </c>
      <c r="MM42" s="522">
        <f t="shared" si="1076"/>
        <v>1059</v>
      </c>
      <c r="MN42" s="522">
        <f t="shared" si="1077"/>
        <v>1193</v>
      </c>
      <c r="MO42" s="522">
        <f t="shared" si="1078"/>
        <v>1223</v>
      </c>
      <c r="MP42" s="522">
        <f t="shared" si="1079"/>
        <v>1254</v>
      </c>
      <c r="MQ42" s="522">
        <f t="shared" si="1080"/>
        <v>1209</v>
      </c>
      <c r="MR42" s="522">
        <f t="shared" si="1080"/>
        <v>1236</v>
      </c>
      <c r="MS42" s="533">
        <v>37</v>
      </c>
      <c r="MT42" s="519">
        <v>42</v>
      </c>
      <c r="MU42" s="519">
        <v>67</v>
      </c>
      <c r="MV42" s="519">
        <v>52</v>
      </c>
      <c r="MW42" s="504">
        <v>27</v>
      </c>
      <c r="MX42" s="504">
        <v>30</v>
      </c>
      <c r="MY42" s="504">
        <v>25</v>
      </c>
      <c r="MZ42" s="504">
        <v>30</v>
      </c>
      <c r="NA42" s="504">
        <v>28</v>
      </c>
      <c r="NB42" s="533">
        <v>0</v>
      </c>
      <c r="NC42" s="504">
        <v>4</v>
      </c>
      <c r="ND42" s="504">
        <v>1</v>
      </c>
      <c r="NE42" s="504"/>
      <c r="NF42" s="504">
        <v>10</v>
      </c>
      <c r="NG42" s="504">
        <v>0</v>
      </c>
      <c r="NH42" s="504"/>
      <c r="NI42" s="504"/>
      <c r="NJ42" s="504"/>
      <c r="NK42" s="534">
        <f t="shared" si="1081"/>
        <v>37</v>
      </c>
      <c r="NL42" s="522">
        <f t="shared" si="1082"/>
        <v>46</v>
      </c>
      <c r="NM42" s="522">
        <f t="shared" si="1083"/>
        <v>68</v>
      </c>
      <c r="NN42" s="522">
        <f t="shared" si="1084"/>
        <v>52</v>
      </c>
      <c r="NO42" s="522">
        <f t="shared" si="1085"/>
        <v>37</v>
      </c>
      <c r="NP42" s="522">
        <f t="shared" si="1086"/>
        <v>30</v>
      </c>
      <c r="NQ42" s="522">
        <f t="shared" si="1087"/>
        <v>25</v>
      </c>
      <c r="NR42" s="522">
        <f t="shared" si="1088"/>
        <v>30</v>
      </c>
      <c r="NS42" s="522">
        <f t="shared" si="1088"/>
        <v>28</v>
      </c>
      <c r="NT42" s="533">
        <v>231</v>
      </c>
      <c r="NU42" s="519">
        <v>250</v>
      </c>
      <c r="NV42" s="519">
        <v>289</v>
      </c>
      <c r="NW42" s="519">
        <v>272</v>
      </c>
      <c r="NX42" s="504">
        <v>322</v>
      </c>
      <c r="NY42" s="504">
        <v>354</v>
      </c>
      <c r="NZ42" s="504">
        <v>349</v>
      </c>
      <c r="OA42" s="504">
        <v>316</v>
      </c>
      <c r="OB42" s="522">
        <v>386</v>
      </c>
      <c r="OC42" s="533">
        <v>93</v>
      </c>
      <c r="OD42" s="504">
        <v>139</v>
      </c>
      <c r="OE42" s="504">
        <v>152</v>
      </c>
      <c r="OF42" s="504">
        <v>117</v>
      </c>
      <c r="OG42" s="504">
        <v>194</v>
      </c>
      <c r="OH42" s="504">
        <v>235</v>
      </c>
      <c r="OI42" s="504">
        <v>321</v>
      </c>
      <c r="OJ42" s="504">
        <v>250</v>
      </c>
      <c r="OK42" s="522">
        <v>252</v>
      </c>
      <c r="OL42" s="534">
        <f t="shared" si="1089"/>
        <v>324</v>
      </c>
      <c r="OM42" s="522">
        <f t="shared" si="1090"/>
        <v>389</v>
      </c>
      <c r="ON42" s="522">
        <f t="shared" si="1091"/>
        <v>441</v>
      </c>
      <c r="OO42" s="522">
        <f t="shared" si="1092"/>
        <v>389</v>
      </c>
      <c r="OP42" s="522">
        <f t="shared" si="1093"/>
        <v>516</v>
      </c>
      <c r="OQ42" s="522">
        <f t="shared" si="1094"/>
        <v>589</v>
      </c>
      <c r="OR42" s="522">
        <f t="shared" si="1095"/>
        <v>670</v>
      </c>
      <c r="OS42" s="522">
        <f t="shared" si="1096"/>
        <v>566</v>
      </c>
      <c r="OT42" s="522">
        <f t="shared" si="1096"/>
        <v>638</v>
      </c>
    </row>
    <row r="43" spans="1:411" s="12" customFormat="1" x14ac:dyDescent="0.2">
      <c r="A43" s="11" t="s">
        <v>48</v>
      </c>
      <c r="B43" s="34">
        <f t="shared" si="913"/>
        <v>3134</v>
      </c>
      <c r="C43" s="34">
        <f t="shared" si="914"/>
        <v>3343</v>
      </c>
      <c r="D43" s="34">
        <f t="shared" si="915"/>
        <v>3657</v>
      </c>
      <c r="E43" s="34">
        <f t="shared" si="916"/>
        <v>3806</v>
      </c>
      <c r="F43" s="34">
        <f t="shared" si="917"/>
        <v>4428</v>
      </c>
      <c r="G43" s="34">
        <f t="shared" si="918"/>
        <v>4555</v>
      </c>
      <c r="H43" s="34">
        <f t="shared" si="919"/>
        <v>4653</v>
      </c>
      <c r="I43" s="34">
        <f t="shared" si="920"/>
        <v>5038</v>
      </c>
      <c r="J43" s="34">
        <f t="shared" si="921"/>
        <v>2580</v>
      </c>
      <c r="K43" s="34">
        <f t="shared" si="922"/>
        <v>3866</v>
      </c>
      <c r="L43" s="34">
        <f t="shared" si="923"/>
        <v>3823</v>
      </c>
      <c r="M43" s="35">
        <f t="shared" si="924"/>
        <v>2667</v>
      </c>
      <c r="N43" s="29">
        <f t="shared" si="925"/>
        <v>3928</v>
      </c>
      <c r="O43" s="29">
        <f t="shared" si="926"/>
        <v>4485</v>
      </c>
      <c r="P43" s="29">
        <f t="shared" si="927"/>
        <v>3757</v>
      </c>
      <c r="Q43" s="29">
        <f t="shared" si="928"/>
        <v>4383</v>
      </c>
      <c r="R43" s="29">
        <f t="shared" si="929"/>
        <v>4547</v>
      </c>
      <c r="S43" s="29">
        <f t="shared" si="930"/>
        <v>4587</v>
      </c>
      <c r="T43" s="29">
        <f t="shared" si="931"/>
        <v>5007</v>
      </c>
      <c r="U43" s="29">
        <f t="shared" si="932"/>
        <v>2378</v>
      </c>
      <c r="V43" s="29">
        <f t="shared" si="933"/>
        <v>5053</v>
      </c>
      <c r="W43" s="29">
        <f t="shared" si="934"/>
        <v>3649</v>
      </c>
      <c r="X43" s="35">
        <f t="shared" si="935"/>
        <v>5801</v>
      </c>
      <c r="Y43" s="29">
        <f t="shared" si="936"/>
        <v>7271</v>
      </c>
      <c r="Z43" s="29">
        <f t="shared" si="937"/>
        <v>8142</v>
      </c>
      <c r="AA43" s="29">
        <f t="shared" si="938"/>
        <v>7563</v>
      </c>
      <c r="AB43" s="29">
        <f t="shared" si="939"/>
        <v>8811</v>
      </c>
      <c r="AC43" s="29">
        <f t="shared" si="940"/>
        <v>9102</v>
      </c>
      <c r="AD43" s="29">
        <f t="shared" si="941"/>
        <v>9240</v>
      </c>
      <c r="AE43" s="29">
        <f t="shared" si="942"/>
        <v>10045</v>
      </c>
      <c r="AF43" s="29">
        <f t="shared" si="943"/>
        <v>4958</v>
      </c>
      <c r="AG43" s="29">
        <f t="shared" si="944"/>
        <v>8919</v>
      </c>
      <c r="AH43" s="29">
        <f t="shared" si="945"/>
        <v>7472</v>
      </c>
      <c r="AI43" s="42">
        <v>1292</v>
      </c>
      <c r="AJ43" s="31">
        <v>1332</v>
      </c>
      <c r="AK43" s="31">
        <v>1431</v>
      </c>
      <c r="AL43" s="31">
        <v>1430</v>
      </c>
      <c r="AM43" s="32">
        <v>1581</v>
      </c>
      <c r="AN43" s="32">
        <v>1563</v>
      </c>
      <c r="AO43" s="32">
        <v>1610</v>
      </c>
      <c r="AP43" s="32">
        <v>1715</v>
      </c>
      <c r="AQ43" s="32">
        <v>809</v>
      </c>
      <c r="AR43" s="32">
        <v>1260</v>
      </c>
      <c r="AS43" s="32">
        <v>1257</v>
      </c>
      <c r="AT43" s="42">
        <v>1721</v>
      </c>
      <c r="AU43" s="32">
        <v>2642</v>
      </c>
      <c r="AV43" s="32">
        <v>2887</v>
      </c>
      <c r="AW43" s="32">
        <v>2664</v>
      </c>
      <c r="AX43" s="32">
        <v>3101</v>
      </c>
      <c r="AY43" s="32">
        <v>3113</v>
      </c>
      <c r="AZ43" s="32">
        <v>3040</v>
      </c>
      <c r="BA43" s="32">
        <v>3404</v>
      </c>
      <c r="BB43" s="32">
        <v>1856</v>
      </c>
      <c r="BC43" s="32">
        <v>3404</v>
      </c>
      <c r="BD43" s="32">
        <v>2234</v>
      </c>
      <c r="BE43" s="33">
        <f t="shared" si="946"/>
        <v>3013</v>
      </c>
      <c r="BF43" s="30">
        <f t="shared" si="947"/>
        <v>4015</v>
      </c>
      <c r="BG43" s="30">
        <f t="shared" si="948"/>
        <v>4427</v>
      </c>
      <c r="BH43" s="30">
        <f t="shared" si="949"/>
        <v>4101</v>
      </c>
      <c r="BI43" s="30">
        <f t="shared" si="950"/>
        <v>4683</v>
      </c>
      <c r="BJ43" s="30">
        <f t="shared" si="951"/>
        <v>4684</v>
      </c>
      <c r="BK43" s="30">
        <f t="shared" si="952"/>
        <v>4650</v>
      </c>
      <c r="BL43" s="30">
        <f t="shared" si="953"/>
        <v>5119</v>
      </c>
      <c r="BM43" s="30">
        <f t="shared" si="954"/>
        <v>2665</v>
      </c>
      <c r="BN43" s="30">
        <f t="shared" si="955"/>
        <v>4664</v>
      </c>
      <c r="BO43" s="30">
        <f t="shared" si="955"/>
        <v>3491</v>
      </c>
      <c r="BP43" s="117">
        <f t="shared" si="956"/>
        <v>1721</v>
      </c>
      <c r="BQ43" s="118">
        <f t="shared" si="957"/>
        <v>2683</v>
      </c>
      <c r="BR43" s="118">
        <f t="shared" si="958"/>
        <v>2996</v>
      </c>
      <c r="BS43" s="118">
        <f t="shared" si="959"/>
        <v>2671</v>
      </c>
      <c r="BT43" s="118">
        <f t="shared" si="960"/>
        <v>3102</v>
      </c>
      <c r="BU43" s="118">
        <f t="shared" si="961"/>
        <v>3121</v>
      </c>
      <c r="BV43" s="118">
        <f t="shared" si="962"/>
        <v>3040</v>
      </c>
      <c r="BW43" s="118">
        <f t="shared" si="963"/>
        <v>3404</v>
      </c>
      <c r="BX43" s="118">
        <f t="shared" si="964"/>
        <v>1856</v>
      </c>
      <c r="BY43" s="118">
        <f t="shared" si="965"/>
        <v>3404</v>
      </c>
      <c r="BZ43" s="118">
        <f t="shared" si="966"/>
        <v>2234</v>
      </c>
      <c r="CA43" s="119">
        <f t="shared" si="967"/>
        <v>1.3320433436532508</v>
      </c>
      <c r="CB43" s="120">
        <f t="shared" si="968"/>
        <v>2.0142642642642641</v>
      </c>
      <c r="CC43" s="120">
        <f t="shared" si="969"/>
        <v>2.0936408106219426</v>
      </c>
      <c r="CD43" s="120">
        <f t="shared" si="970"/>
        <v>1.8678321678321679</v>
      </c>
      <c r="CE43" s="120">
        <f t="shared" si="971"/>
        <v>1.9620493358633777</v>
      </c>
      <c r="CF43" s="120">
        <f t="shared" si="972"/>
        <v>1.9968010236724247</v>
      </c>
      <c r="CG43" s="120">
        <f t="shared" si="973"/>
        <v>1.8881987577639752</v>
      </c>
      <c r="CH43" s="120">
        <f t="shared" si="974"/>
        <v>1.9848396501457726</v>
      </c>
      <c r="CI43" s="120">
        <f t="shared" si="975"/>
        <v>2.2941903584672434</v>
      </c>
      <c r="CJ43" s="120">
        <f t="shared" si="976"/>
        <v>2.7015873015873018</v>
      </c>
      <c r="CK43" s="120">
        <f t="shared" si="976"/>
        <v>1.7772474144789181</v>
      </c>
      <c r="CL43" s="70" t="s">
        <v>36</v>
      </c>
      <c r="CM43" s="39" t="s">
        <v>36</v>
      </c>
      <c r="CN43" s="39" t="s">
        <v>36</v>
      </c>
      <c r="CO43" s="39" t="s">
        <v>36</v>
      </c>
      <c r="CP43" s="14" t="s">
        <v>36</v>
      </c>
      <c r="CQ43" s="14" t="s">
        <v>36</v>
      </c>
      <c r="CR43" s="14" t="s">
        <v>36</v>
      </c>
      <c r="CS43" s="14" t="s">
        <v>36</v>
      </c>
      <c r="CT43" s="14" t="s">
        <v>36</v>
      </c>
      <c r="CU43" s="14" t="s">
        <v>36</v>
      </c>
      <c r="CV43" s="14" t="s">
        <v>36</v>
      </c>
      <c r="CW43" s="42">
        <v>0</v>
      </c>
      <c r="CX43" s="32">
        <v>41</v>
      </c>
      <c r="CY43" s="32">
        <v>109</v>
      </c>
      <c r="CZ43" s="32">
        <v>7</v>
      </c>
      <c r="DA43" s="32">
        <v>1</v>
      </c>
      <c r="DB43" s="32">
        <v>8</v>
      </c>
      <c r="DC43" s="32"/>
      <c r="DD43" s="32"/>
      <c r="DE43" s="30"/>
      <c r="DF43" s="444"/>
      <c r="DG43" s="444"/>
      <c r="DH43" s="33">
        <f t="shared" si="977"/>
        <v>0</v>
      </c>
      <c r="DI43" s="30">
        <f t="shared" si="978"/>
        <v>41</v>
      </c>
      <c r="DJ43" s="30">
        <f t="shared" si="979"/>
        <v>109</v>
      </c>
      <c r="DK43" s="30">
        <f t="shared" si="980"/>
        <v>7</v>
      </c>
      <c r="DL43" s="30">
        <f t="shared" si="981"/>
        <v>1</v>
      </c>
      <c r="DM43" s="30">
        <f t="shared" si="982"/>
        <v>8</v>
      </c>
      <c r="DN43" s="30">
        <f t="shared" si="983"/>
        <v>0</v>
      </c>
      <c r="DO43" s="30">
        <f t="shared" si="984"/>
        <v>0</v>
      </c>
      <c r="DP43" s="30">
        <f t="shared" si="985"/>
        <v>0</v>
      </c>
      <c r="DQ43" s="30">
        <f t="shared" si="986"/>
        <v>0</v>
      </c>
      <c r="DR43" s="30">
        <f t="shared" si="986"/>
        <v>0</v>
      </c>
      <c r="DS43" s="461">
        <v>45</v>
      </c>
      <c r="DT43" s="444">
        <v>37</v>
      </c>
      <c r="DU43" s="462">
        <v>13</v>
      </c>
      <c r="DV43" s="462">
        <v>10</v>
      </c>
      <c r="DW43" s="468">
        <f t="shared" si="987"/>
        <v>58</v>
      </c>
      <c r="DX43" s="468">
        <f t="shared" si="987"/>
        <v>47</v>
      </c>
      <c r="DY43" s="461">
        <v>276</v>
      </c>
      <c r="DZ43" s="444">
        <v>279</v>
      </c>
      <c r="EA43" s="462">
        <v>464</v>
      </c>
      <c r="EB43" s="462">
        <v>331</v>
      </c>
      <c r="EC43" s="468">
        <f t="shared" si="988"/>
        <v>740</v>
      </c>
      <c r="ED43" s="468">
        <f t="shared" si="988"/>
        <v>610</v>
      </c>
      <c r="EE43" s="461">
        <v>454</v>
      </c>
      <c r="EF43" s="444">
        <v>462</v>
      </c>
      <c r="EG43" s="462">
        <v>7</v>
      </c>
      <c r="EH43" s="462">
        <v>3</v>
      </c>
      <c r="EI43" s="468">
        <f t="shared" si="989"/>
        <v>461</v>
      </c>
      <c r="EJ43" s="468">
        <f t="shared" si="989"/>
        <v>465</v>
      </c>
      <c r="EK43" s="461">
        <v>97</v>
      </c>
      <c r="EL43" s="444">
        <v>84</v>
      </c>
      <c r="EM43" s="462">
        <v>1</v>
      </c>
      <c r="EN43" s="462"/>
      <c r="EO43" s="468">
        <f t="shared" si="990"/>
        <v>98</v>
      </c>
      <c r="EP43" s="468">
        <f t="shared" si="990"/>
        <v>84</v>
      </c>
      <c r="EQ43" s="461">
        <v>179</v>
      </c>
      <c r="ER43" s="444">
        <v>173</v>
      </c>
      <c r="ES43" s="462">
        <v>27</v>
      </c>
      <c r="ET43" s="462">
        <v>19</v>
      </c>
      <c r="EU43" s="468">
        <f t="shared" si="991"/>
        <v>206</v>
      </c>
      <c r="EV43" s="468">
        <f t="shared" si="991"/>
        <v>192</v>
      </c>
      <c r="EW43" s="461">
        <v>255</v>
      </c>
      <c r="EX43" s="444">
        <v>311</v>
      </c>
      <c r="EY43" s="462">
        <v>161</v>
      </c>
      <c r="EZ43" s="462">
        <v>134</v>
      </c>
      <c r="FA43" s="468">
        <f t="shared" si="992"/>
        <v>416</v>
      </c>
      <c r="FB43" s="468">
        <f t="shared" si="992"/>
        <v>445</v>
      </c>
      <c r="FC43" s="461">
        <v>18</v>
      </c>
      <c r="FD43" s="444">
        <v>20</v>
      </c>
      <c r="FE43" s="462">
        <v>2</v>
      </c>
      <c r="FF43" s="462">
        <v>5</v>
      </c>
      <c r="FG43" s="468">
        <f t="shared" si="993"/>
        <v>20</v>
      </c>
      <c r="FH43" s="468">
        <f t="shared" si="994"/>
        <v>25</v>
      </c>
      <c r="FI43" s="461">
        <v>373</v>
      </c>
      <c r="FJ43" s="444">
        <v>411</v>
      </c>
      <c r="FK43" s="462">
        <v>268</v>
      </c>
      <c r="FL43" s="462">
        <v>218</v>
      </c>
      <c r="FM43" s="468">
        <f t="shared" si="995"/>
        <v>641</v>
      </c>
      <c r="FN43" s="468">
        <f t="shared" si="995"/>
        <v>629</v>
      </c>
      <c r="FO43" s="461">
        <v>20</v>
      </c>
      <c r="FP43" s="444">
        <v>14</v>
      </c>
      <c r="FQ43" s="462">
        <v>7</v>
      </c>
      <c r="FR43" s="462">
        <v>3</v>
      </c>
      <c r="FS43" s="468">
        <f t="shared" si="996"/>
        <v>27</v>
      </c>
      <c r="FT43" s="468">
        <f t="shared" si="996"/>
        <v>17</v>
      </c>
      <c r="FU43" s="461">
        <v>722</v>
      </c>
      <c r="FV43" s="444">
        <v>655</v>
      </c>
      <c r="FW43" s="462">
        <v>672</v>
      </c>
      <c r="FX43" s="462">
        <v>643</v>
      </c>
      <c r="FY43" s="468">
        <f t="shared" si="997"/>
        <v>1394</v>
      </c>
      <c r="FZ43" s="468">
        <f t="shared" si="997"/>
        <v>1298</v>
      </c>
      <c r="GA43" s="461">
        <v>155</v>
      </c>
      <c r="GB43" s="444">
        <v>111</v>
      </c>
      <c r="GC43" s="462">
        <v>7</v>
      </c>
      <c r="GD43" s="462">
        <v>32</v>
      </c>
      <c r="GE43" s="468">
        <f t="shared" si="998"/>
        <v>162</v>
      </c>
      <c r="GF43" s="468">
        <f t="shared" si="998"/>
        <v>143</v>
      </c>
      <c r="GG43" s="461">
        <v>12</v>
      </c>
      <c r="GH43" s="444">
        <v>9</v>
      </c>
      <c r="GI43" s="462">
        <v>20</v>
      </c>
      <c r="GJ43" s="462">
        <v>17</v>
      </c>
      <c r="GK43" s="327">
        <f t="shared" si="999"/>
        <v>32</v>
      </c>
      <c r="GL43" s="327">
        <f t="shared" si="999"/>
        <v>26</v>
      </c>
      <c r="GM43" s="533">
        <v>238</v>
      </c>
      <c r="GN43" s="519">
        <v>301</v>
      </c>
      <c r="GO43" s="519">
        <v>290</v>
      </c>
      <c r="GP43" s="519">
        <v>314</v>
      </c>
      <c r="GQ43" s="504">
        <v>425</v>
      </c>
      <c r="GR43" s="504">
        <v>466</v>
      </c>
      <c r="GS43" s="504">
        <v>447</v>
      </c>
      <c r="GT43" s="504">
        <v>496</v>
      </c>
      <c r="GU43" s="504">
        <v>201</v>
      </c>
      <c r="GV43" s="533">
        <v>3</v>
      </c>
      <c r="GW43" s="504">
        <v>20</v>
      </c>
      <c r="GX43" s="504">
        <v>5</v>
      </c>
      <c r="GY43" s="504">
        <v>8</v>
      </c>
      <c r="GZ43" s="504">
        <v>7</v>
      </c>
      <c r="HA43" s="504">
        <v>8</v>
      </c>
      <c r="HB43" s="504">
        <v>4</v>
      </c>
      <c r="HC43" s="504">
        <v>3</v>
      </c>
      <c r="HD43" s="504">
        <v>1</v>
      </c>
      <c r="HE43" s="534">
        <f t="shared" si="1000"/>
        <v>241</v>
      </c>
      <c r="HF43" s="522">
        <f t="shared" si="1001"/>
        <v>321</v>
      </c>
      <c r="HG43" s="522">
        <f t="shared" si="1002"/>
        <v>295</v>
      </c>
      <c r="HH43" s="522">
        <f t="shared" si="1003"/>
        <v>322</v>
      </c>
      <c r="HI43" s="522">
        <f t="shared" si="1004"/>
        <v>432</v>
      </c>
      <c r="HJ43" s="522">
        <f t="shared" si="1005"/>
        <v>474</v>
      </c>
      <c r="HK43" s="522">
        <f t="shared" si="1006"/>
        <v>451</v>
      </c>
      <c r="HL43" s="522">
        <f t="shared" si="1007"/>
        <v>499</v>
      </c>
      <c r="HM43" s="522">
        <f t="shared" si="1008"/>
        <v>202</v>
      </c>
      <c r="HN43" s="534">
        <f t="shared" si="1009"/>
        <v>592</v>
      </c>
      <c r="HO43" s="523">
        <f t="shared" si="1010"/>
        <v>659</v>
      </c>
      <c r="HP43" s="523">
        <f t="shared" si="1011"/>
        <v>761</v>
      </c>
      <c r="HQ43" s="523">
        <f t="shared" si="1012"/>
        <v>852</v>
      </c>
      <c r="HR43" s="535">
        <f t="shared" si="1013"/>
        <v>1080</v>
      </c>
      <c r="HS43" s="535">
        <f t="shared" si="1014"/>
        <v>1165</v>
      </c>
      <c r="HT43" s="535">
        <f t="shared" si="1015"/>
        <v>1232</v>
      </c>
      <c r="HU43" s="535">
        <f t="shared" si="1016"/>
        <v>1361</v>
      </c>
      <c r="HV43" s="535">
        <f t="shared" si="1017"/>
        <v>852</v>
      </c>
      <c r="HW43" s="534">
        <f t="shared" si="1018"/>
        <v>75</v>
      </c>
      <c r="HX43" s="522">
        <f t="shared" si="1019"/>
        <v>270</v>
      </c>
      <c r="HY43" s="522">
        <f t="shared" si="1020"/>
        <v>413</v>
      </c>
      <c r="HZ43" s="522">
        <f t="shared" si="1021"/>
        <v>512</v>
      </c>
      <c r="IA43" s="522">
        <f t="shared" si="1022"/>
        <v>389</v>
      </c>
      <c r="IB43" s="522">
        <f t="shared" si="1023"/>
        <v>450</v>
      </c>
      <c r="IC43" s="522">
        <f t="shared" si="1024"/>
        <v>524</v>
      </c>
      <c r="ID43" s="522">
        <f t="shared" si="421"/>
        <v>564</v>
      </c>
      <c r="IE43" s="522">
        <f t="shared" si="421"/>
        <v>325</v>
      </c>
      <c r="IF43" s="534">
        <f t="shared" si="1025"/>
        <v>667</v>
      </c>
      <c r="IG43" s="522">
        <f t="shared" si="1026"/>
        <v>929</v>
      </c>
      <c r="IH43" s="522">
        <f t="shared" si="1027"/>
        <v>1174</v>
      </c>
      <c r="II43" s="522">
        <f t="shared" si="1028"/>
        <v>1364</v>
      </c>
      <c r="IJ43" s="522">
        <f t="shared" si="1029"/>
        <v>1469</v>
      </c>
      <c r="IK43" s="522">
        <f t="shared" si="1030"/>
        <v>1615</v>
      </c>
      <c r="IL43" s="522">
        <f t="shared" si="1031"/>
        <v>1756</v>
      </c>
      <c r="IM43" s="522">
        <f t="shared" si="760"/>
        <v>1925</v>
      </c>
      <c r="IN43" s="522">
        <f t="shared" si="760"/>
        <v>1177</v>
      </c>
      <c r="IO43" s="533">
        <v>438</v>
      </c>
      <c r="IP43" s="519">
        <v>495</v>
      </c>
      <c r="IQ43" s="519">
        <v>637</v>
      </c>
      <c r="IR43" s="519">
        <v>689</v>
      </c>
      <c r="IS43" s="504">
        <v>938</v>
      </c>
      <c r="IT43" s="504">
        <v>983</v>
      </c>
      <c r="IU43" s="504">
        <v>991</v>
      </c>
      <c r="IV43" s="504">
        <v>1111</v>
      </c>
      <c r="IW43" s="504">
        <v>675</v>
      </c>
      <c r="IX43" s="533">
        <v>45</v>
      </c>
      <c r="IY43" s="504">
        <v>135</v>
      </c>
      <c r="IZ43" s="504">
        <v>336</v>
      </c>
      <c r="JA43" s="504">
        <v>420</v>
      </c>
      <c r="JB43" s="504">
        <v>249</v>
      </c>
      <c r="JC43" s="504">
        <v>285</v>
      </c>
      <c r="JD43" s="504">
        <v>305</v>
      </c>
      <c r="JE43" s="504">
        <v>252</v>
      </c>
      <c r="JF43" s="504">
        <v>149</v>
      </c>
      <c r="JG43" s="534">
        <f t="shared" si="1032"/>
        <v>483</v>
      </c>
      <c r="JH43" s="522">
        <f t="shared" si="1033"/>
        <v>630</v>
      </c>
      <c r="JI43" s="522">
        <f t="shared" si="1034"/>
        <v>973</v>
      </c>
      <c r="JJ43" s="522">
        <f t="shared" si="1035"/>
        <v>1109</v>
      </c>
      <c r="JK43" s="522">
        <f t="shared" si="1036"/>
        <v>1187</v>
      </c>
      <c r="JL43" s="522">
        <f t="shared" si="1037"/>
        <v>1268</v>
      </c>
      <c r="JM43" s="522">
        <f t="shared" si="1038"/>
        <v>1296</v>
      </c>
      <c r="JN43" s="522">
        <f t="shared" si="1039"/>
        <v>1363</v>
      </c>
      <c r="JO43" s="522">
        <f t="shared" si="1039"/>
        <v>824</v>
      </c>
      <c r="JP43" s="533">
        <v>154</v>
      </c>
      <c r="JQ43" s="519">
        <v>164</v>
      </c>
      <c r="JR43" s="519">
        <v>124</v>
      </c>
      <c r="JS43" s="519">
        <v>163</v>
      </c>
      <c r="JT43" s="504">
        <v>142</v>
      </c>
      <c r="JU43" s="504">
        <v>182</v>
      </c>
      <c r="JV43" s="504">
        <v>241</v>
      </c>
      <c r="JW43" s="504">
        <v>250</v>
      </c>
      <c r="JX43" s="504">
        <v>177</v>
      </c>
      <c r="JY43" s="533">
        <v>30</v>
      </c>
      <c r="JZ43" s="504">
        <v>135</v>
      </c>
      <c r="KA43" s="504">
        <v>77</v>
      </c>
      <c r="KB43" s="504">
        <v>92</v>
      </c>
      <c r="KC43" s="504">
        <v>140</v>
      </c>
      <c r="KD43" s="504">
        <v>165</v>
      </c>
      <c r="KE43" s="504">
        <v>219</v>
      </c>
      <c r="KF43" s="504">
        <v>312</v>
      </c>
      <c r="KG43" s="504">
        <v>176</v>
      </c>
      <c r="KH43" s="534">
        <f t="shared" si="1040"/>
        <v>184</v>
      </c>
      <c r="KI43" s="522">
        <f t="shared" si="1041"/>
        <v>299</v>
      </c>
      <c r="KJ43" s="522">
        <f t="shared" si="1042"/>
        <v>201</v>
      </c>
      <c r="KK43" s="522">
        <f t="shared" si="1043"/>
        <v>255</v>
      </c>
      <c r="KL43" s="522">
        <f t="shared" si="1044"/>
        <v>282</v>
      </c>
      <c r="KM43" s="522">
        <f t="shared" si="1045"/>
        <v>347</v>
      </c>
      <c r="KN43" s="522">
        <f t="shared" si="1046"/>
        <v>460</v>
      </c>
      <c r="KO43" s="522">
        <f t="shared" si="1047"/>
        <v>562</v>
      </c>
      <c r="KP43" s="522">
        <f t="shared" si="1047"/>
        <v>353</v>
      </c>
      <c r="KQ43" s="534">
        <f t="shared" si="1048"/>
        <v>1012</v>
      </c>
      <c r="KR43" s="523">
        <f t="shared" si="1049"/>
        <v>1051</v>
      </c>
      <c r="KS43" s="523">
        <f t="shared" si="1050"/>
        <v>1175</v>
      </c>
      <c r="KT43" s="523">
        <f t="shared" si="1051"/>
        <v>1210</v>
      </c>
      <c r="KU43" s="535">
        <f t="shared" si="1052"/>
        <v>1342</v>
      </c>
      <c r="KV43" s="535">
        <f t="shared" si="1053"/>
        <v>1361</v>
      </c>
      <c r="KW43" s="535">
        <f t="shared" si="1054"/>
        <v>1364</v>
      </c>
      <c r="KX43" s="535">
        <f t="shared" si="1055"/>
        <v>1466</v>
      </c>
      <c r="KY43" s="535">
        <f t="shared" si="1056"/>
        <v>718</v>
      </c>
      <c r="KZ43" s="534">
        <f t="shared" si="1057"/>
        <v>868</v>
      </c>
      <c r="LA43" s="522">
        <f t="shared" si="1058"/>
        <v>955</v>
      </c>
      <c r="LB43" s="522">
        <f t="shared" si="1059"/>
        <v>1071</v>
      </c>
      <c r="LC43" s="522">
        <f t="shared" si="1060"/>
        <v>566</v>
      </c>
      <c r="LD43" s="522">
        <f t="shared" si="1061"/>
        <v>885</v>
      </c>
      <c r="LE43" s="522">
        <f t="shared" si="1062"/>
        <v>968</v>
      </c>
      <c r="LF43" s="522">
        <f t="shared" si="1063"/>
        <v>1019</v>
      </c>
      <c r="LG43" s="522">
        <f t="shared" si="423"/>
        <v>1036</v>
      </c>
      <c r="LH43" s="522">
        <f t="shared" si="423"/>
        <v>196</v>
      </c>
      <c r="LI43" s="534">
        <f t="shared" si="1064"/>
        <v>1880</v>
      </c>
      <c r="LJ43" s="522">
        <f t="shared" si="1065"/>
        <v>2006</v>
      </c>
      <c r="LK43" s="522">
        <f t="shared" si="1066"/>
        <v>2246</v>
      </c>
      <c r="LL43" s="522">
        <f t="shared" si="1067"/>
        <v>1776</v>
      </c>
      <c r="LM43" s="522">
        <f t="shared" si="1068"/>
        <v>2227</v>
      </c>
      <c r="LN43" s="522">
        <f t="shared" si="1069"/>
        <v>2329</v>
      </c>
      <c r="LO43" s="522">
        <f t="shared" si="1070"/>
        <v>2383</v>
      </c>
      <c r="LP43" s="522">
        <f t="shared" si="1071"/>
        <v>2502</v>
      </c>
      <c r="LQ43" s="522">
        <f t="shared" si="1072"/>
        <v>914</v>
      </c>
      <c r="LR43" s="533">
        <v>601</v>
      </c>
      <c r="LS43" s="519">
        <v>648</v>
      </c>
      <c r="LT43" s="519">
        <v>710</v>
      </c>
      <c r="LU43" s="519">
        <v>727</v>
      </c>
      <c r="LV43" s="504">
        <v>800</v>
      </c>
      <c r="LW43" s="504">
        <v>835</v>
      </c>
      <c r="LX43" s="504">
        <v>786</v>
      </c>
      <c r="LY43" s="504">
        <v>861</v>
      </c>
      <c r="LZ43" s="504">
        <v>422</v>
      </c>
      <c r="MA43" s="533">
        <v>549</v>
      </c>
      <c r="MB43" s="504">
        <v>604</v>
      </c>
      <c r="MC43" s="504">
        <v>815</v>
      </c>
      <c r="MD43" s="504">
        <v>418</v>
      </c>
      <c r="ME43" s="504">
        <v>680</v>
      </c>
      <c r="MF43" s="504">
        <v>709</v>
      </c>
      <c r="MG43" s="504">
        <v>734</v>
      </c>
      <c r="MH43" s="504">
        <v>708</v>
      </c>
      <c r="MI43" s="504">
        <v>95</v>
      </c>
      <c r="MJ43" s="534">
        <f t="shared" si="1073"/>
        <v>1150</v>
      </c>
      <c r="MK43" s="522">
        <f t="shared" si="1074"/>
        <v>1252</v>
      </c>
      <c r="ML43" s="522">
        <f t="shared" si="1075"/>
        <v>1525</v>
      </c>
      <c r="MM43" s="522">
        <f t="shared" si="1076"/>
        <v>1145</v>
      </c>
      <c r="MN43" s="522">
        <f t="shared" si="1077"/>
        <v>1480</v>
      </c>
      <c r="MO43" s="522">
        <f t="shared" si="1078"/>
        <v>1544</v>
      </c>
      <c r="MP43" s="522">
        <f t="shared" si="1079"/>
        <v>1520</v>
      </c>
      <c r="MQ43" s="522">
        <f t="shared" si="1080"/>
        <v>1569</v>
      </c>
      <c r="MR43" s="522">
        <f t="shared" si="1080"/>
        <v>517</v>
      </c>
      <c r="MS43" s="533">
        <v>57</v>
      </c>
      <c r="MT43" s="519">
        <v>62</v>
      </c>
      <c r="MU43" s="519">
        <v>67</v>
      </c>
      <c r="MV43" s="519">
        <v>74</v>
      </c>
      <c r="MW43" s="504">
        <v>54</v>
      </c>
      <c r="MX43" s="504">
        <v>60</v>
      </c>
      <c r="MY43" s="504">
        <v>66</v>
      </c>
      <c r="MZ43" s="504">
        <v>73</v>
      </c>
      <c r="NA43" s="504">
        <v>38</v>
      </c>
      <c r="NB43" s="533">
        <v>1</v>
      </c>
      <c r="NC43" s="504">
        <v>1</v>
      </c>
      <c r="ND43" s="504">
        <v>1</v>
      </c>
      <c r="NE43" s="504">
        <v>5</v>
      </c>
      <c r="NF43" s="504">
        <v>9</v>
      </c>
      <c r="NG43" s="504">
        <v>17</v>
      </c>
      <c r="NH43" s="504">
        <v>13</v>
      </c>
      <c r="NI43" s="504">
        <v>29</v>
      </c>
      <c r="NJ43" s="504"/>
      <c r="NK43" s="534">
        <f t="shared" si="1081"/>
        <v>58</v>
      </c>
      <c r="NL43" s="522">
        <f t="shared" si="1082"/>
        <v>63</v>
      </c>
      <c r="NM43" s="522">
        <f t="shared" si="1083"/>
        <v>68</v>
      </c>
      <c r="NN43" s="522">
        <f t="shared" si="1084"/>
        <v>79</v>
      </c>
      <c r="NO43" s="522">
        <f t="shared" si="1085"/>
        <v>63</v>
      </c>
      <c r="NP43" s="522">
        <f t="shared" si="1086"/>
        <v>77</v>
      </c>
      <c r="NQ43" s="522">
        <f t="shared" si="1087"/>
        <v>79</v>
      </c>
      <c r="NR43" s="522">
        <f t="shared" si="1088"/>
        <v>102</v>
      </c>
      <c r="NS43" s="522">
        <f t="shared" si="1088"/>
        <v>38</v>
      </c>
      <c r="NT43" s="533">
        <v>354</v>
      </c>
      <c r="NU43" s="519">
        <v>341</v>
      </c>
      <c r="NV43" s="519">
        <v>398</v>
      </c>
      <c r="NW43" s="519">
        <v>409</v>
      </c>
      <c r="NX43" s="504">
        <v>488</v>
      </c>
      <c r="NY43" s="504">
        <v>466</v>
      </c>
      <c r="NZ43" s="504">
        <v>512</v>
      </c>
      <c r="OA43" s="504">
        <v>532</v>
      </c>
      <c r="OB43" s="522">
        <v>258</v>
      </c>
      <c r="OC43" s="533">
        <v>318</v>
      </c>
      <c r="OD43" s="504">
        <v>350</v>
      </c>
      <c r="OE43" s="504">
        <v>255</v>
      </c>
      <c r="OF43" s="504">
        <v>143</v>
      </c>
      <c r="OG43" s="504">
        <v>196</v>
      </c>
      <c r="OH43" s="504">
        <v>242</v>
      </c>
      <c r="OI43" s="504">
        <v>272</v>
      </c>
      <c r="OJ43" s="504">
        <v>299</v>
      </c>
      <c r="OK43" s="522">
        <v>101</v>
      </c>
      <c r="OL43" s="534">
        <f t="shared" si="1089"/>
        <v>672</v>
      </c>
      <c r="OM43" s="522">
        <f t="shared" si="1090"/>
        <v>691</v>
      </c>
      <c r="ON43" s="522">
        <f t="shared" si="1091"/>
        <v>653</v>
      </c>
      <c r="OO43" s="522">
        <f t="shared" si="1092"/>
        <v>552</v>
      </c>
      <c r="OP43" s="522">
        <f t="shared" si="1093"/>
        <v>684</v>
      </c>
      <c r="OQ43" s="522">
        <f t="shared" si="1094"/>
        <v>708</v>
      </c>
      <c r="OR43" s="522">
        <f t="shared" si="1095"/>
        <v>784</v>
      </c>
      <c r="OS43" s="522">
        <f t="shared" si="1096"/>
        <v>831</v>
      </c>
      <c r="OT43" s="522">
        <f t="shared" si="1096"/>
        <v>359</v>
      </c>
    </row>
    <row r="44" spans="1:411" s="12" customFormat="1" x14ac:dyDescent="0.2">
      <c r="A44" s="11" t="s">
        <v>51</v>
      </c>
      <c r="B44" s="34">
        <f t="shared" si="913"/>
        <v>7712</v>
      </c>
      <c r="C44" s="34">
        <f t="shared" si="914"/>
        <v>7804</v>
      </c>
      <c r="D44" s="34">
        <f t="shared" si="915"/>
        <v>7602</v>
      </c>
      <c r="E44" s="34">
        <f t="shared" si="916"/>
        <v>7814</v>
      </c>
      <c r="F44" s="34">
        <f t="shared" si="917"/>
        <v>8369</v>
      </c>
      <c r="G44" s="34">
        <f t="shared" si="918"/>
        <v>8401</v>
      </c>
      <c r="H44" s="34">
        <f t="shared" si="919"/>
        <v>8584</v>
      </c>
      <c r="I44" s="34">
        <f t="shared" si="920"/>
        <v>8743</v>
      </c>
      <c r="J44" s="34">
        <f t="shared" si="921"/>
        <v>8626</v>
      </c>
      <c r="K44" s="34">
        <f t="shared" si="922"/>
        <v>7636</v>
      </c>
      <c r="L44" s="34">
        <f t="shared" si="923"/>
        <v>7659</v>
      </c>
      <c r="M44" s="35">
        <f t="shared" si="924"/>
        <v>7038</v>
      </c>
      <c r="N44" s="29">
        <f t="shared" si="925"/>
        <v>8684</v>
      </c>
      <c r="O44" s="29">
        <f t="shared" si="926"/>
        <v>8186</v>
      </c>
      <c r="P44" s="29">
        <f t="shared" si="927"/>
        <v>8790</v>
      </c>
      <c r="Q44" s="29">
        <f t="shared" si="928"/>
        <v>10843</v>
      </c>
      <c r="R44" s="29">
        <f t="shared" si="929"/>
        <v>11806</v>
      </c>
      <c r="S44" s="29">
        <f t="shared" si="930"/>
        <v>12530</v>
      </c>
      <c r="T44" s="29">
        <f t="shared" si="931"/>
        <v>13983</v>
      </c>
      <c r="U44" s="29">
        <f t="shared" si="932"/>
        <v>14961</v>
      </c>
      <c r="V44" s="29">
        <f t="shared" si="933"/>
        <v>13492</v>
      </c>
      <c r="W44" s="29">
        <f t="shared" si="934"/>
        <v>11092</v>
      </c>
      <c r="X44" s="35">
        <f t="shared" si="935"/>
        <v>14750</v>
      </c>
      <c r="Y44" s="29">
        <f t="shared" si="936"/>
        <v>16488</v>
      </c>
      <c r="Z44" s="29">
        <f t="shared" si="937"/>
        <v>15788</v>
      </c>
      <c r="AA44" s="29">
        <f t="shared" si="938"/>
        <v>16604</v>
      </c>
      <c r="AB44" s="29">
        <f t="shared" si="939"/>
        <v>19212</v>
      </c>
      <c r="AC44" s="29">
        <f t="shared" si="940"/>
        <v>20207</v>
      </c>
      <c r="AD44" s="29">
        <f t="shared" si="941"/>
        <v>21114</v>
      </c>
      <c r="AE44" s="29">
        <f t="shared" si="942"/>
        <v>22726</v>
      </c>
      <c r="AF44" s="29">
        <f t="shared" si="943"/>
        <v>23587</v>
      </c>
      <c r="AG44" s="29">
        <f t="shared" si="944"/>
        <v>21128</v>
      </c>
      <c r="AH44" s="29">
        <f t="shared" si="945"/>
        <v>18751</v>
      </c>
      <c r="AI44" s="42">
        <v>3138</v>
      </c>
      <c r="AJ44" s="31">
        <v>3062</v>
      </c>
      <c r="AK44" s="31">
        <v>2982</v>
      </c>
      <c r="AL44" s="31">
        <v>2955</v>
      </c>
      <c r="AM44" s="32">
        <v>2984</v>
      </c>
      <c r="AN44" s="32">
        <v>3026</v>
      </c>
      <c r="AO44" s="32">
        <v>2985</v>
      </c>
      <c r="AP44" s="32">
        <v>3019</v>
      </c>
      <c r="AQ44" s="32">
        <v>2962</v>
      </c>
      <c r="AR44" s="32">
        <v>2565</v>
      </c>
      <c r="AS44" s="32">
        <v>2498</v>
      </c>
      <c r="AT44" s="42">
        <v>4901</v>
      </c>
      <c r="AU44" s="32">
        <v>6557</v>
      </c>
      <c r="AV44" s="32">
        <v>5958</v>
      </c>
      <c r="AW44" s="32">
        <v>6240</v>
      </c>
      <c r="AX44" s="32">
        <v>7975</v>
      </c>
      <c r="AY44" s="32">
        <v>9246</v>
      </c>
      <c r="AZ44" s="32">
        <v>9768</v>
      </c>
      <c r="BA44" s="32">
        <v>10882</v>
      </c>
      <c r="BB44" s="32">
        <v>11607</v>
      </c>
      <c r="BC44" s="32">
        <v>10882</v>
      </c>
      <c r="BD44" s="32">
        <v>8695</v>
      </c>
      <c r="BE44" s="33">
        <f t="shared" si="946"/>
        <v>8101</v>
      </c>
      <c r="BF44" s="30">
        <f t="shared" si="947"/>
        <v>9623</v>
      </c>
      <c r="BG44" s="30">
        <f t="shared" si="948"/>
        <v>8942</v>
      </c>
      <c r="BH44" s="30">
        <f t="shared" si="949"/>
        <v>9297</v>
      </c>
      <c r="BI44" s="30">
        <f t="shared" si="950"/>
        <v>10959</v>
      </c>
      <c r="BJ44" s="30">
        <f t="shared" si="951"/>
        <v>12272</v>
      </c>
      <c r="BK44" s="30">
        <f t="shared" si="952"/>
        <v>12753</v>
      </c>
      <c r="BL44" s="30">
        <f t="shared" si="953"/>
        <v>13901</v>
      </c>
      <c r="BM44" s="30">
        <f t="shared" si="954"/>
        <v>14569</v>
      </c>
      <c r="BN44" s="30">
        <f t="shared" si="955"/>
        <v>13447</v>
      </c>
      <c r="BO44" s="30">
        <f t="shared" si="955"/>
        <v>11195</v>
      </c>
      <c r="BP44" s="117">
        <f t="shared" si="956"/>
        <v>4963</v>
      </c>
      <c r="BQ44" s="118">
        <f t="shared" si="957"/>
        <v>6561</v>
      </c>
      <c r="BR44" s="118">
        <f t="shared" si="958"/>
        <v>5960</v>
      </c>
      <c r="BS44" s="118">
        <f t="shared" si="959"/>
        <v>6342</v>
      </c>
      <c r="BT44" s="118">
        <f t="shared" si="960"/>
        <v>7975</v>
      </c>
      <c r="BU44" s="118">
        <f t="shared" si="961"/>
        <v>9246</v>
      </c>
      <c r="BV44" s="118">
        <f t="shared" si="962"/>
        <v>9768</v>
      </c>
      <c r="BW44" s="118">
        <f t="shared" si="963"/>
        <v>10882</v>
      </c>
      <c r="BX44" s="118">
        <f t="shared" si="964"/>
        <v>11607</v>
      </c>
      <c r="BY44" s="118">
        <f t="shared" si="965"/>
        <v>10882</v>
      </c>
      <c r="BZ44" s="118">
        <f t="shared" si="966"/>
        <v>8697</v>
      </c>
      <c r="CA44" s="119">
        <f t="shared" si="967"/>
        <v>1.581580624601657</v>
      </c>
      <c r="CB44" s="120">
        <f t="shared" si="968"/>
        <v>2.1427171783148271</v>
      </c>
      <c r="CC44" s="120">
        <f t="shared" si="969"/>
        <v>1.9986586183769282</v>
      </c>
      <c r="CD44" s="120">
        <f t="shared" si="970"/>
        <v>2.146192893401015</v>
      </c>
      <c r="CE44" s="120">
        <f t="shared" si="971"/>
        <v>2.6725871313672922</v>
      </c>
      <c r="CF44" s="120">
        <f t="shared" si="972"/>
        <v>3.0555188367481825</v>
      </c>
      <c r="CG44" s="120">
        <f t="shared" si="973"/>
        <v>3.272361809045226</v>
      </c>
      <c r="CH44" s="120">
        <f t="shared" si="974"/>
        <v>3.6045048029148723</v>
      </c>
      <c r="CI44" s="120">
        <f t="shared" si="975"/>
        <v>3.9186360567184333</v>
      </c>
      <c r="CJ44" s="120">
        <f t="shared" si="976"/>
        <v>4.242495126705653</v>
      </c>
      <c r="CK44" s="120">
        <f t="shared" si="976"/>
        <v>3.4815852682145718</v>
      </c>
      <c r="CL44" s="70" t="s">
        <v>36</v>
      </c>
      <c r="CM44" s="39" t="s">
        <v>36</v>
      </c>
      <c r="CN44" s="39" t="s">
        <v>36</v>
      </c>
      <c r="CO44" s="39" t="s">
        <v>36</v>
      </c>
      <c r="CP44" s="14" t="s">
        <v>36</v>
      </c>
      <c r="CQ44" s="14" t="s">
        <v>36</v>
      </c>
      <c r="CR44" s="14" t="s">
        <v>36</v>
      </c>
      <c r="CS44" s="14" t="s">
        <v>36</v>
      </c>
      <c r="CT44" s="14" t="s">
        <v>36</v>
      </c>
      <c r="CU44" s="14" t="s">
        <v>36</v>
      </c>
      <c r="CV44" s="14" t="s">
        <v>36</v>
      </c>
      <c r="CW44" s="42">
        <v>62</v>
      </c>
      <c r="CX44" s="32">
        <v>4</v>
      </c>
      <c r="CY44" s="32">
        <v>2</v>
      </c>
      <c r="CZ44" s="32">
        <v>102</v>
      </c>
      <c r="DA44" s="32">
        <v>0</v>
      </c>
      <c r="DB44" s="32">
        <v>0</v>
      </c>
      <c r="DC44" s="32"/>
      <c r="DD44" s="32"/>
      <c r="DE44" s="30"/>
      <c r="DF44" s="444"/>
      <c r="DG44" s="444">
        <v>2</v>
      </c>
      <c r="DH44" s="33">
        <f t="shared" si="977"/>
        <v>62</v>
      </c>
      <c r="DI44" s="30">
        <f t="shared" si="978"/>
        <v>4</v>
      </c>
      <c r="DJ44" s="30">
        <f t="shared" si="979"/>
        <v>2</v>
      </c>
      <c r="DK44" s="30">
        <f t="shared" si="980"/>
        <v>102</v>
      </c>
      <c r="DL44" s="30">
        <f t="shared" si="981"/>
        <v>0</v>
      </c>
      <c r="DM44" s="30">
        <f t="shared" si="982"/>
        <v>0</v>
      </c>
      <c r="DN44" s="30">
        <f t="shared" si="983"/>
        <v>0</v>
      </c>
      <c r="DO44" s="30">
        <f t="shared" si="984"/>
        <v>0</v>
      </c>
      <c r="DP44" s="30">
        <f t="shared" si="985"/>
        <v>0</v>
      </c>
      <c r="DQ44" s="30">
        <f t="shared" si="986"/>
        <v>0</v>
      </c>
      <c r="DR44" s="30">
        <f t="shared" si="986"/>
        <v>2</v>
      </c>
      <c r="DS44" s="461">
        <v>95</v>
      </c>
      <c r="DT44" s="444">
        <v>94</v>
      </c>
      <c r="DU44" s="462">
        <v>155</v>
      </c>
      <c r="DV44" s="462">
        <v>113</v>
      </c>
      <c r="DW44" s="468">
        <f t="shared" si="987"/>
        <v>250</v>
      </c>
      <c r="DX44" s="468">
        <f t="shared" si="987"/>
        <v>207</v>
      </c>
      <c r="DY44" s="461">
        <v>526</v>
      </c>
      <c r="DZ44" s="444">
        <v>594</v>
      </c>
      <c r="EA44" s="462">
        <v>476</v>
      </c>
      <c r="EB44" s="462">
        <v>537</v>
      </c>
      <c r="EC44" s="468">
        <f t="shared" si="988"/>
        <v>1002</v>
      </c>
      <c r="ED44" s="468">
        <f t="shared" si="988"/>
        <v>1131</v>
      </c>
      <c r="EE44" s="461">
        <v>982</v>
      </c>
      <c r="EF44" s="444">
        <v>1092</v>
      </c>
      <c r="EG44" s="462">
        <v>29</v>
      </c>
      <c r="EH44" s="462">
        <v>40</v>
      </c>
      <c r="EI44" s="468">
        <f t="shared" si="989"/>
        <v>1011</v>
      </c>
      <c r="EJ44" s="468">
        <f t="shared" si="989"/>
        <v>1132</v>
      </c>
      <c r="EK44" s="461">
        <v>376</v>
      </c>
      <c r="EL44" s="444">
        <v>370</v>
      </c>
      <c r="EM44" s="462">
        <v>85</v>
      </c>
      <c r="EN44" s="462">
        <v>58</v>
      </c>
      <c r="EO44" s="468">
        <f t="shared" si="990"/>
        <v>461</v>
      </c>
      <c r="EP44" s="468">
        <f t="shared" si="990"/>
        <v>428</v>
      </c>
      <c r="EQ44" s="461">
        <v>354</v>
      </c>
      <c r="ER44" s="444">
        <v>362</v>
      </c>
      <c r="ES44" s="462">
        <v>191</v>
      </c>
      <c r="ET44" s="462">
        <v>199</v>
      </c>
      <c r="EU44" s="468">
        <f t="shared" si="991"/>
        <v>545</v>
      </c>
      <c r="EV44" s="468">
        <f t="shared" si="991"/>
        <v>561</v>
      </c>
      <c r="EW44" s="461">
        <v>354</v>
      </c>
      <c r="EX44" s="444">
        <v>329</v>
      </c>
      <c r="EY44" s="462">
        <v>323</v>
      </c>
      <c r="EZ44" s="462">
        <v>310</v>
      </c>
      <c r="FA44" s="468">
        <f t="shared" si="992"/>
        <v>677</v>
      </c>
      <c r="FB44" s="468">
        <f t="shared" si="992"/>
        <v>639</v>
      </c>
      <c r="FC44" s="461">
        <v>6</v>
      </c>
      <c r="FD44" s="444">
        <v>6</v>
      </c>
      <c r="FE44" s="462">
        <v>8</v>
      </c>
      <c r="FF44" s="462">
        <v>13</v>
      </c>
      <c r="FG44" s="468">
        <f t="shared" si="993"/>
        <v>14</v>
      </c>
      <c r="FH44" s="468">
        <f t="shared" si="994"/>
        <v>19</v>
      </c>
      <c r="FI44" s="461">
        <v>737</v>
      </c>
      <c r="FJ44" s="444">
        <v>717</v>
      </c>
      <c r="FK44" s="462">
        <v>434</v>
      </c>
      <c r="FL44" s="462">
        <v>427</v>
      </c>
      <c r="FM44" s="468">
        <f t="shared" si="995"/>
        <v>1171</v>
      </c>
      <c r="FN44" s="468">
        <f t="shared" si="995"/>
        <v>1144</v>
      </c>
      <c r="FO44" s="461">
        <v>8</v>
      </c>
      <c r="FP44" s="444">
        <v>7</v>
      </c>
      <c r="FQ44" s="462">
        <v>7</v>
      </c>
      <c r="FR44" s="462">
        <v>7</v>
      </c>
      <c r="FS44" s="468">
        <f t="shared" si="996"/>
        <v>15</v>
      </c>
      <c r="FT44" s="468">
        <f t="shared" si="996"/>
        <v>14</v>
      </c>
      <c r="FU44" s="461">
        <v>1473</v>
      </c>
      <c r="FV44" s="444">
        <v>1418</v>
      </c>
      <c r="FW44" s="462">
        <v>856</v>
      </c>
      <c r="FX44" s="462">
        <v>662</v>
      </c>
      <c r="FY44" s="468">
        <f t="shared" si="997"/>
        <v>2329</v>
      </c>
      <c r="FZ44" s="468">
        <f t="shared" si="997"/>
        <v>2080</v>
      </c>
      <c r="GA44" s="461">
        <v>122</v>
      </c>
      <c r="GB44" s="444">
        <v>129</v>
      </c>
      <c r="GC44" s="462">
        <v>30</v>
      </c>
      <c r="GD44" s="462">
        <v>19</v>
      </c>
      <c r="GE44" s="468">
        <f t="shared" si="998"/>
        <v>152</v>
      </c>
      <c r="GF44" s="468">
        <f t="shared" si="998"/>
        <v>148</v>
      </c>
      <c r="GG44" s="461">
        <v>38</v>
      </c>
      <c r="GH44" s="444">
        <v>43</v>
      </c>
      <c r="GI44" s="462">
        <v>16</v>
      </c>
      <c r="GJ44" s="462">
        <v>10</v>
      </c>
      <c r="GK44" s="327">
        <f t="shared" si="999"/>
        <v>54</v>
      </c>
      <c r="GL44" s="327">
        <f t="shared" si="999"/>
        <v>53</v>
      </c>
      <c r="GM44" s="533">
        <v>869</v>
      </c>
      <c r="GN44" s="519">
        <v>828</v>
      </c>
      <c r="GO44" s="519">
        <v>819</v>
      </c>
      <c r="GP44" s="519">
        <v>793</v>
      </c>
      <c r="GQ44" s="504">
        <v>1136</v>
      </c>
      <c r="GR44" s="504">
        <v>1196</v>
      </c>
      <c r="GS44" s="504">
        <v>1262</v>
      </c>
      <c r="GT44" s="504">
        <v>1291</v>
      </c>
      <c r="GU44" s="504">
        <v>1292</v>
      </c>
      <c r="GV44" s="533">
        <v>9</v>
      </c>
      <c r="GW44" s="504">
        <v>14</v>
      </c>
      <c r="GX44" s="504">
        <v>24</v>
      </c>
      <c r="GY44" s="504">
        <v>57</v>
      </c>
      <c r="GZ44" s="504">
        <v>65</v>
      </c>
      <c r="HA44" s="504">
        <v>70</v>
      </c>
      <c r="HB44" s="504">
        <v>68</v>
      </c>
      <c r="HC44" s="504">
        <v>77</v>
      </c>
      <c r="HD44" s="504">
        <v>77</v>
      </c>
      <c r="HE44" s="534">
        <f t="shared" si="1000"/>
        <v>878</v>
      </c>
      <c r="HF44" s="522">
        <f t="shared" si="1001"/>
        <v>842</v>
      </c>
      <c r="HG44" s="522">
        <f t="shared" si="1002"/>
        <v>843</v>
      </c>
      <c r="HH44" s="522">
        <f t="shared" si="1003"/>
        <v>850</v>
      </c>
      <c r="HI44" s="522">
        <f t="shared" si="1004"/>
        <v>1201</v>
      </c>
      <c r="HJ44" s="522">
        <f t="shared" si="1005"/>
        <v>1266</v>
      </c>
      <c r="HK44" s="522">
        <f t="shared" si="1006"/>
        <v>1330</v>
      </c>
      <c r="HL44" s="522">
        <f t="shared" si="1007"/>
        <v>1368</v>
      </c>
      <c r="HM44" s="522">
        <f t="shared" si="1008"/>
        <v>1369</v>
      </c>
      <c r="HN44" s="534">
        <f t="shared" si="1009"/>
        <v>1305</v>
      </c>
      <c r="HO44" s="523">
        <f t="shared" si="1010"/>
        <v>1469</v>
      </c>
      <c r="HP44" s="523">
        <f t="shared" si="1011"/>
        <v>1570</v>
      </c>
      <c r="HQ44" s="523">
        <f t="shared" si="1012"/>
        <v>1722</v>
      </c>
      <c r="HR44" s="535">
        <f t="shared" si="1013"/>
        <v>1802</v>
      </c>
      <c r="HS44" s="535">
        <f t="shared" si="1014"/>
        <v>1633</v>
      </c>
      <c r="HT44" s="535">
        <f t="shared" si="1015"/>
        <v>1783</v>
      </c>
      <c r="HU44" s="535">
        <f t="shared" si="1016"/>
        <v>1909</v>
      </c>
      <c r="HV44" s="535">
        <f t="shared" si="1017"/>
        <v>1980</v>
      </c>
      <c r="HW44" s="534">
        <f t="shared" si="1018"/>
        <v>976</v>
      </c>
      <c r="HX44" s="522">
        <f t="shared" si="1019"/>
        <v>1403</v>
      </c>
      <c r="HY44" s="522">
        <f t="shared" si="1020"/>
        <v>997</v>
      </c>
      <c r="HZ44" s="522">
        <f t="shared" si="1021"/>
        <v>981</v>
      </c>
      <c r="IA44" s="522">
        <f t="shared" si="1022"/>
        <v>980</v>
      </c>
      <c r="IB44" s="522">
        <f t="shared" si="1023"/>
        <v>922</v>
      </c>
      <c r="IC44" s="522">
        <f t="shared" si="1024"/>
        <v>1045</v>
      </c>
      <c r="ID44" s="522">
        <f t="shared" si="421"/>
        <v>1240</v>
      </c>
      <c r="IE44" s="522">
        <f t="shared" si="421"/>
        <v>1418</v>
      </c>
      <c r="IF44" s="534">
        <f t="shared" si="1025"/>
        <v>2281</v>
      </c>
      <c r="IG44" s="522">
        <f t="shared" si="1026"/>
        <v>2872</v>
      </c>
      <c r="IH44" s="522">
        <f t="shared" si="1027"/>
        <v>2567</v>
      </c>
      <c r="II44" s="522">
        <f t="shared" si="1028"/>
        <v>2703</v>
      </c>
      <c r="IJ44" s="522">
        <f t="shared" si="1029"/>
        <v>2782</v>
      </c>
      <c r="IK44" s="522">
        <f t="shared" si="1030"/>
        <v>2555</v>
      </c>
      <c r="IL44" s="522">
        <f t="shared" si="1031"/>
        <v>2828</v>
      </c>
      <c r="IM44" s="522">
        <f t="shared" si="760"/>
        <v>3149</v>
      </c>
      <c r="IN44" s="522">
        <f t="shared" si="760"/>
        <v>3398</v>
      </c>
      <c r="IO44" s="533">
        <v>622</v>
      </c>
      <c r="IP44" s="519">
        <v>730</v>
      </c>
      <c r="IQ44" s="519">
        <v>748</v>
      </c>
      <c r="IR44" s="519">
        <v>966</v>
      </c>
      <c r="IS44" s="504">
        <v>978</v>
      </c>
      <c r="IT44" s="504">
        <v>822</v>
      </c>
      <c r="IU44" s="504">
        <v>898</v>
      </c>
      <c r="IV44" s="504">
        <v>971</v>
      </c>
      <c r="IW44" s="504">
        <v>1138</v>
      </c>
      <c r="IX44" s="533">
        <v>281</v>
      </c>
      <c r="IY44" s="504">
        <v>449</v>
      </c>
      <c r="IZ44" s="504">
        <v>285</v>
      </c>
      <c r="JA44" s="504">
        <v>316</v>
      </c>
      <c r="JB44" s="504">
        <v>470</v>
      </c>
      <c r="JC44" s="504">
        <v>385</v>
      </c>
      <c r="JD44" s="504">
        <v>498</v>
      </c>
      <c r="JE44" s="504">
        <v>599</v>
      </c>
      <c r="JF44" s="504">
        <v>806</v>
      </c>
      <c r="JG44" s="534">
        <f t="shared" si="1032"/>
        <v>903</v>
      </c>
      <c r="JH44" s="522">
        <f t="shared" si="1033"/>
        <v>1179</v>
      </c>
      <c r="JI44" s="522">
        <f t="shared" si="1034"/>
        <v>1033</v>
      </c>
      <c r="JJ44" s="522">
        <f t="shared" si="1035"/>
        <v>1282</v>
      </c>
      <c r="JK44" s="522">
        <f t="shared" si="1036"/>
        <v>1448</v>
      </c>
      <c r="JL44" s="522">
        <f t="shared" si="1037"/>
        <v>1207</v>
      </c>
      <c r="JM44" s="522">
        <f t="shared" si="1038"/>
        <v>1396</v>
      </c>
      <c r="JN44" s="522">
        <f t="shared" si="1039"/>
        <v>1570</v>
      </c>
      <c r="JO44" s="522">
        <f t="shared" si="1039"/>
        <v>1944</v>
      </c>
      <c r="JP44" s="533">
        <v>683</v>
      </c>
      <c r="JQ44" s="519">
        <v>739</v>
      </c>
      <c r="JR44" s="519">
        <v>822</v>
      </c>
      <c r="JS44" s="519">
        <v>756</v>
      </c>
      <c r="JT44" s="504">
        <v>824</v>
      </c>
      <c r="JU44" s="504">
        <v>811</v>
      </c>
      <c r="JV44" s="504">
        <v>885</v>
      </c>
      <c r="JW44" s="504">
        <v>938</v>
      </c>
      <c r="JX44" s="504">
        <v>842</v>
      </c>
      <c r="JY44" s="533">
        <v>695</v>
      </c>
      <c r="JZ44" s="504">
        <v>954</v>
      </c>
      <c r="KA44" s="504">
        <v>712</v>
      </c>
      <c r="KB44" s="504">
        <v>665</v>
      </c>
      <c r="KC44" s="504">
        <v>510</v>
      </c>
      <c r="KD44" s="504">
        <v>537</v>
      </c>
      <c r="KE44" s="504">
        <v>547</v>
      </c>
      <c r="KF44" s="504">
        <v>641</v>
      </c>
      <c r="KG44" s="504">
        <v>612</v>
      </c>
      <c r="KH44" s="534">
        <f t="shared" si="1040"/>
        <v>1378</v>
      </c>
      <c r="KI44" s="522">
        <f t="shared" si="1041"/>
        <v>1693</v>
      </c>
      <c r="KJ44" s="522">
        <f t="shared" si="1042"/>
        <v>1534</v>
      </c>
      <c r="KK44" s="522">
        <f t="shared" si="1043"/>
        <v>1421</v>
      </c>
      <c r="KL44" s="522">
        <f t="shared" si="1044"/>
        <v>1334</v>
      </c>
      <c r="KM44" s="522">
        <f t="shared" si="1045"/>
        <v>1348</v>
      </c>
      <c r="KN44" s="522">
        <f t="shared" si="1046"/>
        <v>1432</v>
      </c>
      <c r="KO44" s="522">
        <f t="shared" si="1047"/>
        <v>1579</v>
      </c>
      <c r="KP44" s="522">
        <f t="shared" si="1047"/>
        <v>1454</v>
      </c>
      <c r="KQ44" s="534">
        <f t="shared" si="1048"/>
        <v>2400</v>
      </c>
      <c r="KR44" s="523">
        <f t="shared" si="1049"/>
        <v>2445</v>
      </c>
      <c r="KS44" s="523">
        <f t="shared" si="1050"/>
        <v>2231</v>
      </c>
      <c r="KT44" s="523">
        <f t="shared" si="1051"/>
        <v>2344</v>
      </c>
      <c r="KU44" s="535">
        <f t="shared" si="1052"/>
        <v>2447</v>
      </c>
      <c r="KV44" s="535">
        <f t="shared" si="1053"/>
        <v>2546</v>
      </c>
      <c r="KW44" s="535">
        <f t="shared" si="1054"/>
        <v>2554</v>
      </c>
      <c r="KX44" s="535">
        <f t="shared" si="1055"/>
        <v>2524</v>
      </c>
      <c r="KY44" s="535">
        <f t="shared" si="1056"/>
        <v>2392</v>
      </c>
      <c r="KZ44" s="534">
        <f t="shared" si="1057"/>
        <v>1090</v>
      </c>
      <c r="LA44" s="522">
        <f t="shared" si="1058"/>
        <v>706</v>
      </c>
      <c r="LB44" s="522">
        <f t="shared" si="1059"/>
        <v>1205</v>
      </c>
      <c r="LC44" s="522">
        <f t="shared" si="1060"/>
        <v>1410</v>
      </c>
      <c r="LD44" s="522">
        <f t="shared" si="1061"/>
        <v>1823</v>
      </c>
      <c r="LE44" s="522">
        <f t="shared" si="1062"/>
        <v>1568</v>
      </c>
      <c r="LF44" s="522">
        <f t="shared" si="1063"/>
        <v>1649</v>
      </c>
      <c r="LG44" s="522">
        <f t="shared" si="423"/>
        <v>1784</v>
      </c>
      <c r="LH44" s="522">
        <f t="shared" si="423"/>
        <v>1859</v>
      </c>
      <c r="LI44" s="534">
        <f t="shared" si="1064"/>
        <v>3490</v>
      </c>
      <c r="LJ44" s="522">
        <f t="shared" si="1065"/>
        <v>3151</v>
      </c>
      <c r="LK44" s="522">
        <f t="shared" si="1066"/>
        <v>3436</v>
      </c>
      <c r="LL44" s="522">
        <f t="shared" si="1067"/>
        <v>3754</v>
      </c>
      <c r="LM44" s="522">
        <f t="shared" si="1068"/>
        <v>4270</v>
      </c>
      <c r="LN44" s="522">
        <f t="shared" si="1069"/>
        <v>4114</v>
      </c>
      <c r="LO44" s="522">
        <f t="shared" si="1070"/>
        <v>4203</v>
      </c>
      <c r="LP44" s="522">
        <f t="shared" si="1071"/>
        <v>4308</v>
      </c>
      <c r="LQ44" s="522">
        <f t="shared" si="1072"/>
        <v>4251</v>
      </c>
      <c r="LR44" s="533">
        <v>1489</v>
      </c>
      <c r="LS44" s="519">
        <v>1520</v>
      </c>
      <c r="LT44" s="519">
        <v>1384</v>
      </c>
      <c r="LU44" s="519">
        <v>1451</v>
      </c>
      <c r="LV44" s="504">
        <v>1492</v>
      </c>
      <c r="LW44" s="504">
        <v>1573</v>
      </c>
      <c r="LX44" s="504">
        <v>1563</v>
      </c>
      <c r="LY44" s="504">
        <v>1554</v>
      </c>
      <c r="LZ44" s="504">
        <v>1464</v>
      </c>
      <c r="MA44" s="533">
        <v>963</v>
      </c>
      <c r="MB44" s="504">
        <v>549</v>
      </c>
      <c r="MC44" s="504">
        <v>1055</v>
      </c>
      <c r="MD44" s="504">
        <v>1063</v>
      </c>
      <c r="ME44" s="504">
        <v>1337</v>
      </c>
      <c r="MF44" s="504">
        <v>1134</v>
      </c>
      <c r="MG44" s="504">
        <v>1136</v>
      </c>
      <c r="MH44" s="504">
        <v>1172</v>
      </c>
      <c r="MI44" s="504">
        <v>1187</v>
      </c>
      <c r="MJ44" s="534">
        <f t="shared" si="1073"/>
        <v>2452</v>
      </c>
      <c r="MK44" s="522">
        <f t="shared" si="1074"/>
        <v>2069</v>
      </c>
      <c r="ML44" s="522">
        <f t="shared" si="1075"/>
        <v>2439</v>
      </c>
      <c r="MM44" s="522">
        <f t="shared" si="1076"/>
        <v>2514</v>
      </c>
      <c r="MN44" s="522">
        <f t="shared" si="1077"/>
        <v>2829</v>
      </c>
      <c r="MO44" s="522">
        <f t="shared" si="1078"/>
        <v>2707</v>
      </c>
      <c r="MP44" s="522">
        <f t="shared" si="1079"/>
        <v>2699</v>
      </c>
      <c r="MQ44" s="522">
        <f t="shared" si="1080"/>
        <v>2726</v>
      </c>
      <c r="MR44" s="522">
        <f t="shared" si="1080"/>
        <v>2651</v>
      </c>
      <c r="MS44" s="533">
        <v>132</v>
      </c>
      <c r="MT44" s="519">
        <v>141</v>
      </c>
      <c r="MU44" s="519">
        <v>124</v>
      </c>
      <c r="MV44" s="519">
        <v>139</v>
      </c>
      <c r="MW44" s="504">
        <v>124</v>
      </c>
      <c r="MX44" s="504">
        <v>162</v>
      </c>
      <c r="MY44" s="504">
        <v>162</v>
      </c>
      <c r="MZ44" s="504">
        <v>116</v>
      </c>
      <c r="NA44" s="504">
        <v>138</v>
      </c>
      <c r="NB44" s="533">
        <v>14</v>
      </c>
      <c r="NC44" s="504">
        <v>6</v>
      </c>
      <c r="ND44" s="504">
        <v>9</v>
      </c>
      <c r="NE44" s="504">
        <v>16</v>
      </c>
      <c r="NF44" s="504">
        <v>8</v>
      </c>
      <c r="NG44" s="504">
        <v>13</v>
      </c>
      <c r="NH44" s="504">
        <v>10</v>
      </c>
      <c r="NI44" s="504">
        <v>2</v>
      </c>
      <c r="NJ44" s="504">
        <v>8</v>
      </c>
      <c r="NK44" s="534">
        <f t="shared" si="1081"/>
        <v>146</v>
      </c>
      <c r="NL44" s="522">
        <f t="shared" si="1082"/>
        <v>147</v>
      </c>
      <c r="NM44" s="522">
        <f t="shared" si="1083"/>
        <v>133</v>
      </c>
      <c r="NN44" s="522">
        <f t="shared" si="1084"/>
        <v>155</v>
      </c>
      <c r="NO44" s="522">
        <f t="shared" si="1085"/>
        <v>132</v>
      </c>
      <c r="NP44" s="522">
        <f t="shared" si="1086"/>
        <v>175</v>
      </c>
      <c r="NQ44" s="522">
        <f t="shared" si="1087"/>
        <v>172</v>
      </c>
      <c r="NR44" s="522">
        <f t="shared" si="1088"/>
        <v>118</v>
      </c>
      <c r="NS44" s="522">
        <f t="shared" si="1088"/>
        <v>146</v>
      </c>
      <c r="NT44" s="533">
        <v>779</v>
      </c>
      <c r="NU44" s="519">
        <v>784</v>
      </c>
      <c r="NV44" s="519">
        <v>723</v>
      </c>
      <c r="NW44" s="519">
        <v>754</v>
      </c>
      <c r="NX44" s="504">
        <v>831</v>
      </c>
      <c r="NY44" s="504">
        <v>811</v>
      </c>
      <c r="NZ44" s="504">
        <v>829</v>
      </c>
      <c r="OA44" s="504">
        <v>854</v>
      </c>
      <c r="OB44" s="522">
        <v>790</v>
      </c>
      <c r="OC44" s="533">
        <v>113</v>
      </c>
      <c r="OD44" s="504">
        <v>151</v>
      </c>
      <c r="OE44" s="504">
        <v>141</v>
      </c>
      <c r="OF44" s="504">
        <v>331</v>
      </c>
      <c r="OG44" s="504">
        <v>478</v>
      </c>
      <c r="OH44" s="504">
        <v>421</v>
      </c>
      <c r="OI44" s="504">
        <v>503</v>
      </c>
      <c r="OJ44" s="504">
        <v>610</v>
      </c>
      <c r="OK44" s="522">
        <v>664</v>
      </c>
      <c r="OL44" s="534">
        <f t="shared" si="1089"/>
        <v>892</v>
      </c>
      <c r="OM44" s="522">
        <f t="shared" si="1090"/>
        <v>935</v>
      </c>
      <c r="ON44" s="522">
        <f t="shared" si="1091"/>
        <v>864</v>
      </c>
      <c r="OO44" s="522">
        <f t="shared" si="1092"/>
        <v>1085</v>
      </c>
      <c r="OP44" s="522">
        <f t="shared" si="1093"/>
        <v>1309</v>
      </c>
      <c r="OQ44" s="522">
        <f t="shared" si="1094"/>
        <v>1232</v>
      </c>
      <c r="OR44" s="522">
        <f t="shared" si="1095"/>
        <v>1332</v>
      </c>
      <c r="OS44" s="522">
        <f t="shared" si="1096"/>
        <v>1464</v>
      </c>
      <c r="OT44" s="522">
        <f t="shared" si="1096"/>
        <v>1454</v>
      </c>
    </row>
    <row r="45" spans="1:411" s="12" customFormat="1" x14ac:dyDescent="0.2">
      <c r="A45" s="11" t="s">
        <v>52</v>
      </c>
      <c r="B45" s="34">
        <f t="shared" si="913"/>
        <v>3926</v>
      </c>
      <c r="C45" s="34">
        <f t="shared" si="914"/>
        <v>4556</v>
      </c>
      <c r="D45" s="34">
        <f t="shared" si="915"/>
        <v>5002</v>
      </c>
      <c r="E45" s="34">
        <f t="shared" si="916"/>
        <v>5234</v>
      </c>
      <c r="F45" s="34">
        <f t="shared" si="917"/>
        <v>5734</v>
      </c>
      <c r="G45" s="34">
        <f t="shared" si="918"/>
        <v>5971</v>
      </c>
      <c r="H45" s="34">
        <f t="shared" si="919"/>
        <v>6134</v>
      </c>
      <c r="I45" s="34">
        <f t="shared" si="920"/>
        <v>6311</v>
      </c>
      <c r="J45" s="34">
        <f t="shared" si="921"/>
        <v>6419</v>
      </c>
      <c r="K45" s="34">
        <f t="shared" si="922"/>
        <v>4305</v>
      </c>
      <c r="L45" s="34">
        <f t="shared" si="923"/>
        <v>4119</v>
      </c>
      <c r="M45" s="35">
        <f t="shared" si="924"/>
        <v>2287</v>
      </c>
      <c r="N45" s="29">
        <f t="shared" si="925"/>
        <v>2350</v>
      </c>
      <c r="O45" s="29">
        <f t="shared" si="926"/>
        <v>1829</v>
      </c>
      <c r="P45" s="29">
        <f t="shared" si="927"/>
        <v>2534</v>
      </c>
      <c r="Q45" s="29">
        <f t="shared" si="928"/>
        <v>4036</v>
      </c>
      <c r="R45" s="29">
        <f t="shared" si="929"/>
        <v>3894</v>
      </c>
      <c r="S45" s="29">
        <f t="shared" si="930"/>
        <v>4482</v>
      </c>
      <c r="T45" s="29">
        <f t="shared" si="931"/>
        <v>4062</v>
      </c>
      <c r="U45" s="29">
        <f t="shared" si="932"/>
        <v>4125</v>
      </c>
      <c r="V45" s="29">
        <f t="shared" si="933"/>
        <v>4434</v>
      </c>
      <c r="W45" s="29">
        <f t="shared" si="934"/>
        <v>2833</v>
      </c>
      <c r="X45" s="35">
        <f t="shared" si="935"/>
        <v>6213</v>
      </c>
      <c r="Y45" s="29">
        <f t="shared" si="936"/>
        <v>6906</v>
      </c>
      <c r="Z45" s="29">
        <f t="shared" si="937"/>
        <v>6831</v>
      </c>
      <c r="AA45" s="29">
        <f t="shared" si="938"/>
        <v>7768</v>
      </c>
      <c r="AB45" s="29">
        <f t="shared" si="939"/>
        <v>9770</v>
      </c>
      <c r="AC45" s="29">
        <f t="shared" si="940"/>
        <v>9865</v>
      </c>
      <c r="AD45" s="29">
        <f t="shared" si="941"/>
        <v>10616</v>
      </c>
      <c r="AE45" s="29">
        <f t="shared" si="942"/>
        <v>10373</v>
      </c>
      <c r="AF45" s="29">
        <f t="shared" si="943"/>
        <v>10544</v>
      </c>
      <c r="AG45" s="29">
        <f t="shared" si="944"/>
        <v>8739</v>
      </c>
      <c r="AH45" s="29">
        <f t="shared" si="945"/>
        <v>6952</v>
      </c>
      <c r="AI45" s="42">
        <v>2189</v>
      </c>
      <c r="AJ45" s="31">
        <v>2510</v>
      </c>
      <c r="AK45" s="31">
        <v>2727</v>
      </c>
      <c r="AL45" s="31">
        <v>2756</v>
      </c>
      <c r="AM45" s="32">
        <v>2510</v>
      </c>
      <c r="AN45" s="32">
        <v>2620</v>
      </c>
      <c r="AO45" s="32">
        <v>2619</v>
      </c>
      <c r="AP45" s="32">
        <v>2710</v>
      </c>
      <c r="AQ45" s="32">
        <v>2765</v>
      </c>
      <c r="AR45" s="32">
        <v>1974</v>
      </c>
      <c r="AS45" s="32">
        <v>1864</v>
      </c>
      <c r="AT45" s="42">
        <v>1689</v>
      </c>
      <c r="AU45" s="32">
        <v>1756</v>
      </c>
      <c r="AV45" s="32">
        <v>1018</v>
      </c>
      <c r="AW45" s="32">
        <v>1369</v>
      </c>
      <c r="AX45" s="32">
        <v>2339</v>
      </c>
      <c r="AY45" s="32">
        <v>3018</v>
      </c>
      <c r="AZ45" s="32">
        <v>3454</v>
      </c>
      <c r="BA45" s="32">
        <v>3203</v>
      </c>
      <c r="BB45" s="32">
        <v>3284</v>
      </c>
      <c r="BC45" s="32">
        <v>3203</v>
      </c>
      <c r="BD45" s="32">
        <v>1821</v>
      </c>
      <c r="BE45" s="33">
        <f t="shared" si="946"/>
        <v>3879</v>
      </c>
      <c r="BF45" s="30">
        <f t="shared" si="947"/>
        <v>4271</v>
      </c>
      <c r="BG45" s="30">
        <f t="shared" si="948"/>
        <v>3793</v>
      </c>
      <c r="BH45" s="30">
        <f t="shared" si="949"/>
        <v>4429</v>
      </c>
      <c r="BI45" s="30">
        <f t="shared" si="950"/>
        <v>4849</v>
      </c>
      <c r="BJ45" s="30">
        <f t="shared" si="951"/>
        <v>5638</v>
      </c>
      <c r="BK45" s="30">
        <f t="shared" si="952"/>
        <v>6073</v>
      </c>
      <c r="BL45" s="30">
        <f t="shared" si="953"/>
        <v>5913</v>
      </c>
      <c r="BM45" s="30">
        <f t="shared" si="954"/>
        <v>6049</v>
      </c>
      <c r="BN45" s="30">
        <f t="shared" si="955"/>
        <v>5177</v>
      </c>
      <c r="BO45" s="30">
        <f t="shared" si="955"/>
        <v>3685</v>
      </c>
      <c r="BP45" s="117">
        <f t="shared" si="956"/>
        <v>1690</v>
      </c>
      <c r="BQ45" s="118">
        <f t="shared" si="957"/>
        <v>1761</v>
      </c>
      <c r="BR45" s="118">
        <f t="shared" si="958"/>
        <v>1066</v>
      </c>
      <c r="BS45" s="118">
        <f t="shared" si="959"/>
        <v>1673</v>
      </c>
      <c r="BT45" s="118">
        <f t="shared" si="960"/>
        <v>2339</v>
      </c>
      <c r="BU45" s="118">
        <f t="shared" si="961"/>
        <v>3018</v>
      </c>
      <c r="BV45" s="118">
        <f t="shared" si="962"/>
        <v>3454</v>
      </c>
      <c r="BW45" s="118">
        <f t="shared" si="963"/>
        <v>3203</v>
      </c>
      <c r="BX45" s="118">
        <f t="shared" si="964"/>
        <v>3284</v>
      </c>
      <c r="BY45" s="118">
        <f t="shared" si="965"/>
        <v>3203</v>
      </c>
      <c r="BZ45" s="118">
        <f t="shared" si="966"/>
        <v>1821</v>
      </c>
      <c r="CA45" s="119">
        <f t="shared" si="967"/>
        <v>0.77204202832343538</v>
      </c>
      <c r="CB45" s="120">
        <f t="shared" si="968"/>
        <v>0.70159362549800797</v>
      </c>
      <c r="CC45" s="120">
        <f t="shared" si="969"/>
        <v>0.39090575724239091</v>
      </c>
      <c r="CD45" s="120">
        <f t="shared" si="970"/>
        <v>0.60703918722786643</v>
      </c>
      <c r="CE45" s="120">
        <f t="shared" si="971"/>
        <v>0.93187250996015936</v>
      </c>
      <c r="CF45" s="120">
        <f t="shared" si="972"/>
        <v>1.1519083969465649</v>
      </c>
      <c r="CG45" s="120">
        <f t="shared" si="973"/>
        <v>1.3188239786177931</v>
      </c>
      <c r="CH45" s="120">
        <f t="shared" si="974"/>
        <v>1.181918819188192</v>
      </c>
      <c r="CI45" s="120">
        <f t="shared" si="975"/>
        <v>1.1877034358047016</v>
      </c>
      <c r="CJ45" s="120">
        <f t="shared" si="976"/>
        <v>1.6225937183383992</v>
      </c>
      <c r="CK45" s="120">
        <f t="shared" si="976"/>
        <v>0.97693133047210301</v>
      </c>
      <c r="CL45" s="70" t="s">
        <v>36</v>
      </c>
      <c r="CM45" s="39" t="s">
        <v>36</v>
      </c>
      <c r="CN45" s="39" t="s">
        <v>36</v>
      </c>
      <c r="CO45" s="39" t="s">
        <v>36</v>
      </c>
      <c r="CP45" s="14" t="s">
        <v>36</v>
      </c>
      <c r="CQ45" s="14" t="s">
        <v>36</v>
      </c>
      <c r="CR45" s="14" t="s">
        <v>36</v>
      </c>
      <c r="CS45" s="14" t="s">
        <v>36</v>
      </c>
      <c r="CT45" s="14" t="s">
        <v>36</v>
      </c>
      <c r="CU45" s="14" t="s">
        <v>36</v>
      </c>
      <c r="CV45" s="14" t="s">
        <v>36</v>
      </c>
      <c r="CW45" s="42">
        <v>1</v>
      </c>
      <c r="CX45" s="32">
        <v>5</v>
      </c>
      <c r="CY45" s="32">
        <v>48</v>
      </c>
      <c r="CZ45" s="32">
        <v>304</v>
      </c>
      <c r="DA45" s="32">
        <v>0</v>
      </c>
      <c r="DB45" s="32">
        <v>0</v>
      </c>
      <c r="DC45" s="32"/>
      <c r="DD45" s="32"/>
      <c r="DE45" s="30"/>
      <c r="DF45" s="444"/>
      <c r="DG45" s="444"/>
      <c r="DH45" s="33">
        <f t="shared" si="977"/>
        <v>1</v>
      </c>
      <c r="DI45" s="30">
        <f t="shared" si="978"/>
        <v>5</v>
      </c>
      <c r="DJ45" s="30">
        <f t="shared" si="979"/>
        <v>48</v>
      </c>
      <c r="DK45" s="30">
        <f t="shared" si="980"/>
        <v>304</v>
      </c>
      <c r="DL45" s="30">
        <f t="shared" si="981"/>
        <v>0</v>
      </c>
      <c r="DM45" s="30">
        <f t="shared" si="982"/>
        <v>0</v>
      </c>
      <c r="DN45" s="30">
        <f t="shared" si="983"/>
        <v>0</v>
      </c>
      <c r="DO45" s="30">
        <f t="shared" si="984"/>
        <v>0</v>
      </c>
      <c r="DP45" s="30">
        <f t="shared" si="985"/>
        <v>0</v>
      </c>
      <c r="DQ45" s="30">
        <f t="shared" si="986"/>
        <v>0</v>
      </c>
      <c r="DR45" s="30">
        <f t="shared" si="986"/>
        <v>0</v>
      </c>
      <c r="DS45" s="461">
        <v>60</v>
      </c>
      <c r="DT45" s="444">
        <v>54</v>
      </c>
      <c r="DU45" s="462">
        <v>28</v>
      </c>
      <c r="DV45" s="462">
        <v>29</v>
      </c>
      <c r="DW45" s="468">
        <f t="shared" si="987"/>
        <v>88</v>
      </c>
      <c r="DX45" s="468">
        <f t="shared" si="987"/>
        <v>83</v>
      </c>
      <c r="DY45" s="461">
        <v>608</v>
      </c>
      <c r="DZ45" s="444">
        <v>597</v>
      </c>
      <c r="EA45" s="462">
        <v>573</v>
      </c>
      <c r="EB45" s="462">
        <v>457</v>
      </c>
      <c r="EC45" s="468">
        <f t="shared" si="988"/>
        <v>1181</v>
      </c>
      <c r="ED45" s="468">
        <f t="shared" si="988"/>
        <v>1054</v>
      </c>
      <c r="EE45" s="461">
        <v>209</v>
      </c>
      <c r="EF45" s="444">
        <v>198</v>
      </c>
      <c r="EG45" s="462">
        <v>32</v>
      </c>
      <c r="EH45" s="462">
        <v>28</v>
      </c>
      <c r="EI45" s="468">
        <f t="shared" si="989"/>
        <v>241</v>
      </c>
      <c r="EJ45" s="468">
        <f t="shared" si="989"/>
        <v>226</v>
      </c>
      <c r="EK45" s="461">
        <v>184</v>
      </c>
      <c r="EL45" s="444">
        <v>191</v>
      </c>
      <c r="EM45" s="462">
        <v>38</v>
      </c>
      <c r="EN45" s="462">
        <v>24</v>
      </c>
      <c r="EO45" s="468">
        <f t="shared" si="990"/>
        <v>222</v>
      </c>
      <c r="EP45" s="468">
        <f t="shared" si="990"/>
        <v>215</v>
      </c>
      <c r="EQ45" s="461">
        <v>216</v>
      </c>
      <c r="ER45" s="444">
        <v>217</v>
      </c>
      <c r="ES45" s="462">
        <v>25</v>
      </c>
      <c r="ET45" s="462">
        <v>18</v>
      </c>
      <c r="EU45" s="468">
        <f t="shared" si="991"/>
        <v>241</v>
      </c>
      <c r="EV45" s="468">
        <f t="shared" si="991"/>
        <v>235</v>
      </c>
      <c r="EW45" s="461">
        <v>47</v>
      </c>
      <c r="EX45" s="444">
        <v>48</v>
      </c>
      <c r="EY45" s="462">
        <v>80</v>
      </c>
      <c r="EZ45" s="462">
        <v>74</v>
      </c>
      <c r="FA45" s="468">
        <f t="shared" si="992"/>
        <v>127</v>
      </c>
      <c r="FB45" s="468">
        <f t="shared" si="992"/>
        <v>122</v>
      </c>
      <c r="FC45" s="461">
        <v>5</v>
      </c>
      <c r="FD45" s="444">
        <v>7</v>
      </c>
      <c r="FE45" s="462">
        <v>14</v>
      </c>
      <c r="FF45" s="462">
        <v>14</v>
      </c>
      <c r="FG45" s="468">
        <f t="shared" si="993"/>
        <v>19</v>
      </c>
      <c r="FH45" s="468">
        <f t="shared" si="994"/>
        <v>21</v>
      </c>
      <c r="FI45" s="461">
        <v>282</v>
      </c>
      <c r="FJ45" s="444">
        <v>279</v>
      </c>
      <c r="FK45" s="462">
        <v>121</v>
      </c>
      <c r="FL45" s="462">
        <v>108</v>
      </c>
      <c r="FM45" s="468">
        <f t="shared" si="995"/>
        <v>403</v>
      </c>
      <c r="FN45" s="468">
        <f t="shared" si="995"/>
        <v>387</v>
      </c>
      <c r="FO45" s="461">
        <v>79</v>
      </c>
      <c r="FP45" s="444">
        <v>77</v>
      </c>
      <c r="FQ45" s="462">
        <v>31</v>
      </c>
      <c r="FR45" s="462">
        <v>18</v>
      </c>
      <c r="FS45" s="468">
        <f t="shared" si="996"/>
        <v>110</v>
      </c>
      <c r="FT45" s="468">
        <f t="shared" si="996"/>
        <v>95</v>
      </c>
      <c r="FU45" s="461">
        <v>521</v>
      </c>
      <c r="FV45" s="444">
        <v>474</v>
      </c>
      <c r="FW45" s="462">
        <v>278</v>
      </c>
      <c r="FX45" s="462">
        <v>229</v>
      </c>
      <c r="FY45" s="468">
        <f t="shared" si="997"/>
        <v>799</v>
      </c>
      <c r="FZ45" s="468">
        <f t="shared" si="997"/>
        <v>703</v>
      </c>
      <c r="GA45" s="461">
        <v>118</v>
      </c>
      <c r="GB45" s="444">
        <v>113</v>
      </c>
      <c r="GC45" s="462">
        <v>9</v>
      </c>
      <c r="GD45" s="462">
        <v>9</v>
      </c>
      <c r="GE45" s="468">
        <f t="shared" si="998"/>
        <v>127</v>
      </c>
      <c r="GF45" s="468">
        <f t="shared" si="998"/>
        <v>122</v>
      </c>
      <c r="GG45" s="461">
        <v>2</v>
      </c>
      <c r="GH45" s="444"/>
      <c r="GI45" s="462">
        <v>2</v>
      </c>
      <c r="GJ45" s="462">
        <v>4</v>
      </c>
      <c r="GK45" s="327">
        <f t="shared" si="999"/>
        <v>4</v>
      </c>
      <c r="GL45" s="327">
        <f t="shared" si="999"/>
        <v>4</v>
      </c>
      <c r="GM45" s="533">
        <v>256</v>
      </c>
      <c r="GN45" s="519">
        <v>208</v>
      </c>
      <c r="GO45" s="519">
        <v>321</v>
      </c>
      <c r="GP45" s="519">
        <v>293</v>
      </c>
      <c r="GQ45" s="504">
        <v>330</v>
      </c>
      <c r="GR45" s="504">
        <v>329</v>
      </c>
      <c r="GS45" s="504">
        <v>316</v>
      </c>
      <c r="GT45" s="504">
        <v>331</v>
      </c>
      <c r="GU45" s="504">
        <v>332</v>
      </c>
      <c r="GV45" s="533">
        <v>9</v>
      </c>
      <c r="GW45" s="504">
        <v>5</v>
      </c>
      <c r="GX45" s="504">
        <v>10</v>
      </c>
      <c r="GY45" s="504">
        <v>7</v>
      </c>
      <c r="GZ45" s="504">
        <v>2</v>
      </c>
      <c r="HA45" s="504">
        <v>5</v>
      </c>
      <c r="HB45" s="504">
        <v>3</v>
      </c>
      <c r="HC45" s="504">
        <v>4</v>
      </c>
      <c r="HD45" s="504">
        <v>2</v>
      </c>
      <c r="HE45" s="534">
        <f t="shared" si="1000"/>
        <v>265</v>
      </c>
      <c r="HF45" s="522">
        <f t="shared" si="1001"/>
        <v>213</v>
      </c>
      <c r="HG45" s="522">
        <f t="shared" si="1002"/>
        <v>331</v>
      </c>
      <c r="HH45" s="522">
        <f t="shared" si="1003"/>
        <v>300</v>
      </c>
      <c r="HI45" s="522">
        <f t="shared" si="1004"/>
        <v>332</v>
      </c>
      <c r="HJ45" s="522">
        <f t="shared" si="1005"/>
        <v>334</v>
      </c>
      <c r="HK45" s="522">
        <f t="shared" si="1006"/>
        <v>319</v>
      </c>
      <c r="HL45" s="522">
        <f t="shared" si="1007"/>
        <v>335</v>
      </c>
      <c r="HM45" s="522">
        <f t="shared" si="1008"/>
        <v>334</v>
      </c>
      <c r="HN45" s="534">
        <f t="shared" si="1009"/>
        <v>491</v>
      </c>
      <c r="HO45" s="523">
        <f t="shared" si="1010"/>
        <v>648</v>
      </c>
      <c r="HP45" s="523">
        <f t="shared" si="1011"/>
        <v>713</v>
      </c>
      <c r="HQ45" s="523">
        <f t="shared" si="1012"/>
        <v>807</v>
      </c>
      <c r="HR45" s="535">
        <f t="shared" si="1013"/>
        <v>1496</v>
      </c>
      <c r="HS45" s="535">
        <f t="shared" si="1014"/>
        <v>1576</v>
      </c>
      <c r="HT45" s="535">
        <f t="shared" si="1015"/>
        <v>1675</v>
      </c>
      <c r="HU45" s="535">
        <f t="shared" si="1016"/>
        <v>1764</v>
      </c>
      <c r="HV45" s="535">
        <f t="shared" si="1017"/>
        <v>1824</v>
      </c>
      <c r="HW45" s="534">
        <f t="shared" si="1018"/>
        <v>235</v>
      </c>
      <c r="HX45" s="522">
        <f t="shared" si="1019"/>
        <v>213</v>
      </c>
      <c r="HY45" s="522">
        <f t="shared" si="1020"/>
        <v>371</v>
      </c>
      <c r="HZ45" s="522">
        <f t="shared" si="1021"/>
        <v>422</v>
      </c>
      <c r="IA45" s="522">
        <f t="shared" si="1022"/>
        <v>1372</v>
      </c>
      <c r="IB45" s="522">
        <f t="shared" si="1023"/>
        <v>554</v>
      </c>
      <c r="IC45" s="522">
        <f t="shared" si="1024"/>
        <v>690</v>
      </c>
      <c r="ID45" s="522">
        <f t="shared" si="421"/>
        <v>555</v>
      </c>
      <c r="IE45" s="522">
        <f t="shared" si="421"/>
        <v>588</v>
      </c>
      <c r="IF45" s="534">
        <f t="shared" si="1025"/>
        <v>726</v>
      </c>
      <c r="IG45" s="522">
        <f t="shared" si="1026"/>
        <v>861</v>
      </c>
      <c r="IH45" s="522">
        <f t="shared" si="1027"/>
        <v>1084</v>
      </c>
      <c r="II45" s="522">
        <f t="shared" si="1028"/>
        <v>1229</v>
      </c>
      <c r="IJ45" s="522">
        <f t="shared" si="1029"/>
        <v>2868</v>
      </c>
      <c r="IK45" s="522">
        <f t="shared" si="1030"/>
        <v>2130</v>
      </c>
      <c r="IL45" s="522">
        <f t="shared" si="1031"/>
        <v>2365</v>
      </c>
      <c r="IM45" s="522">
        <f t="shared" si="760"/>
        <v>2319</v>
      </c>
      <c r="IN45" s="522">
        <f t="shared" si="760"/>
        <v>2412</v>
      </c>
      <c r="IO45" s="533">
        <v>351</v>
      </c>
      <c r="IP45" s="519">
        <v>348</v>
      </c>
      <c r="IQ45" s="519">
        <v>499</v>
      </c>
      <c r="IR45" s="519">
        <v>604</v>
      </c>
      <c r="IS45" s="504">
        <v>1222</v>
      </c>
      <c r="IT45" s="504">
        <v>1275</v>
      </c>
      <c r="IU45" s="504">
        <v>1351</v>
      </c>
      <c r="IV45" s="504">
        <v>1435</v>
      </c>
      <c r="IW45" s="504">
        <v>1498</v>
      </c>
      <c r="IX45" s="533">
        <v>99</v>
      </c>
      <c r="IY45" s="504">
        <v>72</v>
      </c>
      <c r="IZ45" s="504">
        <v>150</v>
      </c>
      <c r="JA45" s="504">
        <v>228</v>
      </c>
      <c r="JB45" s="504">
        <v>1171</v>
      </c>
      <c r="JC45" s="504">
        <v>355</v>
      </c>
      <c r="JD45" s="504">
        <v>463</v>
      </c>
      <c r="JE45" s="504">
        <v>344</v>
      </c>
      <c r="JF45" s="504">
        <v>342</v>
      </c>
      <c r="JG45" s="534">
        <f t="shared" si="1032"/>
        <v>450</v>
      </c>
      <c r="JH45" s="522">
        <f t="shared" si="1033"/>
        <v>420</v>
      </c>
      <c r="JI45" s="522">
        <f t="shared" si="1034"/>
        <v>649</v>
      </c>
      <c r="JJ45" s="522">
        <f t="shared" si="1035"/>
        <v>832</v>
      </c>
      <c r="JK45" s="522">
        <f t="shared" si="1036"/>
        <v>2393</v>
      </c>
      <c r="JL45" s="522">
        <f t="shared" si="1037"/>
        <v>1630</v>
      </c>
      <c r="JM45" s="522">
        <f t="shared" si="1038"/>
        <v>1814</v>
      </c>
      <c r="JN45" s="522">
        <f t="shared" si="1039"/>
        <v>1779</v>
      </c>
      <c r="JO45" s="522">
        <f t="shared" si="1039"/>
        <v>1840</v>
      </c>
      <c r="JP45" s="533">
        <v>140</v>
      </c>
      <c r="JQ45" s="519">
        <v>300</v>
      </c>
      <c r="JR45" s="519">
        <v>214</v>
      </c>
      <c r="JS45" s="519">
        <v>203</v>
      </c>
      <c r="JT45" s="504">
        <v>274</v>
      </c>
      <c r="JU45" s="504">
        <v>301</v>
      </c>
      <c r="JV45" s="504">
        <v>324</v>
      </c>
      <c r="JW45" s="504">
        <v>329</v>
      </c>
      <c r="JX45" s="504">
        <v>326</v>
      </c>
      <c r="JY45" s="533">
        <v>136</v>
      </c>
      <c r="JZ45" s="504">
        <v>141</v>
      </c>
      <c r="KA45" s="504">
        <v>221</v>
      </c>
      <c r="KB45" s="504">
        <v>194</v>
      </c>
      <c r="KC45" s="504">
        <v>201</v>
      </c>
      <c r="KD45" s="504">
        <v>199</v>
      </c>
      <c r="KE45" s="504">
        <v>227</v>
      </c>
      <c r="KF45" s="504">
        <v>211</v>
      </c>
      <c r="KG45" s="504">
        <v>246</v>
      </c>
      <c r="KH45" s="534">
        <f t="shared" si="1040"/>
        <v>276</v>
      </c>
      <c r="KI45" s="522">
        <f t="shared" si="1041"/>
        <v>441</v>
      </c>
      <c r="KJ45" s="522">
        <f t="shared" si="1042"/>
        <v>435</v>
      </c>
      <c r="KK45" s="522">
        <f t="shared" si="1043"/>
        <v>397</v>
      </c>
      <c r="KL45" s="522">
        <f t="shared" si="1044"/>
        <v>475</v>
      </c>
      <c r="KM45" s="522">
        <f t="shared" si="1045"/>
        <v>500</v>
      </c>
      <c r="KN45" s="522">
        <f t="shared" si="1046"/>
        <v>551</v>
      </c>
      <c r="KO45" s="522">
        <f t="shared" si="1047"/>
        <v>540</v>
      </c>
      <c r="KP45" s="522">
        <f t="shared" si="1047"/>
        <v>572</v>
      </c>
      <c r="KQ45" s="534">
        <f t="shared" si="1048"/>
        <v>990</v>
      </c>
      <c r="KR45" s="523">
        <f t="shared" si="1049"/>
        <v>1190</v>
      </c>
      <c r="KS45" s="523">
        <f t="shared" si="1050"/>
        <v>1241</v>
      </c>
      <c r="KT45" s="523">
        <f t="shared" si="1051"/>
        <v>1378</v>
      </c>
      <c r="KU45" s="535">
        <f t="shared" si="1052"/>
        <v>1398</v>
      </c>
      <c r="KV45" s="535">
        <f t="shared" si="1053"/>
        <v>1446</v>
      </c>
      <c r="KW45" s="535">
        <f t="shared" si="1054"/>
        <v>1524</v>
      </c>
      <c r="KX45" s="535">
        <f t="shared" si="1055"/>
        <v>1506</v>
      </c>
      <c r="KY45" s="535">
        <f t="shared" si="1056"/>
        <v>1498</v>
      </c>
      <c r="KZ45" s="534">
        <f t="shared" si="1057"/>
        <v>353</v>
      </c>
      <c r="LA45" s="522">
        <f t="shared" si="1058"/>
        <v>371</v>
      </c>
      <c r="LB45" s="522">
        <f t="shared" si="1059"/>
        <v>382</v>
      </c>
      <c r="LC45" s="522">
        <f t="shared" si="1060"/>
        <v>432</v>
      </c>
      <c r="LD45" s="522">
        <f t="shared" si="1061"/>
        <v>323</v>
      </c>
      <c r="LE45" s="522">
        <f t="shared" si="1062"/>
        <v>317</v>
      </c>
      <c r="LF45" s="522">
        <f t="shared" si="1063"/>
        <v>335</v>
      </c>
      <c r="LG45" s="522">
        <f t="shared" si="423"/>
        <v>300</v>
      </c>
      <c r="LH45" s="522">
        <f t="shared" si="423"/>
        <v>251</v>
      </c>
      <c r="LI45" s="534">
        <f t="shared" si="1064"/>
        <v>1343</v>
      </c>
      <c r="LJ45" s="522">
        <f t="shared" si="1065"/>
        <v>1561</v>
      </c>
      <c r="LK45" s="522">
        <f t="shared" si="1066"/>
        <v>1623</v>
      </c>
      <c r="LL45" s="522">
        <f t="shared" si="1067"/>
        <v>1810</v>
      </c>
      <c r="LM45" s="522">
        <f t="shared" si="1068"/>
        <v>1721</v>
      </c>
      <c r="LN45" s="522">
        <f t="shared" si="1069"/>
        <v>1763</v>
      </c>
      <c r="LO45" s="522">
        <f t="shared" si="1070"/>
        <v>1859</v>
      </c>
      <c r="LP45" s="522">
        <f t="shared" si="1071"/>
        <v>1806</v>
      </c>
      <c r="LQ45" s="522">
        <f t="shared" si="1072"/>
        <v>1749</v>
      </c>
      <c r="LR45" s="533">
        <v>556</v>
      </c>
      <c r="LS45" s="519">
        <v>776</v>
      </c>
      <c r="LT45" s="519">
        <v>772</v>
      </c>
      <c r="LU45" s="519">
        <v>873</v>
      </c>
      <c r="LV45" s="504">
        <v>887</v>
      </c>
      <c r="LW45" s="504">
        <v>920</v>
      </c>
      <c r="LX45" s="504">
        <v>970</v>
      </c>
      <c r="LY45" s="504">
        <v>957</v>
      </c>
      <c r="LZ45" s="504">
        <v>933</v>
      </c>
      <c r="MA45" s="533">
        <v>251</v>
      </c>
      <c r="MB45" s="504">
        <v>268</v>
      </c>
      <c r="MC45" s="504">
        <v>270</v>
      </c>
      <c r="MD45" s="504">
        <v>339</v>
      </c>
      <c r="ME45" s="504">
        <v>236</v>
      </c>
      <c r="MF45" s="504">
        <v>247</v>
      </c>
      <c r="MG45" s="504">
        <v>251</v>
      </c>
      <c r="MH45" s="504">
        <v>224</v>
      </c>
      <c r="MI45" s="504">
        <v>192</v>
      </c>
      <c r="MJ45" s="534">
        <f t="shared" si="1073"/>
        <v>807</v>
      </c>
      <c r="MK45" s="522">
        <f t="shared" si="1074"/>
        <v>1044</v>
      </c>
      <c r="ML45" s="522">
        <f t="shared" si="1075"/>
        <v>1042</v>
      </c>
      <c r="MM45" s="522">
        <f t="shared" si="1076"/>
        <v>1212</v>
      </c>
      <c r="MN45" s="522">
        <f t="shared" si="1077"/>
        <v>1123</v>
      </c>
      <c r="MO45" s="522">
        <f t="shared" si="1078"/>
        <v>1167</v>
      </c>
      <c r="MP45" s="522">
        <f t="shared" si="1079"/>
        <v>1221</v>
      </c>
      <c r="MQ45" s="522">
        <f t="shared" si="1080"/>
        <v>1181</v>
      </c>
      <c r="MR45" s="522">
        <f t="shared" si="1080"/>
        <v>1125</v>
      </c>
      <c r="MS45" s="533">
        <v>73</v>
      </c>
      <c r="MT45" s="519">
        <v>49</v>
      </c>
      <c r="MU45" s="519">
        <v>65</v>
      </c>
      <c r="MV45" s="519">
        <v>62</v>
      </c>
      <c r="MW45" s="504">
        <v>66</v>
      </c>
      <c r="MX45" s="504">
        <v>73</v>
      </c>
      <c r="MY45" s="504">
        <v>75</v>
      </c>
      <c r="MZ45" s="504">
        <v>72</v>
      </c>
      <c r="NA45" s="504">
        <v>79</v>
      </c>
      <c r="NB45" s="533">
        <v>3</v>
      </c>
      <c r="NC45" s="504">
        <v>2</v>
      </c>
      <c r="ND45" s="504">
        <v>5</v>
      </c>
      <c r="NE45" s="504">
        <v>1</v>
      </c>
      <c r="NF45" s="504">
        <v>2</v>
      </c>
      <c r="NG45" s="504">
        <v>1</v>
      </c>
      <c r="NH45" s="504"/>
      <c r="NI45" s="504"/>
      <c r="NJ45" s="504"/>
      <c r="NK45" s="534">
        <f t="shared" si="1081"/>
        <v>76</v>
      </c>
      <c r="NL45" s="522">
        <f t="shared" si="1082"/>
        <v>51</v>
      </c>
      <c r="NM45" s="522">
        <f t="shared" si="1083"/>
        <v>70</v>
      </c>
      <c r="NN45" s="522">
        <f t="shared" si="1084"/>
        <v>63</v>
      </c>
      <c r="NO45" s="522">
        <f t="shared" si="1085"/>
        <v>68</v>
      </c>
      <c r="NP45" s="522">
        <f t="shared" si="1086"/>
        <v>74</v>
      </c>
      <c r="NQ45" s="522">
        <f t="shared" si="1087"/>
        <v>75</v>
      </c>
      <c r="NR45" s="522">
        <f t="shared" si="1088"/>
        <v>72</v>
      </c>
      <c r="NS45" s="522">
        <f t="shared" si="1088"/>
        <v>79</v>
      </c>
      <c r="NT45" s="533">
        <v>361</v>
      </c>
      <c r="NU45" s="519">
        <v>365</v>
      </c>
      <c r="NV45" s="519">
        <v>404</v>
      </c>
      <c r="NW45" s="519">
        <v>443</v>
      </c>
      <c r="NX45" s="504">
        <v>445</v>
      </c>
      <c r="NY45" s="504">
        <v>453</v>
      </c>
      <c r="NZ45" s="504">
        <v>479</v>
      </c>
      <c r="OA45" s="504">
        <v>477</v>
      </c>
      <c r="OB45" s="522">
        <v>486</v>
      </c>
      <c r="OC45" s="533">
        <v>99</v>
      </c>
      <c r="OD45" s="504">
        <v>101</v>
      </c>
      <c r="OE45" s="504">
        <v>107</v>
      </c>
      <c r="OF45" s="504">
        <v>92</v>
      </c>
      <c r="OG45" s="504">
        <v>85</v>
      </c>
      <c r="OH45" s="504">
        <v>69</v>
      </c>
      <c r="OI45" s="504">
        <v>84</v>
      </c>
      <c r="OJ45" s="504">
        <v>76</v>
      </c>
      <c r="OK45" s="522">
        <v>59</v>
      </c>
      <c r="OL45" s="534">
        <f t="shared" si="1089"/>
        <v>460</v>
      </c>
      <c r="OM45" s="522">
        <f t="shared" si="1090"/>
        <v>466</v>
      </c>
      <c r="ON45" s="522">
        <f t="shared" si="1091"/>
        <v>511</v>
      </c>
      <c r="OO45" s="522">
        <f t="shared" si="1092"/>
        <v>535</v>
      </c>
      <c r="OP45" s="522">
        <f t="shared" si="1093"/>
        <v>530</v>
      </c>
      <c r="OQ45" s="522">
        <f t="shared" si="1094"/>
        <v>522</v>
      </c>
      <c r="OR45" s="522">
        <f t="shared" si="1095"/>
        <v>563</v>
      </c>
      <c r="OS45" s="522">
        <f t="shared" si="1096"/>
        <v>553</v>
      </c>
      <c r="OT45" s="522">
        <f t="shared" si="1096"/>
        <v>545</v>
      </c>
    </row>
    <row r="46" spans="1:411" s="12" customFormat="1" x14ac:dyDescent="0.2">
      <c r="A46" s="11" t="s">
        <v>53</v>
      </c>
      <c r="B46" s="34">
        <f t="shared" si="913"/>
        <v>4219</v>
      </c>
      <c r="C46" s="34">
        <f t="shared" si="914"/>
        <v>3069</v>
      </c>
      <c r="D46" s="34">
        <f t="shared" si="915"/>
        <v>3249</v>
      </c>
      <c r="E46" s="34">
        <f t="shared" si="916"/>
        <v>3652</v>
      </c>
      <c r="F46" s="34">
        <f t="shared" si="917"/>
        <v>4132</v>
      </c>
      <c r="G46" s="34">
        <f t="shared" si="918"/>
        <v>4372</v>
      </c>
      <c r="H46" s="34">
        <f t="shared" si="919"/>
        <v>4405</v>
      </c>
      <c r="I46" s="34">
        <f t="shared" si="920"/>
        <v>4609</v>
      </c>
      <c r="J46" s="34">
        <f t="shared" si="921"/>
        <v>4902</v>
      </c>
      <c r="K46" s="34">
        <f t="shared" si="922"/>
        <v>4866</v>
      </c>
      <c r="L46" s="34">
        <f t="shared" si="923"/>
        <v>5029</v>
      </c>
      <c r="M46" s="35">
        <f t="shared" si="924"/>
        <v>3074</v>
      </c>
      <c r="N46" s="29">
        <f t="shared" si="925"/>
        <v>3675</v>
      </c>
      <c r="O46" s="29">
        <f t="shared" si="926"/>
        <v>3703</v>
      </c>
      <c r="P46" s="29">
        <f t="shared" si="927"/>
        <v>4097</v>
      </c>
      <c r="Q46" s="29">
        <f t="shared" si="928"/>
        <v>5784</v>
      </c>
      <c r="R46" s="29">
        <f t="shared" si="929"/>
        <v>6359</v>
      </c>
      <c r="S46" s="29">
        <f t="shared" si="930"/>
        <v>6399</v>
      </c>
      <c r="T46" s="29">
        <f t="shared" si="931"/>
        <v>6767</v>
      </c>
      <c r="U46" s="29">
        <f t="shared" si="932"/>
        <v>7738</v>
      </c>
      <c r="V46" s="29">
        <f t="shared" si="933"/>
        <v>8541</v>
      </c>
      <c r="W46" s="29">
        <f t="shared" si="934"/>
        <v>8385</v>
      </c>
      <c r="X46" s="35">
        <f t="shared" si="935"/>
        <v>7293</v>
      </c>
      <c r="Y46" s="29">
        <f t="shared" si="936"/>
        <v>6744</v>
      </c>
      <c r="Z46" s="29">
        <f t="shared" si="937"/>
        <v>6952</v>
      </c>
      <c r="AA46" s="29">
        <f t="shared" si="938"/>
        <v>7749</v>
      </c>
      <c r="AB46" s="29">
        <f t="shared" si="939"/>
        <v>9916</v>
      </c>
      <c r="AC46" s="29">
        <f t="shared" si="940"/>
        <v>10731</v>
      </c>
      <c r="AD46" s="29">
        <f t="shared" si="941"/>
        <v>10804</v>
      </c>
      <c r="AE46" s="29">
        <f t="shared" si="942"/>
        <v>11376</v>
      </c>
      <c r="AF46" s="29">
        <f t="shared" si="943"/>
        <v>12640</v>
      </c>
      <c r="AG46" s="29">
        <f t="shared" si="944"/>
        <v>13407</v>
      </c>
      <c r="AH46" s="29">
        <f t="shared" si="945"/>
        <v>13414</v>
      </c>
      <c r="AI46" s="42">
        <v>1667</v>
      </c>
      <c r="AJ46" s="31">
        <v>1292</v>
      </c>
      <c r="AK46" s="31">
        <v>1271</v>
      </c>
      <c r="AL46" s="31">
        <v>1404</v>
      </c>
      <c r="AM46" s="32">
        <v>1429</v>
      </c>
      <c r="AN46" s="32">
        <v>1524</v>
      </c>
      <c r="AO46" s="32">
        <v>1565</v>
      </c>
      <c r="AP46" s="32">
        <v>1646</v>
      </c>
      <c r="AQ46" s="32">
        <v>1684</v>
      </c>
      <c r="AR46" s="32">
        <v>1713</v>
      </c>
      <c r="AS46" s="32">
        <v>1696</v>
      </c>
      <c r="AT46" s="42">
        <v>1839</v>
      </c>
      <c r="AU46" s="32">
        <v>2794</v>
      </c>
      <c r="AV46" s="32">
        <v>2674</v>
      </c>
      <c r="AW46" s="32">
        <v>3014</v>
      </c>
      <c r="AX46" s="32">
        <v>3964</v>
      </c>
      <c r="AY46" s="32">
        <v>4575</v>
      </c>
      <c r="AZ46" s="32">
        <v>4572</v>
      </c>
      <c r="BA46" s="32">
        <v>4572</v>
      </c>
      <c r="BB46" s="32">
        <v>4845</v>
      </c>
      <c r="BC46" s="32">
        <v>4572</v>
      </c>
      <c r="BD46" s="32">
        <v>5147</v>
      </c>
      <c r="BE46" s="33">
        <f t="shared" si="946"/>
        <v>3789</v>
      </c>
      <c r="BF46" s="30">
        <f t="shared" si="947"/>
        <v>4147</v>
      </c>
      <c r="BG46" s="30">
        <f t="shared" si="948"/>
        <v>4035</v>
      </c>
      <c r="BH46" s="30">
        <f t="shared" si="949"/>
        <v>4445</v>
      </c>
      <c r="BI46" s="30">
        <f t="shared" si="950"/>
        <v>5393</v>
      </c>
      <c r="BJ46" s="30">
        <f t="shared" si="951"/>
        <v>6099</v>
      </c>
      <c r="BK46" s="30">
        <f t="shared" si="952"/>
        <v>6137</v>
      </c>
      <c r="BL46" s="30">
        <f t="shared" si="953"/>
        <v>6218</v>
      </c>
      <c r="BM46" s="30">
        <f t="shared" si="954"/>
        <v>6529</v>
      </c>
      <c r="BN46" s="30">
        <f t="shared" si="955"/>
        <v>6285</v>
      </c>
      <c r="BO46" s="30">
        <f t="shared" si="955"/>
        <v>6843</v>
      </c>
      <c r="BP46" s="117">
        <f t="shared" si="956"/>
        <v>2122</v>
      </c>
      <c r="BQ46" s="118">
        <f t="shared" si="957"/>
        <v>2855</v>
      </c>
      <c r="BR46" s="118">
        <f t="shared" si="958"/>
        <v>2764</v>
      </c>
      <c r="BS46" s="118">
        <f t="shared" si="959"/>
        <v>3041</v>
      </c>
      <c r="BT46" s="118">
        <f t="shared" si="960"/>
        <v>3964</v>
      </c>
      <c r="BU46" s="118">
        <f t="shared" si="961"/>
        <v>4575</v>
      </c>
      <c r="BV46" s="118">
        <f t="shared" si="962"/>
        <v>4572</v>
      </c>
      <c r="BW46" s="118">
        <f t="shared" si="963"/>
        <v>4572</v>
      </c>
      <c r="BX46" s="118">
        <f t="shared" si="964"/>
        <v>4845</v>
      </c>
      <c r="BY46" s="118">
        <f t="shared" si="965"/>
        <v>4572</v>
      </c>
      <c r="BZ46" s="118">
        <f t="shared" si="966"/>
        <v>5147</v>
      </c>
      <c r="CA46" s="119">
        <f t="shared" si="967"/>
        <v>1.2729454109178164</v>
      </c>
      <c r="CB46" s="120">
        <f t="shared" si="968"/>
        <v>2.2097523219814241</v>
      </c>
      <c r="CC46" s="120">
        <f t="shared" si="969"/>
        <v>2.1746656176239183</v>
      </c>
      <c r="CD46" s="120">
        <f t="shared" si="970"/>
        <v>2.165954415954416</v>
      </c>
      <c r="CE46" s="120">
        <f t="shared" si="971"/>
        <v>2.773967809657103</v>
      </c>
      <c r="CF46" s="120">
        <f t="shared" si="972"/>
        <v>3.0019685039370079</v>
      </c>
      <c r="CG46" s="120">
        <f t="shared" si="973"/>
        <v>2.9214057507987219</v>
      </c>
      <c r="CH46" s="120">
        <f t="shared" si="974"/>
        <v>2.7776427703523692</v>
      </c>
      <c r="CI46" s="120">
        <f t="shared" si="975"/>
        <v>2.8770783847980996</v>
      </c>
      <c r="CJ46" s="120">
        <f t="shared" si="976"/>
        <v>2.6690017513134849</v>
      </c>
      <c r="CK46" s="120">
        <f t="shared" si="976"/>
        <v>3.0347877358490565</v>
      </c>
      <c r="CL46" s="70" t="s">
        <v>36</v>
      </c>
      <c r="CM46" s="39" t="s">
        <v>36</v>
      </c>
      <c r="CN46" s="39" t="s">
        <v>36</v>
      </c>
      <c r="CO46" s="39" t="s">
        <v>36</v>
      </c>
      <c r="CP46" s="14" t="s">
        <v>36</v>
      </c>
      <c r="CQ46" s="14" t="s">
        <v>36</v>
      </c>
      <c r="CR46" s="14" t="s">
        <v>36</v>
      </c>
      <c r="CS46" s="14" t="s">
        <v>36</v>
      </c>
      <c r="CT46" s="14" t="s">
        <v>36</v>
      </c>
      <c r="CU46" s="14" t="s">
        <v>36</v>
      </c>
      <c r="CV46" s="14" t="s">
        <v>36</v>
      </c>
      <c r="CW46" s="42">
        <v>283</v>
      </c>
      <c r="CX46" s="32">
        <v>61</v>
      </c>
      <c r="CY46" s="32">
        <v>90</v>
      </c>
      <c r="CZ46" s="32">
        <v>27</v>
      </c>
      <c r="DA46" s="32">
        <v>0</v>
      </c>
      <c r="DB46" s="32">
        <v>0</v>
      </c>
      <c r="DC46" s="32"/>
      <c r="DD46" s="32"/>
      <c r="DE46" s="30"/>
      <c r="DF46" s="444"/>
      <c r="DG46" s="444"/>
      <c r="DH46" s="33">
        <f t="shared" si="977"/>
        <v>283</v>
      </c>
      <c r="DI46" s="30">
        <f t="shared" si="978"/>
        <v>61</v>
      </c>
      <c r="DJ46" s="30">
        <f t="shared" si="979"/>
        <v>90</v>
      </c>
      <c r="DK46" s="30">
        <f t="shared" si="980"/>
        <v>27</v>
      </c>
      <c r="DL46" s="30">
        <f t="shared" si="981"/>
        <v>0</v>
      </c>
      <c r="DM46" s="30">
        <f t="shared" si="982"/>
        <v>0</v>
      </c>
      <c r="DN46" s="30">
        <f t="shared" si="983"/>
        <v>0</v>
      </c>
      <c r="DO46" s="30">
        <f t="shared" si="984"/>
        <v>0</v>
      </c>
      <c r="DP46" s="30">
        <f t="shared" si="985"/>
        <v>0</v>
      </c>
      <c r="DQ46" s="30">
        <f t="shared" si="986"/>
        <v>0</v>
      </c>
      <c r="DR46" s="30">
        <f t="shared" si="986"/>
        <v>0</v>
      </c>
      <c r="DS46" s="461">
        <v>53</v>
      </c>
      <c r="DT46" s="444">
        <v>56</v>
      </c>
      <c r="DU46" s="462">
        <v>27</v>
      </c>
      <c r="DV46" s="462">
        <v>54</v>
      </c>
      <c r="DW46" s="468">
        <f t="shared" si="987"/>
        <v>80</v>
      </c>
      <c r="DX46" s="468">
        <f t="shared" si="987"/>
        <v>110</v>
      </c>
      <c r="DY46" s="461">
        <v>480</v>
      </c>
      <c r="DZ46" s="444">
        <v>471</v>
      </c>
      <c r="EA46" s="462">
        <v>1604</v>
      </c>
      <c r="EB46" s="462">
        <v>1193</v>
      </c>
      <c r="EC46" s="468">
        <f t="shared" si="988"/>
        <v>2084</v>
      </c>
      <c r="ED46" s="468">
        <f t="shared" si="988"/>
        <v>1664</v>
      </c>
      <c r="EE46" s="461">
        <v>452</v>
      </c>
      <c r="EF46" s="444">
        <v>512</v>
      </c>
      <c r="EG46" s="462">
        <v>4</v>
      </c>
      <c r="EH46" s="462">
        <v>2</v>
      </c>
      <c r="EI46" s="468">
        <f t="shared" si="989"/>
        <v>456</v>
      </c>
      <c r="EJ46" s="468">
        <f t="shared" si="989"/>
        <v>514</v>
      </c>
      <c r="EK46" s="461">
        <v>260</v>
      </c>
      <c r="EL46" s="444">
        <v>270</v>
      </c>
      <c r="EM46" s="462">
        <v>394</v>
      </c>
      <c r="EN46" s="462">
        <v>63</v>
      </c>
      <c r="EO46" s="468">
        <f t="shared" si="990"/>
        <v>654</v>
      </c>
      <c r="EP46" s="468">
        <f t="shared" si="990"/>
        <v>333</v>
      </c>
      <c r="EQ46" s="461">
        <v>235</v>
      </c>
      <c r="ER46" s="444">
        <v>260</v>
      </c>
      <c r="ES46" s="462">
        <v>84</v>
      </c>
      <c r="ET46" s="462">
        <v>70</v>
      </c>
      <c r="EU46" s="468">
        <f t="shared" si="991"/>
        <v>319</v>
      </c>
      <c r="EV46" s="468">
        <f t="shared" si="991"/>
        <v>330</v>
      </c>
      <c r="EW46" s="461">
        <v>201</v>
      </c>
      <c r="EX46" s="444">
        <v>252</v>
      </c>
      <c r="EY46" s="462">
        <v>126</v>
      </c>
      <c r="EZ46" s="462">
        <v>168</v>
      </c>
      <c r="FA46" s="468">
        <f t="shared" si="992"/>
        <v>327</v>
      </c>
      <c r="FB46" s="468">
        <f t="shared" si="992"/>
        <v>420</v>
      </c>
      <c r="FC46" s="461">
        <v>6</v>
      </c>
      <c r="FD46" s="444">
        <v>7</v>
      </c>
      <c r="FE46" s="462">
        <v>13</v>
      </c>
      <c r="FF46" s="462">
        <v>18</v>
      </c>
      <c r="FG46" s="468">
        <f t="shared" si="993"/>
        <v>19</v>
      </c>
      <c r="FH46" s="468">
        <f t="shared" si="994"/>
        <v>25</v>
      </c>
      <c r="FI46" s="461">
        <v>459</v>
      </c>
      <c r="FJ46" s="444">
        <v>440</v>
      </c>
      <c r="FK46" s="462">
        <v>388</v>
      </c>
      <c r="FL46" s="462">
        <v>413</v>
      </c>
      <c r="FM46" s="468">
        <f t="shared" si="995"/>
        <v>847</v>
      </c>
      <c r="FN46" s="468">
        <f t="shared" si="995"/>
        <v>853</v>
      </c>
      <c r="FO46" s="461">
        <v>22</v>
      </c>
      <c r="FP46" s="444">
        <v>21</v>
      </c>
      <c r="FQ46" s="462">
        <v>99</v>
      </c>
      <c r="FR46" s="462">
        <v>68</v>
      </c>
      <c r="FS46" s="468">
        <f t="shared" si="996"/>
        <v>121</v>
      </c>
      <c r="FT46" s="468">
        <f t="shared" si="996"/>
        <v>89</v>
      </c>
      <c r="FU46" s="461">
        <v>869</v>
      </c>
      <c r="FV46" s="444">
        <v>927</v>
      </c>
      <c r="FW46" s="462">
        <v>1094</v>
      </c>
      <c r="FX46" s="462">
        <v>1171</v>
      </c>
      <c r="FY46" s="468">
        <f t="shared" si="997"/>
        <v>1963</v>
      </c>
      <c r="FZ46" s="468">
        <f t="shared" si="997"/>
        <v>2098</v>
      </c>
      <c r="GA46" s="461">
        <v>99</v>
      </c>
      <c r="GB46" s="444">
        <v>100</v>
      </c>
      <c r="GC46" s="462">
        <v>134</v>
      </c>
      <c r="GD46" s="462">
        <v>16</v>
      </c>
      <c r="GE46" s="468">
        <f t="shared" si="998"/>
        <v>233</v>
      </c>
      <c r="GF46" s="468">
        <f t="shared" si="998"/>
        <v>116</v>
      </c>
      <c r="GG46" s="461">
        <v>17</v>
      </c>
      <c r="GH46" s="444">
        <v>17</v>
      </c>
      <c r="GI46" s="462">
        <v>2</v>
      </c>
      <c r="GJ46" s="462">
        <v>2</v>
      </c>
      <c r="GK46" s="327">
        <f t="shared" si="999"/>
        <v>19</v>
      </c>
      <c r="GL46" s="327">
        <f t="shared" si="999"/>
        <v>19</v>
      </c>
      <c r="GM46" s="533">
        <v>246</v>
      </c>
      <c r="GN46" s="519">
        <v>161</v>
      </c>
      <c r="GO46" s="519">
        <v>186</v>
      </c>
      <c r="GP46" s="519">
        <v>186</v>
      </c>
      <c r="GQ46" s="504">
        <v>181</v>
      </c>
      <c r="GR46" s="504">
        <v>242</v>
      </c>
      <c r="GS46" s="504">
        <v>247</v>
      </c>
      <c r="GT46" s="504">
        <v>292</v>
      </c>
      <c r="GU46" s="504">
        <v>304</v>
      </c>
      <c r="GV46" s="533">
        <v>1</v>
      </c>
      <c r="GW46" s="504">
        <v>2</v>
      </c>
      <c r="GX46" s="504">
        <v>4</v>
      </c>
      <c r="GY46" s="504">
        <v>1</v>
      </c>
      <c r="GZ46" s="504">
        <v>2</v>
      </c>
      <c r="HA46" s="504">
        <v>1</v>
      </c>
      <c r="HB46" s="504">
        <v>1</v>
      </c>
      <c r="HC46" s="504"/>
      <c r="HD46" s="504">
        <v>2</v>
      </c>
      <c r="HE46" s="534">
        <f t="shared" si="1000"/>
        <v>247</v>
      </c>
      <c r="HF46" s="522">
        <f t="shared" si="1001"/>
        <v>163</v>
      </c>
      <c r="HG46" s="522">
        <f t="shared" si="1002"/>
        <v>190</v>
      </c>
      <c r="HH46" s="522">
        <f t="shared" si="1003"/>
        <v>187</v>
      </c>
      <c r="HI46" s="522">
        <f t="shared" si="1004"/>
        <v>183</v>
      </c>
      <c r="HJ46" s="522">
        <f t="shared" si="1005"/>
        <v>243</v>
      </c>
      <c r="HK46" s="522">
        <f t="shared" si="1006"/>
        <v>248</v>
      </c>
      <c r="HL46" s="522">
        <f t="shared" si="1007"/>
        <v>292</v>
      </c>
      <c r="HM46" s="522">
        <f t="shared" si="1008"/>
        <v>306</v>
      </c>
      <c r="HN46" s="534">
        <f t="shared" si="1009"/>
        <v>952</v>
      </c>
      <c r="HO46" s="523">
        <f t="shared" si="1010"/>
        <v>659</v>
      </c>
      <c r="HP46" s="523">
        <f t="shared" si="1011"/>
        <v>782</v>
      </c>
      <c r="HQ46" s="523">
        <f t="shared" si="1012"/>
        <v>1049</v>
      </c>
      <c r="HR46" s="535">
        <f t="shared" si="1013"/>
        <v>1234</v>
      </c>
      <c r="HS46" s="535">
        <f t="shared" si="1014"/>
        <v>1213</v>
      </c>
      <c r="HT46" s="535">
        <f t="shared" si="1015"/>
        <v>1199</v>
      </c>
      <c r="HU46" s="535">
        <f t="shared" si="1016"/>
        <v>1252</v>
      </c>
      <c r="HV46" s="535">
        <f t="shared" si="1017"/>
        <v>1505</v>
      </c>
      <c r="HW46" s="534">
        <f t="shared" si="1018"/>
        <v>350</v>
      </c>
      <c r="HX46" s="522">
        <f t="shared" si="1019"/>
        <v>270</v>
      </c>
      <c r="HY46" s="522">
        <f t="shared" si="1020"/>
        <v>378</v>
      </c>
      <c r="HZ46" s="522">
        <f t="shared" si="1021"/>
        <v>410</v>
      </c>
      <c r="IA46" s="522">
        <f t="shared" si="1022"/>
        <v>481</v>
      </c>
      <c r="IB46" s="522">
        <f t="shared" si="1023"/>
        <v>447</v>
      </c>
      <c r="IC46" s="522">
        <f t="shared" si="1024"/>
        <v>374</v>
      </c>
      <c r="ID46" s="522">
        <f t="shared" si="421"/>
        <v>484</v>
      </c>
      <c r="IE46" s="522">
        <f t="shared" si="421"/>
        <v>632</v>
      </c>
      <c r="IF46" s="534">
        <f t="shared" si="1025"/>
        <v>1302</v>
      </c>
      <c r="IG46" s="522">
        <f t="shared" si="1026"/>
        <v>929</v>
      </c>
      <c r="IH46" s="522">
        <f t="shared" si="1027"/>
        <v>1160</v>
      </c>
      <c r="II46" s="522">
        <f t="shared" si="1028"/>
        <v>1459</v>
      </c>
      <c r="IJ46" s="522">
        <f t="shared" si="1029"/>
        <v>1715</v>
      </c>
      <c r="IK46" s="522">
        <f t="shared" si="1030"/>
        <v>1660</v>
      </c>
      <c r="IL46" s="522">
        <f t="shared" si="1031"/>
        <v>1573</v>
      </c>
      <c r="IM46" s="522">
        <f t="shared" si="760"/>
        <v>1736</v>
      </c>
      <c r="IN46" s="522">
        <f t="shared" si="760"/>
        <v>2137</v>
      </c>
      <c r="IO46" s="533">
        <v>645</v>
      </c>
      <c r="IP46" s="519">
        <v>366</v>
      </c>
      <c r="IQ46" s="519">
        <v>526</v>
      </c>
      <c r="IR46" s="519">
        <v>658</v>
      </c>
      <c r="IS46" s="504">
        <v>743</v>
      </c>
      <c r="IT46" s="504">
        <v>906</v>
      </c>
      <c r="IU46" s="504">
        <v>934</v>
      </c>
      <c r="IV46" s="504">
        <v>974</v>
      </c>
      <c r="IW46" s="504">
        <v>1160</v>
      </c>
      <c r="IX46" s="533">
        <v>210</v>
      </c>
      <c r="IY46" s="504">
        <v>79</v>
      </c>
      <c r="IZ46" s="504">
        <v>135</v>
      </c>
      <c r="JA46" s="504">
        <v>128</v>
      </c>
      <c r="JB46" s="504">
        <v>126</v>
      </c>
      <c r="JC46" s="504">
        <v>134</v>
      </c>
      <c r="JD46" s="504">
        <v>125</v>
      </c>
      <c r="JE46" s="504">
        <v>206</v>
      </c>
      <c r="JF46" s="504">
        <v>215</v>
      </c>
      <c r="JG46" s="534">
        <f t="shared" si="1032"/>
        <v>855</v>
      </c>
      <c r="JH46" s="522">
        <f t="shared" si="1033"/>
        <v>445</v>
      </c>
      <c r="JI46" s="522">
        <f t="shared" si="1034"/>
        <v>661</v>
      </c>
      <c r="JJ46" s="522">
        <f t="shared" si="1035"/>
        <v>786</v>
      </c>
      <c r="JK46" s="522">
        <f t="shared" si="1036"/>
        <v>869</v>
      </c>
      <c r="JL46" s="522">
        <f t="shared" si="1037"/>
        <v>1040</v>
      </c>
      <c r="JM46" s="522">
        <f t="shared" si="1038"/>
        <v>1059</v>
      </c>
      <c r="JN46" s="522">
        <f t="shared" si="1039"/>
        <v>1180</v>
      </c>
      <c r="JO46" s="522">
        <f t="shared" si="1039"/>
        <v>1375</v>
      </c>
      <c r="JP46" s="533">
        <v>307</v>
      </c>
      <c r="JQ46" s="519">
        <v>293</v>
      </c>
      <c r="JR46" s="519">
        <v>256</v>
      </c>
      <c r="JS46" s="519">
        <v>391</v>
      </c>
      <c r="JT46" s="504">
        <v>491</v>
      </c>
      <c r="JU46" s="504">
        <v>307</v>
      </c>
      <c r="JV46" s="504">
        <v>265</v>
      </c>
      <c r="JW46" s="504">
        <v>278</v>
      </c>
      <c r="JX46" s="504">
        <v>345</v>
      </c>
      <c r="JY46" s="533">
        <v>140</v>
      </c>
      <c r="JZ46" s="504">
        <v>191</v>
      </c>
      <c r="KA46" s="504">
        <v>243</v>
      </c>
      <c r="KB46" s="504">
        <v>282</v>
      </c>
      <c r="KC46" s="504">
        <v>355</v>
      </c>
      <c r="KD46" s="504">
        <v>313</v>
      </c>
      <c r="KE46" s="504">
        <v>249</v>
      </c>
      <c r="KF46" s="504">
        <v>278</v>
      </c>
      <c r="KG46" s="504">
        <v>417</v>
      </c>
      <c r="KH46" s="534">
        <f t="shared" si="1040"/>
        <v>447</v>
      </c>
      <c r="KI46" s="522">
        <f t="shared" si="1041"/>
        <v>484</v>
      </c>
      <c r="KJ46" s="522">
        <f t="shared" si="1042"/>
        <v>499</v>
      </c>
      <c r="KK46" s="522">
        <f t="shared" si="1043"/>
        <v>673</v>
      </c>
      <c r="KL46" s="522">
        <f t="shared" si="1044"/>
        <v>846</v>
      </c>
      <c r="KM46" s="522">
        <f t="shared" si="1045"/>
        <v>620</v>
      </c>
      <c r="KN46" s="522">
        <f t="shared" si="1046"/>
        <v>514</v>
      </c>
      <c r="KO46" s="522">
        <f t="shared" si="1047"/>
        <v>556</v>
      </c>
      <c r="KP46" s="522">
        <f t="shared" si="1047"/>
        <v>762</v>
      </c>
      <c r="KQ46" s="534">
        <f t="shared" si="1048"/>
        <v>1354</v>
      </c>
      <c r="KR46" s="523">
        <f t="shared" si="1049"/>
        <v>957</v>
      </c>
      <c r="KS46" s="523">
        <f t="shared" si="1050"/>
        <v>1010</v>
      </c>
      <c r="KT46" s="523">
        <f t="shared" si="1051"/>
        <v>1013</v>
      </c>
      <c r="KU46" s="535">
        <f t="shared" si="1052"/>
        <v>1288</v>
      </c>
      <c r="KV46" s="535">
        <f t="shared" si="1053"/>
        <v>1393</v>
      </c>
      <c r="KW46" s="535">
        <f t="shared" si="1054"/>
        <v>1394</v>
      </c>
      <c r="KX46" s="535">
        <f t="shared" si="1055"/>
        <v>1419</v>
      </c>
      <c r="KY46" s="535">
        <f t="shared" si="1056"/>
        <v>1409</v>
      </c>
      <c r="KZ46" s="534">
        <f t="shared" si="1057"/>
        <v>601</v>
      </c>
      <c r="LA46" s="522">
        <f t="shared" si="1058"/>
        <v>548</v>
      </c>
      <c r="LB46" s="522">
        <f t="shared" si="1059"/>
        <v>557</v>
      </c>
      <c r="LC46" s="522">
        <f t="shared" si="1060"/>
        <v>645</v>
      </c>
      <c r="LD46" s="522">
        <f t="shared" si="1061"/>
        <v>1337</v>
      </c>
      <c r="LE46" s="522">
        <f t="shared" si="1062"/>
        <v>1336</v>
      </c>
      <c r="LF46" s="522">
        <f t="shared" si="1063"/>
        <v>1452</v>
      </c>
      <c r="LG46" s="522">
        <f t="shared" si="423"/>
        <v>1711</v>
      </c>
      <c r="LH46" s="522">
        <f t="shared" si="423"/>
        <v>2259</v>
      </c>
      <c r="LI46" s="534">
        <f t="shared" si="1064"/>
        <v>1955</v>
      </c>
      <c r="LJ46" s="522">
        <f t="shared" si="1065"/>
        <v>1505</v>
      </c>
      <c r="LK46" s="522">
        <f t="shared" si="1066"/>
        <v>1567</v>
      </c>
      <c r="LL46" s="522">
        <f t="shared" si="1067"/>
        <v>1658</v>
      </c>
      <c r="LM46" s="522">
        <f t="shared" si="1068"/>
        <v>2625</v>
      </c>
      <c r="LN46" s="522">
        <f t="shared" si="1069"/>
        <v>2729</v>
      </c>
      <c r="LO46" s="522">
        <f t="shared" si="1070"/>
        <v>2846</v>
      </c>
      <c r="LP46" s="522">
        <f t="shared" si="1071"/>
        <v>3130</v>
      </c>
      <c r="LQ46" s="522">
        <f t="shared" si="1072"/>
        <v>3668</v>
      </c>
      <c r="LR46" s="533">
        <v>786</v>
      </c>
      <c r="LS46" s="519">
        <v>562</v>
      </c>
      <c r="LT46" s="519">
        <v>593</v>
      </c>
      <c r="LU46" s="519">
        <v>567</v>
      </c>
      <c r="LV46" s="504">
        <v>750</v>
      </c>
      <c r="LW46" s="504">
        <v>823</v>
      </c>
      <c r="LX46" s="504">
        <v>799</v>
      </c>
      <c r="LY46" s="504">
        <v>820</v>
      </c>
      <c r="LZ46" s="504">
        <v>830</v>
      </c>
      <c r="MA46" s="533">
        <v>363</v>
      </c>
      <c r="MB46" s="504">
        <v>467</v>
      </c>
      <c r="MC46" s="504">
        <v>453</v>
      </c>
      <c r="MD46" s="504">
        <v>519</v>
      </c>
      <c r="ME46" s="504">
        <v>1162</v>
      </c>
      <c r="MF46" s="504">
        <v>1148</v>
      </c>
      <c r="MG46" s="504">
        <v>1207</v>
      </c>
      <c r="MH46" s="504">
        <v>1410</v>
      </c>
      <c r="MI46" s="504">
        <v>1923</v>
      </c>
      <c r="MJ46" s="534">
        <f t="shared" si="1073"/>
        <v>1149</v>
      </c>
      <c r="MK46" s="522">
        <f t="shared" si="1074"/>
        <v>1029</v>
      </c>
      <c r="ML46" s="522">
        <f t="shared" si="1075"/>
        <v>1046</v>
      </c>
      <c r="MM46" s="522">
        <f t="shared" si="1076"/>
        <v>1086</v>
      </c>
      <c r="MN46" s="522">
        <f t="shared" si="1077"/>
        <v>1912</v>
      </c>
      <c r="MO46" s="522">
        <f t="shared" si="1078"/>
        <v>1971</v>
      </c>
      <c r="MP46" s="522">
        <f t="shared" si="1079"/>
        <v>2006</v>
      </c>
      <c r="MQ46" s="522">
        <f t="shared" si="1080"/>
        <v>2230</v>
      </c>
      <c r="MR46" s="522">
        <f t="shared" si="1080"/>
        <v>2753</v>
      </c>
      <c r="MS46" s="533">
        <v>113</v>
      </c>
      <c r="MT46" s="519">
        <v>73</v>
      </c>
      <c r="MU46" s="519">
        <v>79</v>
      </c>
      <c r="MV46" s="519">
        <v>88</v>
      </c>
      <c r="MW46" s="504">
        <v>78</v>
      </c>
      <c r="MX46" s="504">
        <v>122</v>
      </c>
      <c r="MY46" s="504">
        <v>95</v>
      </c>
      <c r="MZ46" s="504">
        <v>99</v>
      </c>
      <c r="NA46" s="504">
        <v>88</v>
      </c>
      <c r="NB46" s="533">
        <v>8</v>
      </c>
      <c r="NC46" s="504">
        <v>7</v>
      </c>
      <c r="ND46" s="504">
        <v>6</v>
      </c>
      <c r="NE46" s="504">
        <v>18</v>
      </c>
      <c r="NF46" s="504">
        <v>64</v>
      </c>
      <c r="NG46" s="504">
        <v>68</v>
      </c>
      <c r="NH46" s="504">
        <v>72</v>
      </c>
      <c r="NI46" s="504">
        <v>60</v>
      </c>
      <c r="NJ46" s="504">
        <v>86</v>
      </c>
      <c r="NK46" s="534">
        <f t="shared" si="1081"/>
        <v>121</v>
      </c>
      <c r="NL46" s="522">
        <f t="shared" si="1082"/>
        <v>80</v>
      </c>
      <c r="NM46" s="522">
        <f t="shared" si="1083"/>
        <v>85</v>
      </c>
      <c r="NN46" s="522">
        <f t="shared" si="1084"/>
        <v>106</v>
      </c>
      <c r="NO46" s="522">
        <f t="shared" si="1085"/>
        <v>142</v>
      </c>
      <c r="NP46" s="522">
        <f t="shared" si="1086"/>
        <v>190</v>
      </c>
      <c r="NQ46" s="522">
        <f t="shared" si="1087"/>
        <v>167</v>
      </c>
      <c r="NR46" s="522">
        <f t="shared" si="1088"/>
        <v>159</v>
      </c>
      <c r="NS46" s="522">
        <f t="shared" si="1088"/>
        <v>174</v>
      </c>
      <c r="NT46" s="533">
        <v>455</v>
      </c>
      <c r="NU46" s="519">
        <v>322</v>
      </c>
      <c r="NV46" s="519">
        <v>338</v>
      </c>
      <c r="NW46" s="519">
        <v>358</v>
      </c>
      <c r="NX46" s="504">
        <v>460</v>
      </c>
      <c r="NY46" s="504">
        <v>448</v>
      </c>
      <c r="NZ46" s="504">
        <v>500</v>
      </c>
      <c r="OA46" s="504">
        <v>500</v>
      </c>
      <c r="OB46" s="522">
        <v>491</v>
      </c>
      <c r="OC46" s="533">
        <v>230</v>
      </c>
      <c r="OD46" s="504">
        <v>74</v>
      </c>
      <c r="OE46" s="504">
        <v>98</v>
      </c>
      <c r="OF46" s="504">
        <v>108</v>
      </c>
      <c r="OG46" s="504">
        <v>111</v>
      </c>
      <c r="OH46" s="504">
        <v>120</v>
      </c>
      <c r="OI46" s="504">
        <v>173</v>
      </c>
      <c r="OJ46" s="504">
        <v>241</v>
      </c>
      <c r="OK46" s="522">
        <v>250</v>
      </c>
      <c r="OL46" s="534">
        <f t="shared" si="1089"/>
        <v>685</v>
      </c>
      <c r="OM46" s="522">
        <f t="shared" si="1090"/>
        <v>396</v>
      </c>
      <c r="ON46" s="522">
        <f t="shared" si="1091"/>
        <v>436</v>
      </c>
      <c r="OO46" s="522">
        <f t="shared" si="1092"/>
        <v>466</v>
      </c>
      <c r="OP46" s="522">
        <f t="shared" si="1093"/>
        <v>571</v>
      </c>
      <c r="OQ46" s="522">
        <f t="shared" si="1094"/>
        <v>568</v>
      </c>
      <c r="OR46" s="522">
        <f t="shared" si="1095"/>
        <v>673</v>
      </c>
      <c r="OS46" s="522">
        <f t="shared" si="1096"/>
        <v>741</v>
      </c>
      <c r="OT46" s="522">
        <f t="shared" si="1096"/>
        <v>741</v>
      </c>
    </row>
    <row r="47" spans="1:411" s="12" customFormat="1" x14ac:dyDescent="0.2">
      <c r="A47" s="11" t="s">
        <v>55</v>
      </c>
      <c r="B47" s="34">
        <f t="shared" si="913"/>
        <v>1643</v>
      </c>
      <c r="C47" s="34">
        <f t="shared" si="914"/>
        <v>1605</v>
      </c>
      <c r="D47" s="34">
        <f t="shared" si="915"/>
        <v>1868</v>
      </c>
      <c r="E47" s="34">
        <f t="shared" si="916"/>
        <v>1970</v>
      </c>
      <c r="F47" s="34">
        <f t="shared" si="917"/>
        <v>2154</v>
      </c>
      <c r="G47" s="34">
        <f t="shared" si="918"/>
        <v>2202</v>
      </c>
      <c r="H47" s="34">
        <f t="shared" si="919"/>
        <v>2238</v>
      </c>
      <c r="I47" s="34">
        <f t="shared" si="920"/>
        <v>2354</v>
      </c>
      <c r="J47" s="34">
        <f t="shared" si="921"/>
        <v>2550</v>
      </c>
      <c r="K47" s="34">
        <f t="shared" si="922"/>
        <v>2073</v>
      </c>
      <c r="L47" s="34">
        <f t="shared" si="923"/>
        <v>2195</v>
      </c>
      <c r="M47" s="35">
        <f t="shared" si="924"/>
        <v>938</v>
      </c>
      <c r="N47" s="29">
        <f t="shared" si="925"/>
        <v>861</v>
      </c>
      <c r="O47" s="29">
        <f t="shared" si="926"/>
        <v>1515</v>
      </c>
      <c r="P47" s="29">
        <f t="shared" si="927"/>
        <v>1772</v>
      </c>
      <c r="Q47" s="29">
        <f t="shared" si="928"/>
        <v>1744</v>
      </c>
      <c r="R47" s="29">
        <f t="shared" si="929"/>
        <v>1843</v>
      </c>
      <c r="S47" s="29">
        <f t="shared" si="930"/>
        <v>1718</v>
      </c>
      <c r="T47" s="29">
        <f t="shared" si="931"/>
        <v>2054</v>
      </c>
      <c r="U47" s="29">
        <f t="shared" si="932"/>
        <v>2085</v>
      </c>
      <c r="V47" s="29">
        <f t="shared" si="933"/>
        <v>2064</v>
      </c>
      <c r="W47" s="29">
        <f t="shared" si="934"/>
        <v>2197</v>
      </c>
      <c r="X47" s="35">
        <f t="shared" si="935"/>
        <v>2581</v>
      </c>
      <c r="Y47" s="29">
        <f t="shared" si="936"/>
        <v>2466</v>
      </c>
      <c r="Z47" s="29">
        <f t="shared" si="937"/>
        <v>3383</v>
      </c>
      <c r="AA47" s="29">
        <f t="shared" si="938"/>
        <v>3742</v>
      </c>
      <c r="AB47" s="29">
        <f t="shared" si="939"/>
        <v>3898</v>
      </c>
      <c r="AC47" s="29">
        <f t="shared" si="940"/>
        <v>4045</v>
      </c>
      <c r="AD47" s="29">
        <f t="shared" si="941"/>
        <v>3956</v>
      </c>
      <c r="AE47" s="29">
        <f t="shared" si="942"/>
        <v>4408</v>
      </c>
      <c r="AF47" s="29">
        <f t="shared" si="943"/>
        <v>4635</v>
      </c>
      <c r="AG47" s="29">
        <f t="shared" si="944"/>
        <v>4137</v>
      </c>
      <c r="AH47" s="29">
        <f t="shared" si="945"/>
        <v>4392</v>
      </c>
      <c r="AI47" s="42">
        <v>716</v>
      </c>
      <c r="AJ47" s="31">
        <v>692</v>
      </c>
      <c r="AK47" s="31">
        <v>812</v>
      </c>
      <c r="AL47" s="31">
        <v>815</v>
      </c>
      <c r="AM47" s="32">
        <v>850</v>
      </c>
      <c r="AN47" s="32">
        <v>891</v>
      </c>
      <c r="AO47" s="32">
        <v>905</v>
      </c>
      <c r="AP47" s="32">
        <v>940</v>
      </c>
      <c r="AQ47" s="32">
        <v>1019</v>
      </c>
      <c r="AR47" s="32">
        <v>837</v>
      </c>
      <c r="AS47" s="32">
        <v>860</v>
      </c>
      <c r="AT47" s="42">
        <v>404</v>
      </c>
      <c r="AU47" s="32">
        <v>303</v>
      </c>
      <c r="AV47" s="32">
        <v>620</v>
      </c>
      <c r="AW47" s="32">
        <v>921</v>
      </c>
      <c r="AX47" s="32">
        <v>1174</v>
      </c>
      <c r="AY47" s="32">
        <v>1414</v>
      </c>
      <c r="AZ47" s="32">
        <v>1346</v>
      </c>
      <c r="BA47" s="32">
        <v>1655</v>
      </c>
      <c r="BB47" s="32">
        <v>1660</v>
      </c>
      <c r="BC47" s="32">
        <v>1655</v>
      </c>
      <c r="BD47" s="32">
        <v>1932</v>
      </c>
      <c r="BE47" s="33">
        <f t="shared" si="946"/>
        <v>1148</v>
      </c>
      <c r="BF47" s="30">
        <f t="shared" si="947"/>
        <v>995</v>
      </c>
      <c r="BG47" s="30">
        <f t="shared" si="948"/>
        <v>1432</v>
      </c>
      <c r="BH47" s="30">
        <f t="shared" si="949"/>
        <v>1794</v>
      </c>
      <c r="BI47" s="30">
        <f t="shared" si="950"/>
        <v>2024</v>
      </c>
      <c r="BJ47" s="30">
        <f t="shared" si="951"/>
        <v>2305</v>
      </c>
      <c r="BK47" s="30">
        <f t="shared" si="952"/>
        <v>2251</v>
      </c>
      <c r="BL47" s="30">
        <f t="shared" si="953"/>
        <v>2595</v>
      </c>
      <c r="BM47" s="30">
        <f t="shared" si="954"/>
        <v>2679</v>
      </c>
      <c r="BN47" s="30">
        <f t="shared" si="955"/>
        <v>2492</v>
      </c>
      <c r="BO47" s="30">
        <f t="shared" si="955"/>
        <v>2792</v>
      </c>
      <c r="BP47" s="117">
        <f t="shared" si="956"/>
        <v>432</v>
      </c>
      <c r="BQ47" s="118">
        <f t="shared" si="957"/>
        <v>303</v>
      </c>
      <c r="BR47" s="118">
        <f t="shared" si="958"/>
        <v>620</v>
      </c>
      <c r="BS47" s="118">
        <f t="shared" si="959"/>
        <v>979</v>
      </c>
      <c r="BT47" s="118">
        <f t="shared" si="960"/>
        <v>1174</v>
      </c>
      <c r="BU47" s="118">
        <f t="shared" si="961"/>
        <v>1414</v>
      </c>
      <c r="BV47" s="118">
        <f t="shared" si="962"/>
        <v>1346</v>
      </c>
      <c r="BW47" s="118">
        <f t="shared" si="963"/>
        <v>1655</v>
      </c>
      <c r="BX47" s="118">
        <f t="shared" si="964"/>
        <v>1660</v>
      </c>
      <c r="BY47" s="118">
        <f t="shared" si="965"/>
        <v>1655</v>
      </c>
      <c r="BZ47" s="118">
        <f t="shared" si="966"/>
        <v>1932</v>
      </c>
      <c r="CA47" s="119">
        <f t="shared" si="967"/>
        <v>0.6033519553072626</v>
      </c>
      <c r="CB47" s="120">
        <f t="shared" si="968"/>
        <v>0.43786127167630057</v>
      </c>
      <c r="CC47" s="120">
        <f t="shared" si="969"/>
        <v>0.76354679802955661</v>
      </c>
      <c r="CD47" s="120">
        <f t="shared" si="970"/>
        <v>1.2012269938650306</v>
      </c>
      <c r="CE47" s="120">
        <f t="shared" si="971"/>
        <v>1.3811764705882352</v>
      </c>
      <c r="CF47" s="120">
        <f t="shared" si="972"/>
        <v>1.5869809203142538</v>
      </c>
      <c r="CG47" s="120">
        <f t="shared" si="973"/>
        <v>1.4872928176795581</v>
      </c>
      <c r="CH47" s="120">
        <f t="shared" si="974"/>
        <v>1.7606382978723405</v>
      </c>
      <c r="CI47" s="120">
        <f t="shared" si="975"/>
        <v>1.6290480863591756</v>
      </c>
      <c r="CJ47" s="120">
        <f t="shared" si="976"/>
        <v>1.9772998805256869</v>
      </c>
      <c r="CK47" s="120">
        <f t="shared" si="976"/>
        <v>2.2465116279069766</v>
      </c>
      <c r="CL47" s="70" t="s">
        <v>36</v>
      </c>
      <c r="CM47" s="39" t="s">
        <v>36</v>
      </c>
      <c r="CN47" s="39" t="s">
        <v>36</v>
      </c>
      <c r="CO47" s="39" t="s">
        <v>36</v>
      </c>
      <c r="CP47" s="14" t="s">
        <v>36</v>
      </c>
      <c r="CQ47" s="14" t="s">
        <v>36</v>
      </c>
      <c r="CR47" s="14" t="s">
        <v>36</v>
      </c>
      <c r="CS47" s="14" t="s">
        <v>36</v>
      </c>
      <c r="CT47" s="14" t="s">
        <v>36</v>
      </c>
      <c r="CU47" s="14" t="s">
        <v>36</v>
      </c>
      <c r="CV47" s="14" t="s">
        <v>36</v>
      </c>
      <c r="CW47" s="42">
        <v>28</v>
      </c>
      <c r="CX47" s="32">
        <v>0</v>
      </c>
      <c r="CY47" s="32"/>
      <c r="CZ47" s="32">
        <v>58</v>
      </c>
      <c r="DA47" s="32">
        <v>0</v>
      </c>
      <c r="DB47" s="32">
        <v>0</v>
      </c>
      <c r="DC47" s="32"/>
      <c r="DD47" s="32"/>
      <c r="DE47" s="30"/>
      <c r="DF47" s="444"/>
      <c r="DG47" s="444"/>
      <c r="DH47" s="33">
        <f t="shared" si="977"/>
        <v>28</v>
      </c>
      <c r="DI47" s="30">
        <f t="shared" si="978"/>
        <v>0</v>
      </c>
      <c r="DJ47" s="30">
        <f t="shared" si="979"/>
        <v>0</v>
      </c>
      <c r="DK47" s="30">
        <f t="shared" si="980"/>
        <v>58</v>
      </c>
      <c r="DL47" s="30">
        <f t="shared" si="981"/>
        <v>0</v>
      </c>
      <c r="DM47" s="30">
        <f t="shared" si="982"/>
        <v>0</v>
      </c>
      <c r="DN47" s="30">
        <f t="shared" si="983"/>
        <v>0</v>
      </c>
      <c r="DO47" s="30">
        <f t="shared" si="984"/>
        <v>0</v>
      </c>
      <c r="DP47" s="30">
        <f t="shared" si="985"/>
        <v>0</v>
      </c>
      <c r="DQ47" s="30">
        <f t="shared" si="986"/>
        <v>0</v>
      </c>
      <c r="DR47" s="30">
        <f t="shared" si="986"/>
        <v>0</v>
      </c>
      <c r="DS47" s="461">
        <v>30</v>
      </c>
      <c r="DT47" s="444">
        <v>28</v>
      </c>
      <c r="DU47" s="462">
        <v>14</v>
      </c>
      <c r="DV47" s="462">
        <v>7</v>
      </c>
      <c r="DW47" s="468">
        <f t="shared" si="987"/>
        <v>44</v>
      </c>
      <c r="DX47" s="468">
        <f t="shared" si="987"/>
        <v>35</v>
      </c>
      <c r="DY47" s="461">
        <v>127</v>
      </c>
      <c r="DZ47" s="444">
        <v>182</v>
      </c>
      <c r="EA47" s="462">
        <v>85</v>
      </c>
      <c r="EB47" s="462">
        <v>87</v>
      </c>
      <c r="EC47" s="468">
        <f t="shared" si="988"/>
        <v>212</v>
      </c>
      <c r="ED47" s="468">
        <f t="shared" si="988"/>
        <v>269</v>
      </c>
      <c r="EE47" s="461">
        <v>176</v>
      </c>
      <c r="EF47" s="444">
        <v>186</v>
      </c>
      <c r="EG47" s="462">
        <v>2</v>
      </c>
      <c r="EH47" s="462">
        <v>1</v>
      </c>
      <c r="EI47" s="468">
        <f t="shared" si="989"/>
        <v>178</v>
      </c>
      <c r="EJ47" s="468">
        <f t="shared" si="989"/>
        <v>187</v>
      </c>
      <c r="EK47" s="461">
        <v>94</v>
      </c>
      <c r="EL47" s="444">
        <v>98</v>
      </c>
      <c r="EM47" s="462">
        <v>4</v>
      </c>
      <c r="EN47" s="462">
        <v>4</v>
      </c>
      <c r="EO47" s="468">
        <f t="shared" si="990"/>
        <v>98</v>
      </c>
      <c r="EP47" s="468">
        <f t="shared" si="990"/>
        <v>102</v>
      </c>
      <c r="EQ47" s="461">
        <v>97</v>
      </c>
      <c r="ER47" s="444">
        <v>113</v>
      </c>
      <c r="ES47" s="462">
        <v>7</v>
      </c>
      <c r="ET47" s="462">
        <v>5</v>
      </c>
      <c r="EU47" s="468">
        <f t="shared" si="991"/>
        <v>104</v>
      </c>
      <c r="EV47" s="468">
        <f t="shared" si="991"/>
        <v>118</v>
      </c>
      <c r="EW47" s="461">
        <v>100</v>
      </c>
      <c r="EX47" s="444">
        <v>117</v>
      </c>
      <c r="EY47" s="462">
        <v>113</v>
      </c>
      <c r="EZ47" s="462">
        <v>17</v>
      </c>
      <c r="FA47" s="468">
        <f t="shared" si="992"/>
        <v>213</v>
      </c>
      <c r="FB47" s="468">
        <f t="shared" si="992"/>
        <v>134</v>
      </c>
      <c r="FC47" s="461">
        <v>2</v>
      </c>
      <c r="FD47" s="444">
        <v>3</v>
      </c>
      <c r="FE47" s="462">
        <v>1</v>
      </c>
      <c r="FF47" s="462">
        <v>2</v>
      </c>
      <c r="FG47" s="468">
        <f t="shared" si="993"/>
        <v>3</v>
      </c>
      <c r="FH47" s="468">
        <f t="shared" si="994"/>
        <v>5</v>
      </c>
      <c r="FI47" s="461">
        <v>181</v>
      </c>
      <c r="FJ47" s="444">
        <v>185</v>
      </c>
      <c r="FK47" s="462">
        <v>59</v>
      </c>
      <c r="FL47" s="462">
        <v>33</v>
      </c>
      <c r="FM47" s="468">
        <f t="shared" si="995"/>
        <v>240</v>
      </c>
      <c r="FN47" s="468">
        <f t="shared" si="995"/>
        <v>218</v>
      </c>
      <c r="FO47" s="461">
        <v>15</v>
      </c>
      <c r="FP47" s="444">
        <v>12</v>
      </c>
      <c r="FQ47" s="462">
        <v>2</v>
      </c>
      <c r="FR47" s="462">
        <v>1</v>
      </c>
      <c r="FS47" s="468">
        <f t="shared" si="996"/>
        <v>17</v>
      </c>
      <c r="FT47" s="468">
        <f t="shared" si="996"/>
        <v>13</v>
      </c>
      <c r="FU47" s="461">
        <v>336</v>
      </c>
      <c r="FV47" s="444">
        <v>317</v>
      </c>
      <c r="FW47" s="462">
        <v>92</v>
      </c>
      <c r="FX47" s="462">
        <v>86</v>
      </c>
      <c r="FY47" s="468">
        <f t="shared" si="997"/>
        <v>428</v>
      </c>
      <c r="FZ47" s="468">
        <f t="shared" si="997"/>
        <v>403</v>
      </c>
      <c r="GA47" s="461">
        <v>74</v>
      </c>
      <c r="GB47" s="444">
        <v>90</v>
      </c>
      <c r="GC47" s="462">
        <v>14</v>
      </c>
      <c r="GD47" s="462">
        <v>22</v>
      </c>
      <c r="GE47" s="468">
        <f t="shared" si="998"/>
        <v>88</v>
      </c>
      <c r="GF47" s="468">
        <f t="shared" si="998"/>
        <v>112</v>
      </c>
      <c r="GG47" s="461">
        <v>4</v>
      </c>
      <c r="GH47" s="444">
        <v>4</v>
      </c>
      <c r="GI47" s="462">
        <v>16</v>
      </c>
      <c r="GJ47" s="462"/>
      <c r="GK47" s="327">
        <f t="shared" si="999"/>
        <v>20</v>
      </c>
      <c r="GL47" s="327">
        <f t="shared" si="999"/>
        <v>4</v>
      </c>
      <c r="GM47" s="533">
        <v>146</v>
      </c>
      <c r="GN47" s="519">
        <v>132</v>
      </c>
      <c r="GO47" s="519">
        <v>157</v>
      </c>
      <c r="GP47" s="519">
        <v>184</v>
      </c>
      <c r="GQ47" s="504">
        <v>208</v>
      </c>
      <c r="GR47" s="504">
        <v>235</v>
      </c>
      <c r="GS47" s="504">
        <v>234</v>
      </c>
      <c r="GT47" s="504">
        <v>212</v>
      </c>
      <c r="GU47" s="504">
        <v>230</v>
      </c>
      <c r="GV47" s="533">
        <v>38</v>
      </c>
      <c r="GW47" s="504">
        <v>4</v>
      </c>
      <c r="GX47" s="504">
        <v>1</v>
      </c>
      <c r="GY47" s="504">
        <v>40</v>
      </c>
      <c r="GZ47" s="504">
        <v>1</v>
      </c>
      <c r="HA47" s="504">
        <v>9</v>
      </c>
      <c r="HB47" s="504">
        <v>9</v>
      </c>
      <c r="HC47" s="504">
        <v>7</v>
      </c>
      <c r="HD47" s="504">
        <v>7</v>
      </c>
      <c r="HE47" s="534">
        <f t="shared" si="1000"/>
        <v>184</v>
      </c>
      <c r="HF47" s="522">
        <f t="shared" si="1001"/>
        <v>136</v>
      </c>
      <c r="HG47" s="522">
        <f t="shared" si="1002"/>
        <v>158</v>
      </c>
      <c r="HH47" s="522">
        <f t="shared" si="1003"/>
        <v>224</v>
      </c>
      <c r="HI47" s="522">
        <f t="shared" si="1004"/>
        <v>209</v>
      </c>
      <c r="HJ47" s="522">
        <f t="shared" si="1005"/>
        <v>244</v>
      </c>
      <c r="HK47" s="522">
        <f t="shared" si="1006"/>
        <v>243</v>
      </c>
      <c r="HL47" s="522">
        <f t="shared" si="1007"/>
        <v>219</v>
      </c>
      <c r="HM47" s="522">
        <f t="shared" si="1008"/>
        <v>237</v>
      </c>
      <c r="HN47" s="534">
        <f t="shared" si="1009"/>
        <v>281</v>
      </c>
      <c r="HO47" s="523">
        <f t="shared" si="1010"/>
        <v>311</v>
      </c>
      <c r="HP47" s="523">
        <f t="shared" si="1011"/>
        <v>343</v>
      </c>
      <c r="HQ47" s="523">
        <f t="shared" si="1012"/>
        <v>399</v>
      </c>
      <c r="HR47" s="535">
        <f t="shared" si="1013"/>
        <v>477</v>
      </c>
      <c r="HS47" s="535">
        <f t="shared" si="1014"/>
        <v>475</v>
      </c>
      <c r="HT47" s="535">
        <f t="shared" si="1015"/>
        <v>498</v>
      </c>
      <c r="HU47" s="535">
        <f t="shared" si="1016"/>
        <v>560</v>
      </c>
      <c r="HV47" s="535">
        <f t="shared" si="1017"/>
        <v>611</v>
      </c>
      <c r="HW47" s="534">
        <f t="shared" si="1018"/>
        <v>164</v>
      </c>
      <c r="HX47" s="522">
        <f t="shared" si="1019"/>
        <v>203</v>
      </c>
      <c r="HY47" s="522">
        <f t="shared" si="1020"/>
        <v>201</v>
      </c>
      <c r="HZ47" s="522">
        <f t="shared" si="1021"/>
        <v>446</v>
      </c>
      <c r="IA47" s="522">
        <f t="shared" si="1022"/>
        <v>401</v>
      </c>
      <c r="IB47" s="522">
        <f t="shared" si="1023"/>
        <v>201</v>
      </c>
      <c r="IC47" s="522">
        <f t="shared" si="1024"/>
        <v>208</v>
      </c>
      <c r="ID47" s="522">
        <f t="shared" si="421"/>
        <v>213</v>
      </c>
      <c r="IE47" s="522">
        <f t="shared" si="421"/>
        <v>212</v>
      </c>
      <c r="IF47" s="534">
        <f t="shared" si="1025"/>
        <v>445</v>
      </c>
      <c r="IG47" s="522">
        <f t="shared" si="1026"/>
        <v>514</v>
      </c>
      <c r="IH47" s="522">
        <f t="shared" si="1027"/>
        <v>544</v>
      </c>
      <c r="II47" s="522">
        <f t="shared" si="1028"/>
        <v>845</v>
      </c>
      <c r="IJ47" s="522">
        <f t="shared" si="1029"/>
        <v>878</v>
      </c>
      <c r="IK47" s="522">
        <f t="shared" si="1030"/>
        <v>676</v>
      </c>
      <c r="IL47" s="522">
        <f t="shared" si="1031"/>
        <v>706</v>
      </c>
      <c r="IM47" s="522">
        <f t="shared" si="760"/>
        <v>773</v>
      </c>
      <c r="IN47" s="522">
        <f t="shared" si="760"/>
        <v>823</v>
      </c>
      <c r="IO47" s="533">
        <v>164</v>
      </c>
      <c r="IP47" s="519">
        <v>187</v>
      </c>
      <c r="IQ47" s="519">
        <v>192</v>
      </c>
      <c r="IR47" s="519">
        <v>198</v>
      </c>
      <c r="IS47" s="504">
        <v>287</v>
      </c>
      <c r="IT47" s="504">
        <v>310</v>
      </c>
      <c r="IU47" s="504">
        <v>331</v>
      </c>
      <c r="IV47" s="504">
        <v>369</v>
      </c>
      <c r="IW47" s="504">
        <v>419</v>
      </c>
      <c r="IX47" s="533">
        <v>107</v>
      </c>
      <c r="IY47" s="504">
        <v>125</v>
      </c>
      <c r="IZ47" s="504">
        <v>117</v>
      </c>
      <c r="JA47" s="504">
        <v>373</v>
      </c>
      <c r="JB47" s="504">
        <v>360</v>
      </c>
      <c r="JC47" s="504">
        <v>183</v>
      </c>
      <c r="JD47" s="504">
        <v>183</v>
      </c>
      <c r="JE47" s="504">
        <v>190</v>
      </c>
      <c r="JF47" s="504">
        <v>178</v>
      </c>
      <c r="JG47" s="534">
        <f t="shared" si="1032"/>
        <v>271</v>
      </c>
      <c r="JH47" s="522">
        <f t="shared" si="1033"/>
        <v>312</v>
      </c>
      <c r="JI47" s="522">
        <f t="shared" si="1034"/>
        <v>309</v>
      </c>
      <c r="JJ47" s="522">
        <f t="shared" si="1035"/>
        <v>571</v>
      </c>
      <c r="JK47" s="522">
        <f t="shared" si="1036"/>
        <v>647</v>
      </c>
      <c r="JL47" s="522">
        <f t="shared" si="1037"/>
        <v>493</v>
      </c>
      <c r="JM47" s="522">
        <f t="shared" si="1038"/>
        <v>514</v>
      </c>
      <c r="JN47" s="522">
        <f t="shared" si="1039"/>
        <v>559</v>
      </c>
      <c r="JO47" s="522">
        <f t="shared" si="1039"/>
        <v>597</v>
      </c>
      <c r="JP47" s="533">
        <v>117</v>
      </c>
      <c r="JQ47" s="519">
        <v>124</v>
      </c>
      <c r="JR47" s="519">
        <v>151</v>
      </c>
      <c r="JS47" s="519">
        <v>201</v>
      </c>
      <c r="JT47" s="504">
        <v>190</v>
      </c>
      <c r="JU47" s="504">
        <v>165</v>
      </c>
      <c r="JV47" s="504">
        <v>167</v>
      </c>
      <c r="JW47" s="504">
        <v>191</v>
      </c>
      <c r="JX47" s="504">
        <v>192</v>
      </c>
      <c r="JY47" s="533">
        <v>57</v>
      </c>
      <c r="JZ47" s="504">
        <v>78</v>
      </c>
      <c r="KA47" s="504">
        <v>84</v>
      </c>
      <c r="KB47" s="504">
        <v>73</v>
      </c>
      <c r="KC47" s="504">
        <v>41</v>
      </c>
      <c r="KD47" s="504">
        <v>18</v>
      </c>
      <c r="KE47" s="504">
        <v>25</v>
      </c>
      <c r="KF47" s="504">
        <v>23</v>
      </c>
      <c r="KG47" s="504">
        <v>34</v>
      </c>
      <c r="KH47" s="534">
        <f t="shared" si="1040"/>
        <v>174</v>
      </c>
      <c r="KI47" s="522">
        <f t="shared" si="1041"/>
        <v>202</v>
      </c>
      <c r="KJ47" s="522">
        <f t="shared" si="1042"/>
        <v>235</v>
      </c>
      <c r="KK47" s="522">
        <f t="shared" si="1043"/>
        <v>274</v>
      </c>
      <c r="KL47" s="522">
        <f t="shared" si="1044"/>
        <v>231</v>
      </c>
      <c r="KM47" s="522">
        <f t="shared" si="1045"/>
        <v>183</v>
      </c>
      <c r="KN47" s="522">
        <f t="shared" si="1046"/>
        <v>192</v>
      </c>
      <c r="KO47" s="522">
        <f t="shared" si="1047"/>
        <v>214</v>
      </c>
      <c r="KP47" s="522">
        <f t="shared" si="1047"/>
        <v>226</v>
      </c>
      <c r="KQ47" s="534">
        <f t="shared" si="1048"/>
        <v>500</v>
      </c>
      <c r="KR47" s="523">
        <f t="shared" si="1049"/>
        <v>470</v>
      </c>
      <c r="KS47" s="523">
        <f t="shared" si="1050"/>
        <v>556</v>
      </c>
      <c r="KT47" s="523">
        <f t="shared" si="1051"/>
        <v>572</v>
      </c>
      <c r="KU47" s="535">
        <f t="shared" si="1052"/>
        <v>619</v>
      </c>
      <c r="KV47" s="535">
        <f t="shared" si="1053"/>
        <v>601</v>
      </c>
      <c r="KW47" s="535">
        <f t="shared" si="1054"/>
        <v>601</v>
      </c>
      <c r="KX47" s="535">
        <f t="shared" si="1055"/>
        <v>642</v>
      </c>
      <c r="KY47" s="535">
        <f t="shared" si="1056"/>
        <v>690</v>
      </c>
      <c r="KZ47" s="534">
        <f t="shared" si="1057"/>
        <v>304</v>
      </c>
      <c r="LA47" s="522">
        <f t="shared" si="1058"/>
        <v>351</v>
      </c>
      <c r="LB47" s="522">
        <f t="shared" si="1059"/>
        <v>693</v>
      </c>
      <c r="LC47" s="522">
        <f t="shared" si="1060"/>
        <v>307</v>
      </c>
      <c r="LD47" s="522">
        <f t="shared" si="1061"/>
        <v>168</v>
      </c>
      <c r="LE47" s="522">
        <f t="shared" si="1062"/>
        <v>219</v>
      </c>
      <c r="LF47" s="522">
        <f t="shared" si="1063"/>
        <v>155</v>
      </c>
      <c r="LG47" s="522">
        <f t="shared" si="423"/>
        <v>179</v>
      </c>
      <c r="LH47" s="522">
        <f t="shared" si="423"/>
        <v>206</v>
      </c>
      <c r="LI47" s="534">
        <f t="shared" si="1064"/>
        <v>804</v>
      </c>
      <c r="LJ47" s="522">
        <f t="shared" si="1065"/>
        <v>821</v>
      </c>
      <c r="LK47" s="522">
        <f t="shared" si="1066"/>
        <v>1249</v>
      </c>
      <c r="LL47" s="522">
        <f t="shared" si="1067"/>
        <v>879</v>
      </c>
      <c r="LM47" s="522">
        <f t="shared" si="1068"/>
        <v>787</v>
      </c>
      <c r="LN47" s="522">
        <f t="shared" si="1069"/>
        <v>820</v>
      </c>
      <c r="LO47" s="522">
        <f t="shared" si="1070"/>
        <v>756</v>
      </c>
      <c r="LP47" s="522">
        <f t="shared" si="1071"/>
        <v>821</v>
      </c>
      <c r="LQ47" s="522">
        <f t="shared" si="1072"/>
        <v>896</v>
      </c>
      <c r="LR47" s="533">
        <v>288</v>
      </c>
      <c r="LS47" s="519">
        <v>285</v>
      </c>
      <c r="LT47" s="519">
        <v>313</v>
      </c>
      <c r="LU47" s="519">
        <v>294</v>
      </c>
      <c r="LV47" s="504">
        <v>370</v>
      </c>
      <c r="LW47" s="504">
        <v>358</v>
      </c>
      <c r="LX47" s="504">
        <v>361</v>
      </c>
      <c r="LY47" s="504">
        <v>389</v>
      </c>
      <c r="LZ47" s="504">
        <v>407</v>
      </c>
      <c r="MA47" s="533">
        <v>149</v>
      </c>
      <c r="MB47" s="504">
        <v>252</v>
      </c>
      <c r="MC47" s="504">
        <v>482</v>
      </c>
      <c r="MD47" s="504">
        <v>173</v>
      </c>
      <c r="ME47" s="504">
        <v>78</v>
      </c>
      <c r="MF47" s="504">
        <v>99</v>
      </c>
      <c r="MG47" s="504">
        <v>102</v>
      </c>
      <c r="MH47" s="504">
        <v>124</v>
      </c>
      <c r="MI47" s="504">
        <v>134</v>
      </c>
      <c r="MJ47" s="534">
        <f t="shared" si="1073"/>
        <v>437</v>
      </c>
      <c r="MK47" s="522">
        <f t="shared" si="1074"/>
        <v>537</v>
      </c>
      <c r="ML47" s="522">
        <f t="shared" si="1075"/>
        <v>795</v>
      </c>
      <c r="MM47" s="522">
        <f t="shared" si="1076"/>
        <v>467</v>
      </c>
      <c r="MN47" s="522">
        <f t="shared" si="1077"/>
        <v>448</v>
      </c>
      <c r="MO47" s="522">
        <f t="shared" si="1078"/>
        <v>457</v>
      </c>
      <c r="MP47" s="522">
        <f t="shared" si="1079"/>
        <v>463</v>
      </c>
      <c r="MQ47" s="522">
        <f t="shared" si="1080"/>
        <v>513</v>
      </c>
      <c r="MR47" s="522">
        <f t="shared" si="1080"/>
        <v>541</v>
      </c>
      <c r="MS47" s="533">
        <v>41</v>
      </c>
      <c r="MT47" s="519">
        <v>38</v>
      </c>
      <c r="MU47" s="519">
        <v>50</v>
      </c>
      <c r="MV47" s="519">
        <v>57</v>
      </c>
      <c r="MW47" s="504">
        <v>49</v>
      </c>
      <c r="MX47" s="504">
        <v>33</v>
      </c>
      <c r="MY47" s="504">
        <v>30</v>
      </c>
      <c r="MZ47" s="504">
        <v>34</v>
      </c>
      <c r="NA47" s="504">
        <v>33</v>
      </c>
      <c r="NB47" s="533">
        <v>68</v>
      </c>
      <c r="NC47" s="504">
        <v>9</v>
      </c>
      <c r="ND47" s="504">
        <v>6</v>
      </c>
      <c r="NE47" s="504">
        <v>12</v>
      </c>
      <c r="NF47" s="504">
        <v>0</v>
      </c>
      <c r="NG47" s="504">
        <v>6</v>
      </c>
      <c r="NH47" s="504">
        <v>1</v>
      </c>
      <c r="NI47" s="504">
        <v>1</v>
      </c>
      <c r="NJ47" s="504">
        <v>7</v>
      </c>
      <c r="NK47" s="534">
        <f t="shared" si="1081"/>
        <v>109</v>
      </c>
      <c r="NL47" s="522">
        <f t="shared" si="1082"/>
        <v>47</v>
      </c>
      <c r="NM47" s="522">
        <f t="shared" si="1083"/>
        <v>56</v>
      </c>
      <c r="NN47" s="522">
        <f t="shared" si="1084"/>
        <v>69</v>
      </c>
      <c r="NO47" s="522">
        <f t="shared" si="1085"/>
        <v>49</v>
      </c>
      <c r="NP47" s="522">
        <f t="shared" si="1086"/>
        <v>39</v>
      </c>
      <c r="NQ47" s="522">
        <f t="shared" si="1087"/>
        <v>31</v>
      </c>
      <c r="NR47" s="522">
        <f t="shared" si="1088"/>
        <v>35</v>
      </c>
      <c r="NS47" s="522">
        <f t="shared" si="1088"/>
        <v>40</v>
      </c>
      <c r="NT47" s="533">
        <v>171</v>
      </c>
      <c r="NU47" s="519">
        <v>147</v>
      </c>
      <c r="NV47" s="519">
        <v>193</v>
      </c>
      <c r="NW47" s="519">
        <v>221</v>
      </c>
      <c r="NX47" s="504">
        <v>200</v>
      </c>
      <c r="NY47" s="504">
        <v>210</v>
      </c>
      <c r="NZ47" s="504">
        <v>210</v>
      </c>
      <c r="OA47" s="504">
        <v>219</v>
      </c>
      <c r="OB47" s="522">
        <v>250</v>
      </c>
      <c r="OC47" s="533">
        <v>87</v>
      </c>
      <c r="OD47" s="504">
        <v>90</v>
      </c>
      <c r="OE47" s="504">
        <v>205</v>
      </c>
      <c r="OF47" s="504">
        <v>122</v>
      </c>
      <c r="OG47" s="504">
        <v>90</v>
      </c>
      <c r="OH47" s="504">
        <v>114</v>
      </c>
      <c r="OI47" s="504">
        <v>52</v>
      </c>
      <c r="OJ47" s="504">
        <v>54</v>
      </c>
      <c r="OK47" s="522">
        <v>65</v>
      </c>
      <c r="OL47" s="534">
        <f t="shared" si="1089"/>
        <v>258</v>
      </c>
      <c r="OM47" s="522">
        <f t="shared" si="1090"/>
        <v>237</v>
      </c>
      <c r="ON47" s="522">
        <f t="shared" si="1091"/>
        <v>398</v>
      </c>
      <c r="OO47" s="522">
        <f t="shared" si="1092"/>
        <v>343</v>
      </c>
      <c r="OP47" s="522">
        <f t="shared" si="1093"/>
        <v>290</v>
      </c>
      <c r="OQ47" s="522">
        <f t="shared" si="1094"/>
        <v>324</v>
      </c>
      <c r="OR47" s="522">
        <f t="shared" si="1095"/>
        <v>262</v>
      </c>
      <c r="OS47" s="522">
        <f t="shared" si="1096"/>
        <v>273</v>
      </c>
      <c r="OT47" s="522">
        <f t="shared" si="1096"/>
        <v>315</v>
      </c>
    </row>
    <row r="48" spans="1:411" s="12" customFormat="1" x14ac:dyDescent="0.2">
      <c r="A48" s="11" t="s">
        <v>61</v>
      </c>
      <c r="B48" s="34">
        <f t="shared" si="913"/>
        <v>881</v>
      </c>
      <c r="C48" s="34">
        <f t="shared" si="914"/>
        <v>834</v>
      </c>
      <c r="D48" s="34">
        <f t="shared" si="915"/>
        <v>851</v>
      </c>
      <c r="E48" s="34">
        <f t="shared" si="916"/>
        <v>887</v>
      </c>
      <c r="F48" s="34">
        <f t="shared" si="917"/>
        <v>887</v>
      </c>
      <c r="G48" s="34">
        <f t="shared" si="918"/>
        <v>904</v>
      </c>
      <c r="H48" s="34">
        <f t="shared" si="919"/>
        <v>964</v>
      </c>
      <c r="I48" s="34">
        <f t="shared" si="920"/>
        <v>1029</v>
      </c>
      <c r="J48" s="34">
        <f t="shared" si="921"/>
        <v>1106</v>
      </c>
      <c r="K48" s="34">
        <f t="shared" si="922"/>
        <v>1184</v>
      </c>
      <c r="L48" s="34">
        <f t="shared" si="923"/>
        <v>1311</v>
      </c>
      <c r="M48" s="35">
        <f t="shared" si="924"/>
        <v>224</v>
      </c>
      <c r="N48" s="29">
        <f t="shared" si="925"/>
        <v>231</v>
      </c>
      <c r="O48" s="29">
        <f t="shared" si="926"/>
        <v>211</v>
      </c>
      <c r="P48" s="29">
        <f t="shared" si="927"/>
        <v>270</v>
      </c>
      <c r="Q48" s="29">
        <f t="shared" si="928"/>
        <v>308</v>
      </c>
      <c r="R48" s="29">
        <f t="shared" si="929"/>
        <v>506</v>
      </c>
      <c r="S48" s="29">
        <f t="shared" si="930"/>
        <v>364</v>
      </c>
      <c r="T48" s="29">
        <f t="shared" si="931"/>
        <v>382</v>
      </c>
      <c r="U48" s="29">
        <f t="shared" si="932"/>
        <v>550</v>
      </c>
      <c r="V48" s="29">
        <f t="shared" si="933"/>
        <v>405</v>
      </c>
      <c r="W48" s="29">
        <f t="shared" si="934"/>
        <v>601</v>
      </c>
      <c r="X48" s="35">
        <f t="shared" si="935"/>
        <v>1105</v>
      </c>
      <c r="Y48" s="29">
        <f t="shared" si="936"/>
        <v>1065</v>
      </c>
      <c r="Z48" s="29">
        <f t="shared" si="937"/>
        <v>1062</v>
      </c>
      <c r="AA48" s="29">
        <f t="shared" si="938"/>
        <v>1157</v>
      </c>
      <c r="AB48" s="29">
        <f t="shared" si="939"/>
        <v>1195</v>
      </c>
      <c r="AC48" s="29">
        <f t="shared" si="940"/>
        <v>1410</v>
      </c>
      <c r="AD48" s="29">
        <f t="shared" si="941"/>
        <v>1328</v>
      </c>
      <c r="AE48" s="29">
        <f t="shared" si="942"/>
        <v>1411</v>
      </c>
      <c r="AF48" s="29">
        <f t="shared" si="943"/>
        <v>1656</v>
      </c>
      <c r="AG48" s="29">
        <f t="shared" si="944"/>
        <v>1589</v>
      </c>
      <c r="AH48" s="29">
        <f t="shared" si="945"/>
        <v>1912</v>
      </c>
      <c r="AI48" s="42">
        <v>416</v>
      </c>
      <c r="AJ48" s="31">
        <v>342</v>
      </c>
      <c r="AK48" s="31">
        <v>337</v>
      </c>
      <c r="AL48" s="31">
        <v>353</v>
      </c>
      <c r="AM48" s="32">
        <v>343</v>
      </c>
      <c r="AN48" s="32">
        <v>346</v>
      </c>
      <c r="AO48" s="32">
        <v>362</v>
      </c>
      <c r="AP48" s="32">
        <v>363</v>
      </c>
      <c r="AQ48" s="32">
        <v>378</v>
      </c>
      <c r="AR48" s="32">
        <v>394</v>
      </c>
      <c r="AS48" s="32">
        <v>411</v>
      </c>
      <c r="AT48" s="42">
        <v>161</v>
      </c>
      <c r="AU48" s="32">
        <v>162</v>
      </c>
      <c r="AV48" s="32">
        <v>141</v>
      </c>
      <c r="AW48" s="32">
        <v>209</v>
      </c>
      <c r="AX48" s="32">
        <v>172</v>
      </c>
      <c r="AY48" s="32">
        <v>285</v>
      </c>
      <c r="AZ48" s="32">
        <v>314</v>
      </c>
      <c r="BA48" s="32">
        <v>319</v>
      </c>
      <c r="BB48" s="32">
        <v>484</v>
      </c>
      <c r="BC48" s="32">
        <v>319</v>
      </c>
      <c r="BD48" s="32">
        <v>522</v>
      </c>
      <c r="BE48" s="33">
        <f t="shared" si="946"/>
        <v>579</v>
      </c>
      <c r="BF48" s="30">
        <f t="shared" si="947"/>
        <v>504</v>
      </c>
      <c r="BG48" s="30">
        <f t="shared" si="948"/>
        <v>494</v>
      </c>
      <c r="BH48" s="30">
        <f t="shared" si="949"/>
        <v>570</v>
      </c>
      <c r="BI48" s="30">
        <f t="shared" si="950"/>
        <v>515</v>
      </c>
      <c r="BJ48" s="30">
        <f t="shared" si="951"/>
        <v>631</v>
      </c>
      <c r="BK48" s="30">
        <f t="shared" si="952"/>
        <v>676</v>
      </c>
      <c r="BL48" s="30">
        <f t="shared" si="953"/>
        <v>682</v>
      </c>
      <c r="BM48" s="30">
        <f t="shared" si="954"/>
        <v>862</v>
      </c>
      <c r="BN48" s="30">
        <f t="shared" si="955"/>
        <v>713</v>
      </c>
      <c r="BO48" s="30">
        <f t="shared" si="955"/>
        <v>934</v>
      </c>
      <c r="BP48" s="117">
        <f t="shared" si="956"/>
        <v>163</v>
      </c>
      <c r="BQ48" s="118">
        <f t="shared" si="957"/>
        <v>162</v>
      </c>
      <c r="BR48" s="118">
        <f t="shared" si="958"/>
        <v>157</v>
      </c>
      <c r="BS48" s="118">
        <f t="shared" si="959"/>
        <v>217</v>
      </c>
      <c r="BT48" s="118">
        <f t="shared" si="960"/>
        <v>172</v>
      </c>
      <c r="BU48" s="118">
        <f t="shared" si="961"/>
        <v>285</v>
      </c>
      <c r="BV48" s="118">
        <f t="shared" si="962"/>
        <v>314</v>
      </c>
      <c r="BW48" s="118">
        <f t="shared" si="963"/>
        <v>319</v>
      </c>
      <c r="BX48" s="118">
        <f t="shared" si="964"/>
        <v>484</v>
      </c>
      <c r="BY48" s="118">
        <f t="shared" si="965"/>
        <v>319</v>
      </c>
      <c r="BZ48" s="118">
        <f t="shared" si="966"/>
        <v>523</v>
      </c>
      <c r="CA48" s="119">
        <f t="shared" si="967"/>
        <v>0.39182692307692307</v>
      </c>
      <c r="CB48" s="120">
        <f t="shared" si="968"/>
        <v>0.47368421052631576</v>
      </c>
      <c r="CC48" s="120">
        <f t="shared" si="969"/>
        <v>0.46587537091988129</v>
      </c>
      <c r="CD48" s="120">
        <f t="shared" si="970"/>
        <v>0.61473087818696881</v>
      </c>
      <c r="CE48" s="120">
        <f t="shared" si="971"/>
        <v>0.50145772594752192</v>
      </c>
      <c r="CF48" s="120">
        <f t="shared" si="972"/>
        <v>0.82369942196531787</v>
      </c>
      <c r="CG48" s="120">
        <f t="shared" si="973"/>
        <v>0.86740331491712708</v>
      </c>
      <c r="CH48" s="120">
        <f t="shared" si="974"/>
        <v>0.87878787878787878</v>
      </c>
      <c r="CI48" s="120">
        <f t="shared" si="975"/>
        <v>1.2804232804232805</v>
      </c>
      <c r="CJ48" s="120">
        <f t="shared" si="976"/>
        <v>0.80964467005076146</v>
      </c>
      <c r="CK48" s="120">
        <f t="shared" si="976"/>
        <v>1.2725060827250607</v>
      </c>
      <c r="CL48" s="70" t="s">
        <v>36</v>
      </c>
      <c r="CM48" s="39" t="s">
        <v>36</v>
      </c>
      <c r="CN48" s="39" t="s">
        <v>36</v>
      </c>
      <c r="CO48" s="39" t="s">
        <v>36</v>
      </c>
      <c r="CP48" s="14" t="s">
        <v>36</v>
      </c>
      <c r="CQ48" s="14" t="s">
        <v>36</v>
      </c>
      <c r="CR48" s="14" t="s">
        <v>36</v>
      </c>
      <c r="CS48" s="14" t="s">
        <v>36</v>
      </c>
      <c r="CT48" s="14" t="s">
        <v>36</v>
      </c>
      <c r="CU48" s="14" t="s">
        <v>36</v>
      </c>
      <c r="CV48" s="14" t="s">
        <v>36</v>
      </c>
      <c r="CW48" s="42">
        <v>2</v>
      </c>
      <c r="CX48" s="32">
        <v>0</v>
      </c>
      <c r="CY48" s="32">
        <v>16</v>
      </c>
      <c r="CZ48" s="32">
        <v>8</v>
      </c>
      <c r="DA48" s="32">
        <v>0</v>
      </c>
      <c r="DB48" s="32">
        <v>0</v>
      </c>
      <c r="DC48" s="32"/>
      <c r="DD48" s="32"/>
      <c r="DE48" s="30"/>
      <c r="DF48" s="444"/>
      <c r="DG48" s="444">
        <v>1</v>
      </c>
      <c r="DH48" s="33">
        <f t="shared" si="977"/>
        <v>2</v>
      </c>
      <c r="DI48" s="30">
        <f t="shared" si="978"/>
        <v>0</v>
      </c>
      <c r="DJ48" s="30">
        <f t="shared" si="979"/>
        <v>16</v>
      </c>
      <c r="DK48" s="30">
        <f t="shared" si="980"/>
        <v>8</v>
      </c>
      <c r="DL48" s="30">
        <f t="shared" si="981"/>
        <v>0</v>
      </c>
      <c r="DM48" s="30">
        <f t="shared" si="982"/>
        <v>0</v>
      </c>
      <c r="DN48" s="30">
        <f t="shared" si="983"/>
        <v>0</v>
      </c>
      <c r="DO48" s="30">
        <f t="shared" si="984"/>
        <v>0</v>
      </c>
      <c r="DP48" s="30">
        <f t="shared" si="985"/>
        <v>0</v>
      </c>
      <c r="DQ48" s="30">
        <f t="shared" si="986"/>
        <v>0</v>
      </c>
      <c r="DR48" s="30">
        <f t="shared" si="986"/>
        <v>1</v>
      </c>
      <c r="DS48" s="461">
        <v>14</v>
      </c>
      <c r="DT48" s="444">
        <v>13</v>
      </c>
      <c r="DU48" s="462">
        <v>5</v>
      </c>
      <c r="DV48" s="462">
        <v>3</v>
      </c>
      <c r="DW48" s="468">
        <f t="shared" si="987"/>
        <v>19</v>
      </c>
      <c r="DX48" s="468">
        <f t="shared" si="987"/>
        <v>16</v>
      </c>
      <c r="DY48" s="461">
        <v>79</v>
      </c>
      <c r="DZ48" s="444">
        <v>133</v>
      </c>
      <c r="EA48" s="462">
        <v>10</v>
      </c>
      <c r="EB48" s="462">
        <v>22</v>
      </c>
      <c r="EC48" s="468">
        <f t="shared" si="988"/>
        <v>89</v>
      </c>
      <c r="ED48" s="468">
        <f t="shared" si="988"/>
        <v>155</v>
      </c>
      <c r="EE48" s="461">
        <v>127</v>
      </c>
      <c r="EF48" s="444">
        <v>125</v>
      </c>
      <c r="EG48" s="462"/>
      <c r="EH48" s="462"/>
      <c r="EI48" s="468">
        <f t="shared" si="989"/>
        <v>127</v>
      </c>
      <c r="EJ48" s="468">
        <f t="shared" si="989"/>
        <v>125</v>
      </c>
      <c r="EK48" s="461">
        <v>41</v>
      </c>
      <c r="EL48" s="444">
        <v>55</v>
      </c>
      <c r="EM48" s="462">
        <v>1</v>
      </c>
      <c r="EN48" s="462">
        <v>2</v>
      </c>
      <c r="EO48" s="468">
        <f t="shared" si="990"/>
        <v>42</v>
      </c>
      <c r="EP48" s="468">
        <f t="shared" si="990"/>
        <v>57</v>
      </c>
      <c r="EQ48" s="461">
        <v>45</v>
      </c>
      <c r="ER48" s="444">
        <v>43</v>
      </c>
      <c r="ES48" s="462">
        <v>5</v>
      </c>
      <c r="ET48" s="462">
        <v>2</v>
      </c>
      <c r="EU48" s="468">
        <f t="shared" si="991"/>
        <v>50</v>
      </c>
      <c r="EV48" s="468">
        <f t="shared" si="991"/>
        <v>45</v>
      </c>
      <c r="EW48" s="461">
        <v>63</v>
      </c>
      <c r="EX48" s="444">
        <v>81</v>
      </c>
      <c r="EY48" s="462">
        <v>3</v>
      </c>
      <c r="EZ48" s="462">
        <v>14</v>
      </c>
      <c r="FA48" s="468">
        <f t="shared" si="992"/>
        <v>66</v>
      </c>
      <c r="FB48" s="468">
        <f t="shared" si="992"/>
        <v>95</v>
      </c>
      <c r="FC48" s="461">
        <v>1</v>
      </c>
      <c r="FD48" s="444">
        <v>3</v>
      </c>
      <c r="FE48" s="462">
        <v>2</v>
      </c>
      <c r="FF48" s="462"/>
      <c r="FG48" s="468">
        <f t="shared" si="993"/>
        <v>3</v>
      </c>
      <c r="FH48" s="468">
        <f t="shared" si="994"/>
        <v>3</v>
      </c>
      <c r="FI48" s="461">
        <v>164</v>
      </c>
      <c r="FJ48" s="444">
        <v>169</v>
      </c>
      <c r="FK48" s="462">
        <v>30</v>
      </c>
      <c r="FL48" s="462">
        <v>12</v>
      </c>
      <c r="FM48" s="468">
        <f t="shared" si="995"/>
        <v>194</v>
      </c>
      <c r="FN48" s="468">
        <f t="shared" si="995"/>
        <v>181</v>
      </c>
      <c r="FO48" s="461">
        <v>9</v>
      </c>
      <c r="FP48" s="444">
        <v>10</v>
      </c>
      <c r="FQ48" s="462">
        <v>3</v>
      </c>
      <c r="FR48" s="462">
        <v>4</v>
      </c>
      <c r="FS48" s="468">
        <f t="shared" si="996"/>
        <v>12</v>
      </c>
      <c r="FT48" s="468">
        <f t="shared" si="996"/>
        <v>14</v>
      </c>
      <c r="FU48" s="461">
        <v>197</v>
      </c>
      <c r="FV48" s="444">
        <v>202</v>
      </c>
      <c r="FW48" s="462">
        <v>21</v>
      </c>
      <c r="FX48" s="462">
        <v>11</v>
      </c>
      <c r="FY48" s="468">
        <f t="shared" si="997"/>
        <v>218</v>
      </c>
      <c r="FZ48" s="468">
        <f t="shared" si="997"/>
        <v>213</v>
      </c>
      <c r="GA48" s="461">
        <v>32</v>
      </c>
      <c r="GB48" s="444">
        <v>42</v>
      </c>
      <c r="GC48" s="462">
        <v>2</v>
      </c>
      <c r="GD48" s="462">
        <v>2</v>
      </c>
      <c r="GE48" s="468">
        <f t="shared" si="998"/>
        <v>34</v>
      </c>
      <c r="GF48" s="468">
        <f t="shared" si="998"/>
        <v>44</v>
      </c>
      <c r="GG48" s="461">
        <v>18</v>
      </c>
      <c r="GH48" s="444">
        <v>24</v>
      </c>
      <c r="GI48" s="462">
        <v>4</v>
      </c>
      <c r="GJ48" s="462">
        <v>6</v>
      </c>
      <c r="GK48" s="327">
        <f t="shared" si="999"/>
        <v>22</v>
      </c>
      <c r="GL48" s="327">
        <f t="shared" si="999"/>
        <v>30</v>
      </c>
      <c r="GM48" s="533">
        <v>70</v>
      </c>
      <c r="GN48" s="519">
        <v>69</v>
      </c>
      <c r="GO48" s="519">
        <v>75</v>
      </c>
      <c r="GP48" s="519">
        <v>89</v>
      </c>
      <c r="GQ48" s="504">
        <v>69</v>
      </c>
      <c r="GR48" s="504">
        <v>82</v>
      </c>
      <c r="GS48" s="504">
        <v>87</v>
      </c>
      <c r="GT48" s="504">
        <v>94</v>
      </c>
      <c r="GU48" s="504">
        <v>93</v>
      </c>
      <c r="GV48" s="533">
        <v>1</v>
      </c>
      <c r="GW48" s="504"/>
      <c r="GX48" s="504"/>
      <c r="GY48" s="504"/>
      <c r="GZ48" s="504">
        <v>4</v>
      </c>
      <c r="HA48" s="504">
        <v>2</v>
      </c>
      <c r="HB48" s="504"/>
      <c r="HC48" s="504"/>
      <c r="HD48" s="504">
        <v>1</v>
      </c>
      <c r="HE48" s="534">
        <f t="shared" si="1000"/>
        <v>71</v>
      </c>
      <c r="HF48" s="522">
        <f t="shared" si="1001"/>
        <v>69</v>
      </c>
      <c r="HG48" s="522">
        <f t="shared" si="1002"/>
        <v>75</v>
      </c>
      <c r="HH48" s="522">
        <f t="shared" si="1003"/>
        <v>89</v>
      </c>
      <c r="HI48" s="522">
        <f t="shared" si="1004"/>
        <v>73</v>
      </c>
      <c r="HJ48" s="522">
        <f t="shared" si="1005"/>
        <v>84</v>
      </c>
      <c r="HK48" s="522">
        <f t="shared" si="1006"/>
        <v>87</v>
      </c>
      <c r="HL48" s="522">
        <f t="shared" si="1007"/>
        <v>94</v>
      </c>
      <c r="HM48" s="522">
        <f t="shared" si="1008"/>
        <v>94</v>
      </c>
      <c r="HN48" s="534">
        <f t="shared" si="1009"/>
        <v>139</v>
      </c>
      <c r="HO48" s="523">
        <f t="shared" si="1010"/>
        <v>174</v>
      </c>
      <c r="HP48" s="523">
        <f t="shared" si="1011"/>
        <v>152</v>
      </c>
      <c r="HQ48" s="523">
        <f t="shared" si="1012"/>
        <v>169</v>
      </c>
      <c r="HR48" s="535">
        <f t="shared" si="1013"/>
        <v>237</v>
      </c>
      <c r="HS48" s="535">
        <f t="shared" si="1014"/>
        <v>227</v>
      </c>
      <c r="HT48" s="535">
        <f t="shared" si="1015"/>
        <v>273</v>
      </c>
      <c r="HU48" s="535">
        <f t="shared" si="1016"/>
        <v>318</v>
      </c>
      <c r="HV48" s="535">
        <f t="shared" si="1017"/>
        <v>375</v>
      </c>
      <c r="HW48" s="534">
        <f t="shared" si="1018"/>
        <v>24</v>
      </c>
      <c r="HX48" s="522">
        <f t="shared" si="1019"/>
        <v>33</v>
      </c>
      <c r="HY48" s="522">
        <f t="shared" si="1020"/>
        <v>19</v>
      </c>
      <c r="HZ48" s="522">
        <f t="shared" si="1021"/>
        <v>22</v>
      </c>
      <c r="IA48" s="522">
        <f t="shared" si="1022"/>
        <v>35</v>
      </c>
      <c r="IB48" s="522">
        <f t="shared" si="1023"/>
        <v>125</v>
      </c>
      <c r="IC48" s="522">
        <f t="shared" si="1024"/>
        <v>31</v>
      </c>
      <c r="ID48" s="522">
        <f t="shared" si="421"/>
        <v>40</v>
      </c>
      <c r="IE48" s="522">
        <f t="shared" si="421"/>
        <v>40</v>
      </c>
      <c r="IF48" s="534">
        <f t="shared" si="1025"/>
        <v>163</v>
      </c>
      <c r="IG48" s="522">
        <f t="shared" si="1026"/>
        <v>207</v>
      </c>
      <c r="IH48" s="522">
        <f t="shared" si="1027"/>
        <v>171</v>
      </c>
      <c r="II48" s="522">
        <f t="shared" si="1028"/>
        <v>191</v>
      </c>
      <c r="IJ48" s="522">
        <f t="shared" si="1029"/>
        <v>272</v>
      </c>
      <c r="IK48" s="522">
        <f t="shared" si="1030"/>
        <v>352</v>
      </c>
      <c r="IL48" s="522">
        <f t="shared" si="1031"/>
        <v>304</v>
      </c>
      <c r="IM48" s="522">
        <f t="shared" si="760"/>
        <v>358</v>
      </c>
      <c r="IN48" s="522">
        <f t="shared" si="760"/>
        <v>415</v>
      </c>
      <c r="IO48" s="533">
        <v>91</v>
      </c>
      <c r="IP48" s="519">
        <v>126</v>
      </c>
      <c r="IQ48" s="519">
        <v>101</v>
      </c>
      <c r="IR48" s="519">
        <v>112</v>
      </c>
      <c r="IS48" s="504">
        <v>128</v>
      </c>
      <c r="IT48" s="504">
        <v>138</v>
      </c>
      <c r="IU48" s="504">
        <v>161</v>
      </c>
      <c r="IV48" s="504">
        <v>214</v>
      </c>
      <c r="IW48" s="504">
        <v>256</v>
      </c>
      <c r="IX48" s="533">
        <v>12</v>
      </c>
      <c r="IY48" s="504">
        <v>19</v>
      </c>
      <c r="IZ48" s="504">
        <v>13</v>
      </c>
      <c r="JA48" s="504">
        <v>11</v>
      </c>
      <c r="JB48" s="504">
        <v>16</v>
      </c>
      <c r="JC48" s="504">
        <v>104</v>
      </c>
      <c r="JD48" s="504">
        <v>10</v>
      </c>
      <c r="JE48" s="504">
        <v>13</v>
      </c>
      <c r="JF48" s="504">
        <v>14</v>
      </c>
      <c r="JG48" s="534">
        <f t="shared" si="1032"/>
        <v>103</v>
      </c>
      <c r="JH48" s="522">
        <f t="shared" si="1033"/>
        <v>145</v>
      </c>
      <c r="JI48" s="522">
        <f t="shared" si="1034"/>
        <v>114</v>
      </c>
      <c r="JJ48" s="522">
        <f t="shared" si="1035"/>
        <v>123</v>
      </c>
      <c r="JK48" s="522">
        <f t="shared" si="1036"/>
        <v>144</v>
      </c>
      <c r="JL48" s="522">
        <f t="shared" si="1037"/>
        <v>242</v>
      </c>
      <c r="JM48" s="522">
        <f t="shared" si="1038"/>
        <v>171</v>
      </c>
      <c r="JN48" s="522">
        <f t="shared" si="1039"/>
        <v>227</v>
      </c>
      <c r="JO48" s="522">
        <f t="shared" si="1039"/>
        <v>270</v>
      </c>
      <c r="JP48" s="533">
        <v>48</v>
      </c>
      <c r="JQ48" s="519">
        <v>48</v>
      </c>
      <c r="JR48" s="519">
        <v>51</v>
      </c>
      <c r="JS48" s="519">
        <v>57</v>
      </c>
      <c r="JT48" s="504">
        <v>109</v>
      </c>
      <c r="JU48" s="504">
        <v>89</v>
      </c>
      <c r="JV48" s="504">
        <v>112</v>
      </c>
      <c r="JW48" s="504">
        <v>104</v>
      </c>
      <c r="JX48" s="504">
        <v>119</v>
      </c>
      <c r="JY48" s="533">
        <v>12</v>
      </c>
      <c r="JZ48" s="504">
        <v>14</v>
      </c>
      <c r="KA48" s="504">
        <v>6</v>
      </c>
      <c r="KB48" s="504">
        <v>11</v>
      </c>
      <c r="KC48" s="504">
        <v>19</v>
      </c>
      <c r="KD48" s="504">
        <v>21</v>
      </c>
      <c r="KE48" s="504">
        <v>21</v>
      </c>
      <c r="KF48" s="504">
        <v>27</v>
      </c>
      <c r="KG48" s="504">
        <v>26</v>
      </c>
      <c r="KH48" s="534">
        <f t="shared" si="1040"/>
        <v>60</v>
      </c>
      <c r="KI48" s="522">
        <f t="shared" si="1041"/>
        <v>62</v>
      </c>
      <c r="KJ48" s="522">
        <f t="shared" si="1042"/>
        <v>57</v>
      </c>
      <c r="KK48" s="522">
        <f t="shared" si="1043"/>
        <v>68</v>
      </c>
      <c r="KL48" s="522">
        <f t="shared" si="1044"/>
        <v>128</v>
      </c>
      <c r="KM48" s="522">
        <f t="shared" si="1045"/>
        <v>110</v>
      </c>
      <c r="KN48" s="522">
        <f t="shared" si="1046"/>
        <v>133</v>
      </c>
      <c r="KO48" s="522">
        <f t="shared" si="1047"/>
        <v>131</v>
      </c>
      <c r="KP48" s="522">
        <f t="shared" si="1047"/>
        <v>145</v>
      </c>
      <c r="KQ48" s="534">
        <f t="shared" si="1048"/>
        <v>256</v>
      </c>
      <c r="KR48" s="523">
        <f t="shared" si="1049"/>
        <v>249</v>
      </c>
      <c r="KS48" s="523">
        <f t="shared" si="1050"/>
        <v>287</v>
      </c>
      <c r="KT48" s="523">
        <f t="shared" si="1051"/>
        <v>276</v>
      </c>
      <c r="KU48" s="535">
        <f t="shared" si="1052"/>
        <v>238</v>
      </c>
      <c r="KV48" s="535">
        <f t="shared" si="1053"/>
        <v>249</v>
      </c>
      <c r="KW48" s="535">
        <f t="shared" si="1054"/>
        <v>242</v>
      </c>
      <c r="KX48" s="535">
        <f t="shared" si="1055"/>
        <v>254</v>
      </c>
      <c r="KY48" s="535">
        <f t="shared" si="1056"/>
        <v>260</v>
      </c>
      <c r="KZ48" s="534">
        <f t="shared" si="1057"/>
        <v>36</v>
      </c>
      <c r="LA48" s="522">
        <f t="shared" si="1058"/>
        <v>36</v>
      </c>
      <c r="LB48" s="522">
        <f t="shared" si="1059"/>
        <v>35</v>
      </c>
      <c r="LC48" s="522">
        <f t="shared" si="1060"/>
        <v>31</v>
      </c>
      <c r="LD48" s="522">
        <f t="shared" si="1061"/>
        <v>97</v>
      </c>
      <c r="LE48" s="522">
        <f t="shared" si="1062"/>
        <v>94</v>
      </c>
      <c r="LF48" s="522">
        <f t="shared" si="1063"/>
        <v>19</v>
      </c>
      <c r="LG48" s="522">
        <f t="shared" si="423"/>
        <v>23</v>
      </c>
      <c r="LH48" s="522">
        <f t="shared" si="423"/>
        <v>25</v>
      </c>
      <c r="LI48" s="534">
        <f t="shared" si="1064"/>
        <v>292</v>
      </c>
      <c r="LJ48" s="522">
        <f t="shared" si="1065"/>
        <v>285</v>
      </c>
      <c r="LK48" s="522">
        <f t="shared" si="1066"/>
        <v>322</v>
      </c>
      <c r="LL48" s="522">
        <f t="shared" si="1067"/>
        <v>307</v>
      </c>
      <c r="LM48" s="522">
        <f t="shared" si="1068"/>
        <v>335</v>
      </c>
      <c r="LN48" s="522">
        <f t="shared" si="1069"/>
        <v>343</v>
      </c>
      <c r="LO48" s="522">
        <f t="shared" si="1070"/>
        <v>261</v>
      </c>
      <c r="LP48" s="522">
        <f t="shared" si="1071"/>
        <v>277</v>
      </c>
      <c r="LQ48" s="522">
        <f t="shared" si="1072"/>
        <v>285</v>
      </c>
      <c r="LR48" s="533">
        <v>106</v>
      </c>
      <c r="LS48" s="519">
        <v>103</v>
      </c>
      <c r="LT48" s="519">
        <v>101</v>
      </c>
      <c r="LU48" s="519">
        <v>103</v>
      </c>
      <c r="LV48" s="504">
        <v>97</v>
      </c>
      <c r="LW48" s="504">
        <v>118</v>
      </c>
      <c r="LX48" s="504">
        <v>107</v>
      </c>
      <c r="LY48" s="504">
        <v>116</v>
      </c>
      <c r="LZ48" s="504">
        <v>113</v>
      </c>
      <c r="MA48" s="533">
        <v>18</v>
      </c>
      <c r="MB48" s="504">
        <v>21</v>
      </c>
      <c r="MC48" s="504">
        <v>14</v>
      </c>
      <c r="MD48" s="504">
        <v>18</v>
      </c>
      <c r="ME48" s="504">
        <v>62</v>
      </c>
      <c r="MF48" s="504">
        <v>48</v>
      </c>
      <c r="MG48" s="504">
        <v>11</v>
      </c>
      <c r="MH48" s="504">
        <v>9</v>
      </c>
      <c r="MI48" s="504">
        <v>17</v>
      </c>
      <c r="MJ48" s="534">
        <f t="shared" si="1073"/>
        <v>124</v>
      </c>
      <c r="MK48" s="522">
        <f t="shared" si="1074"/>
        <v>124</v>
      </c>
      <c r="ML48" s="522">
        <f t="shared" si="1075"/>
        <v>115</v>
      </c>
      <c r="MM48" s="522">
        <f t="shared" si="1076"/>
        <v>121</v>
      </c>
      <c r="MN48" s="522">
        <f t="shared" si="1077"/>
        <v>159</v>
      </c>
      <c r="MO48" s="522">
        <f t="shared" si="1078"/>
        <v>166</v>
      </c>
      <c r="MP48" s="522">
        <f t="shared" si="1079"/>
        <v>118</v>
      </c>
      <c r="MQ48" s="522">
        <f t="shared" si="1080"/>
        <v>125</v>
      </c>
      <c r="MR48" s="522">
        <f t="shared" si="1080"/>
        <v>130</v>
      </c>
      <c r="MS48" s="533">
        <v>36</v>
      </c>
      <c r="MT48" s="519">
        <v>21</v>
      </c>
      <c r="MU48" s="519">
        <v>63</v>
      </c>
      <c r="MV48" s="519">
        <v>53</v>
      </c>
      <c r="MW48" s="504">
        <v>42</v>
      </c>
      <c r="MX48" s="504">
        <v>37</v>
      </c>
      <c r="MY48" s="504">
        <v>39</v>
      </c>
      <c r="MZ48" s="504">
        <v>37</v>
      </c>
      <c r="NA48" s="504">
        <v>41</v>
      </c>
      <c r="NB48" s="533">
        <v>0</v>
      </c>
      <c r="NC48" s="504">
        <v>0</v>
      </c>
      <c r="ND48" s="504"/>
      <c r="NE48" s="504">
        <v>2</v>
      </c>
      <c r="NF48" s="504">
        <v>21</v>
      </c>
      <c r="NG48" s="504">
        <v>1</v>
      </c>
      <c r="NH48" s="504">
        <v>2</v>
      </c>
      <c r="NI48" s="504">
        <v>7</v>
      </c>
      <c r="NJ48" s="504">
        <v>4</v>
      </c>
      <c r="NK48" s="534">
        <f t="shared" si="1081"/>
        <v>36</v>
      </c>
      <c r="NL48" s="522">
        <f t="shared" si="1082"/>
        <v>21</v>
      </c>
      <c r="NM48" s="522">
        <f t="shared" si="1083"/>
        <v>63</v>
      </c>
      <c r="NN48" s="522">
        <f t="shared" si="1084"/>
        <v>55</v>
      </c>
      <c r="NO48" s="522">
        <f t="shared" si="1085"/>
        <v>63</v>
      </c>
      <c r="NP48" s="522">
        <f t="shared" si="1086"/>
        <v>38</v>
      </c>
      <c r="NQ48" s="522">
        <f t="shared" si="1087"/>
        <v>41</v>
      </c>
      <c r="NR48" s="522">
        <f t="shared" si="1088"/>
        <v>44</v>
      </c>
      <c r="NS48" s="522">
        <f t="shared" si="1088"/>
        <v>45</v>
      </c>
      <c r="NT48" s="533">
        <v>114</v>
      </c>
      <c r="NU48" s="519">
        <v>125</v>
      </c>
      <c r="NV48" s="519">
        <v>123</v>
      </c>
      <c r="NW48" s="519">
        <v>120</v>
      </c>
      <c r="NX48" s="504">
        <v>99</v>
      </c>
      <c r="NY48" s="504">
        <v>94</v>
      </c>
      <c r="NZ48" s="504">
        <v>96</v>
      </c>
      <c r="OA48" s="504">
        <v>101</v>
      </c>
      <c r="OB48" s="522">
        <v>106</v>
      </c>
      <c r="OC48" s="533">
        <v>18</v>
      </c>
      <c r="OD48" s="504">
        <v>15</v>
      </c>
      <c r="OE48" s="504">
        <v>21</v>
      </c>
      <c r="OF48" s="504">
        <v>11</v>
      </c>
      <c r="OG48" s="504">
        <v>14</v>
      </c>
      <c r="OH48" s="504">
        <v>45</v>
      </c>
      <c r="OI48" s="504">
        <v>6</v>
      </c>
      <c r="OJ48" s="504">
        <v>7</v>
      </c>
      <c r="OK48" s="522">
        <v>4</v>
      </c>
      <c r="OL48" s="534">
        <f t="shared" si="1089"/>
        <v>132</v>
      </c>
      <c r="OM48" s="522">
        <f t="shared" si="1090"/>
        <v>140</v>
      </c>
      <c r="ON48" s="522">
        <f t="shared" si="1091"/>
        <v>144</v>
      </c>
      <c r="OO48" s="522">
        <f t="shared" si="1092"/>
        <v>131</v>
      </c>
      <c r="OP48" s="522">
        <f t="shared" si="1093"/>
        <v>113</v>
      </c>
      <c r="OQ48" s="522">
        <f t="shared" si="1094"/>
        <v>139</v>
      </c>
      <c r="OR48" s="522">
        <f t="shared" si="1095"/>
        <v>102</v>
      </c>
      <c r="OS48" s="522">
        <f t="shared" si="1096"/>
        <v>108</v>
      </c>
      <c r="OT48" s="522">
        <f t="shared" si="1096"/>
        <v>110</v>
      </c>
    </row>
    <row r="49" spans="1:411" s="12" customFormat="1" x14ac:dyDescent="0.2">
      <c r="A49" s="11" t="s">
        <v>62</v>
      </c>
      <c r="B49" s="34">
        <f t="shared" si="913"/>
        <v>8438</v>
      </c>
      <c r="C49" s="34">
        <f t="shared" si="914"/>
        <v>7134</v>
      </c>
      <c r="D49" s="34">
        <f t="shared" si="915"/>
        <v>6872</v>
      </c>
      <c r="E49" s="34">
        <f t="shared" si="916"/>
        <v>6952</v>
      </c>
      <c r="F49" s="34">
        <f t="shared" si="917"/>
        <v>8107</v>
      </c>
      <c r="G49" s="34">
        <f t="shared" si="918"/>
        <v>7929</v>
      </c>
      <c r="H49" s="34">
        <f t="shared" si="919"/>
        <v>9274</v>
      </c>
      <c r="I49" s="34">
        <f t="shared" si="920"/>
        <v>9686</v>
      </c>
      <c r="J49" s="34">
        <f t="shared" si="921"/>
        <v>10077</v>
      </c>
      <c r="K49" s="34">
        <f t="shared" si="922"/>
        <v>9542</v>
      </c>
      <c r="L49" s="34">
        <f t="shared" si="923"/>
        <v>9186</v>
      </c>
      <c r="M49" s="35">
        <f t="shared" si="924"/>
        <v>7468</v>
      </c>
      <c r="N49" s="29">
        <f t="shared" si="925"/>
        <v>8068</v>
      </c>
      <c r="O49" s="29">
        <f t="shared" si="926"/>
        <v>7257</v>
      </c>
      <c r="P49" s="29">
        <f t="shared" si="927"/>
        <v>8458</v>
      </c>
      <c r="Q49" s="29">
        <f t="shared" si="928"/>
        <v>9555</v>
      </c>
      <c r="R49" s="29">
        <f t="shared" si="929"/>
        <v>10893</v>
      </c>
      <c r="S49" s="29">
        <f t="shared" si="930"/>
        <v>12909</v>
      </c>
      <c r="T49" s="29">
        <f t="shared" si="931"/>
        <v>14601</v>
      </c>
      <c r="U49" s="29">
        <f t="shared" si="932"/>
        <v>15759</v>
      </c>
      <c r="V49" s="29">
        <f t="shared" si="933"/>
        <v>14991</v>
      </c>
      <c r="W49" s="29">
        <f t="shared" si="934"/>
        <v>12237</v>
      </c>
      <c r="X49" s="35">
        <f t="shared" si="935"/>
        <v>15906</v>
      </c>
      <c r="Y49" s="29">
        <f t="shared" si="936"/>
        <v>15202</v>
      </c>
      <c r="Z49" s="29">
        <f t="shared" si="937"/>
        <v>14129</v>
      </c>
      <c r="AA49" s="29">
        <f t="shared" si="938"/>
        <v>15410</v>
      </c>
      <c r="AB49" s="29">
        <f t="shared" si="939"/>
        <v>17662</v>
      </c>
      <c r="AC49" s="29">
        <f t="shared" si="940"/>
        <v>18822</v>
      </c>
      <c r="AD49" s="29">
        <f t="shared" si="941"/>
        <v>22183</v>
      </c>
      <c r="AE49" s="29">
        <f t="shared" si="942"/>
        <v>24287</v>
      </c>
      <c r="AF49" s="29">
        <f t="shared" si="943"/>
        <v>25836</v>
      </c>
      <c r="AG49" s="29">
        <f t="shared" si="944"/>
        <v>24533</v>
      </c>
      <c r="AH49" s="29">
        <f t="shared" si="945"/>
        <v>21423</v>
      </c>
      <c r="AI49" s="42">
        <v>3267</v>
      </c>
      <c r="AJ49" s="31">
        <v>2951</v>
      </c>
      <c r="AK49" s="31">
        <v>2855</v>
      </c>
      <c r="AL49" s="31">
        <v>2926</v>
      </c>
      <c r="AM49" s="32">
        <v>3259</v>
      </c>
      <c r="AN49" s="32">
        <v>3050</v>
      </c>
      <c r="AO49" s="32">
        <v>3561</v>
      </c>
      <c r="AP49" s="32">
        <v>3615</v>
      </c>
      <c r="AQ49" s="32">
        <v>3789</v>
      </c>
      <c r="AR49" s="32">
        <v>3693</v>
      </c>
      <c r="AS49" s="32">
        <v>3483</v>
      </c>
      <c r="AT49" s="42">
        <v>5440</v>
      </c>
      <c r="AU49" s="32">
        <v>5780</v>
      </c>
      <c r="AV49" s="32">
        <v>5102</v>
      </c>
      <c r="AW49" s="32">
        <v>5852</v>
      </c>
      <c r="AX49" s="32">
        <v>7384</v>
      </c>
      <c r="AY49" s="32">
        <v>8118</v>
      </c>
      <c r="AZ49" s="32">
        <v>9576</v>
      </c>
      <c r="BA49" s="32">
        <v>10978</v>
      </c>
      <c r="BB49" s="32">
        <v>11856</v>
      </c>
      <c r="BC49" s="32">
        <v>10978</v>
      </c>
      <c r="BD49" s="32">
        <v>8728</v>
      </c>
      <c r="BE49" s="33">
        <f t="shared" si="946"/>
        <v>8740</v>
      </c>
      <c r="BF49" s="30">
        <f t="shared" si="947"/>
        <v>8854</v>
      </c>
      <c r="BG49" s="30">
        <f t="shared" si="948"/>
        <v>7965</v>
      </c>
      <c r="BH49" s="30">
        <f t="shared" si="949"/>
        <v>9314</v>
      </c>
      <c r="BI49" s="30">
        <f t="shared" si="950"/>
        <v>10678</v>
      </c>
      <c r="BJ49" s="30">
        <f t="shared" si="951"/>
        <v>11319</v>
      </c>
      <c r="BK49" s="30">
        <f t="shared" si="952"/>
        <v>13143</v>
      </c>
      <c r="BL49" s="30">
        <f t="shared" si="953"/>
        <v>14593</v>
      </c>
      <c r="BM49" s="30">
        <f t="shared" si="954"/>
        <v>15645</v>
      </c>
      <c r="BN49" s="30">
        <f t="shared" si="955"/>
        <v>14680</v>
      </c>
      <c r="BO49" s="30">
        <f t="shared" si="955"/>
        <v>12215</v>
      </c>
      <c r="BP49" s="117">
        <f t="shared" si="956"/>
        <v>5473</v>
      </c>
      <c r="BQ49" s="118">
        <f t="shared" si="957"/>
        <v>5903</v>
      </c>
      <c r="BR49" s="118">
        <f t="shared" si="958"/>
        <v>5110</v>
      </c>
      <c r="BS49" s="118">
        <f t="shared" si="959"/>
        <v>6388</v>
      </c>
      <c r="BT49" s="118">
        <f t="shared" si="960"/>
        <v>7419</v>
      </c>
      <c r="BU49" s="118">
        <f t="shared" si="961"/>
        <v>8269</v>
      </c>
      <c r="BV49" s="118">
        <f t="shared" si="962"/>
        <v>9582</v>
      </c>
      <c r="BW49" s="118">
        <f t="shared" si="963"/>
        <v>10978</v>
      </c>
      <c r="BX49" s="118">
        <f t="shared" si="964"/>
        <v>11856</v>
      </c>
      <c r="BY49" s="118">
        <f t="shared" si="965"/>
        <v>10987</v>
      </c>
      <c r="BZ49" s="118">
        <f t="shared" si="966"/>
        <v>8732</v>
      </c>
      <c r="CA49" s="119">
        <f t="shared" si="967"/>
        <v>1.6752372206917661</v>
      </c>
      <c r="CB49" s="120">
        <f t="shared" si="968"/>
        <v>2.0003388681802781</v>
      </c>
      <c r="CC49" s="120">
        <f t="shared" si="969"/>
        <v>1.7898423817863398</v>
      </c>
      <c r="CD49" s="120">
        <f t="shared" si="970"/>
        <v>2.1831852358168149</v>
      </c>
      <c r="CE49" s="120">
        <f t="shared" si="971"/>
        <v>2.2764651733660632</v>
      </c>
      <c r="CF49" s="120">
        <f t="shared" si="972"/>
        <v>2.7111475409836068</v>
      </c>
      <c r="CG49" s="120">
        <f t="shared" si="973"/>
        <v>2.6908171861836561</v>
      </c>
      <c r="CH49" s="120">
        <f t="shared" si="974"/>
        <v>3.0367911479944674</v>
      </c>
      <c r="CI49" s="120">
        <f t="shared" si="975"/>
        <v>3.129057798891528</v>
      </c>
      <c r="CJ49" s="120">
        <f t="shared" si="976"/>
        <v>2.975088004332521</v>
      </c>
      <c r="CK49" s="120">
        <f t="shared" si="976"/>
        <v>2.5070341659488946</v>
      </c>
      <c r="CL49" s="70" t="s">
        <v>36</v>
      </c>
      <c r="CM49" s="39" t="s">
        <v>36</v>
      </c>
      <c r="CN49" s="39" t="s">
        <v>36</v>
      </c>
      <c r="CO49" s="39" t="s">
        <v>36</v>
      </c>
      <c r="CP49" s="14" t="s">
        <v>36</v>
      </c>
      <c r="CQ49" s="14" t="s">
        <v>36</v>
      </c>
      <c r="CR49" s="14" t="s">
        <v>36</v>
      </c>
      <c r="CS49" s="14" t="s">
        <v>36</v>
      </c>
      <c r="CT49" s="14" t="s">
        <v>36</v>
      </c>
      <c r="CU49" s="14" t="s">
        <v>36</v>
      </c>
      <c r="CV49" s="14" t="s">
        <v>36</v>
      </c>
      <c r="CW49" s="42">
        <v>33</v>
      </c>
      <c r="CX49" s="32">
        <v>123</v>
      </c>
      <c r="CY49" s="32">
        <v>8</v>
      </c>
      <c r="CZ49" s="32">
        <v>536</v>
      </c>
      <c r="DA49" s="32">
        <v>35</v>
      </c>
      <c r="DB49" s="32">
        <v>151</v>
      </c>
      <c r="DC49" s="32">
        <v>6</v>
      </c>
      <c r="DD49" s="32"/>
      <c r="DE49" s="30"/>
      <c r="DF49" s="444">
        <v>9</v>
      </c>
      <c r="DG49" s="444">
        <v>4</v>
      </c>
      <c r="DH49" s="33">
        <f t="shared" si="977"/>
        <v>33</v>
      </c>
      <c r="DI49" s="30">
        <f t="shared" si="978"/>
        <v>123</v>
      </c>
      <c r="DJ49" s="30">
        <f t="shared" si="979"/>
        <v>8</v>
      </c>
      <c r="DK49" s="30">
        <f t="shared" si="980"/>
        <v>536</v>
      </c>
      <c r="DL49" s="30">
        <f t="shared" si="981"/>
        <v>35</v>
      </c>
      <c r="DM49" s="30">
        <f t="shared" si="982"/>
        <v>151</v>
      </c>
      <c r="DN49" s="30">
        <f t="shared" si="983"/>
        <v>6</v>
      </c>
      <c r="DO49" s="30">
        <f t="shared" si="984"/>
        <v>0</v>
      </c>
      <c r="DP49" s="30">
        <f t="shared" si="985"/>
        <v>0</v>
      </c>
      <c r="DQ49" s="30">
        <f t="shared" si="986"/>
        <v>9</v>
      </c>
      <c r="DR49" s="30">
        <f t="shared" si="986"/>
        <v>4</v>
      </c>
      <c r="DS49" s="461">
        <v>112</v>
      </c>
      <c r="DT49" s="444">
        <v>105</v>
      </c>
      <c r="DU49" s="462">
        <v>53</v>
      </c>
      <c r="DV49" s="462">
        <v>51</v>
      </c>
      <c r="DW49" s="468">
        <f t="shared" si="987"/>
        <v>165</v>
      </c>
      <c r="DX49" s="468">
        <f t="shared" si="987"/>
        <v>156</v>
      </c>
      <c r="DY49" s="461">
        <v>493</v>
      </c>
      <c r="DZ49" s="444">
        <v>544</v>
      </c>
      <c r="EA49" s="462">
        <v>1340</v>
      </c>
      <c r="EB49" s="462">
        <v>1272</v>
      </c>
      <c r="EC49" s="468">
        <f t="shared" si="988"/>
        <v>1833</v>
      </c>
      <c r="ED49" s="468">
        <f t="shared" si="988"/>
        <v>1816</v>
      </c>
      <c r="EE49" s="461">
        <v>1152</v>
      </c>
      <c r="EF49" s="444">
        <v>1198</v>
      </c>
      <c r="EG49" s="462">
        <v>21</v>
      </c>
      <c r="EH49" s="462">
        <v>30</v>
      </c>
      <c r="EI49" s="468">
        <f t="shared" si="989"/>
        <v>1173</v>
      </c>
      <c r="EJ49" s="468">
        <f t="shared" si="989"/>
        <v>1228</v>
      </c>
      <c r="EK49" s="461">
        <v>672</v>
      </c>
      <c r="EL49" s="444">
        <v>638</v>
      </c>
      <c r="EM49" s="462">
        <v>79</v>
      </c>
      <c r="EN49" s="462">
        <v>85</v>
      </c>
      <c r="EO49" s="468">
        <f t="shared" si="990"/>
        <v>751</v>
      </c>
      <c r="EP49" s="468">
        <f t="shared" si="990"/>
        <v>723</v>
      </c>
      <c r="EQ49" s="461">
        <v>502</v>
      </c>
      <c r="ER49" s="444">
        <v>481</v>
      </c>
      <c r="ES49" s="462">
        <v>119</v>
      </c>
      <c r="ET49" s="462">
        <v>113</v>
      </c>
      <c r="EU49" s="468">
        <f t="shared" si="991"/>
        <v>621</v>
      </c>
      <c r="EV49" s="468">
        <f t="shared" si="991"/>
        <v>594</v>
      </c>
      <c r="EW49" s="461">
        <v>484</v>
      </c>
      <c r="EX49" s="444">
        <v>489</v>
      </c>
      <c r="EY49" s="462">
        <v>414</v>
      </c>
      <c r="EZ49" s="462">
        <v>437</v>
      </c>
      <c r="FA49" s="468">
        <f t="shared" si="992"/>
        <v>898</v>
      </c>
      <c r="FB49" s="468">
        <f t="shared" si="992"/>
        <v>926</v>
      </c>
      <c r="FC49" s="461">
        <v>10</v>
      </c>
      <c r="FD49" s="444">
        <v>5</v>
      </c>
      <c r="FE49" s="462">
        <v>12</v>
      </c>
      <c r="FF49" s="462">
        <v>10</v>
      </c>
      <c r="FG49" s="468">
        <f t="shared" si="993"/>
        <v>22</v>
      </c>
      <c r="FH49" s="468">
        <f t="shared" si="994"/>
        <v>15</v>
      </c>
      <c r="FI49" s="461">
        <v>718</v>
      </c>
      <c r="FJ49" s="444">
        <v>697</v>
      </c>
      <c r="FK49" s="462">
        <v>388</v>
      </c>
      <c r="FL49" s="462">
        <v>421</v>
      </c>
      <c r="FM49" s="468">
        <f t="shared" si="995"/>
        <v>1106</v>
      </c>
      <c r="FN49" s="468">
        <f t="shared" si="995"/>
        <v>1118</v>
      </c>
      <c r="FO49" s="461">
        <v>41</v>
      </c>
      <c r="FP49" s="444">
        <v>34</v>
      </c>
      <c r="FQ49" s="462">
        <v>35</v>
      </c>
      <c r="FR49" s="462">
        <v>22</v>
      </c>
      <c r="FS49" s="468">
        <f t="shared" si="996"/>
        <v>76</v>
      </c>
      <c r="FT49" s="468">
        <f t="shared" si="996"/>
        <v>56</v>
      </c>
      <c r="FU49" s="461">
        <v>1484</v>
      </c>
      <c r="FV49" s="444">
        <v>1365</v>
      </c>
      <c r="FW49" s="462">
        <v>1504</v>
      </c>
      <c r="FX49" s="462">
        <v>1051</v>
      </c>
      <c r="FY49" s="468">
        <f t="shared" si="997"/>
        <v>2988</v>
      </c>
      <c r="FZ49" s="468">
        <f t="shared" si="997"/>
        <v>2416</v>
      </c>
      <c r="GA49" s="461">
        <v>167</v>
      </c>
      <c r="GB49" s="444">
        <v>140</v>
      </c>
      <c r="GC49" s="462">
        <v>31</v>
      </c>
      <c r="GD49" s="462">
        <v>6</v>
      </c>
      <c r="GE49" s="468">
        <f t="shared" si="998"/>
        <v>198</v>
      </c>
      <c r="GF49" s="468">
        <f t="shared" si="998"/>
        <v>146</v>
      </c>
      <c r="GG49" s="461">
        <v>14</v>
      </c>
      <c r="GH49" s="444">
        <v>7</v>
      </c>
      <c r="GI49" s="462">
        <v>8</v>
      </c>
      <c r="GJ49" s="462">
        <v>7</v>
      </c>
      <c r="GK49" s="327">
        <f t="shared" si="999"/>
        <v>22</v>
      </c>
      <c r="GL49" s="327">
        <f t="shared" si="999"/>
        <v>14</v>
      </c>
      <c r="GM49" s="533">
        <v>837</v>
      </c>
      <c r="GN49" s="519">
        <v>785</v>
      </c>
      <c r="GO49" s="519">
        <v>724</v>
      </c>
      <c r="GP49" s="519">
        <v>742</v>
      </c>
      <c r="GQ49" s="504">
        <v>879</v>
      </c>
      <c r="GR49" s="504">
        <v>847</v>
      </c>
      <c r="GS49" s="504">
        <v>1046</v>
      </c>
      <c r="GT49" s="504">
        <v>1177</v>
      </c>
      <c r="GU49" s="504">
        <v>1258</v>
      </c>
      <c r="GV49" s="533">
        <v>26</v>
      </c>
      <c r="GW49" s="504">
        <v>16</v>
      </c>
      <c r="GX49" s="504">
        <v>47</v>
      </c>
      <c r="GY49" s="504">
        <v>25</v>
      </c>
      <c r="GZ49" s="504">
        <v>52</v>
      </c>
      <c r="HA49" s="504">
        <v>14</v>
      </c>
      <c r="HB49" s="504">
        <v>20</v>
      </c>
      <c r="HC49" s="504">
        <v>18</v>
      </c>
      <c r="HD49" s="504">
        <v>17</v>
      </c>
      <c r="HE49" s="534">
        <f t="shared" si="1000"/>
        <v>863</v>
      </c>
      <c r="HF49" s="522">
        <f t="shared" si="1001"/>
        <v>801</v>
      </c>
      <c r="HG49" s="522">
        <f t="shared" si="1002"/>
        <v>771</v>
      </c>
      <c r="HH49" s="522">
        <f t="shared" si="1003"/>
        <v>767</v>
      </c>
      <c r="HI49" s="522">
        <f t="shared" si="1004"/>
        <v>931</v>
      </c>
      <c r="HJ49" s="522">
        <f t="shared" si="1005"/>
        <v>861</v>
      </c>
      <c r="HK49" s="522">
        <f t="shared" si="1006"/>
        <v>1066</v>
      </c>
      <c r="HL49" s="522">
        <f t="shared" si="1007"/>
        <v>1195</v>
      </c>
      <c r="HM49" s="522">
        <f t="shared" si="1008"/>
        <v>1275</v>
      </c>
      <c r="HN49" s="534">
        <f t="shared" si="1009"/>
        <v>2033</v>
      </c>
      <c r="HO49" s="523">
        <f t="shared" si="1010"/>
        <v>1473</v>
      </c>
      <c r="HP49" s="523">
        <f t="shared" si="1011"/>
        <v>1542</v>
      </c>
      <c r="HQ49" s="523">
        <f t="shared" si="1012"/>
        <v>1597</v>
      </c>
      <c r="HR49" s="535">
        <f t="shared" si="1013"/>
        <v>2117</v>
      </c>
      <c r="HS49" s="535">
        <f t="shared" si="1014"/>
        <v>2214</v>
      </c>
      <c r="HT49" s="535">
        <f t="shared" si="1015"/>
        <v>2586</v>
      </c>
      <c r="HU49" s="535">
        <f t="shared" si="1016"/>
        <v>2722</v>
      </c>
      <c r="HV49" s="535">
        <f t="shared" si="1017"/>
        <v>2789</v>
      </c>
      <c r="HW49" s="534">
        <f t="shared" si="1018"/>
        <v>443</v>
      </c>
      <c r="HX49" s="522">
        <f t="shared" si="1019"/>
        <v>422</v>
      </c>
      <c r="HY49" s="522">
        <f t="shared" si="1020"/>
        <v>478</v>
      </c>
      <c r="HZ49" s="522">
        <f t="shared" si="1021"/>
        <v>512</v>
      </c>
      <c r="IA49" s="522">
        <f t="shared" si="1022"/>
        <v>484</v>
      </c>
      <c r="IB49" s="522">
        <f t="shared" si="1023"/>
        <v>734</v>
      </c>
      <c r="IC49" s="522">
        <f t="shared" si="1024"/>
        <v>1202</v>
      </c>
      <c r="ID49" s="522">
        <f t="shared" si="421"/>
        <v>1348</v>
      </c>
      <c r="IE49" s="522">
        <f t="shared" si="421"/>
        <v>1529</v>
      </c>
      <c r="IF49" s="534">
        <f t="shared" si="1025"/>
        <v>2476</v>
      </c>
      <c r="IG49" s="522">
        <f t="shared" si="1026"/>
        <v>1895</v>
      </c>
      <c r="IH49" s="522">
        <f t="shared" si="1027"/>
        <v>2020</v>
      </c>
      <c r="II49" s="522">
        <f t="shared" si="1028"/>
        <v>2109</v>
      </c>
      <c r="IJ49" s="522">
        <f t="shared" si="1029"/>
        <v>2601</v>
      </c>
      <c r="IK49" s="522">
        <f t="shared" si="1030"/>
        <v>2948</v>
      </c>
      <c r="IL49" s="522">
        <f t="shared" si="1031"/>
        <v>3788</v>
      </c>
      <c r="IM49" s="522">
        <f t="shared" si="760"/>
        <v>4070</v>
      </c>
      <c r="IN49" s="522">
        <f t="shared" si="760"/>
        <v>4318</v>
      </c>
      <c r="IO49" s="533">
        <v>1432</v>
      </c>
      <c r="IP49" s="519">
        <v>1047</v>
      </c>
      <c r="IQ49" s="519">
        <v>1030</v>
      </c>
      <c r="IR49" s="519">
        <v>1022</v>
      </c>
      <c r="IS49" s="504">
        <v>1521</v>
      </c>
      <c r="IT49" s="504">
        <v>1445</v>
      </c>
      <c r="IU49" s="504">
        <v>1605</v>
      </c>
      <c r="IV49" s="504">
        <v>1889</v>
      </c>
      <c r="IW49" s="504">
        <v>2047</v>
      </c>
      <c r="IX49" s="533">
        <v>156</v>
      </c>
      <c r="IY49" s="504">
        <v>90</v>
      </c>
      <c r="IZ49" s="504">
        <v>124</v>
      </c>
      <c r="JA49" s="504">
        <v>245</v>
      </c>
      <c r="JB49" s="504">
        <v>305</v>
      </c>
      <c r="JC49" s="504">
        <v>334</v>
      </c>
      <c r="JD49" s="504">
        <v>602</v>
      </c>
      <c r="JE49" s="504">
        <v>795</v>
      </c>
      <c r="JF49" s="504">
        <v>843</v>
      </c>
      <c r="JG49" s="534">
        <f t="shared" si="1032"/>
        <v>1588</v>
      </c>
      <c r="JH49" s="522">
        <f t="shared" si="1033"/>
        <v>1137</v>
      </c>
      <c r="JI49" s="522">
        <f t="shared" si="1034"/>
        <v>1154</v>
      </c>
      <c r="JJ49" s="522">
        <f t="shared" si="1035"/>
        <v>1267</v>
      </c>
      <c r="JK49" s="522">
        <f t="shared" si="1036"/>
        <v>1826</v>
      </c>
      <c r="JL49" s="522">
        <f t="shared" si="1037"/>
        <v>1779</v>
      </c>
      <c r="JM49" s="522">
        <f t="shared" si="1038"/>
        <v>2207</v>
      </c>
      <c r="JN49" s="522">
        <f t="shared" si="1039"/>
        <v>2684</v>
      </c>
      <c r="JO49" s="522">
        <f t="shared" si="1039"/>
        <v>2890</v>
      </c>
      <c r="JP49" s="533">
        <v>601</v>
      </c>
      <c r="JQ49" s="519">
        <v>426</v>
      </c>
      <c r="JR49" s="519">
        <v>512</v>
      </c>
      <c r="JS49" s="519">
        <v>575</v>
      </c>
      <c r="JT49" s="504">
        <v>596</v>
      </c>
      <c r="JU49" s="504">
        <v>769</v>
      </c>
      <c r="JV49" s="504">
        <v>981</v>
      </c>
      <c r="JW49" s="504">
        <v>833</v>
      </c>
      <c r="JX49" s="504">
        <v>742</v>
      </c>
      <c r="JY49" s="533">
        <v>287</v>
      </c>
      <c r="JZ49" s="504">
        <v>332</v>
      </c>
      <c r="KA49" s="504">
        <v>354</v>
      </c>
      <c r="KB49" s="504">
        <v>267</v>
      </c>
      <c r="KC49" s="504">
        <v>179</v>
      </c>
      <c r="KD49" s="504">
        <v>400</v>
      </c>
      <c r="KE49" s="504">
        <v>600</v>
      </c>
      <c r="KF49" s="504">
        <v>553</v>
      </c>
      <c r="KG49" s="504">
        <v>686</v>
      </c>
      <c r="KH49" s="534">
        <f t="shared" si="1040"/>
        <v>888</v>
      </c>
      <c r="KI49" s="522">
        <f t="shared" si="1041"/>
        <v>758</v>
      </c>
      <c r="KJ49" s="522">
        <f t="shared" si="1042"/>
        <v>866</v>
      </c>
      <c r="KK49" s="522">
        <f t="shared" si="1043"/>
        <v>842</v>
      </c>
      <c r="KL49" s="522">
        <f t="shared" si="1044"/>
        <v>775</v>
      </c>
      <c r="KM49" s="522">
        <f t="shared" si="1045"/>
        <v>1169</v>
      </c>
      <c r="KN49" s="522">
        <f t="shared" si="1046"/>
        <v>1581</v>
      </c>
      <c r="KO49" s="522">
        <f t="shared" si="1047"/>
        <v>1386</v>
      </c>
      <c r="KP49" s="522">
        <f t="shared" si="1047"/>
        <v>1428</v>
      </c>
      <c r="KQ49" s="534">
        <f t="shared" si="1048"/>
        <v>2301</v>
      </c>
      <c r="KR49" s="523">
        <f t="shared" si="1049"/>
        <v>1925</v>
      </c>
      <c r="KS49" s="523">
        <f t="shared" si="1050"/>
        <v>1751</v>
      </c>
      <c r="KT49" s="523">
        <f t="shared" si="1051"/>
        <v>1687</v>
      </c>
      <c r="KU49" s="535">
        <f t="shared" si="1052"/>
        <v>1852</v>
      </c>
      <c r="KV49" s="535">
        <f t="shared" si="1053"/>
        <v>1818</v>
      </c>
      <c r="KW49" s="535">
        <f t="shared" si="1054"/>
        <v>2081</v>
      </c>
      <c r="KX49" s="535">
        <f t="shared" si="1055"/>
        <v>2172</v>
      </c>
      <c r="KY49" s="535">
        <f t="shared" si="1056"/>
        <v>2241</v>
      </c>
      <c r="KZ49" s="534">
        <f t="shared" si="1057"/>
        <v>1526</v>
      </c>
      <c r="LA49" s="522">
        <f t="shared" si="1058"/>
        <v>1727</v>
      </c>
      <c r="LB49" s="522">
        <f t="shared" si="1059"/>
        <v>1622</v>
      </c>
      <c r="LC49" s="522">
        <f t="shared" si="1060"/>
        <v>1533</v>
      </c>
      <c r="LD49" s="522">
        <f t="shared" si="1061"/>
        <v>1600</v>
      </c>
      <c r="LE49" s="522">
        <f t="shared" si="1062"/>
        <v>1876</v>
      </c>
      <c r="LF49" s="522">
        <f t="shared" si="1063"/>
        <v>2105</v>
      </c>
      <c r="LG49" s="522">
        <f t="shared" si="423"/>
        <v>2257</v>
      </c>
      <c r="LH49" s="522">
        <f t="shared" si="423"/>
        <v>2357</v>
      </c>
      <c r="LI49" s="534">
        <f t="shared" si="1064"/>
        <v>3827</v>
      </c>
      <c r="LJ49" s="522">
        <f t="shared" si="1065"/>
        <v>3652</v>
      </c>
      <c r="LK49" s="522">
        <f t="shared" si="1066"/>
        <v>3373</v>
      </c>
      <c r="LL49" s="522">
        <f t="shared" si="1067"/>
        <v>3220</v>
      </c>
      <c r="LM49" s="522">
        <f t="shared" si="1068"/>
        <v>3452</v>
      </c>
      <c r="LN49" s="522">
        <f t="shared" si="1069"/>
        <v>3694</v>
      </c>
      <c r="LO49" s="522">
        <f t="shared" si="1070"/>
        <v>4186</v>
      </c>
      <c r="LP49" s="522">
        <f t="shared" si="1071"/>
        <v>4429</v>
      </c>
      <c r="LQ49" s="522">
        <f t="shared" si="1072"/>
        <v>4598</v>
      </c>
      <c r="LR49" s="533">
        <v>1568</v>
      </c>
      <c r="LS49" s="519">
        <v>1383</v>
      </c>
      <c r="LT49" s="519">
        <v>1199</v>
      </c>
      <c r="LU49" s="519">
        <v>1150</v>
      </c>
      <c r="LV49" s="504">
        <v>1270</v>
      </c>
      <c r="LW49" s="504">
        <v>1196</v>
      </c>
      <c r="LX49" s="504">
        <v>1344</v>
      </c>
      <c r="LY49" s="504">
        <v>1396</v>
      </c>
      <c r="LZ49" s="504">
        <v>1454</v>
      </c>
      <c r="MA49" s="533">
        <v>1344</v>
      </c>
      <c r="MB49" s="504">
        <v>1373</v>
      </c>
      <c r="MC49" s="504">
        <v>1129</v>
      </c>
      <c r="MD49" s="504">
        <v>1035</v>
      </c>
      <c r="ME49" s="504">
        <v>1406</v>
      </c>
      <c r="MF49" s="504">
        <v>1575</v>
      </c>
      <c r="MG49" s="504">
        <v>1725</v>
      </c>
      <c r="MH49" s="504">
        <v>1871</v>
      </c>
      <c r="MI49" s="504">
        <v>1830</v>
      </c>
      <c r="MJ49" s="534">
        <f t="shared" si="1073"/>
        <v>2912</v>
      </c>
      <c r="MK49" s="522">
        <f t="shared" si="1074"/>
        <v>2756</v>
      </c>
      <c r="ML49" s="522">
        <f t="shared" si="1075"/>
        <v>2328</v>
      </c>
      <c r="MM49" s="522">
        <f t="shared" si="1076"/>
        <v>2185</v>
      </c>
      <c r="MN49" s="522">
        <f t="shared" si="1077"/>
        <v>2676</v>
      </c>
      <c r="MO49" s="522">
        <f t="shared" si="1078"/>
        <v>2771</v>
      </c>
      <c r="MP49" s="522">
        <f t="shared" si="1079"/>
        <v>3069</v>
      </c>
      <c r="MQ49" s="522">
        <f t="shared" si="1080"/>
        <v>3267</v>
      </c>
      <c r="MR49" s="522">
        <f t="shared" si="1080"/>
        <v>3284</v>
      </c>
      <c r="MS49" s="533">
        <v>143</v>
      </c>
      <c r="MT49" s="519">
        <v>78</v>
      </c>
      <c r="MU49" s="519">
        <v>74</v>
      </c>
      <c r="MV49" s="519">
        <v>58</v>
      </c>
      <c r="MW49" s="504">
        <v>51</v>
      </c>
      <c r="MX49" s="504">
        <v>38</v>
      </c>
      <c r="MY49" s="504">
        <v>73</v>
      </c>
      <c r="MZ49" s="504">
        <v>79</v>
      </c>
      <c r="NA49" s="504">
        <v>71</v>
      </c>
      <c r="NB49" s="533">
        <v>7</v>
      </c>
      <c r="NC49" s="504">
        <v>1</v>
      </c>
      <c r="ND49" s="504">
        <v>6</v>
      </c>
      <c r="NE49" s="504">
        <v>29</v>
      </c>
      <c r="NF49" s="504">
        <v>5</v>
      </c>
      <c r="NG49" s="504">
        <v>1</v>
      </c>
      <c r="NH49" s="504">
        <v>136</v>
      </c>
      <c r="NI49" s="504">
        <v>67</v>
      </c>
      <c r="NJ49" s="504">
        <v>82</v>
      </c>
      <c r="NK49" s="534">
        <f t="shared" si="1081"/>
        <v>150</v>
      </c>
      <c r="NL49" s="522">
        <f t="shared" si="1082"/>
        <v>79</v>
      </c>
      <c r="NM49" s="522">
        <f t="shared" si="1083"/>
        <v>80</v>
      </c>
      <c r="NN49" s="522">
        <f t="shared" si="1084"/>
        <v>87</v>
      </c>
      <c r="NO49" s="522">
        <f t="shared" si="1085"/>
        <v>56</v>
      </c>
      <c r="NP49" s="522">
        <f t="shared" si="1086"/>
        <v>39</v>
      </c>
      <c r="NQ49" s="522">
        <f t="shared" si="1087"/>
        <v>209</v>
      </c>
      <c r="NR49" s="522">
        <f t="shared" si="1088"/>
        <v>146</v>
      </c>
      <c r="NS49" s="522">
        <f t="shared" si="1088"/>
        <v>153</v>
      </c>
      <c r="NT49" s="533">
        <v>590</v>
      </c>
      <c r="NU49" s="519">
        <v>464</v>
      </c>
      <c r="NV49" s="519">
        <v>478</v>
      </c>
      <c r="NW49" s="519">
        <v>479</v>
      </c>
      <c r="NX49" s="504">
        <v>531</v>
      </c>
      <c r="NY49" s="504">
        <v>584</v>
      </c>
      <c r="NZ49" s="504">
        <v>664</v>
      </c>
      <c r="OA49" s="504">
        <v>697</v>
      </c>
      <c r="OB49" s="522">
        <v>716</v>
      </c>
      <c r="OC49" s="533">
        <v>175</v>
      </c>
      <c r="OD49" s="504">
        <v>353</v>
      </c>
      <c r="OE49" s="504">
        <v>487</v>
      </c>
      <c r="OF49" s="504">
        <v>469</v>
      </c>
      <c r="OG49" s="504">
        <v>189</v>
      </c>
      <c r="OH49" s="504">
        <v>300</v>
      </c>
      <c r="OI49" s="504">
        <v>244</v>
      </c>
      <c r="OJ49" s="504">
        <v>319</v>
      </c>
      <c r="OK49" s="522">
        <v>445</v>
      </c>
      <c r="OL49" s="534">
        <f t="shared" si="1089"/>
        <v>765</v>
      </c>
      <c r="OM49" s="522">
        <f t="shared" si="1090"/>
        <v>817</v>
      </c>
      <c r="ON49" s="522">
        <f t="shared" si="1091"/>
        <v>965</v>
      </c>
      <c r="OO49" s="522">
        <f t="shared" si="1092"/>
        <v>948</v>
      </c>
      <c r="OP49" s="522">
        <f t="shared" si="1093"/>
        <v>720</v>
      </c>
      <c r="OQ49" s="522">
        <f t="shared" si="1094"/>
        <v>884</v>
      </c>
      <c r="OR49" s="522">
        <f t="shared" si="1095"/>
        <v>908</v>
      </c>
      <c r="OS49" s="522">
        <f t="shared" si="1096"/>
        <v>1016</v>
      </c>
      <c r="OT49" s="522">
        <f t="shared" si="1096"/>
        <v>1161</v>
      </c>
    </row>
    <row r="50" spans="1:411" s="12" customFormat="1" x14ac:dyDescent="0.2">
      <c r="A50" s="11" t="s">
        <v>66</v>
      </c>
      <c r="B50" s="34">
        <f t="shared" si="913"/>
        <v>0</v>
      </c>
      <c r="C50" s="34">
        <f t="shared" si="914"/>
        <v>27</v>
      </c>
      <c r="D50" s="34">
        <f t="shared" si="915"/>
        <v>261</v>
      </c>
      <c r="E50" s="34">
        <f t="shared" si="916"/>
        <v>461</v>
      </c>
      <c r="F50" s="34">
        <f t="shared" si="917"/>
        <v>529</v>
      </c>
      <c r="G50" s="34">
        <f t="shared" si="918"/>
        <v>570</v>
      </c>
      <c r="H50" s="34">
        <f t="shared" si="919"/>
        <v>718</v>
      </c>
      <c r="I50" s="34">
        <f t="shared" si="920"/>
        <v>763</v>
      </c>
      <c r="J50" s="34">
        <f t="shared" si="921"/>
        <v>585</v>
      </c>
      <c r="K50" s="34">
        <f t="shared" si="922"/>
        <v>802</v>
      </c>
      <c r="L50" s="34">
        <f t="shared" si="923"/>
        <v>830</v>
      </c>
      <c r="M50" s="35">
        <f t="shared" si="924"/>
        <v>0</v>
      </c>
      <c r="N50" s="29">
        <f t="shared" si="925"/>
        <v>8</v>
      </c>
      <c r="O50" s="29">
        <f t="shared" si="926"/>
        <v>19</v>
      </c>
      <c r="P50" s="29">
        <f t="shared" si="927"/>
        <v>163</v>
      </c>
      <c r="Q50" s="29">
        <f t="shared" si="928"/>
        <v>107</v>
      </c>
      <c r="R50" s="29">
        <f t="shared" si="929"/>
        <v>150</v>
      </c>
      <c r="S50" s="29">
        <f t="shared" si="930"/>
        <v>356</v>
      </c>
      <c r="T50" s="29">
        <f t="shared" si="931"/>
        <v>428</v>
      </c>
      <c r="U50" s="29">
        <f t="shared" si="932"/>
        <v>281</v>
      </c>
      <c r="V50" s="29">
        <f t="shared" si="933"/>
        <v>330</v>
      </c>
      <c r="W50" s="29">
        <f t="shared" si="934"/>
        <v>275</v>
      </c>
      <c r="X50" s="35">
        <f t="shared" si="935"/>
        <v>0</v>
      </c>
      <c r="Y50" s="29">
        <f t="shared" si="936"/>
        <v>35</v>
      </c>
      <c r="Z50" s="29">
        <f t="shared" si="937"/>
        <v>280</v>
      </c>
      <c r="AA50" s="29">
        <f t="shared" si="938"/>
        <v>624</v>
      </c>
      <c r="AB50" s="29">
        <f t="shared" si="939"/>
        <v>636</v>
      </c>
      <c r="AC50" s="29">
        <f t="shared" si="940"/>
        <v>720</v>
      </c>
      <c r="AD50" s="29">
        <f t="shared" si="941"/>
        <v>1074</v>
      </c>
      <c r="AE50" s="29">
        <f t="shared" si="942"/>
        <v>1191</v>
      </c>
      <c r="AF50" s="29">
        <f t="shared" si="943"/>
        <v>866</v>
      </c>
      <c r="AG50" s="29">
        <f t="shared" si="944"/>
        <v>1132</v>
      </c>
      <c r="AH50" s="29">
        <f t="shared" si="945"/>
        <v>1105</v>
      </c>
      <c r="AI50" s="42"/>
      <c r="AJ50" s="31">
        <v>10</v>
      </c>
      <c r="AK50" s="31">
        <v>28</v>
      </c>
      <c r="AL50" s="31">
        <v>259</v>
      </c>
      <c r="AM50" s="32">
        <v>274</v>
      </c>
      <c r="AN50" s="32">
        <v>276</v>
      </c>
      <c r="AO50" s="32">
        <v>318</v>
      </c>
      <c r="AP50" s="32">
        <v>333</v>
      </c>
      <c r="AQ50" s="32">
        <v>288</v>
      </c>
      <c r="AR50" s="32">
        <v>396</v>
      </c>
      <c r="AS50" s="32">
        <v>403</v>
      </c>
      <c r="AT50" s="42"/>
      <c r="AU50" s="32">
        <v>8</v>
      </c>
      <c r="AV50" s="32">
        <v>18</v>
      </c>
      <c r="AW50" s="32">
        <v>75</v>
      </c>
      <c r="AX50" s="32">
        <v>88</v>
      </c>
      <c r="AY50" s="32">
        <v>112</v>
      </c>
      <c r="AZ50" s="32">
        <v>260</v>
      </c>
      <c r="BA50" s="32">
        <v>267</v>
      </c>
      <c r="BB50" s="32">
        <v>223</v>
      </c>
      <c r="BC50" s="32">
        <v>267</v>
      </c>
      <c r="BD50" s="32">
        <v>231</v>
      </c>
      <c r="BE50" s="33">
        <f t="shared" si="946"/>
        <v>0</v>
      </c>
      <c r="BF50" s="30">
        <f t="shared" si="947"/>
        <v>18</v>
      </c>
      <c r="BG50" s="30">
        <f t="shared" si="948"/>
        <v>46</v>
      </c>
      <c r="BH50" s="30">
        <f t="shared" si="949"/>
        <v>371</v>
      </c>
      <c r="BI50" s="30">
        <f t="shared" si="950"/>
        <v>362</v>
      </c>
      <c r="BJ50" s="30">
        <f t="shared" si="951"/>
        <v>388</v>
      </c>
      <c r="BK50" s="30">
        <f t="shared" si="952"/>
        <v>578</v>
      </c>
      <c r="BL50" s="30">
        <f t="shared" si="953"/>
        <v>600</v>
      </c>
      <c r="BM50" s="30">
        <f t="shared" si="954"/>
        <v>511</v>
      </c>
      <c r="BN50" s="30">
        <f t="shared" si="955"/>
        <v>663</v>
      </c>
      <c r="BO50" s="30">
        <f t="shared" si="955"/>
        <v>634</v>
      </c>
      <c r="BP50" s="117">
        <f t="shared" si="956"/>
        <v>0</v>
      </c>
      <c r="BQ50" s="118">
        <f t="shared" si="957"/>
        <v>8</v>
      </c>
      <c r="BR50" s="118">
        <f t="shared" si="958"/>
        <v>18</v>
      </c>
      <c r="BS50" s="118">
        <f t="shared" si="959"/>
        <v>112</v>
      </c>
      <c r="BT50" s="118">
        <f t="shared" si="960"/>
        <v>88</v>
      </c>
      <c r="BU50" s="118">
        <f t="shared" si="961"/>
        <v>112</v>
      </c>
      <c r="BV50" s="118">
        <f t="shared" si="962"/>
        <v>260</v>
      </c>
      <c r="BW50" s="118">
        <f t="shared" si="963"/>
        <v>267</v>
      </c>
      <c r="BX50" s="118">
        <f t="shared" si="964"/>
        <v>223</v>
      </c>
      <c r="BY50" s="118">
        <f t="shared" si="965"/>
        <v>267</v>
      </c>
      <c r="BZ50" s="118">
        <f t="shared" si="966"/>
        <v>231</v>
      </c>
      <c r="CA50" s="119" t="e">
        <f t="shared" si="967"/>
        <v>#DIV/0!</v>
      </c>
      <c r="CB50" s="120">
        <f t="shared" si="968"/>
        <v>0.8</v>
      </c>
      <c r="CC50" s="120">
        <f t="shared" si="969"/>
        <v>0.6428571428571429</v>
      </c>
      <c r="CD50" s="120">
        <f t="shared" si="970"/>
        <v>0.43243243243243246</v>
      </c>
      <c r="CE50" s="120">
        <f t="shared" si="971"/>
        <v>0.32116788321167883</v>
      </c>
      <c r="CF50" s="120">
        <f t="shared" si="972"/>
        <v>0.40579710144927539</v>
      </c>
      <c r="CG50" s="120">
        <f t="shared" si="973"/>
        <v>0.8176100628930818</v>
      </c>
      <c r="CH50" s="120">
        <f t="shared" si="974"/>
        <v>0.80180180180180183</v>
      </c>
      <c r="CI50" s="120">
        <f t="shared" si="975"/>
        <v>0.77430555555555558</v>
      </c>
      <c r="CJ50" s="120">
        <f t="shared" si="976"/>
        <v>0.6742424242424242</v>
      </c>
      <c r="CK50" s="120">
        <f t="shared" si="976"/>
        <v>0.57320099255583123</v>
      </c>
      <c r="CL50" s="70" t="s">
        <v>36</v>
      </c>
      <c r="CM50" s="39" t="s">
        <v>36</v>
      </c>
      <c r="CN50" s="39" t="s">
        <v>36</v>
      </c>
      <c r="CO50" s="39" t="s">
        <v>36</v>
      </c>
      <c r="CP50" s="14" t="s">
        <v>36</v>
      </c>
      <c r="CQ50" s="14" t="s">
        <v>36</v>
      </c>
      <c r="CR50" s="14" t="s">
        <v>36</v>
      </c>
      <c r="CS50" s="14" t="s">
        <v>36</v>
      </c>
      <c r="CT50" s="14" t="s">
        <v>36</v>
      </c>
      <c r="CU50" s="14" t="s">
        <v>36</v>
      </c>
      <c r="CV50" s="14" t="s">
        <v>36</v>
      </c>
      <c r="CW50" s="42"/>
      <c r="CX50" s="32">
        <v>0</v>
      </c>
      <c r="CY50" s="32"/>
      <c r="CZ50" s="32">
        <v>37</v>
      </c>
      <c r="DA50" s="32">
        <v>0</v>
      </c>
      <c r="DB50" s="32">
        <v>0</v>
      </c>
      <c r="DC50" s="32"/>
      <c r="DD50" s="32"/>
      <c r="DE50" s="30"/>
      <c r="DF50" s="444"/>
      <c r="DG50" s="444"/>
      <c r="DH50" s="33">
        <f t="shared" si="977"/>
        <v>0</v>
      </c>
      <c r="DI50" s="30">
        <f t="shared" si="978"/>
        <v>0</v>
      </c>
      <c r="DJ50" s="30">
        <f t="shared" si="979"/>
        <v>0</v>
      </c>
      <c r="DK50" s="30">
        <f t="shared" si="980"/>
        <v>37</v>
      </c>
      <c r="DL50" s="30">
        <f t="shared" si="981"/>
        <v>0</v>
      </c>
      <c r="DM50" s="30">
        <f t="shared" si="982"/>
        <v>0</v>
      </c>
      <c r="DN50" s="30">
        <f t="shared" si="983"/>
        <v>0</v>
      </c>
      <c r="DO50" s="30">
        <f t="shared" si="984"/>
        <v>0</v>
      </c>
      <c r="DP50" s="30">
        <f t="shared" si="985"/>
        <v>0</v>
      </c>
      <c r="DQ50" s="30">
        <f t="shared" si="986"/>
        <v>0</v>
      </c>
      <c r="DR50" s="30">
        <f t="shared" si="986"/>
        <v>0</v>
      </c>
      <c r="DS50" s="461">
        <v>11</v>
      </c>
      <c r="DT50" s="444">
        <v>11</v>
      </c>
      <c r="DU50" s="462"/>
      <c r="DV50" s="462"/>
      <c r="DW50" s="468">
        <f t="shared" si="987"/>
        <v>11</v>
      </c>
      <c r="DX50" s="468">
        <f t="shared" si="987"/>
        <v>11</v>
      </c>
      <c r="DY50" s="461">
        <v>89</v>
      </c>
      <c r="DZ50" s="444">
        <v>96</v>
      </c>
      <c r="EA50" s="462">
        <v>22</v>
      </c>
      <c r="EB50" s="462">
        <v>11</v>
      </c>
      <c r="EC50" s="468">
        <f t="shared" si="988"/>
        <v>111</v>
      </c>
      <c r="ED50" s="468">
        <f t="shared" si="988"/>
        <v>107</v>
      </c>
      <c r="EE50" s="461">
        <v>74</v>
      </c>
      <c r="EF50" s="444">
        <v>76</v>
      </c>
      <c r="EG50" s="462"/>
      <c r="EH50" s="462"/>
      <c r="EI50" s="468">
        <f t="shared" si="989"/>
        <v>74</v>
      </c>
      <c r="EJ50" s="468">
        <f t="shared" si="989"/>
        <v>76</v>
      </c>
      <c r="EK50" s="461">
        <v>27</v>
      </c>
      <c r="EL50" s="444">
        <v>27</v>
      </c>
      <c r="EM50" s="462">
        <v>1</v>
      </c>
      <c r="EN50" s="462">
        <v>6</v>
      </c>
      <c r="EO50" s="468">
        <f t="shared" si="990"/>
        <v>28</v>
      </c>
      <c r="EP50" s="468">
        <f t="shared" si="990"/>
        <v>33</v>
      </c>
      <c r="EQ50" s="461">
        <v>36</v>
      </c>
      <c r="ER50" s="444">
        <v>32</v>
      </c>
      <c r="ES50" s="462">
        <v>4</v>
      </c>
      <c r="ET50" s="462">
        <v>1</v>
      </c>
      <c r="EU50" s="468">
        <f t="shared" si="991"/>
        <v>40</v>
      </c>
      <c r="EV50" s="468">
        <f t="shared" si="991"/>
        <v>33</v>
      </c>
      <c r="EW50" s="461">
        <v>23</v>
      </c>
      <c r="EX50" s="444">
        <v>22</v>
      </c>
      <c r="EY50" s="462">
        <v>3</v>
      </c>
      <c r="EZ50" s="462">
        <v>5</v>
      </c>
      <c r="FA50" s="468">
        <f t="shared" si="992"/>
        <v>26</v>
      </c>
      <c r="FB50" s="468">
        <f t="shared" si="992"/>
        <v>27</v>
      </c>
      <c r="FC50" s="461">
        <v>1</v>
      </c>
      <c r="FD50" s="444">
        <v>1</v>
      </c>
      <c r="FE50" s="462">
        <v>1</v>
      </c>
      <c r="FF50" s="462"/>
      <c r="FG50" s="468">
        <f t="shared" si="993"/>
        <v>2</v>
      </c>
      <c r="FH50" s="468">
        <f t="shared" si="994"/>
        <v>1</v>
      </c>
      <c r="FI50" s="461">
        <v>72</v>
      </c>
      <c r="FJ50" s="444">
        <v>79</v>
      </c>
      <c r="FK50" s="462">
        <v>27</v>
      </c>
      <c r="FL50" s="462">
        <v>15</v>
      </c>
      <c r="FM50" s="468">
        <f t="shared" si="995"/>
        <v>99</v>
      </c>
      <c r="FN50" s="468">
        <f t="shared" si="995"/>
        <v>94</v>
      </c>
      <c r="FO50" s="461">
        <v>9</v>
      </c>
      <c r="FP50" s="444">
        <v>6</v>
      </c>
      <c r="FQ50" s="462">
        <v>1</v>
      </c>
      <c r="FR50" s="462">
        <v>3</v>
      </c>
      <c r="FS50" s="468">
        <f t="shared" si="996"/>
        <v>10</v>
      </c>
      <c r="FT50" s="468">
        <f t="shared" si="996"/>
        <v>9</v>
      </c>
      <c r="FU50" s="461">
        <v>64</v>
      </c>
      <c r="FV50" s="444">
        <v>76</v>
      </c>
      <c r="FW50" s="462">
        <v>4</v>
      </c>
      <c r="FX50" s="462">
        <v>3</v>
      </c>
      <c r="FY50" s="468">
        <f t="shared" si="997"/>
        <v>68</v>
      </c>
      <c r="FZ50" s="468">
        <f t="shared" si="997"/>
        <v>79</v>
      </c>
      <c r="GA50" s="461"/>
      <c r="GB50" s="444">
        <v>1</v>
      </c>
      <c r="GC50" s="462"/>
      <c r="GD50" s="462"/>
      <c r="GE50" s="468">
        <f t="shared" si="998"/>
        <v>0</v>
      </c>
      <c r="GF50" s="468">
        <f t="shared" si="998"/>
        <v>1</v>
      </c>
      <c r="GG50" s="461"/>
      <c r="GH50" s="444"/>
      <c r="GI50" s="462"/>
      <c r="GJ50" s="462"/>
      <c r="GK50" s="327">
        <f t="shared" si="999"/>
        <v>0</v>
      </c>
      <c r="GL50" s="327">
        <f t="shared" si="999"/>
        <v>0</v>
      </c>
      <c r="GM50" s="533"/>
      <c r="GN50" s="519">
        <v>10</v>
      </c>
      <c r="GO50" s="519">
        <v>11</v>
      </c>
      <c r="GP50" s="519">
        <v>44</v>
      </c>
      <c r="GQ50" s="504">
        <v>24</v>
      </c>
      <c r="GR50" s="504">
        <v>34</v>
      </c>
      <c r="GS50" s="504">
        <v>65</v>
      </c>
      <c r="GT50" s="504">
        <v>85</v>
      </c>
      <c r="GU50" s="504">
        <v>48</v>
      </c>
      <c r="GV50" s="533"/>
      <c r="GW50" s="504"/>
      <c r="GX50" s="504"/>
      <c r="GY50" s="504"/>
      <c r="GZ50" s="504">
        <v>0</v>
      </c>
      <c r="HA50" s="504">
        <v>0</v>
      </c>
      <c r="HB50" s="504"/>
      <c r="HC50" s="504">
        <v>21</v>
      </c>
      <c r="HD50" s="504"/>
      <c r="HE50" s="534">
        <f t="shared" si="1000"/>
        <v>0</v>
      </c>
      <c r="HF50" s="522">
        <f t="shared" si="1001"/>
        <v>10</v>
      </c>
      <c r="HG50" s="522">
        <f t="shared" si="1002"/>
        <v>11</v>
      </c>
      <c r="HH50" s="522">
        <f t="shared" si="1003"/>
        <v>44</v>
      </c>
      <c r="HI50" s="522">
        <f t="shared" si="1004"/>
        <v>24</v>
      </c>
      <c r="HJ50" s="522">
        <f t="shared" si="1005"/>
        <v>34</v>
      </c>
      <c r="HK50" s="522">
        <f t="shared" si="1006"/>
        <v>65</v>
      </c>
      <c r="HL50" s="522">
        <f t="shared" si="1007"/>
        <v>106</v>
      </c>
      <c r="HM50" s="522">
        <f t="shared" si="1008"/>
        <v>48</v>
      </c>
      <c r="HN50" s="534">
        <f t="shared" si="1009"/>
        <v>0</v>
      </c>
      <c r="HO50" s="523">
        <f t="shared" si="1010"/>
        <v>0</v>
      </c>
      <c r="HP50" s="523">
        <f t="shared" si="1011"/>
        <v>220</v>
      </c>
      <c r="HQ50" s="523">
        <f t="shared" si="1012"/>
        <v>67</v>
      </c>
      <c r="HR50" s="535">
        <f t="shared" si="1013"/>
        <v>111</v>
      </c>
      <c r="HS50" s="535">
        <f t="shared" si="1014"/>
        <v>111</v>
      </c>
      <c r="HT50" s="535">
        <f t="shared" si="1015"/>
        <v>191</v>
      </c>
      <c r="HU50" s="535">
        <f t="shared" si="1016"/>
        <v>198</v>
      </c>
      <c r="HV50" s="535">
        <f t="shared" si="1017"/>
        <v>119</v>
      </c>
      <c r="HW50" s="534">
        <f t="shared" si="1018"/>
        <v>0</v>
      </c>
      <c r="HX50" s="522">
        <f t="shared" si="1019"/>
        <v>0</v>
      </c>
      <c r="HY50" s="522">
        <f t="shared" si="1020"/>
        <v>0</v>
      </c>
      <c r="HZ50" s="522">
        <f t="shared" si="1021"/>
        <v>8</v>
      </c>
      <c r="IA50" s="522">
        <f t="shared" si="1022"/>
        <v>4</v>
      </c>
      <c r="IB50" s="522">
        <f t="shared" si="1023"/>
        <v>9</v>
      </c>
      <c r="IC50" s="522">
        <f t="shared" si="1024"/>
        <v>14</v>
      </c>
      <c r="ID50" s="522">
        <f t="shared" si="421"/>
        <v>65</v>
      </c>
      <c r="IE50" s="522">
        <f t="shared" si="421"/>
        <v>34</v>
      </c>
      <c r="IF50" s="534">
        <f t="shared" si="1025"/>
        <v>0</v>
      </c>
      <c r="IG50" s="522">
        <f t="shared" si="1026"/>
        <v>0</v>
      </c>
      <c r="IH50" s="522">
        <f t="shared" si="1027"/>
        <v>220</v>
      </c>
      <c r="II50" s="522">
        <f t="shared" si="1028"/>
        <v>75</v>
      </c>
      <c r="IJ50" s="522">
        <f t="shared" si="1029"/>
        <v>115</v>
      </c>
      <c r="IK50" s="522">
        <f t="shared" si="1030"/>
        <v>120</v>
      </c>
      <c r="IL50" s="522">
        <f t="shared" si="1031"/>
        <v>205</v>
      </c>
      <c r="IM50" s="522">
        <f t="shared" si="760"/>
        <v>263</v>
      </c>
      <c r="IN50" s="522">
        <f t="shared" si="760"/>
        <v>153</v>
      </c>
      <c r="IO50" s="533"/>
      <c r="IP50" s="519">
        <v>0</v>
      </c>
      <c r="IQ50" s="519">
        <v>9</v>
      </c>
      <c r="IR50" s="519">
        <v>40</v>
      </c>
      <c r="IS50" s="504">
        <v>65</v>
      </c>
      <c r="IT50" s="504">
        <v>64</v>
      </c>
      <c r="IU50" s="504">
        <v>135</v>
      </c>
      <c r="IV50" s="504">
        <v>131</v>
      </c>
      <c r="IW50" s="504">
        <v>80</v>
      </c>
      <c r="IX50" s="533"/>
      <c r="IY50" s="504">
        <v>0</v>
      </c>
      <c r="IZ50" s="504"/>
      <c r="JA50" s="504"/>
      <c r="JB50" s="504">
        <v>1</v>
      </c>
      <c r="JC50" s="504">
        <v>3</v>
      </c>
      <c r="JD50" s="504">
        <v>10</v>
      </c>
      <c r="JE50" s="504">
        <v>23</v>
      </c>
      <c r="JF50" s="504">
        <v>6</v>
      </c>
      <c r="JG50" s="534">
        <f t="shared" si="1032"/>
        <v>0</v>
      </c>
      <c r="JH50" s="522">
        <f t="shared" si="1033"/>
        <v>0</v>
      </c>
      <c r="JI50" s="522">
        <f t="shared" si="1034"/>
        <v>9</v>
      </c>
      <c r="JJ50" s="522">
        <f t="shared" si="1035"/>
        <v>40</v>
      </c>
      <c r="JK50" s="522">
        <f t="shared" si="1036"/>
        <v>66</v>
      </c>
      <c r="JL50" s="522">
        <f t="shared" si="1037"/>
        <v>67</v>
      </c>
      <c r="JM50" s="522">
        <f t="shared" si="1038"/>
        <v>145</v>
      </c>
      <c r="JN50" s="522">
        <f t="shared" si="1039"/>
        <v>154</v>
      </c>
      <c r="JO50" s="522">
        <f t="shared" si="1039"/>
        <v>86</v>
      </c>
      <c r="JP50" s="533"/>
      <c r="JQ50" s="519">
        <v>0</v>
      </c>
      <c r="JR50" s="519">
        <v>211</v>
      </c>
      <c r="JS50" s="519">
        <v>27</v>
      </c>
      <c r="JT50" s="504">
        <v>46</v>
      </c>
      <c r="JU50" s="504">
        <v>47</v>
      </c>
      <c r="JV50" s="504">
        <v>56</v>
      </c>
      <c r="JW50" s="504">
        <v>67</v>
      </c>
      <c r="JX50" s="504">
        <v>39</v>
      </c>
      <c r="JY50" s="533"/>
      <c r="JZ50" s="504">
        <v>0</v>
      </c>
      <c r="KA50" s="504"/>
      <c r="KB50" s="504">
        <v>8</v>
      </c>
      <c r="KC50" s="504">
        <v>3</v>
      </c>
      <c r="KD50" s="504">
        <v>6</v>
      </c>
      <c r="KE50" s="504">
        <v>4</v>
      </c>
      <c r="KF50" s="504">
        <v>42</v>
      </c>
      <c r="KG50" s="504">
        <v>28</v>
      </c>
      <c r="KH50" s="534">
        <f t="shared" si="1040"/>
        <v>0</v>
      </c>
      <c r="KI50" s="522">
        <f t="shared" si="1041"/>
        <v>0</v>
      </c>
      <c r="KJ50" s="522">
        <f t="shared" si="1042"/>
        <v>211</v>
      </c>
      <c r="KK50" s="522">
        <f t="shared" si="1043"/>
        <v>35</v>
      </c>
      <c r="KL50" s="522">
        <f t="shared" si="1044"/>
        <v>49</v>
      </c>
      <c r="KM50" s="522">
        <f t="shared" si="1045"/>
        <v>53</v>
      </c>
      <c r="KN50" s="522">
        <f t="shared" si="1046"/>
        <v>60</v>
      </c>
      <c r="KO50" s="522">
        <f t="shared" si="1047"/>
        <v>109</v>
      </c>
      <c r="KP50" s="522">
        <f t="shared" si="1047"/>
        <v>67</v>
      </c>
      <c r="KQ50" s="534">
        <f t="shared" si="1048"/>
        <v>0</v>
      </c>
      <c r="KR50" s="523">
        <f t="shared" si="1049"/>
        <v>7</v>
      </c>
      <c r="KS50" s="523">
        <f t="shared" si="1050"/>
        <v>2</v>
      </c>
      <c r="KT50" s="523">
        <f t="shared" si="1051"/>
        <v>91</v>
      </c>
      <c r="KU50" s="535">
        <f t="shared" si="1052"/>
        <v>120</v>
      </c>
      <c r="KV50" s="535">
        <f t="shared" si="1053"/>
        <v>149</v>
      </c>
      <c r="KW50" s="535">
        <f t="shared" si="1054"/>
        <v>144</v>
      </c>
      <c r="KX50" s="535">
        <f t="shared" si="1055"/>
        <v>147</v>
      </c>
      <c r="KY50" s="535">
        <f t="shared" si="1056"/>
        <v>130</v>
      </c>
      <c r="KZ50" s="534">
        <f t="shared" si="1057"/>
        <v>0</v>
      </c>
      <c r="LA50" s="522">
        <f t="shared" si="1058"/>
        <v>0</v>
      </c>
      <c r="LB50" s="522">
        <f t="shared" si="1059"/>
        <v>1</v>
      </c>
      <c r="LC50" s="522">
        <f t="shared" si="1060"/>
        <v>43</v>
      </c>
      <c r="LD50" s="522">
        <f t="shared" si="1061"/>
        <v>15</v>
      </c>
      <c r="LE50" s="522">
        <f t="shared" si="1062"/>
        <v>29</v>
      </c>
      <c r="LF50" s="522">
        <f t="shared" si="1063"/>
        <v>82</v>
      </c>
      <c r="LG50" s="522">
        <f t="shared" si="423"/>
        <v>75</v>
      </c>
      <c r="LH50" s="522">
        <f t="shared" si="423"/>
        <v>24</v>
      </c>
      <c r="LI50" s="534">
        <f t="shared" si="1064"/>
        <v>0</v>
      </c>
      <c r="LJ50" s="522">
        <f t="shared" si="1065"/>
        <v>7</v>
      </c>
      <c r="LK50" s="522">
        <f t="shared" si="1066"/>
        <v>3</v>
      </c>
      <c r="LL50" s="522">
        <f t="shared" si="1067"/>
        <v>134</v>
      </c>
      <c r="LM50" s="522">
        <f t="shared" si="1068"/>
        <v>135</v>
      </c>
      <c r="LN50" s="522">
        <f t="shared" si="1069"/>
        <v>178</v>
      </c>
      <c r="LO50" s="522">
        <f t="shared" si="1070"/>
        <v>226</v>
      </c>
      <c r="LP50" s="522">
        <f t="shared" si="1071"/>
        <v>222</v>
      </c>
      <c r="LQ50" s="522">
        <f t="shared" si="1072"/>
        <v>154</v>
      </c>
      <c r="LR50" s="533"/>
      <c r="LS50" s="519">
        <v>6</v>
      </c>
      <c r="LT50" s="519">
        <v>0</v>
      </c>
      <c r="LU50" s="519">
        <v>46</v>
      </c>
      <c r="LV50" s="504">
        <v>56</v>
      </c>
      <c r="LW50" s="504">
        <v>72</v>
      </c>
      <c r="LX50" s="504">
        <v>79</v>
      </c>
      <c r="LY50" s="504">
        <v>89</v>
      </c>
      <c r="LZ50" s="504">
        <v>70</v>
      </c>
      <c r="MA50" s="533"/>
      <c r="MB50" s="504">
        <v>0</v>
      </c>
      <c r="MC50" s="504">
        <v>1</v>
      </c>
      <c r="MD50" s="504">
        <v>3</v>
      </c>
      <c r="ME50" s="504">
        <v>3</v>
      </c>
      <c r="MF50" s="504">
        <v>12</v>
      </c>
      <c r="MG50" s="504">
        <v>59</v>
      </c>
      <c r="MH50" s="504">
        <v>47</v>
      </c>
      <c r="MI50" s="504">
        <v>10</v>
      </c>
      <c r="MJ50" s="534">
        <f t="shared" si="1073"/>
        <v>0</v>
      </c>
      <c r="MK50" s="522">
        <f t="shared" si="1074"/>
        <v>6</v>
      </c>
      <c r="ML50" s="522">
        <f t="shared" si="1075"/>
        <v>1</v>
      </c>
      <c r="MM50" s="522">
        <f t="shared" si="1076"/>
        <v>49</v>
      </c>
      <c r="MN50" s="522">
        <f t="shared" si="1077"/>
        <v>59</v>
      </c>
      <c r="MO50" s="522">
        <f t="shared" si="1078"/>
        <v>84</v>
      </c>
      <c r="MP50" s="522">
        <f t="shared" si="1079"/>
        <v>138</v>
      </c>
      <c r="MQ50" s="522">
        <f t="shared" si="1080"/>
        <v>136</v>
      </c>
      <c r="MR50" s="522">
        <f t="shared" si="1080"/>
        <v>80</v>
      </c>
      <c r="MS50" s="533"/>
      <c r="MT50" s="519">
        <v>0</v>
      </c>
      <c r="MU50" s="519">
        <v>0</v>
      </c>
      <c r="MV50" s="519">
        <v>3</v>
      </c>
      <c r="MW50" s="504">
        <v>17</v>
      </c>
      <c r="MX50" s="504">
        <v>17</v>
      </c>
      <c r="MY50" s="504">
        <v>10</v>
      </c>
      <c r="MZ50" s="504">
        <v>10</v>
      </c>
      <c r="NA50" s="504">
        <v>9</v>
      </c>
      <c r="NB50" s="533"/>
      <c r="NC50" s="504">
        <v>0</v>
      </c>
      <c r="ND50" s="504"/>
      <c r="NE50" s="504"/>
      <c r="NF50" s="504">
        <v>1</v>
      </c>
      <c r="NG50" s="504">
        <v>12</v>
      </c>
      <c r="NH50" s="504">
        <v>9</v>
      </c>
      <c r="NI50" s="504">
        <v>9</v>
      </c>
      <c r="NJ50" s="504">
        <v>3</v>
      </c>
      <c r="NK50" s="534">
        <f t="shared" si="1081"/>
        <v>0</v>
      </c>
      <c r="NL50" s="522">
        <f t="shared" si="1082"/>
        <v>0</v>
      </c>
      <c r="NM50" s="522">
        <f t="shared" si="1083"/>
        <v>0</v>
      </c>
      <c r="NN50" s="522">
        <f t="shared" si="1084"/>
        <v>3</v>
      </c>
      <c r="NO50" s="522">
        <f t="shared" si="1085"/>
        <v>18</v>
      </c>
      <c r="NP50" s="522">
        <f t="shared" si="1086"/>
        <v>29</v>
      </c>
      <c r="NQ50" s="522">
        <f t="shared" si="1087"/>
        <v>19</v>
      </c>
      <c r="NR50" s="522">
        <f t="shared" si="1088"/>
        <v>19</v>
      </c>
      <c r="NS50" s="522">
        <f t="shared" si="1088"/>
        <v>12</v>
      </c>
      <c r="NT50" s="533"/>
      <c r="NU50" s="519">
        <v>1</v>
      </c>
      <c r="NV50" s="519">
        <v>2</v>
      </c>
      <c r="NW50" s="519">
        <v>42</v>
      </c>
      <c r="NX50" s="504">
        <v>47</v>
      </c>
      <c r="NY50" s="504">
        <v>60</v>
      </c>
      <c r="NZ50" s="504">
        <v>55</v>
      </c>
      <c r="OA50" s="504">
        <v>48</v>
      </c>
      <c r="OB50" s="522">
        <v>51</v>
      </c>
      <c r="OC50" s="533"/>
      <c r="OD50" s="504">
        <v>0</v>
      </c>
      <c r="OE50" s="504"/>
      <c r="OF50" s="504">
        <v>40</v>
      </c>
      <c r="OG50" s="504">
        <v>11</v>
      </c>
      <c r="OH50" s="504">
        <v>5</v>
      </c>
      <c r="OI50" s="504">
        <v>14</v>
      </c>
      <c r="OJ50" s="504">
        <v>19</v>
      </c>
      <c r="OK50" s="522">
        <v>11</v>
      </c>
      <c r="OL50" s="534">
        <f t="shared" si="1089"/>
        <v>0</v>
      </c>
      <c r="OM50" s="522">
        <f t="shared" si="1090"/>
        <v>1</v>
      </c>
      <c r="ON50" s="522">
        <f t="shared" si="1091"/>
        <v>2</v>
      </c>
      <c r="OO50" s="522">
        <f t="shared" si="1092"/>
        <v>82</v>
      </c>
      <c r="OP50" s="522">
        <f t="shared" si="1093"/>
        <v>58</v>
      </c>
      <c r="OQ50" s="522">
        <f t="shared" si="1094"/>
        <v>65</v>
      </c>
      <c r="OR50" s="522">
        <f t="shared" si="1095"/>
        <v>69</v>
      </c>
      <c r="OS50" s="522">
        <f t="shared" si="1096"/>
        <v>67</v>
      </c>
      <c r="OT50" s="522">
        <f t="shared" si="1096"/>
        <v>62</v>
      </c>
    </row>
    <row r="51" spans="1:411" s="12" customFormat="1" x14ac:dyDescent="0.2">
      <c r="A51" s="13" t="s">
        <v>70</v>
      </c>
      <c r="B51" s="34">
        <f t="shared" si="913"/>
        <v>6737</v>
      </c>
      <c r="C51" s="34">
        <f t="shared" si="914"/>
        <v>7219</v>
      </c>
      <c r="D51" s="34">
        <f t="shared" si="915"/>
        <v>6714</v>
      </c>
      <c r="E51" s="34">
        <f t="shared" si="916"/>
        <v>7483</v>
      </c>
      <c r="F51" s="34">
        <f t="shared" si="917"/>
        <v>8121</v>
      </c>
      <c r="G51" s="34">
        <f t="shared" si="918"/>
        <v>8059</v>
      </c>
      <c r="H51" s="34">
        <f t="shared" si="919"/>
        <v>8073</v>
      </c>
      <c r="I51" s="34">
        <f t="shared" si="920"/>
        <v>8214</v>
      </c>
      <c r="J51" s="34">
        <f t="shared" si="921"/>
        <v>8074</v>
      </c>
      <c r="K51" s="34">
        <f t="shared" si="922"/>
        <v>1212</v>
      </c>
      <c r="L51" s="34">
        <f t="shared" si="923"/>
        <v>1320</v>
      </c>
      <c r="M51" s="35">
        <f t="shared" si="924"/>
        <v>8061</v>
      </c>
      <c r="N51" s="29">
        <f t="shared" si="925"/>
        <v>9810</v>
      </c>
      <c r="O51" s="29">
        <f t="shared" si="926"/>
        <v>9955</v>
      </c>
      <c r="P51" s="29">
        <f t="shared" si="927"/>
        <v>10504</v>
      </c>
      <c r="Q51" s="29">
        <f t="shared" si="928"/>
        <v>11132</v>
      </c>
      <c r="R51" s="29">
        <f t="shared" si="929"/>
        <v>9049</v>
      </c>
      <c r="S51" s="29">
        <f t="shared" si="930"/>
        <v>8702</v>
      </c>
      <c r="T51" s="29">
        <f t="shared" si="931"/>
        <v>8362</v>
      </c>
      <c r="U51" s="29">
        <f t="shared" si="932"/>
        <v>7956</v>
      </c>
      <c r="V51" s="29">
        <f t="shared" si="933"/>
        <v>6525</v>
      </c>
      <c r="W51" s="29">
        <f t="shared" si="934"/>
        <v>996</v>
      </c>
      <c r="X51" s="35">
        <f t="shared" si="935"/>
        <v>14798</v>
      </c>
      <c r="Y51" s="29">
        <f t="shared" si="936"/>
        <v>17029</v>
      </c>
      <c r="Z51" s="29">
        <f t="shared" si="937"/>
        <v>16669</v>
      </c>
      <c r="AA51" s="29">
        <f t="shared" si="938"/>
        <v>17987</v>
      </c>
      <c r="AB51" s="29">
        <f t="shared" si="939"/>
        <v>19253</v>
      </c>
      <c r="AC51" s="29">
        <f t="shared" si="940"/>
        <v>17108</v>
      </c>
      <c r="AD51" s="29">
        <f t="shared" si="941"/>
        <v>16775</v>
      </c>
      <c r="AE51" s="29">
        <f t="shared" si="942"/>
        <v>16576</v>
      </c>
      <c r="AF51" s="29">
        <f t="shared" si="943"/>
        <v>16030</v>
      </c>
      <c r="AG51" s="29">
        <f t="shared" si="944"/>
        <v>7737</v>
      </c>
      <c r="AH51" s="29">
        <f t="shared" si="945"/>
        <v>2316</v>
      </c>
      <c r="AI51" s="136">
        <v>3278</v>
      </c>
      <c r="AJ51" s="137">
        <v>3436</v>
      </c>
      <c r="AK51" s="137">
        <v>3512</v>
      </c>
      <c r="AL51" s="137">
        <v>3533</v>
      </c>
      <c r="AM51" s="137">
        <v>3610</v>
      </c>
      <c r="AN51" s="137">
        <v>3588</v>
      </c>
      <c r="AO51" s="137">
        <v>3596</v>
      </c>
      <c r="AP51" s="137">
        <v>3689</v>
      </c>
      <c r="AQ51" s="137">
        <v>3630</v>
      </c>
      <c r="AR51" s="137">
        <v>445</v>
      </c>
      <c r="AS51" s="137">
        <v>552</v>
      </c>
      <c r="AT51" s="136">
        <v>6651</v>
      </c>
      <c r="AU51" s="137">
        <v>7288</v>
      </c>
      <c r="AV51" s="137">
        <v>6960</v>
      </c>
      <c r="AW51" s="137">
        <v>7412</v>
      </c>
      <c r="AX51" s="137">
        <v>7743</v>
      </c>
      <c r="AY51" s="137">
        <v>6268</v>
      </c>
      <c r="AZ51" s="137">
        <v>6159</v>
      </c>
      <c r="BA51" s="137">
        <v>6147</v>
      </c>
      <c r="BB51" s="137">
        <v>5595</v>
      </c>
      <c r="BC51" s="32">
        <v>6147</v>
      </c>
      <c r="BD51" s="32">
        <v>666</v>
      </c>
      <c r="BE51" s="33">
        <f t="shared" si="946"/>
        <v>9929</v>
      </c>
      <c r="BF51" s="30">
        <f t="shared" si="947"/>
        <v>10729</v>
      </c>
      <c r="BG51" s="30">
        <f t="shared" si="948"/>
        <v>10474</v>
      </c>
      <c r="BH51" s="30">
        <f t="shared" si="949"/>
        <v>10945</v>
      </c>
      <c r="BI51" s="30">
        <f t="shared" si="950"/>
        <v>11618</v>
      </c>
      <c r="BJ51" s="30">
        <f t="shared" si="951"/>
        <v>9856</v>
      </c>
      <c r="BK51" s="30">
        <f t="shared" si="952"/>
        <v>9755</v>
      </c>
      <c r="BL51" s="30">
        <f t="shared" si="953"/>
        <v>9836</v>
      </c>
      <c r="BM51" s="30">
        <f t="shared" si="954"/>
        <v>9225</v>
      </c>
      <c r="BN51" s="30">
        <f t="shared" si="955"/>
        <v>6592</v>
      </c>
      <c r="BO51" s="30">
        <f t="shared" si="955"/>
        <v>1218</v>
      </c>
      <c r="BP51" s="117">
        <f t="shared" si="956"/>
        <v>6651</v>
      </c>
      <c r="BQ51" s="118">
        <f t="shared" si="957"/>
        <v>7293</v>
      </c>
      <c r="BR51" s="118">
        <f t="shared" si="958"/>
        <v>6962</v>
      </c>
      <c r="BS51" s="118">
        <f t="shared" si="959"/>
        <v>7412</v>
      </c>
      <c r="BT51" s="118">
        <f t="shared" si="960"/>
        <v>8008</v>
      </c>
      <c r="BU51" s="118">
        <f t="shared" si="961"/>
        <v>6268</v>
      </c>
      <c r="BV51" s="118">
        <f t="shared" si="962"/>
        <v>6159</v>
      </c>
      <c r="BW51" s="118">
        <f t="shared" si="963"/>
        <v>6147</v>
      </c>
      <c r="BX51" s="118">
        <f t="shared" si="964"/>
        <v>5595</v>
      </c>
      <c r="BY51" s="118">
        <f t="shared" si="965"/>
        <v>6147</v>
      </c>
      <c r="BZ51" s="118">
        <f t="shared" si="966"/>
        <v>666</v>
      </c>
      <c r="CA51" s="119">
        <f t="shared" si="967"/>
        <v>2.0289810860280659</v>
      </c>
      <c r="CB51" s="120">
        <f t="shared" si="968"/>
        <v>2.1225261932479627</v>
      </c>
      <c r="CC51" s="120">
        <f t="shared" si="969"/>
        <v>1.9823462414578588</v>
      </c>
      <c r="CD51" s="120">
        <f t="shared" si="970"/>
        <v>2.0979337673365412</v>
      </c>
      <c r="CE51" s="120">
        <f t="shared" si="971"/>
        <v>2.2182825484764543</v>
      </c>
      <c r="CF51" s="120">
        <f t="shared" si="972"/>
        <v>1.7469342251950948</v>
      </c>
      <c r="CG51" s="120">
        <f t="shared" si="973"/>
        <v>1.7127363737486097</v>
      </c>
      <c r="CH51" s="120">
        <f t="shared" si="974"/>
        <v>1.6663052317701275</v>
      </c>
      <c r="CI51" s="120">
        <f t="shared" si="975"/>
        <v>1.5413223140495869</v>
      </c>
      <c r="CJ51" s="120">
        <f t="shared" si="976"/>
        <v>13.813483146067416</v>
      </c>
      <c r="CK51" s="120">
        <f t="shared" si="976"/>
        <v>1.2065217391304348</v>
      </c>
      <c r="CL51" s="62" t="s">
        <v>36</v>
      </c>
      <c r="CM51" s="27" t="s">
        <v>36</v>
      </c>
      <c r="CN51" s="27" t="s">
        <v>36</v>
      </c>
      <c r="CO51" s="27" t="s">
        <v>36</v>
      </c>
      <c r="CP51" s="27" t="s">
        <v>36</v>
      </c>
      <c r="CQ51" s="27" t="s">
        <v>36</v>
      </c>
      <c r="CR51" s="27" t="s">
        <v>36</v>
      </c>
      <c r="CS51" s="27" t="s">
        <v>36</v>
      </c>
      <c r="CT51" s="27" t="s">
        <v>36</v>
      </c>
      <c r="CU51" s="27" t="s">
        <v>36</v>
      </c>
      <c r="CV51" s="27" t="s">
        <v>36</v>
      </c>
      <c r="CW51" s="136">
        <v>0</v>
      </c>
      <c r="CX51" s="137">
        <v>5</v>
      </c>
      <c r="CY51" s="137">
        <v>2</v>
      </c>
      <c r="CZ51" s="137"/>
      <c r="DA51" s="137">
        <v>265</v>
      </c>
      <c r="DB51" s="137">
        <v>0</v>
      </c>
      <c r="DC51" s="137"/>
      <c r="DD51" s="137"/>
      <c r="DE51" s="30"/>
      <c r="DF51" s="444"/>
      <c r="DG51" s="444"/>
      <c r="DH51" s="33">
        <f t="shared" si="977"/>
        <v>0</v>
      </c>
      <c r="DI51" s="30">
        <f t="shared" si="978"/>
        <v>5</v>
      </c>
      <c r="DJ51" s="30">
        <f t="shared" si="979"/>
        <v>2</v>
      </c>
      <c r="DK51" s="30">
        <f t="shared" si="980"/>
        <v>0</v>
      </c>
      <c r="DL51" s="30">
        <f t="shared" si="981"/>
        <v>265</v>
      </c>
      <c r="DM51" s="30">
        <f t="shared" si="982"/>
        <v>0</v>
      </c>
      <c r="DN51" s="30">
        <f t="shared" si="983"/>
        <v>0</v>
      </c>
      <c r="DO51" s="30">
        <f t="shared" si="984"/>
        <v>0</v>
      </c>
      <c r="DP51" s="30">
        <f t="shared" si="985"/>
        <v>0</v>
      </c>
      <c r="DQ51" s="30">
        <f t="shared" si="986"/>
        <v>0</v>
      </c>
      <c r="DR51" s="30">
        <f t="shared" si="986"/>
        <v>0</v>
      </c>
      <c r="DS51" s="461">
        <v>9</v>
      </c>
      <c r="DT51" s="444">
        <v>9</v>
      </c>
      <c r="DU51" s="462">
        <v>15</v>
      </c>
      <c r="DV51" s="462">
        <v>15</v>
      </c>
      <c r="DW51" s="468">
        <f t="shared" si="987"/>
        <v>24</v>
      </c>
      <c r="DX51" s="468">
        <f t="shared" si="987"/>
        <v>24</v>
      </c>
      <c r="DY51" s="461">
        <v>110</v>
      </c>
      <c r="DZ51" s="444">
        <v>94</v>
      </c>
      <c r="EA51" s="462">
        <v>117</v>
      </c>
      <c r="EB51" s="462">
        <v>138</v>
      </c>
      <c r="EC51" s="468">
        <f t="shared" si="988"/>
        <v>227</v>
      </c>
      <c r="ED51" s="468">
        <f t="shared" si="988"/>
        <v>232</v>
      </c>
      <c r="EE51" s="461">
        <v>152</v>
      </c>
      <c r="EF51" s="444">
        <v>151</v>
      </c>
      <c r="EG51" s="462">
        <v>9</v>
      </c>
      <c r="EH51" s="462">
        <v>5</v>
      </c>
      <c r="EI51" s="468">
        <f t="shared" si="989"/>
        <v>161</v>
      </c>
      <c r="EJ51" s="468">
        <f t="shared" si="989"/>
        <v>156</v>
      </c>
      <c r="EK51" s="461">
        <v>38</v>
      </c>
      <c r="EL51" s="444">
        <v>62</v>
      </c>
      <c r="EM51" s="462">
        <v>3</v>
      </c>
      <c r="EN51" s="462">
        <v>3</v>
      </c>
      <c r="EO51" s="468">
        <f t="shared" si="990"/>
        <v>41</v>
      </c>
      <c r="EP51" s="468">
        <f t="shared" si="990"/>
        <v>65</v>
      </c>
      <c r="EQ51" s="461">
        <v>49</v>
      </c>
      <c r="ER51" s="444">
        <v>43</v>
      </c>
      <c r="ES51" s="462">
        <v>9</v>
      </c>
      <c r="ET51" s="462">
        <v>7</v>
      </c>
      <c r="EU51" s="468">
        <f t="shared" si="991"/>
        <v>58</v>
      </c>
      <c r="EV51" s="468">
        <f t="shared" si="991"/>
        <v>50</v>
      </c>
      <c r="EW51" s="461">
        <v>67</v>
      </c>
      <c r="EX51" s="444">
        <v>64</v>
      </c>
      <c r="EY51" s="462">
        <v>64</v>
      </c>
      <c r="EZ51" s="462">
        <v>30</v>
      </c>
      <c r="FA51" s="468">
        <f t="shared" si="992"/>
        <v>131</v>
      </c>
      <c r="FB51" s="468">
        <f t="shared" si="992"/>
        <v>94</v>
      </c>
      <c r="FC51" s="461"/>
      <c r="FD51" s="444"/>
      <c r="FE51" s="462"/>
      <c r="FF51" s="462"/>
      <c r="FG51" s="468">
        <f t="shared" si="993"/>
        <v>0</v>
      </c>
      <c r="FH51" s="468">
        <f t="shared" si="994"/>
        <v>0</v>
      </c>
      <c r="FI51" s="461">
        <v>140</v>
      </c>
      <c r="FJ51" s="444">
        <v>147</v>
      </c>
      <c r="FK51" s="462">
        <v>47</v>
      </c>
      <c r="FL51" s="462">
        <v>68</v>
      </c>
      <c r="FM51" s="468">
        <f t="shared" si="995"/>
        <v>187</v>
      </c>
      <c r="FN51" s="468">
        <f t="shared" si="995"/>
        <v>215</v>
      </c>
      <c r="FO51" s="461">
        <v>8</v>
      </c>
      <c r="FP51" s="444">
        <v>13</v>
      </c>
      <c r="FQ51" s="462">
        <v>52</v>
      </c>
      <c r="FR51" s="462">
        <v>10</v>
      </c>
      <c r="FS51" s="468">
        <f t="shared" si="996"/>
        <v>60</v>
      </c>
      <c r="FT51" s="468">
        <f t="shared" si="996"/>
        <v>23</v>
      </c>
      <c r="FU51" s="461">
        <v>171</v>
      </c>
      <c r="FV51" s="444">
        <v>163</v>
      </c>
      <c r="FW51" s="462">
        <v>58</v>
      </c>
      <c r="FX51" s="462">
        <v>50</v>
      </c>
      <c r="FY51" s="468">
        <f t="shared" si="997"/>
        <v>229</v>
      </c>
      <c r="FZ51" s="468">
        <f t="shared" si="997"/>
        <v>213</v>
      </c>
      <c r="GA51" s="461">
        <v>13</v>
      </c>
      <c r="GB51" s="444">
        <v>15</v>
      </c>
      <c r="GC51" s="462">
        <v>3</v>
      </c>
      <c r="GD51" s="462">
        <v>1</v>
      </c>
      <c r="GE51" s="468">
        <f t="shared" si="998"/>
        <v>16</v>
      </c>
      <c r="GF51" s="468">
        <f t="shared" si="998"/>
        <v>16</v>
      </c>
      <c r="GG51" s="461">
        <v>10</v>
      </c>
      <c r="GH51" s="444">
        <v>7</v>
      </c>
      <c r="GI51" s="462">
        <v>1</v>
      </c>
      <c r="GJ51" s="462">
        <v>3</v>
      </c>
      <c r="GK51" s="327">
        <f t="shared" si="999"/>
        <v>11</v>
      </c>
      <c r="GL51" s="327">
        <f t="shared" si="999"/>
        <v>10</v>
      </c>
      <c r="GM51" s="536">
        <v>760</v>
      </c>
      <c r="GN51" s="480">
        <v>776</v>
      </c>
      <c r="GO51" s="480">
        <v>777</v>
      </c>
      <c r="GP51" s="480">
        <v>800</v>
      </c>
      <c r="GQ51" s="480">
        <v>786</v>
      </c>
      <c r="GR51" s="480">
        <v>843</v>
      </c>
      <c r="GS51" s="480">
        <v>830</v>
      </c>
      <c r="GT51" s="480">
        <v>888</v>
      </c>
      <c r="GU51" s="480">
        <v>902</v>
      </c>
      <c r="GV51" s="536">
        <v>26</v>
      </c>
      <c r="GW51" s="480">
        <v>59</v>
      </c>
      <c r="GX51" s="480">
        <v>50</v>
      </c>
      <c r="GY51" s="480">
        <v>78</v>
      </c>
      <c r="GZ51" s="480">
        <v>14</v>
      </c>
      <c r="HA51" s="480">
        <v>20</v>
      </c>
      <c r="HB51" s="480">
        <v>13</v>
      </c>
      <c r="HC51" s="480">
        <v>10</v>
      </c>
      <c r="HD51" s="480">
        <v>22</v>
      </c>
      <c r="HE51" s="534">
        <f t="shared" si="1000"/>
        <v>786</v>
      </c>
      <c r="HF51" s="522">
        <f t="shared" si="1001"/>
        <v>835</v>
      </c>
      <c r="HG51" s="522">
        <f t="shared" si="1002"/>
        <v>827</v>
      </c>
      <c r="HH51" s="522">
        <f t="shared" si="1003"/>
        <v>878</v>
      </c>
      <c r="HI51" s="522">
        <f t="shared" si="1004"/>
        <v>800</v>
      </c>
      <c r="HJ51" s="522">
        <f t="shared" si="1005"/>
        <v>863</v>
      </c>
      <c r="HK51" s="522">
        <f t="shared" si="1006"/>
        <v>843</v>
      </c>
      <c r="HL51" s="522">
        <f t="shared" si="1007"/>
        <v>898</v>
      </c>
      <c r="HM51" s="522">
        <f t="shared" si="1008"/>
        <v>924</v>
      </c>
      <c r="HN51" s="534">
        <f t="shared" si="1009"/>
        <v>954</v>
      </c>
      <c r="HO51" s="523">
        <f t="shared" si="1010"/>
        <v>1078</v>
      </c>
      <c r="HP51" s="523">
        <f t="shared" si="1011"/>
        <v>532</v>
      </c>
      <c r="HQ51" s="523">
        <f t="shared" si="1012"/>
        <v>1238</v>
      </c>
      <c r="HR51" s="535">
        <f t="shared" si="1013"/>
        <v>1805</v>
      </c>
      <c r="HS51" s="535">
        <f t="shared" si="1014"/>
        <v>1739</v>
      </c>
      <c r="HT51" s="535">
        <f t="shared" si="1015"/>
        <v>1859</v>
      </c>
      <c r="HU51" s="535">
        <f t="shared" si="1016"/>
        <v>1875</v>
      </c>
      <c r="HV51" s="535">
        <f t="shared" si="1017"/>
        <v>1886</v>
      </c>
      <c r="HW51" s="534">
        <f t="shared" si="1018"/>
        <v>623</v>
      </c>
      <c r="HX51" s="522">
        <f t="shared" si="1019"/>
        <v>942</v>
      </c>
      <c r="HY51" s="522">
        <f t="shared" si="1020"/>
        <v>1155</v>
      </c>
      <c r="HZ51" s="522">
        <f t="shared" si="1021"/>
        <v>1480</v>
      </c>
      <c r="IA51" s="522">
        <f t="shared" si="1022"/>
        <v>1594</v>
      </c>
      <c r="IB51" s="522">
        <f t="shared" si="1023"/>
        <v>1460</v>
      </c>
      <c r="IC51" s="522">
        <f t="shared" si="1024"/>
        <v>1619</v>
      </c>
      <c r="ID51" s="522">
        <f t="shared" ref="ID51:IE51" si="1097">+JE51+KF51</f>
        <v>1369</v>
      </c>
      <c r="IE51" s="522">
        <f t="shared" si="1097"/>
        <v>1559</v>
      </c>
      <c r="IF51" s="534">
        <f t="shared" ref="IF51" si="1098">SUM(HW51,HN51)</f>
        <v>1577</v>
      </c>
      <c r="IG51" s="522">
        <f t="shared" ref="IG51" si="1099">SUM(HX51,HO51)</f>
        <v>2020</v>
      </c>
      <c r="IH51" s="522">
        <f t="shared" ref="IH51" si="1100">SUM(HY51,HP51)</f>
        <v>1687</v>
      </c>
      <c r="II51" s="522">
        <f t="shared" ref="II51" si="1101">SUM(HZ51,HQ51)</f>
        <v>2718</v>
      </c>
      <c r="IJ51" s="522">
        <f t="shared" ref="IJ51" si="1102">SUM(IA51,HR51)</f>
        <v>3399</v>
      </c>
      <c r="IK51" s="522">
        <f t="shared" ref="IK51" si="1103">SUM(IB51,HS51)</f>
        <v>3199</v>
      </c>
      <c r="IL51" s="522">
        <f t="shared" ref="IL51" si="1104">SUM(IC51,HT51)</f>
        <v>3478</v>
      </c>
      <c r="IM51" s="522">
        <f t="shared" ref="IM51:IN51" si="1105">SUM(ID51,HU51)</f>
        <v>3244</v>
      </c>
      <c r="IN51" s="522">
        <f t="shared" si="1105"/>
        <v>3445</v>
      </c>
      <c r="IO51" s="536">
        <v>437</v>
      </c>
      <c r="IP51" s="480">
        <v>485</v>
      </c>
      <c r="IQ51" s="480">
        <v>471</v>
      </c>
      <c r="IR51" s="480">
        <v>485</v>
      </c>
      <c r="IS51" s="480">
        <v>854</v>
      </c>
      <c r="IT51" s="480">
        <v>819</v>
      </c>
      <c r="IU51" s="480">
        <v>805</v>
      </c>
      <c r="IV51" s="480">
        <v>786</v>
      </c>
      <c r="IW51" s="480">
        <v>774</v>
      </c>
      <c r="IX51" s="536">
        <v>149</v>
      </c>
      <c r="IY51" s="480">
        <v>181</v>
      </c>
      <c r="IZ51" s="480">
        <v>125</v>
      </c>
      <c r="JA51" s="480">
        <v>128</v>
      </c>
      <c r="JB51" s="480">
        <v>639</v>
      </c>
      <c r="JC51" s="480">
        <v>361</v>
      </c>
      <c r="JD51" s="480">
        <v>391</v>
      </c>
      <c r="JE51" s="480">
        <v>375</v>
      </c>
      <c r="JF51" s="480">
        <v>357</v>
      </c>
      <c r="JG51" s="534">
        <f t="shared" si="1032"/>
        <v>586</v>
      </c>
      <c r="JH51" s="522">
        <f t="shared" si="1033"/>
        <v>666</v>
      </c>
      <c r="JI51" s="522">
        <f t="shared" si="1034"/>
        <v>596</v>
      </c>
      <c r="JJ51" s="522">
        <f t="shared" si="1035"/>
        <v>613</v>
      </c>
      <c r="JK51" s="522">
        <f t="shared" si="1036"/>
        <v>1493</v>
      </c>
      <c r="JL51" s="522">
        <f t="shared" si="1037"/>
        <v>1180</v>
      </c>
      <c r="JM51" s="522">
        <f t="shared" si="1038"/>
        <v>1196</v>
      </c>
      <c r="JN51" s="522">
        <f t="shared" si="1039"/>
        <v>1161</v>
      </c>
      <c r="JO51" s="522">
        <f t="shared" si="1039"/>
        <v>1131</v>
      </c>
      <c r="JP51" s="536">
        <v>517</v>
      </c>
      <c r="JQ51" s="480">
        <v>593</v>
      </c>
      <c r="JR51" s="480">
        <v>61</v>
      </c>
      <c r="JS51" s="480">
        <v>753</v>
      </c>
      <c r="JT51" s="480">
        <v>951</v>
      </c>
      <c r="JU51" s="480">
        <v>920</v>
      </c>
      <c r="JV51" s="480">
        <v>1054</v>
      </c>
      <c r="JW51" s="480">
        <v>1089</v>
      </c>
      <c r="JX51" s="480">
        <v>1112</v>
      </c>
      <c r="JY51" s="536">
        <v>474</v>
      </c>
      <c r="JZ51" s="480">
        <v>761</v>
      </c>
      <c r="KA51" s="480">
        <v>1030</v>
      </c>
      <c r="KB51" s="480">
        <v>1352</v>
      </c>
      <c r="KC51" s="480">
        <v>955</v>
      </c>
      <c r="KD51" s="480">
        <v>1099</v>
      </c>
      <c r="KE51" s="480">
        <v>1228</v>
      </c>
      <c r="KF51" s="480">
        <v>994</v>
      </c>
      <c r="KG51" s="480">
        <v>1202</v>
      </c>
      <c r="KH51" s="534">
        <f t="shared" si="1040"/>
        <v>991</v>
      </c>
      <c r="KI51" s="522">
        <f t="shared" si="1041"/>
        <v>1354</v>
      </c>
      <c r="KJ51" s="522">
        <f t="shared" si="1042"/>
        <v>1091</v>
      </c>
      <c r="KK51" s="522">
        <f t="shared" si="1043"/>
        <v>2105</v>
      </c>
      <c r="KL51" s="522">
        <f t="shared" si="1044"/>
        <v>1906</v>
      </c>
      <c r="KM51" s="522">
        <f t="shared" si="1045"/>
        <v>2019</v>
      </c>
      <c r="KN51" s="522">
        <f t="shared" si="1046"/>
        <v>2282</v>
      </c>
      <c r="KO51" s="522">
        <f t="shared" si="1047"/>
        <v>2083</v>
      </c>
      <c r="KP51" s="522">
        <f t="shared" si="1047"/>
        <v>2314</v>
      </c>
      <c r="KQ51" s="534">
        <f t="shared" si="1048"/>
        <v>1745</v>
      </c>
      <c r="KR51" s="523">
        <f t="shared" si="1049"/>
        <v>1929</v>
      </c>
      <c r="KS51" s="523">
        <f t="shared" si="1050"/>
        <v>1893</v>
      </c>
      <c r="KT51" s="523">
        <f t="shared" si="1051"/>
        <v>1912</v>
      </c>
      <c r="KU51" s="535">
        <f t="shared" si="1052"/>
        <v>1920</v>
      </c>
      <c r="KV51" s="535">
        <f t="shared" si="1053"/>
        <v>1889</v>
      </c>
      <c r="KW51" s="535">
        <f t="shared" si="1054"/>
        <v>1788</v>
      </c>
      <c r="KX51" s="535">
        <f t="shared" si="1055"/>
        <v>1762</v>
      </c>
      <c r="KY51" s="535">
        <f t="shared" si="1056"/>
        <v>1656</v>
      </c>
      <c r="KZ51" s="534">
        <f t="shared" si="1057"/>
        <v>761</v>
      </c>
      <c r="LA51" s="522">
        <f t="shared" si="1058"/>
        <v>1516</v>
      </c>
      <c r="LB51" s="522">
        <f t="shared" si="1059"/>
        <v>1788</v>
      </c>
      <c r="LC51" s="522">
        <f t="shared" si="1060"/>
        <v>1534</v>
      </c>
      <c r="LD51" s="522">
        <f t="shared" si="1061"/>
        <v>1516</v>
      </c>
      <c r="LE51" s="522">
        <f t="shared" si="1062"/>
        <v>1301</v>
      </c>
      <c r="LF51" s="522">
        <f t="shared" si="1063"/>
        <v>911</v>
      </c>
      <c r="LG51" s="522">
        <f t="shared" ref="LG51:LH51" si="1106">+MH51+NI51+OJ51</f>
        <v>836</v>
      </c>
      <c r="LH51" s="522">
        <f t="shared" si="1106"/>
        <v>780</v>
      </c>
      <c r="LI51" s="534">
        <f t="shared" ref="LI51" si="1107">SUM(KZ51,KQ51)</f>
        <v>2506</v>
      </c>
      <c r="LJ51" s="522">
        <f t="shared" ref="LJ51" si="1108">SUM(LA51,KR51)</f>
        <v>3445</v>
      </c>
      <c r="LK51" s="522">
        <f t="shared" ref="LK51" si="1109">SUM(LB51,KS51)</f>
        <v>3681</v>
      </c>
      <c r="LL51" s="522">
        <f t="shared" ref="LL51" si="1110">SUM(LC51,KT51)</f>
        <v>3446</v>
      </c>
      <c r="LM51" s="522">
        <f t="shared" ref="LM51" si="1111">SUM(LD51,KU51)</f>
        <v>3436</v>
      </c>
      <c r="LN51" s="522">
        <f t="shared" ref="LN51" si="1112">SUM(LE51,KV51)</f>
        <v>3190</v>
      </c>
      <c r="LO51" s="522">
        <f t="shared" ref="LO51" si="1113">SUM(LF51,KW51)</f>
        <v>2699</v>
      </c>
      <c r="LP51" s="522">
        <f>SUM(LG51,KX51)</f>
        <v>2598</v>
      </c>
      <c r="LQ51" s="522">
        <f>SUM(LH51,KY51)</f>
        <v>2436</v>
      </c>
      <c r="LR51" s="536">
        <v>1196</v>
      </c>
      <c r="LS51" s="480">
        <v>1366</v>
      </c>
      <c r="LT51" s="480">
        <v>1326</v>
      </c>
      <c r="LU51" s="480">
        <v>1343</v>
      </c>
      <c r="LV51" s="480">
        <v>1354</v>
      </c>
      <c r="LW51" s="480">
        <v>1330</v>
      </c>
      <c r="LX51" s="480">
        <v>1243</v>
      </c>
      <c r="LY51" s="480">
        <v>1236</v>
      </c>
      <c r="LZ51" s="480">
        <v>1153</v>
      </c>
      <c r="MA51" s="536">
        <v>526</v>
      </c>
      <c r="MB51" s="480">
        <v>1273</v>
      </c>
      <c r="MC51" s="480">
        <v>1446</v>
      </c>
      <c r="MD51" s="480">
        <v>1368</v>
      </c>
      <c r="ME51" s="480">
        <v>1300</v>
      </c>
      <c r="MF51" s="480">
        <v>1078</v>
      </c>
      <c r="MG51" s="480">
        <v>741</v>
      </c>
      <c r="MH51" s="480">
        <v>675</v>
      </c>
      <c r="MI51" s="480">
        <v>594</v>
      </c>
      <c r="MJ51" s="534">
        <f t="shared" si="1073"/>
        <v>1722</v>
      </c>
      <c r="MK51" s="522">
        <f t="shared" si="1074"/>
        <v>2639</v>
      </c>
      <c r="ML51" s="522">
        <f t="shared" si="1075"/>
        <v>2772</v>
      </c>
      <c r="MM51" s="522">
        <f t="shared" si="1076"/>
        <v>2711</v>
      </c>
      <c r="MN51" s="522">
        <f t="shared" si="1077"/>
        <v>2654</v>
      </c>
      <c r="MO51" s="522">
        <f t="shared" si="1078"/>
        <v>2408</v>
      </c>
      <c r="MP51" s="522">
        <f t="shared" si="1079"/>
        <v>1984</v>
      </c>
      <c r="MQ51" s="522">
        <f t="shared" si="1080"/>
        <v>1911</v>
      </c>
      <c r="MR51" s="522">
        <f t="shared" si="1080"/>
        <v>1747</v>
      </c>
      <c r="MS51" s="536">
        <v>76</v>
      </c>
      <c r="MT51" s="480">
        <v>82</v>
      </c>
      <c r="MU51" s="480">
        <v>70</v>
      </c>
      <c r="MV51" s="480">
        <v>62</v>
      </c>
      <c r="MW51" s="480">
        <v>58</v>
      </c>
      <c r="MX51" s="480">
        <v>55</v>
      </c>
      <c r="MY51" s="480">
        <v>62</v>
      </c>
      <c r="MZ51" s="480">
        <v>61</v>
      </c>
      <c r="NA51" s="480">
        <v>58</v>
      </c>
      <c r="NB51" s="536">
        <v>5</v>
      </c>
      <c r="NC51" s="480">
        <v>7</v>
      </c>
      <c r="ND51" s="480">
        <v>19</v>
      </c>
      <c r="NE51" s="480">
        <v>19</v>
      </c>
      <c r="NF51" s="480">
        <v>7</v>
      </c>
      <c r="NG51" s="480">
        <v>2</v>
      </c>
      <c r="NH51" s="480">
        <v>2</v>
      </c>
      <c r="NI51" s="480">
        <v>3</v>
      </c>
      <c r="NJ51" s="480">
        <v>3</v>
      </c>
      <c r="NK51" s="534">
        <f t="shared" si="1081"/>
        <v>81</v>
      </c>
      <c r="NL51" s="522">
        <f t="shared" si="1082"/>
        <v>89</v>
      </c>
      <c r="NM51" s="522">
        <f t="shared" si="1083"/>
        <v>89</v>
      </c>
      <c r="NN51" s="522">
        <f t="shared" si="1084"/>
        <v>81</v>
      </c>
      <c r="NO51" s="522">
        <f t="shared" si="1085"/>
        <v>65</v>
      </c>
      <c r="NP51" s="522">
        <f t="shared" si="1086"/>
        <v>57</v>
      </c>
      <c r="NQ51" s="522">
        <f t="shared" si="1087"/>
        <v>64</v>
      </c>
      <c r="NR51" s="522">
        <f t="shared" si="1088"/>
        <v>64</v>
      </c>
      <c r="NS51" s="522">
        <f t="shared" si="1088"/>
        <v>61</v>
      </c>
      <c r="NT51" s="536">
        <v>473</v>
      </c>
      <c r="NU51" s="480">
        <v>481</v>
      </c>
      <c r="NV51" s="480">
        <v>497</v>
      </c>
      <c r="NW51" s="480">
        <v>507</v>
      </c>
      <c r="NX51" s="480">
        <v>508</v>
      </c>
      <c r="NY51" s="480">
        <v>504</v>
      </c>
      <c r="NZ51" s="480">
        <v>483</v>
      </c>
      <c r="OA51" s="480">
        <v>465</v>
      </c>
      <c r="OB51" s="522">
        <v>445</v>
      </c>
      <c r="OC51" s="536">
        <v>230</v>
      </c>
      <c r="OD51" s="480">
        <v>236</v>
      </c>
      <c r="OE51" s="480">
        <v>323</v>
      </c>
      <c r="OF51" s="480">
        <v>147</v>
      </c>
      <c r="OG51" s="480">
        <v>209</v>
      </c>
      <c r="OH51" s="480">
        <v>221</v>
      </c>
      <c r="OI51" s="480">
        <v>168</v>
      </c>
      <c r="OJ51" s="480">
        <v>158</v>
      </c>
      <c r="OK51" s="522">
        <v>183</v>
      </c>
      <c r="OL51" s="534">
        <f t="shared" si="1089"/>
        <v>703</v>
      </c>
      <c r="OM51" s="522">
        <f t="shared" si="1090"/>
        <v>717</v>
      </c>
      <c r="ON51" s="522">
        <f t="shared" si="1091"/>
        <v>820</v>
      </c>
      <c r="OO51" s="522">
        <f t="shared" si="1092"/>
        <v>654</v>
      </c>
      <c r="OP51" s="522">
        <f t="shared" si="1093"/>
        <v>717</v>
      </c>
      <c r="OQ51" s="522">
        <f t="shared" si="1094"/>
        <v>725</v>
      </c>
      <c r="OR51" s="522">
        <f t="shared" si="1095"/>
        <v>651</v>
      </c>
      <c r="OS51" s="522">
        <f t="shared" si="1096"/>
        <v>623</v>
      </c>
      <c r="OT51" s="522">
        <f t="shared" si="1096"/>
        <v>628</v>
      </c>
    </row>
    <row r="52" spans="1:411" s="370" customFormat="1" x14ac:dyDescent="0.2">
      <c r="A52" s="360" t="s">
        <v>110</v>
      </c>
      <c r="B52" s="361">
        <f t="shared" si="913"/>
        <v>31798</v>
      </c>
      <c r="C52" s="361">
        <f t="shared" si="914"/>
        <v>34253</v>
      </c>
      <c r="D52" s="361">
        <f t="shared" si="915"/>
        <v>35291</v>
      </c>
      <c r="E52" s="361">
        <f t="shared" si="916"/>
        <v>33463</v>
      </c>
      <c r="F52" s="361">
        <f t="shared" si="917"/>
        <v>35361</v>
      </c>
      <c r="G52" s="361">
        <f t="shared" si="918"/>
        <v>36610</v>
      </c>
      <c r="H52" s="361">
        <f t="shared" si="919"/>
        <v>43017</v>
      </c>
      <c r="I52" s="361">
        <f t="shared" si="920"/>
        <v>39789</v>
      </c>
      <c r="J52" s="361">
        <f t="shared" si="921"/>
        <v>39087</v>
      </c>
      <c r="K52" s="361">
        <f t="shared" si="922"/>
        <v>41766</v>
      </c>
      <c r="L52" s="361">
        <f t="shared" si="923"/>
        <v>41381</v>
      </c>
      <c r="M52" s="362">
        <f t="shared" si="924"/>
        <v>26224</v>
      </c>
      <c r="N52" s="361">
        <f t="shared" si="925"/>
        <v>36106</v>
      </c>
      <c r="O52" s="361">
        <f t="shared" si="926"/>
        <v>39446</v>
      </c>
      <c r="P52" s="361">
        <f t="shared" si="927"/>
        <v>38533</v>
      </c>
      <c r="Q52" s="361">
        <f t="shared" si="928"/>
        <v>43419</v>
      </c>
      <c r="R52" s="361">
        <f t="shared" si="929"/>
        <v>45285</v>
      </c>
      <c r="S52" s="361">
        <f t="shared" si="930"/>
        <v>52644</v>
      </c>
      <c r="T52" s="361">
        <f t="shared" si="931"/>
        <v>53713</v>
      </c>
      <c r="U52" s="361">
        <f t="shared" si="932"/>
        <v>53641</v>
      </c>
      <c r="V52" s="361">
        <f t="shared" si="933"/>
        <v>56219</v>
      </c>
      <c r="W52" s="361">
        <f t="shared" si="934"/>
        <v>56513</v>
      </c>
      <c r="X52" s="362">
        <f t="shared" si="935"/>
        <v>58022</v>
      </c>
      <c r="Y52" s="361">
        <f t="shared" si="936"/>
        <v>70359</v>
      </c>
      <c r="Z52" s="361">
        <f t="shared" si="937"/>
        <v>74737</v>
      </c>
      <c r="AA52" s="361">
        <f t="shared" si="938"/>
        <v>71996</v>
      </c>
      <c r="AB52" s="361">
        <f t="shared" si="939"/>
        <v>78780</v>
      </c>
      <c r="AC52" s="361">
        <f t="shared" si="940"/>
        <v>81895</v>
      </c>
      <c r="AD52" s="361">
        <f t="shared" si="941"/>
        <v>95661</v>
      </c>
      <c r="AE52" s="361">
        <f t="shared" si="942"/>
        <v>93502</v>
      </c>
      <c r="AF52" s="361">
        <f t="shared" si="943"/>
        <v>92728</v>
      </c>
      <c r="AG52" s="361">
        <f t="shared" si="944"/>
        <v>97985</v>
      </c>
      <c r="AH52" s="361">
        <f t="shared" si="945"/>
        <v>97894</v>
      </c>
      <c r="AI52" s="363">
        <f>SUM(AI54:AI62)</f>
        <v>12734</v>
      </c>
      <c r="AJ52" s="364">
        <f t="shared" ref="AJ52:BA52" si="1114">SUM(AJ54:AJ62)</f>
        <v>13734</v>
      </c>
      <c r="AK52" s="364">
        <f t="shared" si="1114"/>
        <v>13735</v>
      </c>
      <c r="AL52" s="364">
        <f t="shared" si="1114"/>
        <v>12931</v>
      </c>
      <c r="AM52" s="364">
        <f t="shared" si="1114"/>
        <v>12969</v>
      </c>
      <c r="AN52" s="364">
        <f t="shared" si="1114"/>
        <v>13455</v>
      </c>
      <c r="AO52" s="364">
        <f t="shared" si="1114"/>
        <v>15594</v>
      </c>
      <c r="AP52" s="364">
        <f t="shared" si="1114"/>
        <v>14327</v>
      </c>
      <c r="AQ52" s="364">
        <f t="shared" ref="AQ52:AR52" si="1115">SUM(AQ54:AQ62)</f>
        <v>13920</v>
      </c>
      <c r="AR52" s="364">
        <f t="shared" si="1115"/>
        <v>14799</v>
      </c>
      <c r="AS52" s="364">
        <f t="shared" ref="AS52" si="1116">SUM(AS54:AS62)</f>
        <v>14548</v>
      </c>
      <c r="AT52" s="363">
        <f t="shared" si="1114"/>
        <v>16754</v>
      </c>
      <c r="AU52" s="364">
        <f t="shared" si="1114"/>
        <v>26842</v>
      </c>
      <c r="AV52" s="364">
        <f t="shared" si="1114"/>
        <v>28405</v>
      </c>
      <c r="AW52" s="364">
        <f t="shared" si="1114"/>
        <v>28028</v>
      </c>
      <c r="AX52" s="364">
        <f t="shared" si="1114"/>
        <v>31624</v>
      </c>
      <c r="AY52" s="364">
        <f t="shared" si="1114"/>
        <v>33189</v>
      </c>
      <c r="AZ52" s="364">
        <f t="shared" si="1114"/>
        <v>38436</v>
      </c>
      <c r="BA52" s="364">
        <f t="shared" si="1114"/>
        <v>39783</v>
      </c>
      <c r="BB52" s="364">
        <f t="shared" ref="BB52:BC52" si="1117">SUM(BB54:BB62)</f>
        <v>40058</v>
      </c>
      <c r="BC52" s="364">
        <f t="shared" si="1117"/>
        <v>39783</v>
      </c>
      <c r="BD52" s="364">
        <f t="shared" ref="BD52" si="1118">SUM(BD54:BD62)</f>
        <v>40522</v>
      </c>
      <c r="BE52" s="365">
        <f t="shared" si="946"/>
        <v>31069</v>
      </c>
      <c r="BF52" s="360">
        <f t="shared" si="947"/>
        <v>41541</v>
      </c>
      <c r="BG52" s="360">
        <f t="shared" si="948"/>
        <v>42389</v>
      </c>
      <c r="BH52" s="360">
        <f t="shared" si="949"/>
        <v>41433</v>
      </c>
      <c r="BI52" s="360">
        <f t="shared" si="950"/>
        <v>44629</v>
      </c>
      <c r="BJ52" s="360">
        <f t="shared" si="951"/>
        <v>46670</v>
      </c>
      <c r="BK52" s="360">
        <f t="shared" si="952"/>
        <v>54030</v>
      </c>
      <c r="BL52" s="360">
        <f t="shared" si="953"/>
        <v>54110</v>
      </c>
      <c r="BM52" s="360">
        <f t="shared" si="954"/>
        <v>53978</v>
      </c>
      <c r="BN52" s="360">
        <f t="shared" si="955"/>
        <v>54582</v>
      </c>
      <c r="BO52" s="360">
        <f t="shared" si="955"/>
        <v>55070</v>
      </c>
      <c r="BP52" s="366">
        <f t="shared" ref="BP52:BV52" si="1119">+AT52+CW52</f>
        <v>18335</v>
      </c>
      <c r="BQ52" s="367">
        <f t="shared" si="1119"/>
        <v>27807</v>
      </c>
      <c r="BR52" s="367">
        <f t="shared" si="1119"/>
        <v>28654</v>
      </c>
      <c r="BS52" s="367">
        <f t="shared" si="1119"/>
        <v>28502</v>
      </c>
      <c r="BT52" s="367">
        <f t="shared" si="1119"/>
        <v>31660</v>
      </c>
      <c r="BU52" s="367">
        <f t="shared" si="1119"/>
        <v>33215</v>
      </c>
      <c r="BV52" s="367">
        <f t="shared" si="1119"/>
        <v>38436</v>
      </c>
      <c r="BW52" s="367">
        <f t="shared" si="963"/>
        <v>39783</v>
      </c>
      <c r="BX52" s="367">
        <f t="shared" si="964"/>
        <v>40058</v>
      </c>
      <c r="BY52" s="367">
        <f t="shared" si="965"/>
        <v>39783</v>
      </c>
      <c r="BZ52" s="367">
        <f t="shared" si="966"/>
        <v>40522</v>
      </c>
      <c r="CA52" s="368">
        <f t="shared" si="967"/>
        <v>1.4398460813569971</v>
      </c>
      <c r="CB52" s="369">
        <f t="shared" si="968"/>
        <v>2.0246832678025339</v>
      </c>
      <c r="CC52" s="369">
        <f t="shared" si="969"/>
        <v>2.0862031306880233</v>
      </c>
      <c r="CD52" s="369">
        <f t="shared" si="970"/>
        <v>2.2041605444281185</v>
      </c>
      <c r="CE52" s="369">
        <f t="shared" si="971"/>
        <v>2.4412059526563343</v>
      </c>
      <c r="CF52" s="369">
        <f t="shared" si="972"/>
        <v>2.468599033816425</v>
      </c>
      <c r="CG52" s="369">
        <f t="shared" si="973"/>
        <v>2.464794151596768</v>
      </c>
      <c r="CH52" s="369">
        <f t="shared" si="974"/>
        <v>2.7767850910867593</v>
      </c>
      <c r="CI52" s="369">
        <f t="shared" si="975"/>
        <v>2.8777298850574713</v>
      </c>
      <c r="CJ52" s="369">
        <f t="shared" si="976"/>
        <v>2.6882221771741333</v>
      </c>
      <c r="CK52" s="369">
        <f t="shared" si="976"/>
        <v>2.7854000549903768</v>
      </c>
      <c r="CL52" s="363"/>
      <c r="CM52" s="364"/>
      <c r="CN52" s="364"/>
      <c r="CO52" s="364"/>
      <c r="CP52" s="364"/>
      <c r="CQ52" s="364"/>
      <c r="CR52" s="364"/>
      <c r="CS52" s="364"/>
      <c r="CT52" s="364"/>
      <c r="CU52" s="364"/>
      <c r="CV52" s="364"/>
      <c r="CW52" s="363">
        <f>SUM(CW54:CW62)</f>
        <v>1581</v>
      </c>
      <c r="CX52" s="364">
        <f t="shared" ref="CX52:HC52" si="1120">SUM(CX54:CX62)</f>
        <v>965</v>
      </c>
      <c r="CY52" s="364">
        <f t="shared" si="1120"/>
        <v>249</v>
      </c>
      <c r="CZ52" s="364">
        <f t="shared" si="1120"/>
        <v>474</v>
      </c>
      <c r="DA52" s="364">
        <f t="shared" si="1120"/>
        <v>36</v>
      </c>
      <c r="DB52" s="364">
        <f t="shared" si="1120"/>
        <v>26</v>
      </c>
      <c r="DC52" s="364">
        <f t="shared" si="1120"/>
        <v>0</v>
      </c>
      <c r="DD52" s="364">
        <f t="shared" si="1120"/>
        <v>0</v>
      </c>
      <c r="DE52" s="364">
        <f t="shared" ref="DE52:DF52" si="1121">SUM(DE54:DE62)</f>
        <v>0</v>
      </c>
      <c r="DF52" s="364">
        <f t="shared" si="1121"/>
        <v>0</v>
      </c>
      <c r="DG52" s="364">
        <f t="shared" ref="DG52" si="1122">SUM(DG54:DG62)</f>
        <v>0</v>
      </c>
      <c r="DH52" s="365">
        <f t="shared" si="1120"/>
        <v>1581</v>
      </c>
      <c r="DI52" s="360">
        <f t="shared" si="1120"/>
        <v>965</v>
      </c>
      <c r="DJ52" s="360">
        <f t="shared" si="1120"/>
        <v>249</v>
      </c>
      <c r="DK52" s="360">
        <f t="shared" si="1120"/>
        <v>474</v>
      </c>
      <c r="DL52" s="360">
        <f t="shared" si="1120"/>
        <v>36</v>
      </c>
      <c r="DM52" s="360">
        <f t="shared" si="1120"/>
        <v>26</v>
      </c>
      <c r="DN52" s="360">
        <f t="shared" si="1120"/>
        <v>0</v>
      </c>
      <c r="DO52" s="360">
        <f t="shared" si="1120"/>
        <v>0</v>
      </c>
      <c r="DP52" s="360">
        <f t="shared" ref="DP52:DQ52" si="1123">SUM(DP54:DP62)</f>
        <v>0</v>
      </c>
      <c r="DQ52" s="360">
        <f t="shared" si="1123"/>
        <v>0</v>
      </c>
      <c r="DR52" s="360">
        <f t="shared" ref="DR52" si="1124">SUM(DR54:DR62)</f>
        <v>0</v>
      </c>
      <c r="DS52" s="460">
        <f t="shared" ref="DS52:DU52" si="1125">SUM(DS54:DS62)</f>
        <v>642</v>
      </c>
      <c r="DT52" s="469">
        <f t="shared" ref="DT52" si="1126">SUM(DT54:DT62)</f>
        <v>614</v>
      </c>
      <c r="DU52" s="455">
        <f t="shared" si="1125"/>
        <v>334</v>
      </c>
      <c r="DV52" s="455">
        <f t="shared" ref="DV52" si="1127">SUM(DV54:DV62)</f>
        <v>338</v>
      </c>
      <c r="DW52" s="455">
        <f t="shared" si="987"/>
        <v>976</v>
      </c>
      <c r="DX52" s="455">
        <f t="shared" si="987"/>
        <v>952</v>
      </c>
      <c r="DY52" s="460">
        <f t="shared" ref="DY52:EA52" si="1128">SUM(DY54:DY62)</f>
        <v>2888</v>
      </c>
      <c r="DZ52" s="469">
        <f t="shared" ref="DZ52" si="1129">SUM(DZ54:DZ62)</f>
        <v>3184</v>
      </c>
      <c r="EA52" s="455">
        <f t="shared" si="1128"/>
        <v>6251</v>
      </c>
      <c r="EB52" s="455">
        <f t="shared" ref="EB52" si="1130">SUM(EB54:EB62)</f>
        <v>6072</v>
      </c>
      <c r="EC52" s="455">
        <f t="shared" si="988"/>
        <v>9139</v>
      </c>
      <c r="ED52" s="455">
        <f t="shared" si="988"/>
        <v>9256</v>
      </c>
      <c r="EE52" s="460">
        <f t="shared" ref="EE52:EG52" si="1131">SUM(EE54:EE62)</f>
        <v>4845</v>
      </c>
      <c r="EF52" s="469">
        <f t="shared" ref="EF52" si="1132">SUM(EF54:EF62)</f>
        <v>4829</v>
      </c>
      <c r="EG52" s="455">
        <f t="shared" si="1131"/>
        <v>143</v>
      </c>
      <c r="EH52" s="455">
        <f t="shared" ref="EH52" si="1133">SUM(EH54:EH62)</f>
        <v>112</v>
      </c>
      <c r="EI52" s="455">
        <f t="shared" si="989"/>
        <v>4988</v>
      </c>
      <c r="EJ52" s="455">
        <f t="shared" si="989"/>
        <v>4941</v>
      </c>
      <c r="EK52" s="460">
        <f t="shared" ref="EK52:EM52" si="1134">SUM(EK54:EK62)</f>
        <v>1705</v>
      </c>
      <c r="EL52" s="469">
        <f t="shared" ref="EL52" si="1135">SUM(EL54:EL62)</f>
        <v>1751</v>
      </c>
      <c r="EM52" s="455">
        <f t="shared" si="1134"/>
        <v>221</v>
      </c>
      <c r="EN52" s="455">
        <f t="shared" ref="EN52" si="1136">SUM(EN54:EN62)</f>
        <v>146</v>
      </c>
      <c r="EO52" s="455">
        <f t="shared" si="990"/>
        <v>1926</v>
      </c>
      <c r="EP52" s="455">
        <f t="shared" si="990"/>
        <v>1897</v>
      </c>
      <c r="EQ52" s="460">
        <f t="shared" ref="EQ52:ES52" si="1137">SUM(EQ54:EQ62)</f>
        <v>2159</v>
      </c>
      <c r="ER52" s="469">
        <f t="shared" ref="ER52" si="1138">SUM(ER54:ER62)</f>
        <v>2147</v>
      </c>
      <c r="ES52" s="455">
        <f t="shared" si="1137"/>
        <v>780</v>
      </c>
      <c r="ET52" s="455">
        <f t="shared" ref="ET52" si="1139">SUM(ET54:ET62)</f>
        <v>682</v>
      </c>
      <c r="EU52" s="455">
        <f t="shared" si="991"/>
        <v>2939</v>
      </c>
      <c r="EV52" s="455">
        <f t="shared" si="991"/>
        <v>2829</v>
      </c>
      <c r="EW52" s="460">
        <f t="shared" ref="EW52:EY52" si="1140">SUM(EW54:EW62)</f>
        <v>1912</v>
      </c>
      <c r="EX52" s="469">
        <f t="shared" ref="EX52" si="1141">SUM(EX54:EX62)</f>
        <v>1926</v>
      </c>
      <c r="EY52" s="455">
        <f t="shared" si="1140"/>
        <v>1185</v>
      </c>
      <c r="EZ52" s="455">
        <f t="shared" ref="EZ52" si="1142">SUM(EZ54:EZ62)</f>
        <v>1197</v>
      </c>
      <c r="FA52" s="455">
        <f t="shared" si="992"/>
        <v>3097</v>
      </c>
      <c r="FB52" s="455">
        <f t="shared" si="992"/>
        <v>3123</v>
      </c>
      <c r="FC52" s="460">
        <f t="shared" ref="FC52:FE52" si="1143">SUM(FC54:FC62)</f>
        <v>157</v>
      </c>
      <c r="FD52" s="469">
        <f t="shared" ref="FD52" si="1144">SUM(FD54:FD62)</f>
        <v>148</v>
      </c>
      <c r="FE52" s="455">
        <f t="shared" si="1143"/>
        <v>230</v>
      </c>
      <c r="FF52" s="455">
        <f t="shared" ref="FF52" si="1145">SUM(FF54:FF62)</f>
        <v>160</v>
      </c>
      <c r="FG52" s="455">
        <f t="shared" si="993"/>
        <v>387</v>
      </c>
      <c r="FH52" s="455">
        <f t="shared" si="994"/>
        <v>308</v>
      </c>
      <c r="FI52" s="460">
        <f t="shared" ref="FI52:FK52" si="1146">SUM(FI54:FI62)</f>
        <v>4025</v>
      </c>
      <c r="FJ52" s="469">
        <f t="shared" ref="FJ52" si="1147">SUM(FJ54:FJ62)</f>
        <v>3977</v>
      </c>
      <c r="FK52" s="455">
        <f t="shared" si="1146"/>
        <v>1627</v>
      </c>
      <c r="FL52" s="455">
        <f t="shared" ref="FL52" si="1148">SUM(FL54:FL62)</f>
        <v>1555</v>
      </c>
      <c r="FM52" s="455">
        <f t="shared" si="995"/>
        <v>5652</v>
      </c>
      <c r="FN52" s="455">
        <f t="shared" si="995"/>
        <v>5532</v>
      </c>
      <c r="FO52" s="460">
        <f t="shared" ref="FO52:FQ52" si="1149">SUM(FO54:FO62)</f>
        <v>52</v>
      </c>
      <c r="FP52" s="469">
        <f t="shared" ref="FP52" si="1150">SUM(FP54:FP62)</f>
        <v>42</v>
      </c>
      <c r="FQ52" s="455">
        <f t="shared" si="1149"/>
        <v>53</v>
      </c>
      <c r="FR52" s="455">
        <f t="shared" ref="FR52" si="1151">SUM(FR54:FR62)</f>
        <v>51</v>
      </c>
      <c r="FS52" s="455">
        <f t="shared" si="996"/>
        <v>105</v>
      </c>
      <c r="FT52" s="455">
        <f t="shared" si="996"/>
        <v>93</v>
      </c>
      <c r="FU52" s="460">
        <f t="shared" ref="FU52:FW52" si="1152">SUM(FU54:FU62)</f>
        <v>7186</v>
      </c>
      <c r="FV52" s="469">
        <f t="shared" ref="FV52" si="1153">SUM(FV54:FV62)</f>
        <v>6886</v>
      </c>
      <c r="FW52" s="455">
        <f t="shared" si="1152"/>
        <v>5372</v>
      </c>
      <c r="FX52" s="455">
        <f t="shared" ref="FX52" si="1154">SUM(FX54:FX62)</f>
        <v>5474</v>
      </c>
      <c r="FY52" s="455">
        <f t="shared" si="997"/>
        <v>12558</v>
      </c>
      <c r="FZ52" s="455">
        <f t="shared" si="997"/>
        <v>12360</v>
      </c>
      <c r="GA52" s="460">
        <f t="shared" ref="GA52:GC52" si="1155">SUM(GA54:GA62)</f>
        <v>1127</v>
      </c>
      <c r="GB52" s="469">
        <f t="shared" ref="GB52" si="1156">SUM(GB54:GB62)</f>
        <v>1053</v>
      </c>
      <c r="GC52" s="455">
        <f t="shared" si="1155"/>
        <v>194</v>
      </c>
      <c r="GD52" s="455">
        <f t="shared" ref="GD52" si="1157">SUM(GD54:GD62)</f>
        <v>146</v>
      </c>
      <c r="GE52" s="455">
        <f t="shared" si="998"/>
        <v>1321</v>
      </c>
      <c r="GF52" s="455">
        <f t="shared" si="998"/>
        <v>1199</v>
      </c>
      <c r="GG52" s="460">
        <f t="shared" ref="GG52:GI52" si="1158">SUM(GG54:GG62)</f>
        <v>269</v>
      </c>
      <c r="GH52" s="469">
        <f t="shared" ref="GH52" si="1159">SUM(GH54:GH62)</f>
        <v>276</v>
      </c>
      <c r="GI52" s="455">
        <f t="shared" si="1158"/>
        <v>46</v>
      </c>
      <c r="GJ52" s="455">
        <f t="shared" ref="GJ52" si="1160">SUM(GJ54:GJ62)</f>
        <v>58</v>
      </c>
      <c r="GK52" s="365">
        <f t="shared" si="999"/>
        <v>315</v>
      </c>
      <c r="GL52" s="365">
        <f t="shared" si="999"/>
        <v>334</v>
      </c>
      <c r="GM52" s="540">
        <f>SUM(GM54:GM62)</f>
        <v>3291</v>
      </c>
      <c r="GN52" s="541">
        <f t="shared" si="1120"/>
        <v>3360</v>
      </c>
      <c r="GO52" s="541">
        <f t="shared" si="1120"/>
        <v>3558</v>
      </c>
      <c r="GP52" s="541">
        <f t="shared" si="1120"/>
        <v>3530</v>
      </c>
      <c r="GQ52" s="541">
        <f t="shared" si="1120"/>
        <v>4115</v>
      </c>
      <c r="GR52" s="541">
        <f t="shared" si="1120"/>
        <v>4356</v>
      </c>
      <c r="GS52" s="541">
        <f t="shared" si="1120"/>
        <v>4894</v>
      </c>
      <c r="GT52" s="541">
        <f t="shared" si="1120"/>
        <v>4869</v>
      </c>
      <c r="GU52" s="541">
        <f t="shared" ref="GU52" si="1161">SUM(GU54:GU62)</f>
        <v>5073</v>
      </c>
      <c r="GV52" s="540">
        <f t="shared" si="1120"/>
        <v>335</v>
      </c>
      <c r="GW52" s="541">
        <f t="shared" si="1120"/>
        <v>156</v>
      </c>
      <c r="GX52" s="541">
        <f t="shared" si="1120"/>
        <v>166</v>
      </c>
      <c r="GY52" s="541">
        <f t="shared" si="1120"/>
        <v>173</v>
      </c>
      <c r="GZ52" s="541">
        <f t="shared" si="1120"/>
        <v>141</v>
      </c>
      <c r="HA52" s="541">
        <f t="shared" si="1120"/>
        <v>182</v>
      </c>
      <c r="HB52" s="541">
        <f t="shared" si="1120"/>
        <v>149</v>
      </c>
      <c r="HC52" s="541">
        <f t="shared" si="1120"/>
        <v>221</v>
      </c>
      <c r="HD52" s="541">
        <f t="shared" ref="HD52" si="1162">SUM(HD54:HD62)</f>
        <v>160</v>
      </c>
      <c r="HE52" s="540">
        <f t="shared" ref="HE52:HM52" si="1163">+GV52+GM52</f>
        <v>3626</v>
      </c>
      <c r="HF52" s="541">
        <f t="shared" si="1163"/>
        <v>3516</v>
      </c>
      <c r="HG52" s="541">
        <f t="shared" si="1163"/>
        <v>3724</v>
      </c>
      <c r="HH52" s="541">
        <f t="shared" si="1163"/>
        <v>3703</v>
      </c>
      <c r="HI52" s="541">
        <f t="shared" si="1163"/>
        <v>4256</v>
      </c>
      <c r="HJ52" s="541">
        <f t="shared" si="1163"/>
        <v>4538</v>
      </c>
      <c r="HK52" s="541">
        <f t="shared" si="1163"/>
        <v>5043</v>
      </c>
      <c r="HL52" s="541">
        <f t="shared" si="1163"/>
        <v>5090</v>
      </c>
      <c r="HM52" s="541">
        <f t="shared" si="1163"/>
        <v>5233</v>
      </c>
      <c r="HN52" s="540">
        <f t="shared" si="1009"/>
        <v>5558</v>
      </c>
      <c r="HO52" s="541">
        <f t="shared" si="1010"/>
        <v>6282</v>
      </c>
      <c r="HP52" s="541">
        <f t="shared" si="1011"/>
        <v>6966</v>
      </c>
      <c r="HQ52" s="541">
        <f t="shared" si="1012"/>
        <v>6421</v>
      </c>
      <c r="HR52" s="542">
        <f t="shared" si="1013"/>
        <v>7670</v>
      </c>
      <c r="HS52" s="542">
        <f t="shared" si="1014"/>
        <v>8145</v>
      </c>
      <c r="HT52" s="542">
        <f t="shared" si="1015"/>
        <v>10038</v>
      </c>
      <c r="HU52" s="542">
        <f t="shared" si="1016"/>
        <v>9351</v>
      </c>
      <c r="HV52" s="542">
        <f t="shared" si="1017"/>
        <v>9212</v>
      </c>
      <c r="HW52" s="540">
        <f t="shared" si="1018"/>
        <v>3846</v>
      </c>
      <c r="HX52" s="541">
        <f t="shared" si="1019"/>
        <v>3407</v>
      </c>
      <c r="HY52" s="541">
        <f t="shared" si="1020"/>
        <v>4568</v>
      </c>
      <c r="HZ52" s="541">
        <f t="shared" si="1021"/>
        <v>4320</v>
      </c>
      <c r="IA52" s="541">
        <f t="shared" si="1022"/>
        <v>5557</v>
      </c>
      <c r="IB52" s="541">
        <f t="shared" si="1023"/>
        <v>5560</v>
      </c>
      <c r="IC52" s="541">
        <f t="shared" si="1024"/>
        <v>6703</v>
      </c>
      <c r="ID52" s="541">
        <f t="shared" si="421"/>
        <v>6985</v>
      </c>
      <c r="IE52" s="541">
        <f t="shared" si="421"/>
        <v>6963</v>
      </c>
      <c r="IF52" s="540">
        <f t="shared" ref="IF52:IL52" si="1164">SUM(HW52,HN52)</f>
        <v>9404</v>
      </c>
      <c r="IG52" s="541">
        <f t="shared" si="1164"/>
        <v>9689</v>
      </c>
      <c r="IH52" s="541">
        <f t="shared" si="1164"/>
        <v>11534</v>
      </c>
      <c r="II52" s="541">
        <f t="shared" si="1164"/>
        <v>10741</v>
      </c>
      <c r="IJ52" s="541">
        <f t="shared" si="1164"/>
        <v>13227</v>
      </c>
      <c r="IK52" s="541">
        <f t="shared" si="1164"/>
        <v>13705</v>
      </c>
      <c r="IL52" s="541">
        <f t="shared" si="1164"/>
        <v>16741</v>
      </c>
      <c r="IM52" s="541">
        <f t="shared" si="760"/>
        <v>16336</v>
      </c>
      <c r="IN52" s="541">
        <f t="shared" si="760"/>
        <v>16175</v>
      </c>
      <c r="IO52" s="540">
        <f>SUM(IO54:IO62)</f>
        <v>3362</v>
      </c>
      <c r="IP52" s="541">
        <f t="shared" ref="IP52:JE52" si="1165">SUM(IP54:IP62)</f>
        <v>3948</v>
      </c>
      <c r="IQ52" s="541">
        <f t="shared" si="1165"/>
        <v>3950</v>
      </c>
      <c r="IR52" s="541">
        <f t="shared" si="1165"/>
        <v>4103</v>
      </c>
      <c r="IS52" s="541">
        <f t="shared" si="1165"/>
        <v>5397</v>
      </c>
      <c r="IT52" s="541">
        <f t="shared" si="1165"/>
        <v>5701</v>
      </c>
      <c r="IU52" s="541">
        <f t="shared" si="1165"/>
        <v>7414</v>
      </c>
      <c r="IV52" s="541">
        <f t="shared" si="1165"/>
        <v>6963</v>
      </c>
      <c r="IW52" s="541">
        <f t="shared" ref="IW52" si="1166">SUM(IW54:IW62)</f>
        <v>6994</v>
      </c>
      <c r="IX52" s="540">
        <f t="shared" si="1165"/>
        <v>2306</v>
      </c>
      <c r="IY52" s="541">
        <f t="shared" si="1165"/>
        <v>1855</v>
      </c>
      <c r="IZ52" s="541">
        <f t="shared" si="1165"/>
        <v>1980</v>
      </c>
      <c r="JA52" s="541">
        <f t="shared" si="1165"/>
        <v>2161</v>
      </c>
      <c r="JB52" s="541">
        <f t="shared" si="1165"/>
        <v>3511</v>
      </c>
      <c r="JC52" s="541">
        <f t="shared" si="1165"/>
        <v>3445</v>
      </c>
      <c r="JD52" s="541">
        <f t="shared" si="1165"/>
        <v>4383</v>
      </c>
      <c r="JE52" s="541">
        <f t="shared" si="1165"/>
        <v>4599</v>
      </c>
      <c r="JF52" s="541">
        <f t="shared" ref="JF52" si="1167">SUM(JF54:JF62)</f>
        <v>4802</v>
      </c>
      <c r="JG52" s="540">
        <f t="shared" si="1032"/>
        <v>5668</v>
      </c>
      <c r="JH52" s="541">
        <f t="shared" si="1033"/>
        <v>5803</v>
      </c>
      <c r="JI52" s="541">
        <f t="shared" si="1034"/>
        <v>5930</v>
      </c>
      <c r="JJ52" s="541">
        <f t="shared" si="1035"/>
        <v>6264</v>
      </c>
      <c r="JK52" s="541">
        <f t="shared" si="1036"/>
        <v>8908</v>
      </c>
      <c r="JL52" s="541">
        <f t="shared" si="1037"/>
        <v>9146</v>
      </c>
      <c r="JM52" s="541">
        <f t="shared" si="1038"/>
        <v>11797</v>
      </c>
      <c r="JN52" s="541">
        <f t="shared" si="1039"/>
        <v>11562</v>
      </c>
      <c r="JO52" s="541">
        <f t="shared" si="1039"/>
        <v>11796</v>
      </c>
      <c r="JP52" s="540">
        <f>SUM(JP54:JP62)</f>
        <v>2196</v>
      </c>
      <c r="JQ52" s="541">
        <f t="shared" ref="JQ52:KF52" si="1168">SUM(JQ54:JQ62)</f>
        <v>2334</v>
      </c>
      <c r="JR52" s="541">
        <f t="shared" si="1168"/>
        <v>3016</v>
      </c>
      <c r="JS52" s="541">
        <f t="shared" si="1168"/>
        <v>2318</v>
      </c>
      <c r="JT52" s="541">
        <f t="shared" si="1168"/>
        <v>2273</v>
      </c>
      <c r="JU52" s="541">
        <f t="shared" si="1168"/>
        <v>2444</v>
      </c>
      <c r="JV52" s="541">
        <f t="shared" si="1168"/>
        <v>2624</v>
      </c>
      <c r="JW52" s="541">
        <f t="shared" si="1168"/>
        <v>2388</v>
      </c>
      <c r="JX52" s="541">
        <f t="shared" ref="JX52" si="1169">SUM(JX54:JX62)</f>
        <v>2218</v>
      </c>
      <c r="JY52" s="540">
        <f t="shared" si="1168"/>
        <v>1540</v>
      </c>
      <c r="JZ52" s="541">
        <f t="shared" si="1168"/>
        <v>1552</v>
      </c>
      <c r="KA52" s="541">
        <f t="shared" si="1168"/>
        <v>2588</v>
      </c>
      <c r="KB52" s="541">
        <f t="shared" si="1168"/>
        <v>2159</v>
      </c>
      <c r="KC52" s="541">
        <f t="shared" si="1168"/>
        <v>2046</v>
      </c>
      <c r="KD52" s="541">
        <f t="shared" si="1168"/>
        <v>2115</v>
      </c>
      <c r="KE52" s="541">
        <f t="shared" si="1168"/>
        <v>2320</v>
      </c>
      <c r="KF52" s="541">
        <f t="shared" si="1168"/>
        <v>2386</v>
      </c>
      <c r="KG52" s="541">
        <f t="shared" ref="KG52" si="1170">SUM(KG54:KG62)</f>
        <v>2161</v>
      </c>
      <c r="KH52" s="540">
        <f t="shared" si="1040"/>
        <v>3736</v>
      </c>
      <c r="KI52" s="541">
        <f t="shared" si="1041"/>
        <v>3886</v>
      </c>
      <c r="KJ52" s="541">
        <f t="shared" si="1042"/>
        <v>5604</v>
      </c>
      <c r="KK52" s="541">
        <f t="shared" si="1043"/>
        <v>4477</v>
      </c>
      <c r="KL52" s="541">
        <f t="shared" si="1044"/>
        <v>4319</v>
      </c>
      <c r="KM52" s="541">
        <f t="shared" si="1045"/>
        <v>4559</v>
      </c>
      <c r="KN52" s="541">
        <f t="shared" si="1046"/>
        <v>4944</v>
      </c>
      <c r="KO52" s="541">
        <f t="shared" si="1047"/>
        <v>4774</v>
      </c>
      <c r="KP52" s="541">
        <f t="shared" si="1047"/>
        <v>4379</v>
      </c>
      <c r="KQ52" s="540">
        <f t="shared" si="1048"/>
        <v>10215</v>
      </c>
      <c r="KR52" s="541">
        <f t="shared" si="1049"/>
        <v>10877</v>
      </c>
      <c r="KS52" s="541">
        <f t="shared" si="1050"/>
        <v>11032</v>
      </c>
      <c r="KT52" s="541">
        <f t="shared" si="1051"/>
        <v>10581</v>
      </c>
      <c r="KU52" s="542">
        <f t="shared" si="1052"/>
        <v>10607</v>
      </c>
      <c r="KV52" s="542">
        <f t="shared" si="1053"/>
        <v>10654</v>
      </c>
      <c r="KW52" s="542">
        <f t="shared" si="1054"/>
        <v>12491</v>
      </c>
      <c r="KX52" s="542">
        <f t="shared" si="1055"/>
        <v>11242</v>
      </c>
      <c r="KY52" s="542">
        <f t="shared" si="1056"/>
        <v>10882</v>
      </c>
      <c r="KZ52" s="540">
        <f t="shared" si="1057"/>
        <v>3708</v>
      </c>
      <c r="LA52" s="541">
        <f t="shared" si="1058"/>
        <v>4736</v>
      </c>
      <c r="LB52" s="541">
        <f t="shared" si="1059"/>
        <v>6058</v>
      </c>
      <c r="LC52" s="541">
        <f t="shared" si="1060"/>
        <v>5538</v>
      </c>
      <c r="LD52" s="541">
        <f t="shared" si="1061"/>
        <v>6061</v>
      </c>
      <c r="LE52" s="541">
        <f t="shared" si="1062"/>
        <v>6328</v>
      </c>
      <c r="LF52" s="541">
        <f t="shared" si="1063"/>
        <v>7356</v>
      </c>
      <c r="LG52" s="541">
        <f t="shared" si="423"/>
        <v>6724</v>
      </c>
      <c r="LH52" s="541">
        <f t="shared" si="423"/>
        <v>6460</v>
      </c>
      <c r="LI52" s="540">
        <f t="shared" ref="LI52:LO52" si="1171">SUM(KZ52,KQ52)</f>
        <v>13923</v>
      </c>
      <c r="LJ52" s="541">
        <f t="shared" si="1171"/>
        <v>15613</v>
      </c>
      <c r="LK52" s="541">
        <f t="shared" si="1171"/>
        <v>17090</v>
      </c>
      <c r="LL52" s="541">
        <f t="shared" si="1171"/>
        <v>16119</v>
      </c>
      <c r="LM52" s="541">
        <f t="shared" si="1171"/>
        <v>16668</v>
      </c>
      <c r="LN52" s="541">
        <f t="shared" si="1171"/>
        <v>16982</v>
      </c>
      <c r="LO52" s="541">
        <f t="shared" si="1171"/>
        <v>19847</v>
      </c>
      <c r="LP52" s="541">
        <f>SUM(LG52,KX52)</f>
        <v>17966</v>
      </c>
      <c r="LQ52" s="541">
        <f>SUM(LH52,KY52)</f>
        <v>17342</v>
      </c>
      <c r="LR52" s="540">
        <f>SUM(LR54:LR62)</f>
        <v>5937</v>
      </c>
      <c r="LS52" s="541">
        <f t="shared" ref="LS52:MH52" si="1172">SUM(LS54:LS62)</f>
        <v>6410</v>
      </c>
      <c r="LT52" s="541">
        <f t="shared" si="1172"/>
        <v>6504</v>
      </c>
      <c r="LU52" s="541">
        <f t="shared" si="1172"/>
        <v>6204</v>
      </c>
      <c r="LV52" s="541">
        <f t="shared" si="1172"/>
        <v>6347</v>
      </c>
      <c r="LW52" s="541">
        <f t="shared" si="1172"/>
        <v>6316</v>
      </c>
      <c r="LX52" s="541">
        <f t="shared" si="1172"/>
        <v>7002</v>
      </c>
      <c r="LY52" s="541">
        <f t="shared" si="1172"/>
        <v>6503</v>
      </c>
      <c r="LZ52" s="541">
        <f t="shared" ref="LZ52" si="1173">SUM(LZ54:LZ62)</f>
        <v>6253</v>
      </c>
      <c r="MA52" s="540">
        <f t="shared" si="1172"/>
        <v>2944</v>
      </c>
      <c r="MB52" s="541">
        <f t="shared" si="1172"/>
        <v>3938</v>
      </c>
      <c r="MC52" s="541">
        <f t="shared" si="1172"/>
        <v>5041</v>
      </c>
      <c r="MD52" s="541">
        <f t="shared" si="1172"/>
        <v>4561</v>
      </c>
      <c r="ME52" s="541">
        <f t="shared" si="1172"/>
        <v>4824</v>
      </c>
      <c r="MF52" s="541">
        <f t="shared" si="1172"/>
        <v>5084</v>
      </c>
      <c r="MG52" s="541">
        <f t="shared" si="1172"/>
        <v>5628</v>
      </c>
      <c r="MH52" s="541">
        <f t="shared" si="1172"/>
        <v>5168</v>
      </c>
      <c r="MI52" s="541">
        <f t="shared" ref="MI52" si="1174">SUM(MI54:MI62)</f>
        <v>4837</v>
      </c>
      <c r="MJ52" s="540">
        <f t="shared" si="1073"/>
        <v>8881</v>
      </c>
      <c r="MK52" s="541">
        <f t="shared" si="1074"/>
        <v>10348</v>
      </c>
      <c r="ML52" s="541">
        <f t="shared" si="1075"/>
        <v>11545</v>
      </c>
      <c r="MM52" s="541">
        <f t="shared" si="1076"/>
        <v>10765</v>
      </c>
      <c r="MN52" s="541">
        <f t="shared" si="1077"/>
        <v>11171</v>
      </c>
      <c r="MO52" s="541">
        <f t="shared" si="1078"/>
        <v>11400</v>
      </c>
      <c r="MP52" s="541">
        <f t="shared" si="1079"/>
        <v>12630</v>
      </c>
      <c r="MQ52" s="541">
        <f t="shared" si="1080"/>
        <v>11671</v>
      </c>
      <c r="MR52" s="541">
        <f t="shared" si="1080"/>
        <v>11090</v>
      </c>
      <c r="MS52" s="540">
        <f>SUM(MS54:MS62)</f>
        <v>881</v>
      </c>
      <c r="MT52" s="541">
        <f t="shared" ref="MT52:NI52" si="1175">SUM(MT54:MT62)</f>
        <v>945</v>
      </c>
      <c r="MU52" s="541">
        <f t="shared" si="1175"/>
        <v>1008</v>
      </c>
      <c r="MV52" s="541">
        <f t="shared" si="1175"/>
        <v>953</v>
      </c>
      <c r="MW52" s="541">
        <f t="shared" si="1175"/>
        <v>805</v>
      </c>
      <c r="MX52" s="541">
        <f t="shared" si="1175"/>
        <v>744</v>
      </c>
      <c r="MY52" s="541">
        <f t="shared" si="1175"/>
        <v>938</v>
      </c>
      <c r="MZ52" s="541">
        <f t="shared" si="1175"/>
        <v>782</v>
      </c>
      <c r="NA52" s="541">
        <f t="shared" ref="NA52" si="1176">SUM(NA54:NA62)</f>
        <v>686</v>
      </c>
      <c r="NB52" s="540">
        <f t="shared" si="1175"/>
        <v>92</v>
      </c>
      <c r="NC52" s="541">
        <f t="shared" si="1175"/>
        <v>72</v>
      </c>
      <c r="ND52" s="541">
        <f t="shared" si="1175"/>
        <v>88</v>
      </c>
      <c r="NE52" s="541">
        <f t="shared" si="1175"/>
        <v>63</v>
      </c>
      <c r="NF52" s="541">
        <f t="shared" si="1175"/>
        <v>225</v>
      </c>
      <c r="NG52" s="541">
        <f t="shared" si="1175"/>
        <v>62</v>
      </c>
      <c r="NH52" s="541">
        <f t="shared" si="1175"/>
        <v>51</v>
      </c>
      <c r="NI52" s="541">
        <f t="shared" si="1175"/>
        <v>67</v>
      </c>
      <c r="NJ52" s="541">
        <f t="shared" ref="NJ52" si="1177">SUM(NJ54:NJ62)</f>
        <v>62</v>
      </c>
      <c r="NK52" s="540">
        <f t="shared" si="1081"/>
        <v>973</v>
      </c>
      <c r="NL52" s="541">
        <f t="shared" si="1082"/>
        <v>1017</v>
      </c>
      <c r="NM52" s="541">
        <f t="shared" si="1083"/>
        <v>1096</v>
      </c>
      <c r="NN52" s="541">
        <f t="shared" si="1084"/>
        <v>1016</v>
      </c>
      <c r="NO52" s="541">
        <f t="shared" si="1085"/>
        <v>1030</v>
      </c>
      <c r="NP52" s="541">
        <f t="shared" si="1086"/>
        <v>806</v>
      </c>
      <c r="NQ52" s="541">
        <f t="shared" si="1087"/>
        <v>989</v>
      </c>
      <c r="NR52" s="541">
        <f t="shared" si="1088"/>
        <v>849</v>
      </c>
      <c r="NS52" s="541">
        <f t="shared" si="1088"/>
        <v>748</v>
      </c>
      <c r="NT52" s="540">
        <f t="shared" ref="NT52:NY52" si="1178">SUM(NT54:NT62)</f>
        <v>3397</v>
      </c>
      <c r="NU52" s="541">
        <f t="shared" si="1178"/>
        <v>3522</v>
      </c>
      <c r="NV52" s="541">
        <f t="shared" si="1178"/>
        <v>3520</v>
      </c>
      <c r="NW52" s="541">
        <f t="shared" si="1178"/>
        <v>3424</v>
      </c>
      <c r="NX52" s="541">
        <f t="shared" si="1178"/>
        <v>3455</v>
      </c>
      <c r="NY52" s="541">
        <f t="shared" si="1178"/>
        <v>3594</v>
      </c>
      <c r="NZ52" s="541">
        <f t="shared" ref="NZ52:OJ52" si="1179">SUM(NZ54:NZ62)</f>
        <v>4551</v>
      </c>
      <c r="OA52" s="541">
        <f t="shared" si="1179"/>
        <v>3957</v>
      </c>
      <c r="OB52" s="541">
        <f t="shared" ref="OB52" si="1180">SUM(OB54:OB62)</f>
        <v>3943</v>
      </c>
      <c r="OC52" s="540">
        <f t="shared" si="1179"/>
        <v>672</v>
      </c>
      <c r="OD52" s="541">
        <f t="shared" si="1179"/>
        <v>726</v>
      </c>
      <c r="OE52" s="541">
        <f t="shared" si="1179"/>
        <v>929</v>
      </c>
      <c r="OF52" s="541">
        <f t="shared" si="1179"/>
        <v>914</v>
      </c>
      <c r="OG52" s="541">
        <f t="shared" si="1179"/>
        <v>1012</v>
      </c>
      <c r="OH52" s="541">
        <f t="shared" si="1179"/>
        <v>1182</v>
      </c>
      <c r="OI52" s="541">
        <f t="shared" si="1179"/>
        <v>1677</v>
      </c>
      <c r="OJ52" s="541">
        <f t="shared" si="1179"/>
        <v>1489</v>
      </c>
      <c r="OK52" s="541">
        <f t="shared" ref="OK52" si="1181">SUM(OK54:OK62)</f>
        <v>1561</v>
      </c>
      <c r="OL52" s="540">
        <f t="shared" si="1089"/>
        <v>4069</v>
      </c>
      <c r="OM52" s="541">
        <f t="shared" si="1090"/>
        <v>4248</v>
      </c>
      <c r="ON52" s="541">
        <f t="shared" si="1091"/>
        <v>4449</v>
      </c>
      <c r="OO52" s="541">
        <f t="shared" si="1092"/>
        <v>4338</v>
      </c>
      <c r="OP52" s="541">
        <f t="shared" si="1093"/>
        <v>4467</v>
      </c>
      <c r="OQ52" s="541">
        <f t="shared" si="1094"/>
        <v>4776</v>
      </c>
      <c r="OR52" s="541">
        <f t="shared" si="1095"/>
        <v>6228</v>
      </c>
      <c r="OS52" s="541">
        <f t="shared" si="1096"/>
        <v>5446</v>
      </c>
      <c r="OT52" s="541">
        <f t="shared" si="1096"/>
        <v>5504</v>
      </c>
      <c r="OU52" s="90"/>
    </row>
    <row r="53" spans="1:411" s="239" customFormat="1" x14ac:dyDescent="0.2">
      <c r="A53" s="339" t="s">
        <v>113</v>
      </c>
      <c r="B53" s="235">
        <f>(B52/B$4)*100</f>
        <v>14.436509413831772</v>
      </c>
      <c r="C53" s="235">
        <f t="shared" ref="C53:CL53" si="1182">(C52/C$4)*100</f>
        <v>14.438213021916763</v>
      </c>
      <c r="D53" s="235">
        <f t="shared" si="1182"/>
        <v>14.722731144292442</v>
      </c>
      <c r="E53" s="235">
        <f t="shared" si="1182"/>
        <v>13.529350722161052</v>
      </c>
      <c r="F53" s="235">
        <f t="shared" si="1182"/>
        <v>12.272670479786761</v>
      </c>
      <c r="G53" s="235">
        <f t="shared" si="1182"/>
        <v>12.33345124395708</v>
      </c>
      <c r="H53" s="235">
        <f t="shared" si="1182"/>
        <v>13.94695120171966</v>
      </c>
      <c r="I53" s="235">
        <f t="shared" si="1182"/>
        <v>12.469014706850139</v>
      </c>
      <c r="J53" s="235">
        <f t="shared" ref="J53:K53" si="1183">(J52/J$4)*100</f>
        <v>12.453483037239058</v>
      </c>
      <c r="K53" s="235">
        <f t="shared" si="1183"/>
        <v>14.907696920375207</v>
      </c>
      <c r="L53" s="235">
        <f t="shared" ref="L53" si="1184">(L52/L$4)*100</f>
        <v>14.747169488565696</v>
      </c>
      <c r="M53" s="236">
        <f t="shared" si="1182"/>
        <v>13.21234778139973</v>
      </c>
      <c r="N53" s="237">
        <f t="shared" si="1182"/>
        <v>15.316361816136634</v>
      </c>
      <c r="O53" s="237">
        <f t="shared" si="1182"/>
        <v>16.296116765564129</v>
      </c>
      <c r="P53" s="237">
        <f t="shared" si="1182"/>
        <v>14.869370931843411</v>
      </c>
      <c r="Q53" s="237">
        <f t="shared" si="1182"/>
        <v>13.965763470742628</v>
      </c>
      <c r="R53" s="237">
        <f t="shared" si="1182"/>
        <v>13.932602936968703</v>
      </c>
      <c r="S53" s="237">
        <f t="shared" si="1182"/>
        <v>15.88452010608991</v>
      </c>
      <c r="T53" s="237">
        <f t="shared" si="1182"/>
        <v>14.80700419568082</v>
      </c>
      <c r="U53" s="237">
        <f t="shared" ref="U53:V53" si="1185">(U52/U$4)*100</f>
        <v>14.751735991749742</v>
      </c>
      <c r="V53" s="237">
        <f t="shared" si="1185"/>
        <v>15.254807574898313</v>
      </c>
      <c r="W53" s="237">
        <f t="shared" ref="W53" si="1186">(W52/W$4)*100</f>
        <v>18.020094958403881</v>
      </c>
      <c r="X53" s="236">
        <f t="shared" si="1182"/>
        <v>13.856264716699066</v>
      </c>
      <c r="Y53" s="237">
        <f t="shared" si="1182"/>
        <v>14.875891523130269</v>
      </c>
      <c r="Z53" s="237">
        <f t="shared" si="1182"/>
        <v>15.51326710189786</v>
      </c>
      <c r="AA53" s="237">
        <f t="shared" si="1182"/>
        <v>14.214980174704792</v>
      </c>
      <c r="AB53" s="237">
        <f t="shared" si="1182"/>
        <v>13.151392932503539</v>
      </c>
      <c r="AC53" s="237">
        <f t="shared" si="1182"/>
        <v>13.169278170146528</v>
      </c>
      <c r="AD53" s="237">
        <f t="shared" si="1182"/>
        <v>14.950535281706651</v>
      </c>
      <c r="AE53" s="237">
        <f t="shared" si="1182"/>
        <v>13.712845948637325</v>
      </c>
      <c r="AF53" s="237">
        <f t="shared" ref="AF53:AG53" si="1187">(AF52/AF$4)*100</f>
        <v>13.687011892444009</v>
      </c>
      <c r="AG53" s="237">
        <f t="shared" si="1187"/>
        <v>15.10489488929346</v>
      </c>
      <c r="AH53" s="237">
        <f t="shared" ref="AH53" si="1188">(AH52/AH$4)*100</f>
        <v>16.474536109886337</v>
      </c>
      <c r="AI53" s="343">
        <f t="shared" si="1182"/>
        <v>14.055497913861235</v>
      </c>
      <c r="AJ53" s="344">
        <f t="shared" si="1182"/>
        <v>14.134864764727679</v>
      </c>
      <c r="AK53" s="344">
        <f t="shared" si="1182"/>
        <v>14.048420255909338</v>
      </c>
      <c r="AL53" s="344">
        <f t="shared" si="1182"/>
        <v>13.004606070358227</v>
      </c>
      <c r="AM53" s="344">
        <f t="shared" si="1182"/>
        <v>11.695373793849761</v>
      </c>
      <c r="AN53" s="345">
        <f t="shared" si="1182"/>
        <v>11.848779456831872</v>
      </c>
      <c r="AO53" s="345">
        <f t="shared" si="1182"/>
        <v>13.431755930334718</v>
      </c>
      <c r="AP53" s="345">
        <f t="shared" si="1182"/>
        <v>11.889231892717254</v>
      </c>
      <c r="AQ53" s="345">
        <f t="shared" ref="AQ53:AR53" si="1189">(AQ52/AQ$4)*100</f>
        <v>11.765004183676057</v>
      </c>
      <c r="AR53" s="345">
        <f t="shared" si="1189"/>
        <v>14.211633199850191</v>
      </c>
      <c r="AS53" s="345">
        <f t="shared" ref="AS53" si="1190">(AS52/AS$4)*100</f>
        <v>14.029470760685077</v>
      </c>
      <c r="AT53" s="343">
        <f t="shared" si="1182"/>
        <v>14.217462513047241</v>
      </c>
      <c r="AU53" s="345">
        <f t="shared" si="1182"/>
        <v>15.006652975575941</v>
      </c>
      <c r="AV53" s="345">
        <f t="shared" si="1182"/>
        <v>16.050727947554247</v>
      </c>
      <c r="AW53" s="345">
        <f t="shared" si="1182"/>
        <v>14.793467819404418</v>
      </c>
      <c r="AX53" s="344">
        <f t="shared" si="1182"/>
        <v>13.395742878322567</v>
      </c>
      <c r="AY53" s="345">
        <f t="shared" si="1182"/>
        <v>13.295010715644842</v>
      </c>
      <c r="AZ53" s="345">
        <f t="shared" si="1182"/>
        <v>15.246935618231582</v>
      </c>
      <c r="BA53" s="345">
        <f t="shared" si="1182"/>
        <v>14.256891386304668</v>
      </c>
      <c r="BB53" s="345">
        <f t="shared" ref="BB53:BC53" si="1191">(BB52/BB$4)*100</f>
        <v>14.288618828674259</v>
      </c>
      <c r="BC53" s="345">
        <f t="shared" si="1191"/>
        <v>14.256891386304668</v>
      </c>
      <c r="BD53" s="345">
        <f t="shared" ref="BD53" si="1192">(BD52/BD$4)*100</f>
        <v>17.977817213842059</v>
      </c>
      <c r="BE53" s="343">
        <f t="shared" si="1182"/>
        <v>13.009433922761589</v>
      </c>
      <c r="BF53" s="345">
        <f t="shared" si="1182"/>
        <v>14.904507960958831</v>
      </c>
      <c r="BG53" s="345">
        <f t="shared" si="1182"/>
        <v>15.240157690277265</v>
      </c>
      <c r="BH53" s="345">
        <f t="shared" si="1182"/>
        <v>14.167259348414804</v>
      </c>
      <c r="BI53" s="345">
        <f t="shared" si="1182"/>
        <v>12.84091922670787</v>
      </c>
      <c r="BJ53" s="345">
        <f t="shared" si="1182"/>
        <v>12.836769215958633</v>
      </c>
      <c r="BK53" s="345">
        <f t="shared" si="1182"/>
        <v>14.668831380385086</v>
      </c>
      <c r="BL53" s="345">
        <f t="shared" si="1182"/>
        <v>13.54280336780562</v>
      </c>
      <c r="BM53" s="345">
        <f t="shared" ref="BM53:BN53" si="1193">(BM52/BM$4)*100</f>
        <v>13.539654748586536</v>
      </c>
      <c r="BN53" s="345">
        <f t="shared" si="1193"/>
        <v>14.243811293378359</v>
      </c>
      <c r="BO53" s="345">
        <f t="shared" ref="BO53" si="1194">(BO52/BO$4)*100</f>
        <v>16.732854673015044</v>
      </c>
      <c r="BP53" s="346">
        <f t="shared" si="1182"/>
        <v>12.370042031830847</v>
      </c>
      <c r="BQ53" s="347">
        <f t="shared" si="1182"/>
        <v>15.316413630012615</v>
      </c>
      <c r="BR53" s="347">
        <f t="shared" si="1182"/>
        <v>15.886131098189196</v>
      </c>
      <c r="BS53" s="348">
        <f t="shared" si="1182"/>
        <v>14.766192454746092</v>
      </c>
      <c r="BT53" s="347">
        <f t="shared" si="1182"/>
        <v>13.377672048440187</v>
      </c>
      <c r="BU53" s="347">
        <f t="shared" si="1182"/>
        <v>13.285521721218036</v>
      </c>
      <c r="BV53" s="347">
        <f t="shared" si="1182"/>
        <v>15.238231166297961</v>
      </c>
      <c r="BW53" s="347">
        <f t="shared" si="1182"/>
        <v>14.256891386304668</v>
      </c>
      <c r="BX53" s="347">
        <f t="shared" ref="BX53:BY53" si="1195">(BX52/BX$4)*100</f>
        <v>14.288618828674259</v>
      </c>
      <c r="BY53" s="347">
        <f t="shared" si="1195"/>
        <v>14.255818536900005</v>
      </c>
      <c r="BZ53" s="347">
        <f t="shared" ref="BZ53" si="1196">(BZ52/BZ$4)*100</f>
        <v>17.976461402644876</v>
      </c>
      <c r="CA53" s="346">
        <f t="shared" si="1182"/>
        <v>88.008565101288767</v>
      </c>
      <c r="CB53" s="347">
        <f t="shared" si="1182"/>
        <v>108.35910979660301</v>
      </c>
      <c r="CC53" s="347">
        <f t="shared" si="1182"/>
        <v>113.08126329369199</v>
      </c>
      <c r="CD53" s="348">
        <f t="shared" si="1182"/>
        <v>113.54586501780395</v>
      </c>
      <c r="CE53" s="347">
        <f t="shared" si="1182"/>
        <v>114.38430514700688</v>
      </c>
      <c r="CF53" s="347">
        <f t="shared" si="1182"/>
        <v>112.12565622999888</v>
      </c>
      <c r="CG53" s="347">
        <f t="shared" si="1182"/>
        <v>113.44928574739393</v>
      </c>
      <c r="CH53" s="347">
        <f t="shared" si="1182"/>
        <v>119.91431839291253</v>
      </c>
      <c r="CI53" s="347">
        <f t="shared" ref="CI53:CJ53" si="1197">(CI52/CI$4)*100</f>
        <v>121.45018060001813</v>
      </c>
      <c r="CJ53" s="347">
        <f t="shared" si="1197"/>
        <v>100.31090963598947</v>
      </c>
      <c r="CK53" s="347">
        <f t="shared" ref="CK53" si="1198">(CK52/CK$4)*100</f>
        <v>128.13356761126363</v>
      </c>
      <c r="CL53" s="343" t="e">
        <f t="shared" si="1182"/>
        <v>#VALUE!</v>
      </c>
      <c r="CM53" s="344" t="e">
        <f t="shared" ref="CM53:IF53" si="1199">(CM52/CM$4)*100</f>
        <v>#VALUE!</v>
      </c>
      <c r="CN53" s="344" t="e">
        <f t="shared" si="1199"/>
        <v>#VALUE!</v>
      </c>
      <c r="CO53" s="344" t="e">
        <f t="shared" si="1199"/>
        <v>#VALUE!</v>
      </c>
      <c r="CP53" s="344" t="e">
        <f t="shared" si="1199"/>
        <v>#VALUE!</v>
      </c>
      <c r="CQ53" s="345" t="e">
        <f t="shared" si="1199"/>
        <v>#VALUE!</v>
      </c>
      <c r="CR53" s="345" t="e">
        <f t="shared" si="1199"/>
        <v>#VALUE!</v>
      </c>
      <c r="CS53" s="345" t="e">
        <f t="shared" si="1199"/>
        <v>#VALUE!</v>
      </c>
      <c r="CT53" s="345" t="e">
        <f t="shared" ref="CT53:CU53" si="1200">(CT52/CT$4)*100</f>
        <v>#VALUE!</v>
      </c>
      <c r="CU53" s="345" t="e">
        <f t="shared" si="1200"/>
        <v>#VALUE!</v>
      </c>
      <c r="CV53" s="345" t="e">
        <f t="shared" ref="CV53" si="1201">(CV52/CV$4)*100</f>
        <v>#VALUE!</v>
      </c>
      <c r="CW53" s="343">
        <f t="shared" si="1199"/>
        <v>5.204081632653061</v>
      </c>
      <c r="CX53" s="345">
        <f t="shared" si="1199"/>
        <v>35.967200894521056</v>
      </c>
      <c r="CY53" s="345">
        <f t="shared" si="1199"/>
        <v>7.3213760658629816</v>
      </c>
      <c r="CZ53" s="345">
        <f t="shared" si="1199"/>
        <v>13.314606741573035</v>
      </c>
      <c r="DA53" s="344">
        <f t="shared" si="1199"/>
        <v>6.1224489795918364</v>
      </c>
      <c r="DB53" s="345">
        <f t="shared" si="1199"/>
        <v>6.9518716577540109</v>
      </c>
      <c r="DC53" s="345">
        <f t="shared" si="1199"/>
        <v>0</v>
      </c>
      <c r="DD53" s="345" t="e">
        <f t="shared" si="1199"/>
        <v>#DIV/0!</v>
      </c>
      <c r="DE53" s="345" t="e">
        <f t="shared" ref="DE53:DF53" si="1202">(DE52/DE$4)*100</f>
        <v>#DIV/0!</v>
      </c>
      <c r="DF53" s="345">
        <f t="shared" si="1202"/>
        <v>0</v>
      </c>
      <c r="DG53" s="345">
        <f t="shared" ref="DG53" si="1203">(DG52/DG$4)*100</f>
        <v>0</v>
      </c>
      <c r="DH53" s="343">
        <f t="shared" si="1199"/>
        <v>5.204081632653061</v>
      </c>
      <c r="DI53" s="345">
        <f t="shared" si="1199"/>
        <v>35.967200894521056</v>
      </c>
      <c r="DJ53" s="345">
        <f t="shared" si="1199"/>
        <v>7.3213760658629816</v>
      </c>
      <c r="DK53" s="345">
        <f t="shared" si="1199"/>
        <v>13.314606741573035</v>
      </c>
      <c r="DL53" s="345">
        <f t="shared" si="1199"/>
        <v>6.1224489795918364</v>
      </c>
      <c r="DM53" s="345">
        <f t="shared" si="1199"/>
        <v>6.9518716577540109</v>
      </c>
      <c r="DN53" s="345">
        <f t="shared" si="1199"/>
        <v>0</v>
      </c>
      <c r="DO53" s="345" t="e">
        <f t="shared" si="1199"/>
        <v>#DIV/0!</v>
      </c>
      <c r="DP53" s="345" t="e">
        <f t="shared" ref="DP53:DQ53" si="1204">(DP52/DP$4)*100</f>
        <v>#DIV/0!</v>
      </c>
      <c r="DQ53" s="345">
        <f t="shared" si="1204"/>
        <v>0</v>
      </c>
      <c r="DR53" s="345">
        <f t="shared" ref="DR53" si="1205">(DR52/DR$4)*100</f>
        <v>0</v>
      </c>
      <c r="DS53" s="459">
        <f t="shared" ref="DS53:GK53" si="1206">(DS52/DS$4)*100</f>
        <v>16.38591117917305</v>
      </c>
      <c r="DT53" s="638">
        <f t="shared" ref="DT53" si="1207">(DT52/DT$4)*100</f>
        <v>16.073298429319372</v>
      </c>
      <c r="DU53" s="343">
        <f t="shared" si="1206"/>
        <v>19.396051103368176</v>
      </c>
      <c r="DV53" s="343">
        <f t="shared" ref="DV53" si="1208">(DV52/DV$4)*100</f>
        <v>19.616947185142195</v>
      </c>
      <c r="DW53" s="454">
        <f t="shared" si="1206"/>
        <v>17.304964539007091</v>
      </c>
      <c r="DX53" s="454">
        <f t="shared" ref="DX53" si="1209">(DX52/DX$4)*100</f>
        <v>17.174815082085512</v>
      </c>
      <c r="DY53" s="459">
        <f t="shared" si="1206"/>
        <v>15.884714812166548</v>
      </c>
      <c r="DZ53" s="638">
        <f t="shared" ref="DZ53" si="1210">(DZ52/DZ$4)*100</f>
        <v>16.397157276753525</v>
      </c>
      <c r="EA53" s="343">
        <f t="shared" si="1206"/>
        <v>22.101615811618284</v>
      </c>
      <c r="EB53" s="343">
        <f t="shared" ref="EB53" si="1211">(EB52/EB$4)*100</f>
        <v>20.044896342268586</v>
      </c>
      <c r="EC53" s="454">
        <f t="shared" si="1206"/>
        <v>19.668991046831955</v>
      </c>
      <c r="ED53" s="454">
        <f t="shared" ref="ED53" si="1212">(ED52/ED$4)*100</f>
        <v>18.619995976664654</v>
      </c>
      <c r="EE53" s="459">
        <f t="shared" si="1206"/>
        <v>16.771669897535311</v>
      </c>
      <c r="EF53" s="638">
        <f t="shared" ref="EF53" si="1213">(EF52/EF$4)*100</f>
        <v>16.259806727499242</v>
      </c>
      <c r="EG53" s="343">
        <f t="shared" si="1206"/>
        <v>13.071297989031077</v>
      </c>
      <c r="EH53" s="343">
        <f t="shared" ref="EH53" si="1214">(EH52/EH$4)*100</f>
        <v>9.1428571428571423</v>
      </c>
      <c r="EI53" s="454">
        <f t="shared" si="1206"/>
        <v>16.636648655860185</v>
      </c>
      <c r="EJ53" s="454">
        <f t="shared" ref="EJ53" si="1215">(EJ52/EJ$4)*100</f>
        <v>15.977881257275902</v>
      </c>
      <c r="EK53" s="459">
        <f t="shared" si="1206"/>
        <v>12.919602940062136</v>
      </c>
      <c r="EL53" s="638">
        <f t="shared" ref="EL53" si="1216">(EL52/EL$4)*100</f>
        <v>12.850432995743432</v>
      </c>
      <c r="EM53" s="343">
        <f t="shared" si="1206"/>
        <v>8.7386318703044683</v>
      </c>
      <c r="EN53" s="343">
        <f t="shared" ref="EN53" si="1217">(EN52/EN$4)*100</f>
        <v>8.5430076067875955</v>
      </c>
      <c r="EO53" s="454">
        <f t="shared" si="1206"/>
        <v>12.247233880198397</v>
      </c>
      <c r="EP53" s="454">
        <f t="shared" ref="EP53" si="1218">(EP52/EP$4)*100</f>
        <v>12.370394522334529</v>
      </c>
      <c r="EQ53" s="459">
        <f t="shared" si="1206"/>
        <v>17.119974625327096</v>
      </c>
      <c r="ER53" s="638">
        <f t="shared" ref="ER53" si="1219">(ER52/ER$4)*100</f>
        <v>16.488748944013519</v>
      </c>
      <c r="ES53" s="343">
        <f t="shared" si="1206"/>
        <v>25.128865979381445</v>
      </c>
      <c r="ET53" s="343">
        <f t="shared" ref="ET53" si="1220">(ET52/ET$4)*100</f>
        <v>22.650282298239787</v>
      </c>
      <c r="EU53" s="454">
        <f t="shared" si="1206"/>
        <v>18.701877187400573</v>
      </c>
      <c r="EV53" s="454">
        <f t="shared" ref="EV53" si="1221">(EV52/EV$4)*100</f>
        <v>17.645958083832337</v>
      </c>
      <c r="EW53" s="459">
        <f t="shared" si="1206"/>
        <v>12.538527116532231</v>
      </c>
      <c r="EX53" s="638">
        <f t="shared" ref="EX53" si="1222">(EX52/EX$4)*100</f>
        <v>12.440253197261336</v>
      </c>
      <c r="EY53" s="343">
        <f t="shared" si="1206"/>
        <v>16.104919815167165</v>
      </c>
      <c r="EZ53" s="343">
        <f t="shared" ref="EZ53" si="1223">(EZ52/EZ$4)*100</f>
        <v>16.540002763576066</v>
      </c>
      <c r="FA53" s="454">
        <f t="shared" si="1206"/>
        <v>13.699296678020081</v>
      </c>
      <c r="FB53" s="454">
        <f t="shared" ref="FB53" si="1224">(FB52/FB$4)*100</f>
        <v>13.746203618116995</v>
      </c>
      <c r="FC53" s="459">
        <f t="shared" si="1206"/>
        <v>19.551681195516814</v>
      </c>
      <c r="FD53" s="638">
        <f t="shared" ref="FD53" si="1225">(FD52/FD$4)*100</f>
        <v>18.159509202453989</v>
      </c>
      <c r="FE53" s="343">
        <f t="shared" si="1206"/>
        <v>28.014616321559071</v>
      </c>
      <c r="FF53" s="343">
        <f t="shared" ref="FF53" si="1226">(FF52/FF$4)*100</f>
        <v>23.289665211062591</v>
      </c>
      <c r="FG53" s="454">
        <f t="shared" si="1206"/>
        <v>23.830049261083744</v>
      </c>
      <c r="FH53" s="454">
        <f t="shared" ref="FH53" si="1227">(FH52/FH$4)*100</f>
        <v>20.505992010652463</v>
      </c>
      <c r="FI53" s="459">
        <f t="shared" si="1206"/>
        <v>17.227358329053246</v>
      </c>
      <c r="FJ53" s="638">
        <f t="shared" ref="FJ53" si="1228">(FJ52/FJ$4)*100</f>
        <v>17.169623969261323</v>
      </c>
      <c r="FK53" s="343">
        <f t="shared" si="1206"/>
        <v>16.099346922620224</v>
      </c>
      <c r="FL53" s="343">
        <f t="shared" ref="FL53" si="1229">(FL52/FL$4)*100</f>
        <v>15.043049240592049</v>
      </c>
      <c r="FM53" s="454">
        <f t="shared" si="1206"/>
        <v>16.886764266507321</v>
      </c>
      <c r="FN53" s="454">
        <f t="shared" ref="FN53" si="1230">(FN52/FN$4)*100</f>
        <v>16.513432835820897</v>
      </c>
      <c r="FO53" s="459">
        <f t="shared" si="1206"/>
        <v>5.1231527093596059</v>
      </c>
      <c r="FP53" s="638">
        <f t="shared" ref="FP53" si="1231">(FP52/FP$4)*100</f>
        <v>4.3933054393305433</v>
      </c>
      <c r="FQ53" s="343">
        <f t="shared" si="1206"/>
        <v>5.7173678532901828</v>
      </c>
      <c r="FR53" s="343">
        <f t="shared" ref="FR53" si="1232">(FR52/FR$4)*100</f>
        <v>6.6062176165803104</v>
      </c>
      <c r="FS53" s="454">
        <f t="shared" si="1206"/>
        <v>5.4067971163748716</v>
      </c>
      <c r="FT53" s="454">
        <f t="shared" ref="FT53" si="1233">(FT52/FT$4)*100</f>
        <v>5.3819444444444446</v>
      </c>
      <c r="FU53" s="459">
        <f t="shared" si="1206"/>
        <v>13.995793081956995</v>
      </c>
      <c r="FV53" s="638">
        <f t="shared" ref="FV53" si="1234">(FV52/FV$4)*100</f>
        <v>13.91111111111111</v>
      </c>
      <c r="FW53" s="343">
        <f t="shared" si="1206"/>
        <v>16.780158680577248</v>
      </c>
      <c r="FX53" s="343">
        <f t="shared" ref="FX53" si="1235">(FX52/FX$4)*100</f>
        <v>18.272247813605716</v>
      </c>
      <c r="FY53" s="454">
        <f t="shared" si="1206"/>
        <v>15.065140718347369</v>
      </c>
      <c r="FZ53" s="454">
        <f t="shared" ref="FZ53" si="1236">(FZ52/FZ$4)*100</f>
        <v>15.555387752019936</v>
      </c>
      <c r="GA53" s="459">
        <f t="shared" si="1206"/>
        <v>17.122455180796113</v>
      </c>
      <c r="GB53" s="638">
        <f t="shared" ref="GB53" si="1237">(GB52/GB$4)*100</f>
        <v>16.0959951085295</v>
      </c>
      <c r="GC53" s="343">
        <f t="shared" si="1206"/>
        <v>17.830882352941178</v>
      </c>
      <c r="GD53" s="343">
        <f t="shared" ref="GD53" si="1238">(GD52/GD$4)*100</f>
        <v>18.136645962732921</v>
      </c>
      <c r="GE53" s="454">
        <f t="shared" si="1206"/>
        <v>17.222946544980445</v>
      </c>
      <c r="GF53" s="454">
        <f t="shared" ref="GF53" si="1239">(GF52/GF$4)*100</f>
        <v>16.319586225670342</v>
      </c>
      <c r="GG53" s="459">
        <f t="shared" si="1206"/>
        <v>30.602957906712174</v>
      </c>
      <c r="GH53" s="638">
        <f t="shared" ref="GH53" si="1240">(GH52/GH$4)*100</f>
        <v>31.907514450867051</v>
      </c>
      <c r="GI53" s="343">
        <f t="shared" si="1206"/>
        <v>10.900473933649289</v>
      </c>
      <c r="GJ53" s="343">
        <f t="shared" ref="GJ53" si="1241">(GJ52/GJ$4)*100</f>
        <v>13.24200913242009</v>
      </c>
      <c r="GK53" s="343">
        <f t="shared" si="1206"/>
        <v>24.212144504227517</v>
      </c>
      <c r="GL53" s="343">
        <f t="shared" ref="GL53" si="1242">(GL52/GL$4)*100</f>
        <v>25.63315425940138</v>
      </c>
      <c r="GM53" s="530">
        <f t="shared" si="1199"/>
        <v>17.947319626983692</v>
      </c>
      <c r="GN53" s="531">
        <f t="shared" si="1199"/>
        <v>17.236072637734686</v>
      </c>
      <c r="GO53" s="531">
        <f t="shared" si="1199"/>
        <v>17.556787341480664</v>
      </c>
      <c r="GP53" s="531">
        <f t="shared" si="1199"/>
        <v>16.819669006702455</v>
      </c>
      <c r="GQ53" s="531">
        <f t="shared" si="1199"/>
        <v>16.821321996484485</v>
      </c>
      <c r="GR53" s="512">
        <f t="shared" si="1199"/>
        <v>17.138810198300284</v>
      </c>
      <c r="GS53" s="512">
        <f t="shared" si="1199"/>
        <v>18.330274542117682</v>
      </c>
      <c r="GT53" s="512">
        <f t="shared" si="1199"/>
        <v>17.384318766066841</v>
      </c>
      <c r="GU53" s="512">
        <f t="shared" ref="GU53" si="1243">(GU52/GU$4)*100</f>
        <v>18.740995234400977</v>
      </c>
      <c r="GV53" s="530">
        <f t="shared" si="1199"/>
        <v>33.567134268537075</v>
      </c>
      <c r="GW53" s="512">
        <f t="shared" si="1199"/>
        <v>11.403508771929824</v>
      </c>
      <c r="GX53" s="512">
        <f t="shared" si="1199"/>
        <v>12.388059701492537</v>
      </c>
      <c r="GY53" s="512">
        <f t="shared" si="1199"/>
        <v>10.028985507246377</v>
      </c>
      <c r="GZ53" s="531">
        <f t="shared" si="1199"/>
        <v>16.491228070175438</v>
      </c>
      <c r="HA53" s="512">
        <f t="shared" si="1199"/>
        <v>18.609406952965234</v>
      </c>
      <c r="HB53" s="512">
        <f t="shared" si="1199"/>
        <v>18.980891719745223</v>
      </c>
      <c r="HC53" s="512">
        <f t="shared" si="1199"/>
        <v>25.490196078431371</v>
      </c>
      <c r="HD53" s="512">
        <f t="shared" ref="HD53" si="1244">(HD52/HD$4)*100</f>
        <v>25.078369905956109</v>
      </c>
      <c r="HE53" s="530">
        <f t="shared" si="1199"/>
        <v>18.753555727954488</v>
      </c>
      <c r="HF53" s="512">
        <f t="shared" si="1199"/>
        <v>16.853609433419614</v>
      </c>
      <c r="HG53" s="512">
        <f t="shared" si="1199"/>
        <v>17.236218893191598</v>
      </c>
      <c r="HH53" s="512">
        <f t="shared" si="1199"/>
        <v>16.303917108179107</v>
      </c>
      <c r="HI53" s="512">
        <f t="shared" si="1199"/>
        <v>16.810174579350658</v>
      </c>
      <c r="HJ53" s="512">
        <f t="shared" si="1199"/>
        <v>17.193301507918466</v>
      </c>
      <c r="HK53" s="512">
        <f t="shared" si="1199"/>
        <v>18.348857517100857</v>
      </c>
      <c r="HL53" s="512">
        <f t="shared" si="1199"/>
        <v>17.627705627705627</v>
      </c>
      <c r="HM53" s="512">
        <f t="shared" ref="HM53" si="1245">(HM52/HM$4)*100</f>
        <v>18.88692388205147</v>
      </c>
      <c r="HN53" s="530">
        <f t="shared" si="1199"/>
        <v>13.471326772989482</v>
      </c>
      <c r="HO53" s="531">
        <f t="shared" si="1199"/>
        <v>13.570525906483914</v>
      </c>
      <c r="HP53" s="531">
        <f t="shared" si="1199"/>
        <v>14.422957472359105</v>
      </c>
      <c r="HQ53" s="531">
        <f t="shared" si="1199"/>
        <v>12.288054503004554</v>
      </c>
      <c r="HR53" s="532">
        <f t="shared" si="1199"/>
        <v>11.193975393686422</v>
      </c>
      <c r="HS53" s="532">
        <f t="shared" si="1199"/>
        <v>11.233708020136541</v>
      </c>
      <c r="HT53" s="532">
        <f t="shared" si="1199"/>
        <v>12.872696495210247</v>
      </c>
      <c r="HU53" s="532">
        <f t="shared" si="1199"/>
        <v>11.393515528858455</v>
      </c>
      <c r="HV53" s="532">
        <f t="shared" ref="HV53" si="1246">(HV52/HV$4)*100</f>
        <v>11.003607348479418</v>
      </c>
      <c r="HW53" s="530">
        <f t="shared" si="1199"/>
        <v>19.680687749462695</v>
      </c>
      <c r="HX53" s="512">
        <f t="shared" si="1199"/>
        <v>16.971780119056515</v>
      </c>
      <c r="HY53" s="512">
        <f t="shared" si="1199"/>
        <v>19.475453169521995</v>
      </c>
      <c r="HZ53" s="512">
        <f t="shared" si="1199"/>
        <v>17.588303416328891</v>
      </c>
      <c r="IA53" s="512">
        <f t="shared" si="1199"/>
        <v>18.307910255987874</v>
      </c>
      <c r="IB53" s="512">
        <f t="shared" si="1199"/>
        <v>18.670248488918737</v>
      </c>
      <c r="IC53" s="512">
        <f t="shared" si="1199"/>
        <v>20.296130321564828</v>
      </c>
      <c r="ID53" s="512">
        <f t="shared" si="1199"/>
        <v>19.507358896305192</v>
      </c>
      <c r="IE53" s="512">
        <f t="shared" ref="IE53" si="1247">(IE52/IE$4)*100</f>
        <v>19.242248383352678</v>
      </c>
      <c r="IF53" s="530">
        <f t="shared" si="1199"/>
        <v>15.467105263157896</v>
      </c>
      <c r="IG53" s="512">
        <f t="shared" ref="IG53:KZ53" si="1248">(IG52/IG$4)*100</f>
        <v>14.599343037097309</v>
      </c>
      <c r="IH53" s="512">
        <f t="shared" si="1248"/>
        <v>16.074551878082037</v>
      </c>
      <c r="II53" s="512">
        <f t="shared" si="1248"/>
        <v>13.982804458574771</v>
      </c>
      <c r="IJ53" s="512">
        <f t="shared" si="1248"/>
        <v>13.377902742940368</v>
      </c>
      <c r="IK53" s="512">
        <f t="shared" si="1248"/>
        <v>13.398836584054358</v>
      </c>
      <c r="IL53" s="512">
        <f t="shared" si="1248"/>
        <v>15.081302644025044</v>
      </c>
      <c r="IM53" s="512">
        <f t="shared" si="1248"/>
        <v>13.858160841533762</v>
      </c>
      <c r="IN53" s="512">
        <f t="shared" ref="IN53" si="1249">(IN52/IN$4)*100</f>
        <v>13.489958633573526</v>
      </c>
      <c r="IO53" s="530">
        <f t="shared" si="1248"/>
        <v>13.71349322891173</v>
      </c>
      <c r="IP53" s="531">
        <f t="shared" si="1248"/>
        <v>14.257339929941137</v>
      </c>
      <c r="IQ53" s="531">
        <f t="shared" si="1248"/>
        <v>14.119749776586238</v>
      </c>
      <c r="IR53" s="531">
        <f t="shared" si="1248"/>
        <v>13.661183991476328</v>
      </c>
      <c r="IS53" s="531">
        <f t="shared" si="1248"/>
        <v>13.533438651922063</v>
      </c>
      <c r="IT53" s="512">
        <f t="shared" si="1248"/>
        <v>12.744506292893391</v>
      </c>
      <c r="IU53" s="512">
        <f t="shared" si="1248"/>
        <v>15.12320496083551</v>
      </c>
      <c r="IV53" s="512">
        <f t="shared" si="1248"/>
        <v>13.266900388689887</v>
      </c>
      <c r="IW53" s="512">
        <f t="shared" ref="IW53" si="1250">(IW52/IW$4)*100</f>
        <v>12.863238431545648</v>
      </c>
      <c r="IX53" s="530">
        <f t="shared" si="1248"/>
        <v>29.189873417721518</v>
      </c>
      <c r="IY53" s="512">
        <f t="shared" si="1248"/>
        <v>23.324531623286809</v>
      </c>
      <c r="IZ53" s="512">
        <f t="shared" si="1248"/>
        <v>20.165670831070067</v>
      </c>
      <c r="JA53" s="512">
        <f t="shared" si="1248"/>
        <v>20.58465544066128</v>
      </c>
      <c r="JB53" s="531">
        <f t="shared" si="1248"/>
        <v>23.568503725582332</v>
      </c>
      <c r="JC53" s="512">
        <f t="shared" si="1248"/>
        <v>23.379708177807938</v>
      </c>
      <c r="JD53" s="512">
        <f t="shared" si="1248"/>
        <v>26.608790675084993</v>
      </c>
      <c r="JE53" s="512">
        <f t="shared" si="1248"/>
        <v>25.20138089758343</v>
      </c>
      <c r="JF53" s="512">
        <f t="shared" ref="JF53" si="1251">(JF52/JF$4)*100</f>
        <v>25.175631750026213</v>
      </c>
      <c r="JG53" s="530">
        <f t="shared" si="1248"/>
        <v>17.485192497532083</v>
      </c>
      <c r="JH53" s="512">
        <f t="shared" si="1248"/>
        <v>16.280439905734486</v>
      </c>
      <c r="JI53" s="512">
        <f t="shared" si="1248"/>
        <v>15.690459600814949</v>
      </c>
      <c r="JJ53" s="512">
        <f t="shared" si="1248"/>
        <v>15.454413373210269</v>
      </c>
      <c r="JK53" s="512">
        <f t="shared" si="1248"/>
        <v>16.262596757704102</v>
      </c>
      <c r="JL53" s="512">
        <f t="shared" si="1248"/>
        <v>15.379700006726308</v>
      </c>
      <c r="JM53" s="512">
        <f t="shared" si="1248"/>
        <v>18.01178697935752</v>
      </c>
      <c r="JN53" s="512">
        <f t="shared" si="1248"/>
        <v>16.345977125245643</v>
      </c>
      <c r="JO53" s="512">
        <f t="shared" ref="JO53" si="1252">(JO52/JO$4)*100</f>
        <v>16.060779348092478</v>
      </c>
      <c r="JP53" s="530">
        <f t="shared" si="1248"/>
        <v>13.116712459682237</v>
      </c>
      <c r="JQ53" s="531">
        <f t="shared" si="1248"/>
        <v>12.548049783607967</v>
      </c>
      <c r="JR53" s="531">
        <f t="shared" si="1248"/>
        <v>14.840328691630173</v>
      </c>
      <c r="JS53" s="531">
        <f t="shared" si="1248"/>
        <v>10.432043204320433</v>
      </c>
      <c r="JT53" s="531">
        <f t="shared" si="1248"/>
        <v>7.9364525139664801</v>
      </c>
      <c r="JU53" s="512">
        <f t="shared" si="1248"/>
        <v>8.8002304479331706</v>
      </c>
      <c r="JV53" s="512">
        <f t="shared" si="1248"/>
        <v>9.0623381108616812</v>
      </c>
      <c r="JW53" s="512">
        <f t="shared" si="1248"/>
        <v>8.0705667646760624</v>
      </c>
      <c r="JX53" s="512">
        <f t="shared" ref="JX53" si="1253">(JX52/JX$4)*100</f>
        <v>7.5580999114018947</v>
      </c>
      <c r="JY53" s="530">
        <f t="shared" si="1248"/>
        <v>13.22796770314379</v>
      </c>
      <c r="JZ53" s="512">
        <f t="shared" si="1248"/>
        <v>12.803695912222086</v>
      </c>
      <c r="KA53" s="512">
        <f t="shared" si="1248"/>
        <v>18.978476881897848</v>
      </c>
      <c r="KB53" s="512">
        <f t="shared" si="1248"/>
        <v>15.351615273399538</v>
      </c>
      <c r="KC53" s="531">
        <f t="shared" si="1248"/>
        <v>13.237577639751553</v>
      </c>
      <c r="KD53" s="512">
        <f t="shared" si="1248"/>
        <v>14.057826520438685</v>
      </c>
      <c r="KE53" s="512">
        <f t="shared" si="1248"/>
        <v>14.014739639966169</v>
      </c>
      <c r="KF53" s="512">
        <f t="shared" si="1248"/>
        <v>13.589247066864107</v>
      </c>
      <c r="KG53" s="512">
        <f t="shared" ref="KG53" si="1254">(KG52/KG$4)*100</f>
        <v>12.628564749883123</v>
      </c>
      <c r="KH53" s="530">
        <f t="shared" si="1248"/>
        <v>13.162344983089064</v>
      </c>
      <c r="KI53" s="512">
        <f t="shared" si="1248"/>
        <v>12.648916086192305</v>
      </c>
      <c r="KJ53" s="512">
        <f t="shared" si="1248"/>
        <v>16.502009746904399</v>
      </c>
      <c r="KK53" s="512">
        <f t="shared" si="1248"/>
        <v>12.338885265179005</v>
      </c>
      <c r="KL53" s="512">
        <f t="shared" si="1248"/>
        <v>9.7945391872278655</v>
      </c>
      <c r="KM53" s="512">
        <f t="shared" si="1248"/>
        <v>10.647639956092206</v>
      </c>
      <c r="KN53" s="512">
        <f t="shared" si="1248"/>
        <v>10.863785185347954</v>
      </c>
      <c r="KO53" s="512">
        <f t="shared" si="1248"/>
        <v>10.125776825672895</v>
      </c>
      <c r="KP53" s="512">
        <f t="shared" ref="KP53" si="1255">(KP52/KP$4)*100</f>
        <v>9.4257178526841443</v>
      </c>
      <c r="KQ53" s="530">
        <f t="shared" si="1248"/>
        <v>14.578694982017467</v>
      </c>
      <c r="KR53" s="531">
        <f t="shared" si="1248"/>
        <v>14.641467781232754</v>
      </c>
      <c r="KS53" s="531">
        <f t="shared" si="1248"/>
        <v>15.035810907504956</v>
      </c>
      <c r="KT53" s="531">
        <f t="shared" si="1248"/>
        <v>14.172057700807649</v>
      </c>
      <c r="KU53" s="532">
        <f t="shared" si="1248"/>
        <v>12.589014432206607</v>
      </c>
      <c r="KV53" s="532">
        <f t="shared" si="1248"/>
        <v>12.481548302443825</v>
      </c>
      <c r="KW53" s="532">
        <f t="shared" si="1248"/>
        <v>14.249860250750082</v>
      </c>
      <c r="KX53" s="532">
        <f t="shared" si="1248"/>
        <v>12.700241758738336</v>
      </c>
      <c r="KY53" s="532">
        <f t="shared" ref="KY53" si="1256">(KY52/KY$4)*100</f>
        <v>12.838603114676733</v>
      </c>
      <c r="KZ53" s="530">
        <f t="shared" si="1248"/>
        <v>12.476446837146703</v>
      </c>
      <c r="LA53" s="512">
        <f t="shared" ref="LA53:NT53" si="1257">(LA52/LA$4)*100</f>
        <v>14.464602040193025</v>
      </c>
      <c r="LB53" s="512">
        <f t="shared" si="1257"/>
        <v>16.4212010047527</v>
      </c>
      <c r="LC53" s="512">
        <f t="shared" si="1257"/>
        <v>13.902463515865577</v>
      </c>
      <c r="LD53" s="512">
        <f t="shared" si="1257"/>
        <v>14.087158628704241</v>
      </c>
      <c r="LE53" s="512">
        <f t="shared" si="1257"/>
        <v>14.296687903845285</v>
      </c>
      <c r="LF53" s="512">
        <f t="shared" si="1257"/>
        <v>16.21264215815922</v>
      </c>
      <c r="LG53" s="512">
        <f t="shared" si="1257"/>
        <v>14.295433285143295</v>
      </c>
      <c r="LH53" s="512">
        <f t="shared" ref="LH53" si="1258">(LH52/LH$4)*100</f>
        <v>13.906828554206493</v>
      </c>
      <c r="LI53" s="530">
        <f t="shared" si="1257"/>
        <v>13.952579468473164</v>
      </c>
      <c r="LJ53" s="512">
        <f t="shared" si="1257"/>
        <v>14.587362539824911</v>
      </c>
      <c r="LK53" s="512">
        <f t="shared" si="1257"/>
        <v>15.499329632076087</v>
      </c>
      <c r="LL53" s="512">
        <f t="shared" si="1257"/>
        <v>14.078262059408361</v>
      </c>
      <c r="LM53" s="512">
        <f t="shared" si="1257"/>
        <v>13.095434511042498</v>
      </c>
      <c r="LN53" s="512">
        <f t="shared" si="1257"/>
        <v>13.101373244869619</v>
      </c>
      <c r="LO53" s="512">
        <f t="shared" si="1257"/>
        <v>14.919303309804629</v>
      </c>
      <c r="LP53" s="512">
        <f>(LP52/LP$4)*100</f>
        <v>13.253758649689424</v>
      </c>
      <c r="LQ53" s="512">
        <f>(LQ52/LQ$4)*100</f>
        <v>13.216778953144528</v>
      </c>
      <c r="LR53" s="530">
        <f t="shared" si="1257"/>
        <v>13.657694962042788</v>
      </c>
      <c r="LS53" s="531">
        <f t="shared" si="1257"/>
        <v>13.744746547731365</v>
      </c>
      <c r="LT53" s="531">
        <f t="shared" si="1257"/>
        <v>14.045241051665498</v>
      </c>
      <c r="LU53" s="531">
        <f t="shared" si="1257"/>
        <v>13.233506111217764</v>
      </c>
      <c r="LV53" s="531">
        <f t="shared" si="1257"/>
        <v>11.829941101916051</v>
      </c>
      <c r="LW53" s="512">
        <f t="shared" si="1257"/>
        <v>11.694780306256597</v>
      </c>
      <c r="LX53" s="512">
        <f t="shared" si="1257"/>
        <v>12.82629004781008</v>
      </c>
      <c r="LY53" s="512">
        <f t="shared" si="1257"/>
        <v>11.731490835618414</v>
      </c>
      <c r="LZ53" s="512">
        <f t="shared" ref="LZ53" si="1259">(LZ52/LZ$4)*100</f>
        <v>11.90639399824822</v>
      </c>
      <c r="MA53" s="530">
        <f t="shared" si="1257"/>
        <v>13.336957506568814</v>
      </c>
      <c r="MB53" s="512">
        <f t="shared" si="1257"/>
        <v>16.224456163480554</v>
      </c>
      <c r="MC53" s="512">
        <f t="shared" si="1257"/>
        <v>17.780991516904461</v>
      </c>
      <c r="MD53" s="512">
        <f t="shared" si="1257"/>
        <v>15.455777702473739</v>
      </c>
      <c r="ME53" s="531">
        <f t="shared" si="1257"/>
        <v>14.63858712144201</v>
      </c>
      <c r="MF53" s="512">
        <f t="shared" si="1257"/>
        <v>14.970994434465091</v>
      </c>
      <c r="MG53" s="512">
        <f t="shared" si="1257"/>
        <v>16.415341986291381</v>
      </c>
      <c r="MH53" s="512">
        <f t="shared" si="1257"/>
        <v>14.568416304899362</v>
      </c>
      <c r="MI53" s="512">
        <f t="shared" ref="MI53" si="1260">(MI52/MI$4)*100</f>
        <v>13.702161411858022</v>
      </c>
      <c r="MJ53" s="530">
        <f t="shared" si="1257"/>
        <v>13.549676553155132</v>
      </c>
      <c r="MK53" s="512">
        <f t="shared" si="1257"/>
        <v>14.593557849607944</v>
      </c>
      <c r="ML53" s="512">
        <f t="shared" si="1257"/>
        <v>15.463848482413137</v>
      </c>
      <c r="MM53" s="512">
        <f t="shared" si="1257"/>
        <v>14.091974185440693</v>
      </c>
      <c r="MN53" s="512">
        <f t="shared" si="1257"/>
        <v>12.898644435720389</v>
      </c>
      <c r="MO53" s="512">
        <f t="shared" si="1257"/>
        <v>12.959552554396017</v>
      </c>
      <c r="MP53" s="512">
        <f t="shared" si="1257"/>
        <v>14.210810567532292</v>
      </c>
      <c r="MQ53" s="512">
        <f t="shared" si="1257"/>
        <v>12.838536510241349</v>
      </c>
      <c r="MR53" s="512">
        <f t="shared" ref="MR53" si="1261">(MR52/MR$4)*100</f>
        <v>12.628246734761269</v>
      </c>
      <c r="MS53" s="530">
        <f t="shared" si="1257"/>
        <v>17.093519596429957</v>
      </c>
      <c r="MT53" s="531">
        <f t="shared" si="1257"/>
        <v>17.565055762081787</v>
      </c>
      <c r="MU53" s="531">
        <f t="shared" si="1257"/>
        <v>19.138029238655783</v>
      </c>
      <c r="MV53" s="531">
        <f t="shared" si="1257"/>
        <v>18.25320819766328</v>
      </c>
      <c r="MW53" s="531">
        <f t="shared" si="1257"/>
        <v>15.843337925605198</v>
      </c>
      <c r="MX53" s="512">
        <f t="shared" si="1257"/>
        <v>14.502923976608187</v>
      </c>
      <c r="MY53" s="512">
        <f t="shared" si="1257"/>
        <v>16.974303293521533</v>
      </c>
      <c r="MZ53" s="512">
        <f t="shared" si="1257"/>
        <v>14.64968152866242</v>
      </c>
      <c r="NA53" s="512">
        <f t="shared" ref="NA53" si="1262">(NA52/NA$4)*100</f>
        <v>13.541255428345837</v>
      </c>
      <c r="NB53" s="530">
        <f t="shared" si="1257"/>
        <v>14.088820826952528</v>
      </c>
      <c r="NC53" s="512">
        <f t="shared" si="1257"/>
        <v>9.97229916897507</v>
      </c>
      <c r="ND53" s="512">
        <f t="shared" si="1257"/>
        <v>13.490035769034236</v>
      </c>
      <c r="NE53" s="512">
        <f t="shared" si="1257"/>
        <v>7.0972587307547883</v>
      </c>
      <c r="NF53" s="531">
        <f t="shared" si="1257"/>
        <v>20.107238605898122</v>
      </c>
      <c r="NG53" s="512">
        <f t="shared" si="1257"/>
        <v>9.4512195121951219</v>
      </c>
      <c r="NH53" s="512">
        <f t="shared" si="1257"/>
        <v>6.2423500611995104</v>
      </c>
      <c r="NI53" s="512">
        <f t="shared" si="1257"/>
        <v>8.6340206185567006</v>
      </c>
      <c r="NJ53" s="512">
        <f t="shared" ref="NJ53" si="1263">(NJ52/NJ$4)*100</f>
        <v>8.2119205298013238</v>
      </c>
      <c r="NK53" s="530">
        <f t="shared" si="1257"/>
        <v>16.755639745135181</v>
      </c>
      <c r="NL53" s="512">
        <f t="shared" si="1257"/>
        <v>16.666666666666664</v>
      </c>
      <c r="NM53" s="512">
        <f t="shared" si="1257"/>
        <v>18.515598603446335</v>
      </c>
      <c r="NN53" s="512">
        <f t="shared" si="1257"/>
        <v>16.63210738840991</v>
      </c>
      <c r="NO53" s="512">
        <f t="shared" si="1257"/>
        <v>16.612903225806452</v>
      </c>
      <c r="NP53" s="512">
        <f t="shared" si="1257"/>
        <v>13.930176287590736</v>
      </c>
      <c r="NQ53" s="512">
        <f t="shared" si="1257"/>
        <v>15.591991171370015</v>
      </c>
      <c r="NR53" s="512">
        <f t="shared" si="1257"/>
        <v>13.886162904808636</v>
      </c>
      <c r="NS53" s="512">
        <f t="shared" ref="NS53" si="1264">(NS52/NS$4)*100</f>
        <v>12.850025768768253</v>
      </c>
      <c r="NT53" s="530">
        <f t="shared" si="1257"/>
        <v>15.841260958776349</v>
      </c>
      <c r="NU53" s="531">
        <f t="shared" ref="NU53:OS53" si="1265">(NU52/NU$4)*100</f>
        <v>15.812867597539624</v>
      </c>
      <c r="NV53" s="531">
        <f t="shared" si="1265"/>
        <v>16.149011331834657</v>
      </c>
      <c r="NW53" s="531">
        <f t="shared" si="1265"/>
        <v>15.17797774724057</v>
      </c>
      <c r="NX53" s="531">
        <f t="shared" si="1265"/>
        <v>13.536809936136034</v>
      </c>
      <c r="NY53" s="512">
        <f t="shared" si="1265"/>
        <v>13.706571068990502</v>
      </c>
      <c r="NZ53" s="512">
        <f t="shared" si="1265"/>
        <v>16.525054466230937</v>
      </c>
      <c r="OA53" s="512">
        <f t="shared" si="1265"/>
        <v>14.260487242323771</v>
      </c>
      <c r="OB53" s="512">
        <f t="shared" ref="OB53" si="1266">(OB52/OB$4)*100</f>
        <v>14.509125699146304</v>
      </c>
      <c r="OC53" s="530">
        <f t="shared" si="1265"/>
        <v>9.6096096096096097</v>
      </c>
      <c r="OD53" s="512">
        <f t="shared" si="1265"/>
        <v>9.3701600413009807</v>
      </c>
      <c r="OE53" s="512">
        <f t="shared" si="1265"/>
        <v>11.776636876465743</v>
      </c>
      <c r="OF53" s="512">
        <f t="shared" si="1265"/>
        <v>9.6852813394087107</v>
      </c>
      <c r="OG53" s="531">
        <f t="shared" si="1265"/>
        <v>11.3047363717605</v>
      </c>
      <c r="OH53" s="512">
        <f t="shared" si="1265"/>
        <v>12.252513734839846</v>
      </c>
      <c r="OI53" s="512">
        <f t="shared" si="1265"/>
        <v>16.329113924050635</v>
      </c>
      <c r="OJ53" s="512">
        <f t="shared" si="1265"/>
        <v>13.804932319673652</v>
      </c>
      <c r="OK53" s="512">
        <f t="shared" ref="OK53" si="1267">(OK52/OK$4)*100</f>
        <v>15.015390534821085</v>
      </c>
      <c r="OL53" s="530">
        <f t="shared" si="1265"/>
        <v>14.308823012272743</v>
      </c>
      <c r="OM53" s="512">
        <f t="shared" si="1265"/>
        <v>14.150094933546518</v>
      </c>
      <c r="ON53" s="512">
        <f t="shared" si="1265"/>
        <v>14.987114921426286</v>
      </c>
      <c r="OO53" s="512">
        <f t="shared" si="1265"/>
        <v>13.557944743092886</v>
      </c>
      <c r="OP53" s="512">
        <f t="shared" si="1265"/>
        <v>12.957215373459027</v>
      </c>
      <c r="OQ53" s="512">
        <f t="shared" si="1265"/>
        <v>13.315490130478421</v>
      </c>
      <c r="OR53" s="512">
        <f t="shared" si="1265"/>
        <v>16.471832848452792</v>
      </c>
      <c r="OS53" s="512">
        <f t="shared" si="1265"/>
        <v>14.132973477967509</v>
      </c>
      <c r="OT53" s="512">
        <f t="shared" ref="OT53" si="1268">(OT52/OT$4)*100</f>
        <v>14.649206856169489</v>
      </c>
      <c r="OU53" s="238"/>
    </row>
    <row r="54" spans="1:411" s="12" customFormat="1" x14ac:dyDescent="0.2">
      <c r="A54" s="11" t="s">
        <v>42</v>
      </c>
      <c r="B54" s="34">
        <f t="shared" ref="B54:B63" si="1269">SUM(AI54,CL54,GM54,HN54,KQ54)</f>
        <v>1636</v>
      </c>
      <c r="C54" s="34">
        <f t="shared" ref="C54:C63" si="1270">SUM(AJ54,CM54,GN54,HO54,KR54)</f>
        <v>1726</v>
      </c>
      <c r="D54" s="34">
        <f t="shared" ref="D54:D63" si="1271">SUM(AK54,CN54,GO54,HP54,KS54)</f>
        <v>1752</v>
      </c>
      <c r="E54" s="34">
        <f t="shared" ref="E54:E63" si="1272">SUM(AL54,CO54,GP54,HQ54,KT54)</f>
        <v>1632</v>
      </c>
      <c r="F54" s="34">
        <f t="shared" ref="F54:F63" si="1273">SUM(AM54,CP54,GQ54,HR54,KU54)</f>
        <v>1909</v>
      </c>
      <c r="G54" s="34">
        <f t="shared" ref="G54:G63" si="1274">SUM(AN54,CQ54,GR54,HS54,KV54)</f>
        <v>2033</v>
      </c>
      <c r="H54" s="34">
        <f t="shared" ref="H54:H63" si="1275">SUM(AO54,CR54,GS54,HT54,KW54)</f>
        <v>2135</v>
      </c>
      <c r="I54" s="34">
        <f t="shared" ref="I54:I63" si="1276">SUM(AP54,CS54,GT54,HU54,KX54)</f>
        <v>1995</v>
      </c>
      <c r="J54" s="34">
        <f t="shared" ref="J54:J63" si="1277">SUM(AQ54,CT54,GU54,HV54,KY54)</f>
        <v>2146</v>
      </c>
      <c r="K54" s="34">
        <f t="shared" ref="K54:K63" si="1278">SUM(AR54,CU54,DS54,DY54,EE54,EK54,EQ54,EW54,FC54,FI54,FO54,FU54,GA54,GG54)</f>
        <v>2164</v>
      </c>
      <c r="L54" s="34">
        <f t="shared" ref="L54:L63" si="1279">SUM(AS54,CV54,DT54,DZ54,EF54,EL54,ER54,EX54,FD54,FJ54,FP54,FV54,GB54,GH54)</f>
        <v>2134</v>
      </c>
      <c r="M54" s="35">
        <f t="shared" ref="M54:M63" si="1280">SUM(AT54,CW54,GV54,HW54,KZ54)</f>
        <v>1237</v>
      </c>
      <c r="N54" s="29">
        <f t="shared" ref="N54:N63" si="1281">SUM(AU54,CX54,GW54,HX54,LA54)</f>
        <v>2864</v>
      </c>
      <c r="O54" s="29">
        <f t="shared" ref="O54:O63" si="1282">SUM(AV54,CY54,GX54,HY54,LB54)</f>
        <v>2327</v>
      </c>
      <c r="P54" s="29">
        <f t="shared" ref="P54:P63" si="1283">SUM(AW54,CZ54,GY54,HZ54,LC54)</f>
        <v>2234</v>
      </c>
      <c r="Q54" s="29">
        <f t="shared" ref="Q54:Q63" si="1284">SUM(AX54,DA54,GZ54,IA54,LD54)</f>
        <v>2903</v>
      </c>
      <c r="R54" s="29">
        <f t="shared" ref="R54:R63" si="1285">SUM(AY54,DB54,HA54,IB54,LE54)</f>
        <v>2706</v>
      </c>
      <c r="S54" s="29">
        <f t="shared" ref="S54:S63" si="1286">SUM(AZ54,DC54,HB54,IC54,LF54)</f>
        <v>2618</v>
      </c>
      <c r="T54" s="29">
        <f t="shared" ref="T54:T63" si="1287">SUM(BA54,DD54,HC54,ID54,LG54)</f>
        <v>2728</v>
      </c>
      <c r="U54" s="29">
        <f t="shared" ref="U54:U63" si="1288">SUM(BB54,DE54,HD54,IE54,LH54)</f>
        <v>3171</v>
      </c>
      <c r="V54" s="29">
        <f t="shared" ref="V54:V63" si="1289">SUM(BC54,DF54,DU54,EA54,EG54,EM54,ES54,EY54,FE54,FK54,FQ54,FW54,GC54,GI54)</f>
        <v>2881</v>
      </c>
      <c r="W54" s="29">
        <f t="shared" ref="W54:W63" si="1290">SUM(BD54,DG54,DV54,EB54,EH54,EN54,ET54,EZ54,FF54,FL54,FR54,FX54,GD54,GJ54)</f>
        <v>3098</v>
      </c>
      <c r="X54" s="35">
        <f t="shared" ref="X54:X63" si="1291">SUM(BE54,HE54,IF54,LI54)</f>
        <v>2873</v>
      </c>
      <c r="Y54" s="29">
        <f t="shared" ref="Y54:Y63" si="1292">SUM(BF54,HF54,IG54,LJ54)</f>
        <v>4590</v>
      </c>
      <c r="Z54" s="29">
        <f t="shared" ref="Z54:Z63" si="1293">SUM(BG54,HG54,IH54,LK54)</f>
        <v>4079</v>
      </c>
      <c r="AA54" s="29">
        <f t="shared" ref="AA54:AA63" si="1294">SUM(BH54,HH54,II54,LL54)</f>
        <v>3866</v>
      </c>
      <c r="AB54" s="29">
        <f t="shared" ref="AB54:AB63" si="1295">SUM(BI54,HI54,IJ54,LM54)</f>
        <v>4812</v>
      </c>
      <c r="AC54" s="29">
        <f t="shared" ref="AC54:AC63" si="1296">SUM(BJ54,HJ54,IK54,LN54)</f>
        <v>4739</v>
      </c>
      <c r="AD54" s="29">
        <f t="shared" ref="AD54:AD63" si="1297">SUM(BK54,HK54,IL54,LO54)</f>
        <v>4753</v>
      </c>
      <c r="AE54" s="29">
        <f t="shared" ref="AE54:AE63" si="1298">SUM(BL54,HL54,IM54,LP54)</f>
        <v>4723</v>
      </c>
      <c r="AF54" s="29">
        <f t="shared" ref="AF54:AF63" si="1299">SUM(BM54,HM54,IN54,LQ54)</f>
        <v>5317</v>
      </c>
      <c r="AG54" s="29">
        <f t="shared" ref="AG54:AG63" si="1300">SUM(BN54,DW54,EC54,EI54,EO54,EU54,FA54,FG54,FM54,FS54,FY54,GE54,GK54)</f>
        <v>5045</v>
      </c>
      <c r="AH54" s="29">
        <f t="shared" ref="AH54:AH63" si="1301">SUM(BO54,DX54,ED54,EJ54,EP54,EV54,FB54,FH54,FN54,FT54,FZ54,GF54,GL54)</f>
        <v>5232</v>
      </c>
      <c r="AI54" s="42">
        <v>714</v>
      </c>
      <c r="AJ54" s="31">
        <v>719</v>
      </c>
      <c r="AK54" s="31">
        <v>728</v>
      </c>
      <c r="AL54" s="31">
        <v>628</v>
      </c>
      <c r="AM54" s="32">
        <v>657</v>
      </c>
      <c r="AN54" s="32">
        <v>766</v>
      </c>
      <c r="AO54" s="32">
        <v>808</v>
      </c>
      <c r="AP54" s="32">
        <v>792</v>
      </c>
      <c r="AQ54" s="32">
        <v>803</v>
      </c>
      <c r="AR54" s="32">
        <v>810</v>
      </c>
      <c r="AS54" s="32">
        <v>786</v>
      </c>
      <c r="AT54" s="42">
        <v>962</v>
      </c>
      <c r="AU54" s="32">
        <v>2328</v>
      </c>
      <c r="AV54" s="32">
        <v>1693</v>
      </c>
      <c r="AW54" s="32">
        <v>1685</v>
      </c>
      <c r="AX54" s="32">
        <v>2101</v>
      </c>
      <c r="AY54" s="32">
        <v>2294</v>
      </c>
      <c r="AZ54" s="32">
        <v>2408</v>
      </c>
      <c r="BA54" s="32">
        <v>2634</v>
      </c>
      <c r="BB54" s="32">
        <v>2947</v>
      </c>
      <c r="BC54" s="32">
        <v>2634</v>
      </c>
      <c r="BD54" s="32">
        <v>2909</v>
      </c>
      <c r="BE54" s="33">
        <f t="shared" ref="BE54:BE63" si="1302">SUM(BP54,AI54)</f>
        <v>1693</v>
      </c>
      <c r="BF54" s="30">
        <f t="shared" ref="BF54:BF63" si="1303">SUM(BQ54,AJ54)</f>
        <v>3183</v>
      </c>
      <c r="BG54" s="30">
        <f t="shared" ref="BG54:BG63" si="1304">SUM(BR54,AK54)</f>
        <v>2478</v>
      </c>
      <c r="BH54" s="30">
        <f t="shared" ref="BH54:BH63" si="1305">SUM(BS54,AL54)</f>
        <v>2313</v>
      </c>
      <c r="BI54" s="30">
        <f t="shared" ref="BI54:BI63" si="1306">SUM(BT54,AM54)</f>
        <v>2760</v>
      </c>
      <c r="BJ54" s="30">
        <f t="shared" ref="BJ54:BJ63" si="1307">SUM(BU54,AN54)</f>
        <v>3060</v>
      </c>
      <c r="BK54" s="30">
        <f t="shared" ref="BK54:BK63" si="1308">SUM(BV54,AO54)</f>
        <v>3216</v>
      </c>
      <c r="BL54" s="30">
        <f t="shared" ref="BL54:BL63" si="1309">SUM(BW54,AP54)</f>
        <v>3426</v>
      </c>
      <c r="BM54" s="30">
        <f t="shared" ref="BM54:BM63" si="1310">SUM(BX54,AQ54)</f>
        <v>3750</v>
      </c>
      <c r="BN54" s="30">
        <f t="shared" ref="BN54:BO63" si="1311">SUM(BY54,AR54)</f>
        <v>3444</v>
      </c>
      <c r="BO54" s="30">
        <f t="shared" si="1311"/>
        <v>3695</v>
      </c>
      <c r="BP54" s="117">
        <f t="shared" ref="BP54:BP63" si="1312">+AT54+CW54</f>
        <v>979</v>
      </c>
      <c r="BQ54" s="118">
        <f t="shared" ref="BQ54:BQ63" si="1313">+AU54+CX54</f>
        <v>2464</v>
      </c>
      <c r="BR54" s="118">
        <f t="shared" ref="BR54:BR63" si="1314">+AV54+CY54</f>
        <v>1750</v>
      </c>
      <c r="BS54" s="118">
        <f t="shared" ref="BS54:BS63" si="1315">+AW54+CZ54</f>
        <v>1685</v>
      </c>
      <c r="BT54" s="118">
        <f t="shared" ref="BT54:BT63" si="1316">+AX54+DA54</f>
        <v>2103</v>
      </c>
      <c r="BU54" s="118">
        <f t="shared" ref="BU54:BU63" si="1317">+AY54+DB54</f>
        <v>2294</v>
      </c>
      <c r="BV54" s="118">
        <f t="shared" ref="BV54:BV63" si="1318">+AZ54+DC54</f>
        <v>2408</v>
      </c>
      <c r="BW54" s="118">
        <f t="shared" ref="BW54:BW63" si="1319">+BA54+DD54</f>
        <v>2634</v>
      </c>
      <c r="BX54" s="118">
        <f t="shared" ref="BX54:BX63" si="1320">+BB54+DE54</f>
        <v>2947</v>
      </c>
      <c r="BY54" s="118">
        <f t="shared" ref="BY54:BY63" si="1321">+BC54+DF54</f>
        <v>2634</v>
      </c>
      <c r="BZ54" s="118">
        <f t="shared" ref="BZ54:BZ63" si="1322">+BD54+DG54</f>
        <v>2909</v>
      </c>
      <c r="CA54" s="119">
        <f t="shared" ref="CA54:CA63" si="1323">+BP54/AI54</f>
        <v>1.3711484593837535</v>
      </c>
      <c r="CB54" s="120">
        <f t="shared" ref="CB54:CB63" si="1324">+BQ54/AJ54</f>
        <v>3.4269819193324063</v>
      </c>
      <c r="CC54" s="120">
        <f t="shared" ref="CC54:CC63" si="1325">+BR54/AK54</f>
        <v>2.4038461538461537</v>
      </c>
      <c r="CD54" s="120">
        <f t="shared" ref="CD54:CD63" si="1326">+BS54/AL54</f>
        <v>2.6831210191082802</v>
      </c>
      <c r="CE54" s="120">
        <f t="shared" ref="CE54:CE63" si="1327">+BT54/AM54</f>
        <v>3.2009132420091326</v>
      </c>
      <c r="CF54" s="120">
        <f t="shared" ref="CF54:CF63" si="1328">+BU54/AN54</f>
        <v>2.9947780678851177</v>
      </c>
      <c r="CG54" s="120">
        <f t="shared" ref="CG54:CG63" si="1329">+BV54/AO54</f>
        <v>2.9801980198019802</v>
      </c>
      <c r="CH54" s="120">
        <f t="shared" ref="CH54:CH63" si="1330">+BW54/AP54</f>
        <v>3.3257575757575757</v>
      </c>
      <c r="CI54" s="120">
        <f t="shared" ref="CI54:CI63" si="1331">+BX54/AQ54</f>
        <v>3.6699875466998755</v>
      </c>
      <c r="CJ54" s="120">
        <f t="shared" ref="CJ54:CK63" si="1332">+BY54/AR54</f>
        <v>3.251851851851852</v>
      </c>
      <c r="CK54" s="120">
        <f t="shared" si="1332"/>
        <v>3.7010178117048347</v>
      </c>
      <c r="CL54" s="70" t="s">
        <v>36</v>
      </c>
      <c r="CM54" s="39" t="s">
        <v>36</v>
      </c>
      <c r="CN54" s="39" t="s">
        <v>36</v>
      </c>
      <c r="CO54" s="39" t="s">
        <v>36</v>
      </c>
      <c r="CP54" s="14" t="s">
        <v>36</v>
      </c>
      <c r="CQ54" s="14" t="s">
        <v>36</v>
      </c>
      <c r="CR54" s="14" t="s">
        <v>36</v>
      </c>
      <c r="CS54" s="14" t="s">
        <v>36</v>
      </c>
      <c r="CT54" s="14" t="s">
        <v>36</v>
      </c>
      <c r="CU54" s="14" t="s">
        <v>36</v>
      </c>
      <c r="CV54" s="14" t="s">
        <v>36</v>
      </c>
      <c r="CW54" s="42">
        <v>17</v>
      </c>
      <c r="CX54" s="32">
        <v>136</v>
      </c>
      <c r="CY54" s="32">
        <v>57</v>
      </c>
      <c r="CZ54" s="32"/>
      <c r="DA54" s="32">
        <v>2</v>
      </c>
      <c r="DB54" s="32">
        <v>0</v>
      </c>
      <c r="DC54" s="32"/>
      <c r="DD54" s="32"/>
      <c r="DE54" s="30"/>
      <c r="DF54" s="444"/>
      <c r="DG54" s="444"/>
      <c r="DH54" s="33">
        <f t="shared" ref="DH54:DH63" si="1333">SUM(CW54,CL54)</f>
        <v>17</v>
      </c>
      <c r="DI54" s="30">
        <f t="shared" ref="DI54:DI63" si="1334">SUM(CX54,CM54)</f>
        <v>136</v>
      </c>
      <c r="DJ54" s="30">
        <f t="shared" ref="DJ54:DJ63" si="1335">SUM(CY54,CN54)</f>
        <v>57</v>
      </c>
      <c r="DK54" s="30">
        <f t="shared" ref="DK54:DK63" si="1336">SUM(CZ54,CO54)</f>
        <v>0</v>
      </c>
      <c r="DL54" s="30">
        <f t="shared" ref="DL54:DL63" si="1337">SUM(DA54,CP54)</f>
        <v>2</v>
      </c>
      <c r="DM54" s="30">
        <f t="shared" ref="DM54:DM63" si="1338">SUM(DB54,CQ54)</f>
        <v>0</v>
      </c>
      <c r="DN54" s="30">
        <f t="shared" ref="DN54:DN63" si="1339">SUM(DC54,CR54)</f>
        <v>0</v>
      </c>
      <c r="DO54" s="30">
        <f t="shared" ref="DO54:DO63" si="1340">SUM(DD54,CS54)</f>
        <v>0</v>
      </c>
      <c r="DP54" s="30">
        <f t="shared" ref="DP54:DP63" si="1341">SUM(DE54,CT54)</f>
        <v>0</v>
      </c>
      <c r="DQ54" s="30">
        <f t="shared" ref="DQ54:DR63" si="1342">SUM(DF54,CU54)</f>
        <v>0</v>
      </c>
      <c r="DR54" s="30">
        <f t="shared" si="1342"/>
        <v>0</v>
      </c>
      <c r="DS54" s="461">
        <v>55</v>
      </c>
      <c r="DT54" s="444">
        <v>54</v>
      </c>
      <c r="DU54" s="462">
        <v>3</v>
      </c>
      <c r="DV54" s="462">
        <v>2</v>
      </c>
      <c r="DW54" s="468">
        <f t="shared" ref="DW54:DX63" si="1343">SUM(DU54,DS54)</f>
        <v>58</v>
      </c>
      <c r="DX54" s="468">
        <f t="shared" si="1343"/>
        <v>56</v>
      </c>
      <c r="DY54" s="461">
        <v>252</v>
      </c>
      <c r="DZ54" s="444">
        <v>340</v>
      </c>
      <c r="EA54" s="462">
        <v>182</v>
      </c>
      <c r="EB54" s="462">
        <v>124</v>
      </c>
      <c r="EC54" s="468">
        <f t="shared" ref="EC54:ED63" si="1344">SUM(EA54,DY54)</f>
        <v>434</v>
      </c>
      <c r="ED54" s="468">
        <f t="shared" si="1344"/>
        <v>464</v>
      </c>
      <c r="EE54" s="461">
        <v>247</v>
      </c>
      <c r="EF54" s="444">
        <v>162</v>
      </c>
      <c r="EG54" s="462">
        <v>4</v>
      </c>
      <c r="EH54" s="462">
        <v>4</v>
      </c>
      <c r="EI54" s="468">
        <f t="shared" ref="EI54:EJ63" si="1345">SUM(EG54,EE54)</f>
        <v>251</v>
      </c>
      <c r="EJ54" s="468">
        <f t="shared" si="1345"/>
        <v>166</v>
      </c>
      <c r="EK54" s="461">
        <v>110</v>
      </c>
      <c r="EL54" s="444">
        <v>118</v>
      </c>
      <c r="EM54" s="462">
        <v>7</v>
      </c>
      <c r="EN54" s="462">
        <v>6</v>
      </c>
      <c r="EO54" s="468">
        <f t="shared" ref="EO54:EP63" si="1346">SUM(EM54,EK54)</f>
        <v>117</v>
      </c>
      <c r="EP54" s="468">
        <f t="shared" si="1346"/>
        <v>124</v>
      </c>
      <c r="EQ54" s="461">
        <v>96</v>
      </c>
      <c r="ER54" s="444">
        <v>101</v>
      </c>
      <c r="ES54" s="462">
        <v>3</v>
      </c>
      <c r="ET54" s="462">
        <v>4</v>
      </c>
      <c r="EU54" s="468">
        <f t="shared" ref="EU54:EV63" si="1347">SUM(ES54,EQ54)</f>
        <v>99</v>
      </c>
      <c r="EV54" s="468">
        <f t="shared" si="1347"/>
        <v>105</v>
      </c>
      <c r="EW54" s="461">
        <v>91</v>
      </c>
      <c r="EX54" s="444">
        <v>107</v>
      </c>
      <c r="EY54" s="462">
        <v>11</v>
      </c>
      <c r="EZ54" s="462">
        <v>15</v>
      </c>
      <c r="FA54" s="468">
        <f t="shared" ref="FA54:FB63" si="1348">SUM(EY54,EW54)</f>
        <v>102</v>
      </c>
      <c r="FB54" s="468">
        <f t="shared" si="1348"/>
        <v>122</v>
      </c>
      <c r="FC54" s="461">
        <v>7</v>
      </c>
      <c r="FD54" s="444">
        <v>2</v>
      </c>
      <c r="FE54" s="462"/>
      <c r="FF54" s="462"/>
      <c r="FG54" s="468">
        <f t="shared" ref="FG54:FG63" si="1349">SUM(FE54,FC54)</f>
        <v>7</v>
      </c>
      <c r="FH54" s="468">
        <f t="shared" ref="FH54:FH63" si="1350">SUM(FF54,FD54)</f>
        <v>2</v>
      </c>
      <c r="FI54" s="461">
        <v>196</v>
      </c>
      <c r="FJ54" s="444">
        <v>161</v>
      </c>
      <c r="FK54" s="462">
        <v>8</v>
      </c>
      <c r="FL54" s="462">
        <v>7</v>
      </c>
      <c r="FM54" s="468">
        <f t="shared" ref="FM54:FN63" si="1351">SUM(FK54,FI54)</f>
        <v>204</v>
      </c>
      <c r="FN54" s="468">
        <f t="shared" si="1351"/>
        <v>168</v>
      </c>
      <c r="FO54" s="461">
        <v>1</v>
      </c>
      <c r="FP54" s="444">
        <v>2</v>
      </c>
      <c r="FQ54" s="462"/>
      <c r="FR54" s="462"/>
      <c r="FS54" s="468">
        <f t="shared" ref="FS54:FT63" si="1352">SUM(FQ54,FO54)</f>
        <v>1</v>
      </c>
      <c r="FT54" s="468">
        <f t="shared" si="1352"/>
        <v>2</v>
      </c>
      <c r="FU54" s="461">
        <v>269</v>
      </c>
      <c r="FV54" s="444">
        <v>266</v>
      </c>
      <c r="FW54" s="462">
        <v>29</v>
      </c>
      <c r="FX54" s="462">
        <v>27</v>
      </c>
      <c r="FY54" s="468">
        <f t="shared" ref="FY54:FZ63" si="1353">SUM(FW54,FU54)</f>
        <v>298</v>
      </c>
      <c r="FZ54" s="468">
        <f t="shared" si="1353"/>
        <v>293</v>
      </c>
      <c r="GA54" s="461">
        <v>23</v>
      </c>
      <c r="GB54" s="444">
        <v>29</v>
      </c>
      <c r="GC54" s="462"/>
      <c r="GD54" s="462"/>
      <c r="GE54" s="468">
        <f t="shared" ref="GE54:GF63" si="1354">SUM(GC54,GA54)</f>
        <v>23</v>
      </c>
      <c r="GF54" s="468">
        <f t="shared" si="1354"/>
        <v>29</v>
      </c>
      <c r="GG54" s="461">
        <v>7</v>
      </c>
      <c r="GH54" s="444">
        <v>6</v>
      </c>
      <c r="GI54" s="462"/>
      <c r="GJ54" s="462"/>
      <c r="GK54" s="327">
        <f t="shared" ref="GK54:GL63" si="1355">SUM(GI54,GG54)</f>
        <v>7</v>
      </c>
      <c r="GL54" s="327">
        <f t="shared" si="1355"/>
        <v>6</v>
      </c>
      <c r="GM54" s="533">
        <v>190</v>
      </c>
      <c r="GN54" s="519">
        <v>145</v>
      </c>
      <c r="GO54" s="519">
        <v>133</v>
      </c>
      <c r="GP54" s="519">
        <v>112</v>
      </c>
      <c r="GQ54" s="504">
        <v>131</v>
      </c>
      <c r="GR54" s="504">
        <v>142</v>
      </c>
      <c r="GS54" s="504">
        <v>187</v>
      </c>
      <c r="GT54" s="504">
        <v>133</v>
      </c>
      <c r="GU54" s="504">
        <v>158</v>
      </c>
      <c r="GV54" s="533">
        <v>1</v>
      </c>
      <c r="GW54" s="504">
        <v>2</v>
      </c>
      <c r="GX54" s="504">
        <v>3</v>
      </c>
      <c r="GY54" s="504"/>
      <c r="GZ54" s="504">
        <v>3</v>
      </c>
      <c r="HA54" s="504">
        <v>0</v>
      </c>
      <c r="HB54" s="504"/>
      <c r="HC54" s="504"/>
      <c r="HD54" s="504">
        <v>3</v>
      </c>
      <c r="HE54" s="534">
        <f t="shared" ref="HE54:HE63" si="1356">SUM(GV54,GM54)</f>
        <v>191</v>
      </c>
      <c r="HF54" s="522">
        <f t="shared" ref="HF54:HF63" si="1357">SUM(GW54,GN54)</f>
        <v>147</v>
      </c>
      <c r="HG54" s="522">
        <f t="shared" ref="HG54:HG63" si="1358">SUM(GX54,GO54)</f>
        <v>136</v>
      </c>
      <c r="HH54" s="522">
        <f t="shared" ref="HH54:HH63" si="1359">SUM(GY54,GP54)</f>
        <v>112</v>
      </c>
      <c r="HI54" s="522">
        <f t="shared" ref="HI54:HI63" si="1360">SUM(GZ54,GQ54)</f>
        <v>134</v>
      </c>
      <c r="HJ54" s="522">
        <f t="shared" ref="HJ54:HJ63" si="1361">SUM(HA54,GR54)</f>
        <v>142</v>
      </c>
      <c r="HK54" s="522">
        <f t="shared" ref="HK54:HK63" si="1362">SUM(HB54,GS54)</f>
        <v>187</v>
      </c>
      <c r="HL54" s="522">
        <f t="shared" ref="HL54:HL63" si="1363">SUM(HC54,GT54)</f>
        <v>133</v>
      </c>
      <c r="HM54" s="522">
        <f t="shared" ref="HM54:HM63" si="1364">SUM(HD54,GU54)</f>
        <v>161</v>
      </c>
      <c r="HN54" s="534">
        <f t="shared" ref="HN54:HN63" si="1365">+IO54+JP54</f>
        <v>377</v>
      </c>
      <c r="HO54" s="523">
        <f t="shared" ref="HO54:HO63" si="1366">+IP54+JQ54</f>
        <v>445</v>
      </c>
      <c r="HP54" s="523">
        <f t="shared" ref="HP54:HP63" si="1367">+IQ54+JR54</f>
        <v>487</v>
      </c>
      <c r="HQ54" s="523">
        <f t="shared" ref="HQ54:HQ63" si="1368">+IR54+JS54</f>
        <v>639</v>
      </c>
      <c r="HR54" s="535">
        <f t="shared" ref="HR54:HR63" si="1369">+IS54+JT54</f>
        <v>673</v>
      </c>
      <c r="HS54" s="535">
        <f t="shared" ref="HS54:HS63" si="1370">+IT54+JU54</f>
        <v>660</v>
      </c>
      <c r="HT54" s="535">
        <f t="shared" ref="HT54:HT63" si="1371">+IU54+JV54</f>
        <v>648</v>
      </c>
      <c r="HU54" s="535">
        <f t="shared" ref="HU54:HU63" si="1372">+IV54+JW54</f>
        <v>595</v>
      </c>
      <c r="HV54" s="535">
        <f t="shared" ref="HV54:HV63" si="1373">+IW54+JX54</f>
        <v>730</v>
      </c>
      <c r="HW54" s="534">
        <f t="shared" ref="HW54:HW63" si="1374">+IX54+JY54</f>
        <v>182</v>
      </c>
      <c r="HX54" s="522">
        <f t="shared" ref="HX54:HX63" si="1375">+IY54+JZ54</f>
        <v>322</v>
      </c>
      <c r="HY54" s="522">
        <f t="shared" ref="HY54:HY63" si="1376">+IZ54+KA54</f>
        <v>520</v>
      </c>
      <c r="HZ54" s="522">
        <f t="shared" ref="HZ54:HZ63" si="1377">+JA54+KB54</f>
        <v>544</v>
      </c>
      <c r="IA54" s="522">
        <f t="shared" ref="IA54:IA63" si="1378">+JB54+KC54</f>
        <v>742</v>
      </c>
      <c r="IB54" s="522">
        <f t="shared" ref="IB54:IB63" si="1379">+JC54+KD54</f>
        <v>377</v>
      </c>
      <c r="IC54" s="522">
        <f t="shared" ref="IC54:IC63" si="1380">+JD54+KE54</f>
        <v>160</v>
      </c>
      <c r="ID54" s="522">
        <f t="shared" si="421"/>
        <v>58</v>
      </c>
      <c r="IE54" s="522">
        <f t="shared" si="421"/>
        <v>190</v>
      </c>
      <c r="IF54" s="534">
        <f t="shared" ref="IF54:IF63" si="1381">SUM(HW54,HN54)</f>
        <v>559</v>
      </c>
      <c r="IG54" s="522">
        <f t="shared" ref="IG54:IG63" si="1382">SUM(HX54,HO54)</f>
        <v>767</v>
      </c>
      <c r="IH54" s="522">
        <f t="shared" ref="IH54:IH63" si="1383">SUM(HY54,HP54)</f>
        <v>1007</v>
      </c>
      <c r="II54" s="522">
        <f t="shared" ref="II54:II63" si="1384">SUM(HZ54,HQ54)</f>
        <v>1183</v>
      </c>
      <c r="IJ54" s="522">
        <f t="shared" ref="IJ54:IJ63" si="1385">SUM(IA54,HR54)</f>
        <v>1415</v>
      </c>
      <c r="IK54" s="522">
        <f t="shared" ref="IK54:IK63" si="1386">SUM(IB54,HS54)</f>
        <v>1037</v>
      </c>
      <c r="IL54" s="522">
        <f t="shared" ref="IL54:IL63" si="1387">SUM(IC54,HT54)</f>
        <v>808</v>
      </c>
      <c r="IM54" s="522">
        <f t="shared" si="760"/>
        <v>653</v>
      </c>
      <c r="IN54" s="522">
        <f t="shared" si="760"/>
        <v>920</v>
      </c>
      <c r="IO54" s="533">
        <v>307</v>
      </c>
      <c r="IP54" s="519">
        <v>360</v>
      </c>
      <c r="IQ54" s="519">
        <v>387</v>
      </c>
      <c r="IR54" s="519">
        <v>444</v>
      </c>
      <c r="IS54" s="504">
        <v>602</v>
      </c>
      <c r="IT54" s="504">
        <v>608</v>
      </c>
      <c r="IU54" s="504">
        <v>612</v>
      </c>
      <c r="IV54" s="504">
        <v>565</v>
      </c>
      <c r="IW54" s="504">
        <v>696</v>
      </c>
      <c r="IX54" s="533">
        <v>135</v>
      </c>
      <c r="IY54" s="504">
        <v>247</v>
      </c>
      <c r="IZ54" s="504">
        <v>349</v>
      </c>
      <c r="JA54" s="504">
        <v>510</v>
      </c>
      <c r="JB54" s="504">
        <v>695</v>
      </c>
      <c r="JC54" s="504">
        <v>377</v>
      </c>
      <c r="JD54" s="504">
        <v>159</v>
      </c>
      <c r="JE54" s="504">
        <v>57</v>
      </c>
      <c r="JF54" s="504">
        <v>189</v>
      </c>
      <c r="JG54" s="534">
        <f t="shared" ref="JG54:JG63" si="1388">SUM(IX54,IO54)</f>
        <v>442</v>
      </c>
      <c r="JH54" s="522">
        <f t="shared" ref="JH54:JH63" si="1389">SUM(IY54,IP54)</f>
        <v>607</v>
      </c>
      <c r="JI54" s="522">
        <f t="shared" ref="JI54:JI63" si="1390">SUM(IZ54,IQ54)</f>
        <v>736</v>
      </c>
      <c r="JJ54" s="522">
        <f t="shared" ref="JJ54:JJ63" si="1391">SUM(JA54,IR54)</f>
        <v>954</v>
      </c>
      <c r="JK54" s="522">
        <f t="shared" ref="JK54:JK63" si="1392">SUM(JB54,IS54)</f>
        <v>1297</v>
      </c>
      <c r="JL54" s="522">
        <f t="shared" ref="JL54:JL63" si="1393">SUM(JC54,IT54)</f>
        <v>985</v>
      </c>
      <c r="JM54" s="522">
        <f t="shared" ref="JM54:JM63" si="1394">SUM(JD54,IU54)</f>
        <v>771</v>
      </c>
      <c r="JN54" s="522">
        <f t="shared" ref="JN54:JO63" si="1395">SUM(JE54,IV54)</f>
        <v>622</v>
      </c>
      <c r="JO54" s="522">
        <f t="shared" si="1395"/>
        <v>885</v>
      </c>
      <c r="JP54" s="533">
        <v>70</v>
      </c>
      <c r="JQ54" s="519">
        <v>85</v>
      </c>
      <c r="JR54" s="519">
        <v>100</v>
      </c>
      <c r="JS54" s="519">
        <v>195</v>
      </c>
      <c r="JT54" s="504">
        <v>71</v>
      </c>
      <c r="JU54" s="504">
        <v>52</v>
      </c>
      <c r="JV54" s="504">
        <v>36</v>
      </c>
      <c r="JW54" s="504">
        <v>30</v>
      </c>
      <c r="JX54" s="504">
        <v>34</v>
      </c>
      <c r="JY54" s="533">
        <v>47</v>
      </c>
      <c r="JZ54" s="504">
        <v>75</v>
      </c>
      <c r="KA54" s="504">
        <v>171</v>
      </c>
      <c r="KB54" s="504">
        <v>34</v>
      </c>
      <c r="KC54" s="504">
        <v>47</v>
      </c>
      <c r="KD54" s="504">
        <v>0</v>
      </c>
      <c r="KE54" s="504">
        <v>1</v>
      </c>
      <c r="KF54" s="504">
        <v>1</v>
      </c>
      <c r="KG54" s="504">
        <v>1</v>
      </c>
      <c r="KH54" s="534">
        <f t="shared" ref="KH54:KP57" si="1396">SUM(JY54,JP54)</f>
        <v>117</v>
      </c>
      <c r="KI54" s="522">
        <f t="shared" si="1396"/>
        <v>160</v>
      </c>
      <c r="KJ54" s="522">
        <f t="shared" si="1396"/>
        <v>271</v>
      </c>
      <c r="KK54" s="522">
        <f t="shared" si="1396"/>
        <v>229</v>
      </c>
      <c r="KL54" s="522">
        <f t="shared" si="1396"/>
        <v>118</v>
      </c>
      <c r="KM54" s="522">
        <f t="shared" si="1396"/>
        <v>52</v>
      </c>
      <c r="KN54" s="522">
        <f t="shared" si="1396"/>
        <v>37</v>
      </c>
      <c r="KO54" s="522">
        <f t="shared" si="1396"/>
        <v>31</v>
      </c>
      <c r="KP54" s="522">
        <f t="shared" si="1396"/>
        <v>35</v>
      </c>
      <c r="KQ54" s="534">
        <f t="shared" ref="KQ54:KQ63" si="1397">+LR54+MS54+NT54</f>
        <v>355</v>
      </c>
      <c r="KR54" s="523">
        <f t="shared" ref="KR54:KR63" si="1398">+LS54+MT54+NU54</f>
        <v>417</v>
      </c>
      <c r="KS54" s="523">
        <f t="shared" ref="KS54:KS63" si="1399">+LT54+MU54+NV54</f>
        <v>404</v>
      </c>
      <c r="KT54" s="523">
        <f t="shared" ref="KT54:KT63" si="1400">+LU54+MV54+NW54</f>
        <v>253</v>
      </c>
      <c r="KU54" s="535">
        <f t="shared" ref="KU54:KU63" si="1401">+LV54+MW54+NX54</f>
        <v>448</v>
      </c>
      <c r="KV54" s="535">
        <f t="shared" ref="KV54:KV63" si="1402">+LW54+MX54+NY54</f>
        <v>465</v>
      </c>
      <c r="KW54" s="535">
        <f t="shared" ref="KW54:KW63" si="1403">+LX54+MY54+NZ54</f>
        <v>492</v>
      </c>
      <c r="KX54" s="535">
        <f t="shared" ref="KX54:KX63" si="1404">+LY54+MZ54+OA54</f>
        <v>475</v>
      </c>
      <c r="KY54" s="535">
        <f t="shared" ref="KY54:KY63" si="1405">+LZ54+NA54+OB54</f>
        <v>455</v>
      </c>
      <c r="KZ54" s="534">
        <f t="shared" ref="KZ54:KZ63" si="1406">+MA54+NB54+OC54</f>
        <v>75</v>
      </c>
      <c r="LA54" s="522">
        <f t="shared" ref="LA54:LA63" si="1407">+MB54+NC54+OD54</f>
        <v>76</v>
      </c>
      <c r="LB54" s="522">
        <f t="shared" ref="LB54:LB63" si="1408">+MC54+ND54+OE54</f>
        <v>54</v>
      </c>
      <c r="LC54" s="522">
        <f t="shared" ref="LC54:LC63" si="1409">+MD54+NE54+OF54</f>
        <v>5</v>
      </c>
      <c r="LD54" s="522">
        <f t="shared" ref="LD54:LD63" si="1410">+ME54+NF54+OG54</f>
        <v>55</v>
      </c>
      <c r="LE54" s="522">
        <f t="shared" ref="LE54:LE63" si="1411">+MF54+NG54+OH54</f>
        <v>35</v>
      </c>
      <c r="LF54" s="522">
        <f t="shared" ref="LF54:LF63" si="1412">+MG54+NH54+OI54</f>
        <v>50</v>
      </c>
      <c r="LG54" s="522">
        <f t="shared" si="423"/>
        <v>36</v>
      </c>
      <c r="LH54" s="522">
        <f t="shared" si="423"/>
        <v>31</v>
      </c>
      <c r="LI54" s="534">
        <f t="shared" ref="LI54:LI63" si="1413">SUM(KZ54,KQ54)</f>
        <v>430</v>
      </c>
      <c r="LJ54" s="522">
        <f t="shared" ref="LJ54:LJ63" si="1414">SUM(LA54,KR54)</f>
        <v>493</v>
      </c>
      <c r="LK54" s="522">
        <f t="shared" ref="LK54:LK63" si="1415">SUM(LB54,KS54)</f>
        <v>458</v>
      </c>
      <c r="LL54" s="522">
        <f t="shared" ref="LL54:LL63" si="1416">SUM(LC54,KT54)</f>
        <v>258</v>
      </c>
      <c r="LM54" s="522">
        <f t="shared" ref="LM54:LM63" si="1417">SUM(LD54,KU54)</f>
        <v>503</v>
      </c>
      <c r="LN54" s="522">
        <f t="shared" ref="LN54:LN63" si="1418">SUM(LE54,KV54)</f>
        <v>500</v>
      </c>
      <c r="LO54" s="522">
        <f t="shared" ref="LO54:LO63" si="1419">SUM(LF54,KW54)</f>
        <v>542</v>
      </c>
      <c r="LP54" s="522">
        <f t="shared" ref="LP54:LP63" si="1420">SUM(LG54,KX54)</f>
        <v>511</v>
      </c>
      <c r="LQ54" s="522">
        <f t="shared" ref="LQ54:LQ63" si="1421">SUM(LH54,KY54)</f>
        <v>486</v>
      </c>
      <c r="LR54" s="533">
        <v>258</v>
      </c>
      <c r="LS54" s="519">
        <v>279</v>
      </c>
      <c r="LT54" s="519">
        <v>260</v>
      </c>
      <c r="LU54" s="519">
        <v>124</v>
      </c>
      <c r="LV54" s="504">
        <v>290</v>
      </c>
      <c r="LW54" s="504">
        <v>288</v>
      </c>
      <c r="LX54" s="504">
        <v>304</v>
      </c>
      <c r="LY54" s="504">
        <v>284</v>
      </c>
      <c r="LZ54" s="504">
        <v>261</v>
      </c>
      <c r="MA54" s="533">
        <v>65</v>
      </c>
      <c r="MB54" s="504">
        <v>65</v>
      </c>
      <c r="MC54" s="504">
        <v>45</v>
      </c>
      <c r="MD54" s="504">
        <v>1</v>
      </c>
      <c r="ME54" s="504">
        <v>51</v>
      </c>
      <c r="MF54" s="504">
        <v>34</v>
      </c>
      <c r="MG54" s="504">
        <v>42</v>
      </c>
      <c r="MH54" s="504">
        <v>32</v>
      </c>
      <c r="MI54" s="504">
        <v>26</v>
      </c>
      <c r="MJ54" s="534">
        <f t="shared" ref="MJ54:MJ63" si="1422">SUM(MA54,LR54)</f>
        <v>323</v>
      </c>
      <c r="MK54" s="522">
        <f t="shared" ref="MK54:MK63" si="1423">SUM(MB54,LS54)</f>
        <v>344</v>
      </c>
      <c r="ML54" s="522">
        <f t="shared" ref="ML54:ML63" si="1424">SUM(MC54,LT54)</f>
        <v>305</v>
      </c>
      <c r="MM54" s="522">
        <f t="shared" ref="MM54:MM63" si="1425">SUM(MD54,LU54)</f>
        <v>125</v>
      </c>
      <c r="MN54" s="522">
        <f t="shared" ref="MN54:MN63" si="1426">SUM(ME54,LV54)</f>
        <v>341</v>
      </c>
      <c r="MO54" s="522">
        <f t="shared" ref="MO54:MO63" si="1427">SUM(MF54,LW54)</f>
        <v>322</v>
      </c>
      <c r="MP54" s="522">
        <f t="shared" ref="MP54:MP63" si="1428">SUM(MG54,LX54)</f>
        <v>346</v>
      </c>
      <c r="MQ54" s="522">
        <f t="shared" ref="MQ54:MR63" si="1429">SUM(MH54,LY54)</f>
        <v>316</v>
      </c>
      <c r="MR54" s="522">
        <f t="shared" si="1429"/>
        <v>287</v>
      </c>
      <c r="MS54" s="533">
        <v>6</v>
      </c>
      <c r="MT54" s="519">
        <v>15</v>
      </c>
      <c r="MU54" s="519">
        <v>13</v>
      </c>
      <c r="MV54" s="519">
        <v>16</v>
      </c>
      <c r="MW54" s="504">
        <v>22</v>
      </c>
      <c r="MX54" s="504">
        <v>19</v>
      </c>
      <c r="MY54" s="504">
        <v>19</v>
      </c>
      <c r="MZ54" s="504">
        <v>18</v>
      </c>
      <c r="NA54" s="504">
        <v>17</v>
      </c>
      <c r="NB54" s="533">
        <v>5</v>
      </c>
      <c r="NC54" s="504">
        <v>3</v>
      </c>
      <c r="ND54" s="504">
        <v>3</v>
      </c>
      <c r="NE54" s="504">
        <v>1</v>
      </c>
      <c r="NF54" s="504">
        <v>1</v>
      </c>
      <c r="NG54" s="504">
        <v>0</v>
      </c>
      <c r="NH54" s="504"/>
      <c r="NI54" s="504"/>
      <c r="NJ54" s="504">
        <v>1</v>
      </c>
      <c r="NK54" s="534">
        <f t="shared" ref="NK54:NK63" si="1430">SUM(NB54,MS54)</f>
        <v>11</v>
      </c>
      <c r="NL54" s="522">
        <f t="shared" ref="NL54:NL63" si="1431">SUM(NC54,MT54)</f>
        <v>18</v>
      </c>
      <c r="NM54" s="522">
        <f t="shared" ref="NM54:NM63" si="1432">SUM(ND54,MU54)</f>
        <v>16</v>
      </c>
      <c r="NN54" s="522">
        <f t="shared" ref="NN54:NN63" si="1433">SUM(NE54,MV54)</f>
        <v>17</v>
      </c>
      <c r="NO54" s="522">
        <f t="shared" ref="NO54:NO63" si="1434">SUM(NF54,MW54)</f>
        <v>23</v>
      </c>
      <c r="NP54" s="522">
        <f t="shared" ref="NP54:NP63" si="1435">SUM(NG54,MX54)</f>
        <v>19</v>
      </c>
      <c r="NQ54" s="522">
        <f t="shared" ref="NQ54:NQ63" si="1436">SUM(NH54,MY54)</f>
        <v>19</v>
      </c>
      <c r="NR54" s="522">
        <f t="shared" ref="NR54:NS63" si="1437">SUM(NI54,MZ54)</f>
        <v>18</v>
      </c>
      <c r="NS54" s="522">
        <f t="shared" si="1437"/>
        <v>18</v>
      </c>
      <c r="NT54" s="533">
        <v>91</v>
      </c>
      <c r="NU54" s="519">
        <v>123</v>
      </c>
      <c r="NV54" s="519">
        <v>131</v>
      </c>
      <c r="NW54" s="519">
        <v>113</v>
      </c>
      <c r="NX54" s="504">
        <v>136</v>
      </c>
      <c r="NY54" s="504">
        <v>158</v>
      </c>
      <c r="NZ54" s="504">
        <v>169</v>
      </c>
      <c r="OA54" s="504">
        <v>173</v>
      </c>
      <c r="OB54" s="522">
        <v>177</v>
      </c>
      <c r="OC54" s="533">
        <v>5</v>
      </c>
      <c r="OD54" s="504">
        <v>8</v>
      </c>
      <c r="OE54" s="504">
        <v>6</v>
      </c>
      <c r="OF54" s="504">
        <v>3</v>
      </c>
      <c r="OG54" s="504">
        <v>3</v>
      </c>
      <c r="OH54" s="504">
        <v>1</v>
      </c>
      <c r="OI54" s="504">
        <v>8</v>
      </c>
      <c r="OJ54" s="504">
        <v>4</v>
      </c>
      <c r="OK54" s="522">
        <v>4</v>
      </c>
      <c r="OL54" s="534">
        <f t="shared" ref="OL54:OL63" si="1438">SUM(OC54,NT54)</f>
        <v>96</v>
      </c>
      <c r="OM54" s="522">
        <f t="shared" ref="OM54:OM61" si="1439">SUM(OD54,NU54)</f>
        <v>131</v>
      </c>
      <c r="ON54" s="522">
        <f t="shared" ref="ON54:ON61" si="1440">SUM(OE54,NV54)</f>
        <v>137</v>
      </c>
      <c r="OO54" s="522">
        <f t="shared" ref="OO54:OO61" si="1441">SUM(OF54,NW54)</f>
        <v>116</v>
      </c>
      <c r="OP54" s="522">
        <f t="shared" ref="OP54:OP61" si="1442">SUM(OG54,NX54)</f>
        <v>139</v>
      </c>
      <c r="OQ54" s="522">
        <f t="shared" ref="OQ54:OQ61" si="1443">SUM(OH54,NY54)</f>
        <v>159</v>
      </c>
      <c r="OR54" s="522">
        <f t="shared" ref="OR54:OR63" si="1444">SUM(OI54,NZ54)</f>
        <v>177</v>
      </c>
      <c r="OS54" s="522">
        <f t="shared" ref="OS54:OT63" si="1445">SUM(OJ54,OA54)</f>
        <v>177</v>
      </c>
      <c r="OT54" s="522">
        <f t="shared" si="1445"/>
        <v>181</v>
      </c>
    </row>
    <row r="55" spans="1:411" s="12" customFormat="1" x14ac:dyDescent="0.2">
      <c r="A55" s="11" t="s">
        <v>49</v>
      </c>
      <c r="B55" s="34">
        <f t="shared" si="1269"/>
        <v>576</v>
      </c>
      <c r="C55" s="34">
        <f t="shared" si="1270"/>
        <v>589</v>
      </c>
      <c r="D55" s="34">
        <f t="shared" si="1271"/>
        <v>622</v>
      </c>
      <c r="E55" s="34">
        <f t="shared" si="1272"/>
        <v>588</v>
      </c>
      <c r="F55" s="34">
        <f t="shared" si="1273"/>
        <v>710</v>
      </c>
      <c r="G55" s="34">
        <f t="shared" si="1274"/>
        <v>731</v>
      </c>
      <c r="H55" s="34">
        <f t="shared" si="1275"/>
        <v>833</v>
      </c>
      <c r="I55" s="34">
        <f t="shared" si="1276"/>
        <v>775</v>
      </c>
      <c r="J55" s="34">
        <f t="shared" si="1277"/>
        <v>794</v>
      </c>
      <c r="K55" s="34">
        <f t="shared" si="1278"/>
        <v>846</v>
      </c>
      <c r="L55" s="34">
        <f t="shared" si="1279"/>
        <v>849</v>
      </c>
      <c r="M55" s="35">
        <f t="shared" si="1280"/>
        <v>41</v>
      </c>
      <c r="N55" s="29">
        <f t="shared" si="1281"/>
        <v>28</v>
      </c>
      <c r="O55" s="29">
        <f t="shared" si="1282"/>
        <v>55</v>
      </c>
      <c r="P55" s="29">
        <f t="shared" si="1283"/>
        <v>97</v>
      </c>
      <c r="Q55" s="29">
        <f t="shared" si="1284"/>
        <v>233</v>
      </c>
      <c r="R55" s="29">
        <f t="shared" si="1285"/>
        <v>771</v>
      </c>
      <c r="S55" s="29">
        <f t="shared" si="1286"/>
        <v>801</v>
      </c>
      <c r="T55" s="29">
        <f t="shared" si="1287"/>
        <v>870</v>
      </c>
      <c r="U55" s="29">
        <f t="shared" si="1288"/>
        <v>892</v>
      </c>
      <c r="V55" s="29">
        <f t="shared" si="1289"/>
        <v>919</v>
      </c>
      <c r="W55" s="29">
        <f t="shared" si="1290"/>
        <v>1069</v>
      </c>
      <c r="X55" s="35">
        <f t="shared" si="1291"/>
        <v>617</v>
      </c>
      <c r="Y55" s="29">
        <f t="shared" si="1292"/>
        <v>617</v>
      </c>
      <c r="Z55" s="29">
        <f t="shared" si="1293"/>
        <v>677</v>
      </c>
      <c r="AA55" s="29">
        <f t="shared" si="1294"/>
        <v>685</v>
      </c>
      <c r="AB55" s="29">
        <f t="shared" si="1295"/>
        <v>943</v>
      </c>
      <c r="AC55" s="29">
        <f t="shared" si="1296"/>
        <v>1502</v>
      </c>
      <c r="AD55" s="29">
        <f t="shared" si="1297"/>
        <v>1634</v>
      </c>
      <c r="AE55" s="29">
        <f t="shared" si="1298"/>
        <v>1645</v>
      </c>
      <c r="AF55" s="29">
        <f t="shared" si="1299"/>
        <v>1686</v>
      </c>
      <c r="AG55" s="29">
        <f t="shared" si="1300"/>
        <v>1765</v>
      </c>
      <c r="AH55" s="29">
        <f t="shared" si="1301"/>
        <v>1918</v>
      </c>
      <c r="AI55" s="42">
        <v>284</v>
      </c>
      <c r="AJ55" s="31">
        <v>294</v>
      </c>
      <c r="AK55" s="31">
        <v>300</v>
      </c>
      <c r="AL55" s="31">
        <v>274</v>
      </c>
      <c r="AM55" s="32">
        <v>322</v>
      </c>
      <c r="AN55" s="32">
        <v>327</v>
      </c>
      <c r="AO55" s="32">
        <v>358</v>
      </c>
      <c r="AP55" s="32">
        <v>341</v>
      </c>
      <c r="AQ55" s="32">
        <v>345</v>
      </c>
      <c r="AR55" s="32">
        <v>377</v>
      </c>
      <c r="AS55" s="32">
        <v>366</v>
      </c>
      <c r="AT55" s="42">
        <v>6</v>
      </c>
      <c r="AU55" s="32">
        <v>7</v>
      </c>
      <c r="AV55" s="32">
        <v>23</v>
      </c>
      <c r="AW55" s="32">
        <v>50</v>
      </c>
      <c r="AX55" s="32">
        <v>180</v>
      </c>
      <c r="AY55" s="32">
        <v>703</v>
      </c>
      <c r="AZ55" s="32">
        <v>728</v>
      </c>
      <c r="BA55" s="32">
        <v>813</v>
      </c>
      <c r="BB55" s="32">
        <v>828</v>
      </c>
      <c r="BC55" s="32">
        <v>813</v>
      </c>
      <c r="BD55" s="32">
        <v>977</v>
      </c>
      <c r="BE55" s="33">
        <f t="shared" si="1302"/>
        <v>301</v>
      </c>
      <c r="BF55" s="30">
        <f t="shared" si="1303"/>
        <v>301</v>
      </c>
      <c r="BG55" s="30">
        <f t="shared" si="1304"/>
        <v>323</v>
      </c>
      <c r="BH55" s="30">
        <f t="shared" si="1305"/>
        <v>329</v>
      </c>
      <c r="BI55" s="30">
        <f t="shared" si="1306"/>
        <v>504</v>
      </c>
      <c r="BJ55" s="30">
        <f t="shared" si="1307"/>
        <v>1032</v>
      </c>
      <c r="BK55" s="30">
        <f t="shared" si="1308"/>
        <v>1086</v>
      </c>
      <c r="BL55" s="30">
        <f t="shared" si="1309"/>
        <v>1154</v>
      </c>
      <c r="BM55" s="30">
        <f t="shared" si="1310"/>
        <v>1173</v>
      </c>
      <c r="BN55" s="30">
        <f t="shared" si="1311"/>
        <v>1190</v>
      </c>
      <c r="BO55" s="30">
        <f t="shared" si="1311"/>
        <v>1343</v>
      </c>
      <c r="BP55" s="117">
        <f t="shared" si="1312"/>
        <v>17</v>
      </c>
      <c r="BQ55" s="118">
        <f t="shared" si="1313"/>
        <v>7</v>
      </c>
      <c r="BR55" s="118">
        <f t="shared" si="1314"/>
        <v>23</v>
      </c>
      <c r="BS55" s="118">
        <f t="shared" si="1315"/>
        <v>55</v>
      </c>
      <c r="BT55" s="118">
        <f t="shared" si="1316"/>
        <v>182</v>
      </c>
      <c r="BU55" s="118">
        <f t="shared" si="1317"/>
        <v>705</v>
      </c>
      <c r="BV55" s="118">
        <f t="shared" si="1318"/>
        <v>728</v>
      </c>
      <c r="BW55" s="118">
        <f t="shared" si="1319"/>
        <v>813</v>
      </c>
      <c r="BX55" s="118">
        <f t="shared" si="1320"/>
        <v>828</v>
      </c>
      <c r="BY55" s="118">
        <f t="shared" si="1321"/>
        <v>813</v>
      </c>
      <c r="BZ55" s="118">
        <f t="shared" si="1322"/>
        <v>977</v>
      </c>
      <c r="CA55" s="119">
        <f t="shared" si="1323"/>
        <v>5.9859154929577461E-2</v>
      </c>
      <c r="CB55" s="120">
        <f t="shared" si="1324"/>
        <v>2.3809523809523808E-2</v>
      </c>
      <c r="CC55" s="120">
        <f t="shared" si="1325"/>
        <v>7.6666666666666661E-2</v>
      </c>
      <c r="CD55" s="120">
        <f t="shared" si="1326"/>
        <v>0.20072992700729927</v>
      </c>
      <c r="CE55" s="120">
        <f t="shared" si="1327"/>
        <v>0.56521739130434778</v>
      </c>
      <c r="CF55" s="120">
        <f t="shared" si="1328"/>
        <v>2.1559633027522938</v>
      </c>
      <c r="CG55" s="120">
        <f t="shared" si="1329"/>
        <v>2.0335195530726256</v>
      </c>
      <c r="CH55" s="120">
        <f t="shared" si="1330"/>
        <v>2.3841642228739004</v>
      </c>
      <c r="CI55" s="120">
        <f t="shared" si="1331"/>
        <v>2.4</v>
      </c>
      <c r="CJ55" s="120">
        <f t="shared" si="1332"/>
        <v>2.1564986737400531</v>
      </c>
      <c r="CK55" s="120">
        <f t="shared" si="1332"/>
        <v>2.6693989071038251</v>
      </c>
      <c r="CL55" s="70" t="s">
        <v>36</v>
      </c>
      <c r="CM55" s="39" t="s">
        <v>36</v>
      </c>
      <c r="CN55" s="39" t="s">
        <v>36</v>
      </c>
      <c r="CO55" s="39" t="s">
        <v>36</v>
      </c>
      <c r="CP55" s="14" t="s">
        <v>36</v>
      </c>
      <c r="CQ55" s="14" t="s">
        <v>36</v>
      </c>
      <c r="CR55" s="14" t="s">
        <v>36</v>
      </c>
      <c r="CS55" s="14" t="s">
        <v>36</v>
      </c>
      <c r="CT55" s="14" t="s">
        <v>36</v>
      </c>
      <c r="CU55" s="14" t="s">
        <v>36</v>
      </c>
      <c r="CV55" s="14" t="s">
        <v>36</v>
      </c>
      <c r="CW55" s="42">
        <v>11</v>
      </c>
      <c r="CX55" s="32">
        <v>0</v>
      </c>
      <c r="CY55" s="32"/>
      <c r="CZ55" s="32">
        <v>5</v>
      </c>
      <c r="DA55" s="32">
        <v>2</v>
      </c>
      <c r="DB55" s="32">
        <v>2</v>
      </c>
      <c r="DC55" s="32"/>
      <c r="DD55" s="32"/>
      <c r="DE55" s="30"/>
      <c r="DF55" s="444"/>
      <c r="DG55" s="444"/>
      <c r="DH55" s="33">
        <f t="shared" si="1333"/>
        <v>11</v>
      </c>
      <c r="DI55" s="30">
        <f t="shared" si="1334"/>
        <v>0</v>
      </c>
      <c r="DJ55" s="30">
        <f t="shared" si="1335"/>
        <v>0</v>
      </c>
      <c r="DK55" s="30">
        <f t="shared" si="1336"/>
        <v>5</v>
      </c>
      <c r="DL55" s="30">
        <f t="shared" si="1337"/>
        <v>2</v>
      </c>
      <c r="DM55" s="30">
        <f t="shared" si="1338"/>
        <v>2</v>
      </c>
      <c r="DN55" s="30">
        <f t="shared" si="1339"/>
        <v>0</v>
      </c>
      <c r="DO55" s="30">
        <f t="shared" si="1340"/>
        <v>0</v>
      </c>
      <c r="DP55" s="30">
        <f t="shared" si="1341"/>
        <v>0</v>
      </c>
      <c r="DQ55" s="30">
        <f t="shared" si="1342"/>
        <v>0</v>
      </c>
      <c r="DR55" s="30">
        <f t="shared" si="1342"/>
        <v>0</v>
      </c>
      <c r="DS55" s="461">
        <v>14</v>
      </c>
      <c r="DT55" s="444">
        <v>15</v>
      </c>
      <c r="DU55" s="462">
        <v>3</v>
      </c>
      <c r="DV55" s="462">
        <v>5</v>
      </c>
      <c r="DW55" s="468">
        <f t="shared" si="1343"/>
        <v>17</v>
      </c>
      <c r="DX55" s="468">
        <f t="shared" si="1343"/>
        <v>20</v>
      </c>
      <c r="DY55" s="461">
        <v>21</v>
      </c>
      <c r="DZ55" s="444">
        <v>83</v>
      </c>
      <c r="EA55" s="462">
        <v>33</v>
      </c>
      <c r="EB55" s="462">
        <v>43</v>
      </c>
      <c r="EC55" s="468">
        <f t="shared" si="1344"/>
        <v>54</v>
      </c>
      <c r="ED55" s="468">
        <f t="shared" si="1344"/>
        <v>126</v>
      </c>
      <c r="EE55" s="461">
        <v>94</v>
      </c>
      <c r="EF55" s="444">
        <v>95</v>
      </c>
      <c r="EG55" s="462">
        <v>4</v>
      </c>
      <c r="EH55" s="462">
        <v>2</v>
      </c>
      <c r="EI55" s="468">
        <f t="shared" si="1345"/>
        <v>98</v>
      </c>
      <c r="EJ55" s="468">
        <f t="shared" si="1345"/>
        <v>97</v>
      </c>
      <c r="EK55" s="461">
        <v>42</v>
      </c>
      <c r="EL55" s="444">
        <v>48</v>
      </c>
      <c r="EM55" s="462">
        <v>3</v>
      </c>
      <c r="EN55" s="462">
        <v>1</v>
      </c>
      <c r="EO55" s="468">
        <f t="shared" si="1346"/>
        <v>45</v>
      </c>
      <c r="EP55" s="468">
        <f t="shared" si="1346"/>
        <v>49</v>
      </c>
      <c r="EQ55" s="461">
        <v>28</v>
      </c>
      <c r="ER55" s="444">
        <v>29</v>
      </c>
      <c r="ES55" s="462">
        <v>4</v>
      </c>
      <c r="ET55" s="462">
        <v>1</v>
      </c>
      <c r="EU55" s="468">
        <f t="shared" si="1347"/>
        <v>32</v>
      </c>
      <c r="EV55" s="468">
        <f t="shared" si="1347"/>
        <v>30</v>
      </c>
      <c r="EW55" s="461">
        <v>78</v>
      </c>
      <c r="EX55" s="444">
        <v>30</v>
      </c>
      <c r="EY55" s="462">
        <v>27</v>
      </c>
      <c r="EZ55" s="462">
        <v>12</v>
      </c>
      <c r="FA55" s="468">
        <f t="shared" si="1348"/>
        <v>105</v>
      </c>
      <c r="FB55" s="468">
        <f t="shared" si="1348"/>
        <v>42</v>
      </c>
      <c r="FC55" s="461">
        <v>1</v>
      </c>
      <c r="FD55" s="444">
        <v>1</v>
      </c>
      <c r="FE55" s="462">
        <v>3</v>
      </c>
      <c r="FF55" s="462">
        <v>1</v>
      </c>
      <c r="FG55" s="468">
        <f t="shared" si="1349"/>
        <v>4</v>
      </c>
      <c r="FH55" s="468">
        <f t="shared" si="1350"/>
        <v>2</v>
      </c>
      <c r="FI55" s="461">
        <v>78</v>
      </c>
      <c r="FJ55" s="444">
        <v>85</v>
      </c>
      <c r="FK55" s="462">
        <v>8</v>
      </c>
      <c r="FL55" s="462">
        <v>4</v>
      </c>
      <c r="FM55" s="468">
        <f t="shared" si="1351"/>
        <v>86</v>
      </c>
      <c r="FN55" s="468">
        <f t="shared" si="1351"/>
        <v>89</v>
      </c>
      <c r="FO55" s="461"/>
      <c r="FP55" s="444"/>
      <c r="FQ55" s="462"/>
      <c r="FR55" s="462"/>
      <c r="FS55" s="468">
        <f t="shared" si="1352"/>
        <v>0</v>
      </c>
      <c r="FT55" s="468">
        <f t="shared" si="1352"/>
        <v>0</v>
      </c>
      <c r="FU55" s="461">
        <v>95</v>
      </c>
      <c r="FV55" s="444">
        <v>81</v>
      </c>
      <c r="FW55" s="462">
        <v>21</v>
      </c>
      <c r="FX55" s="462">
        <v>22</v>
      </c>
      <c r="FY55" s="468">
        <f t="shared" si="1353"/>
        <v>116</v>
      </c>
      <c r="FZ55" s="468">
        <f t="shared" si="1353"/>
        <v>103</v>
      </c>
      <c r="GA55" s="461">
        <v>18</v>
      </c>
      <c r="GB55" s="444">
        <v>16</v>
      </c>
      <c r="GC55" s="462"/>
      <c r="GD55" s="462">
        <v>1</v>
      </c>
      <c r="GE55" s="468">
        <f t="shared" si="1354"/>
        <v>18</v>
      </c>
      <c r="GF55" s="468">
        <f t="shared" si="1354"/>
        <v>17</v>
      </c>
      <c r="GG55" s="461"/>
      <c r="GH55" s="444"/>
      <c r="GI55" s="462"/>
      <c r="GJ55" s="462"/>
      <c r="GK55" s="327">
        <f t="shared" si="1355"/>
        <v>0</v>
      </c>
      <c r="GL55" s="327">
        <f t="shared" si="1355"/>
        <v>0</v>
      </c>
      <c r="GM55" s="533">
        <v>67</v>
      </c>
      <c r="GN55" s="519">
        <v>54</v>
      </c>
      <c r="GO55" s="519">
        <v>57</v>
      </c>
      <c r="GP55" s="519">
        <v>64</v>
      </c>
      <c r="GQ55" s="504">
        <v>118</v>
      </c>
      <c r="GR55" s="504">
        <v>112</v>
      </c>
      <c r="GS55" s="504">
        <v>100</v>
      </c>
      <c r="GT55" s="504">
        <v>99</v>
      </c>
      <c r="GU55" s="504">
        <v>92</v>
      </c>
      <c r="GV55" s="533">
        <v>1</v>
      </c>
      <c r="GW55" s="504">
        <v>4</v>
      </c>
      <c r="GX55" s="504">
        <v>1</v>
      </c>
      <c r="GY55" s="504">
        <v>2</v>
      </c>
      <c r="GZ55" s="504">
        <v>11</v>
      </c>
      <c r="HA55" s="504">
        <v>12</v>
      </c>
      <c r="HB55" s="504">
        <v>6</v>
      </c>
      <c r="HC55" s="504">
        <v>8</v>
      </c>
      <c r="HD55" s="504">
        <v>5</v>
      </c>
      <c r="HE55" s="534">
        <f t="shared" si="1356"/>
        <v>68</v>
      </c>
      <c r="HF55" s="522">
        <f t="shared" si="1357"/>
        <v>58</v>
      </c>
      <c r="HG55" s="522">
        <f t="shared" si="1358"/>
        <v>58</v>
      </c>
      <c r="HH55" s="522">
        <f t="shared" si="1359"/>
        <v>66</v>
      </c>
      <c r="HI55" s="522">
        <f t="shared" si="1360"/>
        <v>129</v>
      </c>
      <c r="HJ55" s="522">
        <f t="shared" si="1361"/>
        <v>124</v>
      </c>
      <c r="HK55" s="522">
        <f t="shared" si="1362"/>
        <v>106</v>
      </c>
      <c r="HL55" s="522">
        <f t="shared" si="1363"/>
        <v>107</v>
      </c>
      <c r="HM55" s="522">
        <f t="shared" si="1364"/>
        <v>97</v>
      </c>
      <c r="HN55" s="534">
        <f t="shared" si="1365"/>
        <v>66</v>
      </c>
      <c r="HO55" s="523">
        <f t="shared" si="1366"/>
        <v>76</v>
      </c>
      <c r="HP55" s="523">
        <f t="shared" si="1367"/>
        <v>92</v>
      </c>
      <c r="HQ55" s="523">
        <f t="shared" si="1368"/>
        <v>82</v>
      </c>
      <c r="HR55" s="535">
        <f t="shared" si="1369"/>
        <v>92</v>
      </c>
      <c r="HS55" s="535">
        <f t="shared" si="1370"/>
        <v>104</v>
      </c>
      <c r="HT55" s="535">
        <f t="shared" si="1371"/>
        <v>170</v>
      </c>
      <c r="HU55" s="535">
        <f t="shared" si="1372"/>
        <v>154</v>
      </c>
      <c r="HV55" s="535">
        <f t="shared" si="1373"/>
        <v>179</v>
      </c>
      <c r="HW55" s="534">
        <f t="shared" si="1374"/>
        <v>5</v>
      </c>
      <c r="HX55" s="522">
        <f t="shared" si="1375"/>
        <v>3</v>
      </c>
      <c r="HY55" s="522">
        <f t="shared" si="1376"/>
        <v>12</v>
      </c>
      <c r="HZ55" s="522">
        <f t="shared" si="1377"/>
        <v>11</v>
      </c>
      <c r="IA55" s="522">
        <f t="shared" si="1378"/>
        <v>10</v>
      </c>
      <c r="IB55" s="522">
        <f t="shared" si="1379"/>
        <v>20</v>
      </c>
      <c r="IC55" s="522">
        <f t="shared" si="1380"/>
        <v>39</v>
      </c>
      <c r="ID55" s="522">
        <f t="shared" si="421"/>
        <v>25</v>
      </c>
      <c r="IE55" s="522">
        <f t="shared" si="421"/>
        <v>29</v>
      </c>
      <c r="IF55" s="534">
        <f t="shared" si="1381"/>
        <v>71</v>
      </c>
      <c r="IG55" s="522">
        <f t="shared" si="1382"/>
        <v>79</v>
      </c>
      <c r="IH55" s="522">
        <f t="shared" si="1383"/>
        <v>104</v>
      </c>
      <c r="II55" s="522">
        <f t="shared" si="1384"/>
        <v>93</v>
      </c>
      <c r="IJ55" s="522">
        <f t="shared" si="1385"/>
        <v>102</v>
      </c>
      <c r="IK55" s="522">
        <f t="shared" si="1386"/>
        <v>124</v>
      </c>
      <c r="IL55" s="522">
        <f t="shared" si="1387"/>
        <v>209</v>
      </c>
      <c r="IM55" s="522">
        <f t="shared" si="760"/>
        <v>179</v>
      </c>
      <c r="IN55" s="522">
        <f t="shared" si="760"/>
        <v>208</v>
      </c>
      <c r="IO55" s="533">
        <v>56</v>
      </c>
      <c r="IP55" s="519">
        <v>67</v>
      </c>
      <c r="IQ55" s="519">
        <v>76</v>
      </c>
      <c r="IR55" s="519">
        <v>71</v>
      </c>
      <c r="IS55" s="504">
        <v>75</v>
      </c>
      <c r="IT55" s="504">
        <v>88</v>
      </c>
      <c r="IU55" s="504">
        <v>151</v>
      </c>
      <c r="IV55" s="504">
        <v>131</v>
      </c>
      <c r="IW55" s="504">
        <v>154</v>
      </c>
      <c r="IX55" s="533">
        <v>2</v>
      </c>
      <c r="IY55" s="504">
        <v>3</v>
      </c>
      <c r="IZ55" s="504">
        <v>12</v>
      </c>
      <c r="JA55" s="504">
        <v>9</v>
      </c>
      <c r="JB55" s="504">
        <v>8</v>
      </c>
      <c r="JC55" s="504">
        <v>17</v>
      </c>
      <c r="JD55" s="504">
        <v>32</v>
      </c>
      <c r="JE55" s="504">
        <v>23</v>
      </c>
      <c r="JF55" s="504">
        <v>26</v>
      </c>
      <c r="JG55" s="534">
        <f t="shared" si="1388"/>
        <v>58</v>
      </c>
      <c r="JH55" s="522">
        <f t="shared" si="1389"/>
        <v>70</v>
      </c>
      <c r="JI55" s="522">
        <f t="shared" si="1390"/>
        <v>88</v>
      </c>
      <c r="JJ55" s="522">
        <f t="shared" si="1391"/>
        <v>80</v>
      </c>
      <c r="JK55" s="522">
        <f t="shared" si="1392"/>
        <v>83</v>
      </c>
      <c r="JL55" s="522">
        <f t="shared" si="1393"/>
        <v>105</v>
      </c>
      <c r="JM55" s="522">
        <f t="shared" si="1394"/>
        <v>183</v>
      </c>
      <c r="JN55" s="522">
        <f t="shared" si="1395"/>
        <v>154</v>
      </c>
      <c r="JO55" s="522">
        <f t="shared" si="1395"/>
        <v>180</v>
      </c>
      <c r="JP55" s="533">
        <v>10</v>
      </c>
      <c r="JQ55" s="519">
        <v>9</v>
      </c>
      <c r="JR55" s="519">
        <v>16</v>
      </c>
      <c r="JS55" s="519">
        <v>11</v>
      </c>
      <c r="JT55" s="504">
        <v>17</v>
      </c>
      <c r="JU55" s="504">
        <v>16</v>
      </c>
      <c r="JV55" s="504">
        <v>19</v>
      </c>
      <c r="JW55" s="504">
        <v>23</v>
      </c>
      <c r="JX55" s="504">
        <v>25</v>
      </c>
      <c r="JY55" s="533">
        <v>3</v>
      </c>
      <c r="JZ55" s="504">
        <v>0</v>
      </c>
      <c r="KA55" s="504"/>
      <c r="KB55" s="504">
        <v>2</v>
      </c>
      <c r="KC55" s="504">
        <v>2</v>
      </c>
      <c r="KD55" s="504">
        <v>3</v>
      </c>
      <c r="KE55" s="504">
        <v>7</v>
      </c>
      <c r="KF55" s="504">
        <v>2</v>
      </c>
      <c r="KG55" s="504">
        <v>3</v>
      </c>
      <c r="KH55" s="534">
        <f t="shared" si="1396"/>
        <v>13</v>
      </c>
      <c r="KI55" s="522">
        <f t="shared" si="1396"/>
        <v>9</v>
      </c>
      <c r="KJ55" s="522">
        <f t="shared" si="1396"/>
        <v>16</v>
      </c>
      <c r="KK55" s="522">
        <f t="shared" si="1396"/>
        <v>13</v>
      </c>
      <c r="KL55" s="522">
        <f t="shared" si="1396"/>
        <v>19</v>
      </c>
      <c r="KM55" s="522">
        <f t="shared" si="1396"/>
        <v>19</v>
      </c>
      <c r="KN55" s="522">
        <f t="shared" si="1396"/>
        <v>26</v>
      </c>
      <c r="KO55" s="522">
        <f t="shared" si="1396"/>
        <v>25</v>
      </c>
      <c r="KP55" s="522">
        <f t="shared" si="1396"/>
        <v>28</v>
      </c>
      <c r="KQ55" s="534">
        <f t="shared" si="1397"/>
        <v>159</v>
      </c>
      <c r="KR55" s="523">
        <f t="shared" si="1398"/>
        <v>165</v>
      </c>
      <c r="KS55" s="523">
        <f t="shared" si="1399"/>
        <v>173</v>
      </c>
      <c r="KT55" s="523">
        <f t="shared" si="1400"/>
        <v>168</v>
      </c>
      <c r="KU55" s="535">
        <f t="shared" si="1401"/>
        <v>178</v>
      </c>
      <c r="KV55" s="535">
        <f t="shared" si="1402"/>
        <v>188</v>
      </c>
      <c r="KW55" s="535">
        <f t="shared" si="1403"/>
        <v>205</v>
      </c>
      <c r="KX55" s="535">
        <f t="shared" si="1404"/>
        <v>181</v>
      </c>
      <c r="KY55" s="535">
        <f t="shared" si="1405"/>
        <v>178</v>
      </c>
      <c r="KZ55" s="534">
        <f t="shared" si="1406"/>
        <v>18</v>
      </c>
      <c r="LA55" s="522">
        <f t="shared" si="1407"/>
        <v>14</v>
      </c>
      <c r="LB55" s="522">
        <f t="shared" si="1408"/>
        <v>19</v>
      </c>
      <c r="LC55" s="522">
        <f t="shared" si="1409"/>
        <v>29</v>
      </c>
      <c r="LD55" s="522">
        <f t="shared" si="1410"/>
        <v>30</v>
      </c>
      <c r="LE55" s="522">
        <f t="shared" si="1411"/>
        <v>34</v>
      </c>
      <c r="LF55" s="522">
        <f t="shared" si="1412"/>
        <v>28</v>
      </c>
      <c r="LG55" s="522">
        <f t="shared" si="423"/>
        <v>24</v>
      </c>
      <c r="LH55" s="522">
        <f t="shared" si="423"/>
        <v>30</v>
      </c>
      <c r="LI55" s="534">
        <f t="shared" si="1413"/>
        <v>177</v>
      </c>
      <c r="LJ55" s="522">
        <f t="shared" si="1414"/>
        <v>179</v>
      </c>
      <c r="LK55" s="522">
        <f t="shared" si="1415"/>
        <v>192</v>
      </c>
      <c r="LL55" s="522">
        <f t="shared" si="1416"/>
        <v>197</v>
      </c>
      <c r="LM55" s="522">
        <f t="shared" si="1417"/>
        <v>208</v>
      </c>
      <c r="LN55" s="522">
        <f t="shared" si="1418"/>
        <v>222</v>
      </c>
      <c r="LO55" s="522">
        <f t="shared" si="1419"/>
        <v>233</v>
      </c>
      <c r="LP55" s="522">
        <f t="shared" si="1420"/>
        <v>205</v>
      </c>
      <c r="LQ55" s="522">
        <f t="shared" si="1421"/>
        <v>208</v>
      </c>
      <c r="LR55" s="533">
        <v>81</v>
      </c>
      <c r="LS55" s="519">
        <v>84</v>
      </c>
      <c r="LT55" s="519">
        <v>87</v>
      </c>
      <c r="LU55" s="519">
        <v>98</v>
      </c>
      <c r="LV55" s="504">
        <v>99</v>
      </c>
      <c r="LW55" s="504">
        <v>108</v>
      </c>
      <c r="LX55" s="504">
        <v>109</v>
      </c>
      <c r="LY55" s="504">
        <v>93</v>
      </c>
      <c r="LZ55" s="504">
        <v>90</v>
      </c>
      <c r="MA55" s="533">
        <v>13</v>
      </c>
      <c r="MB55" s="504">
        <v>9</v>
      </c>
      <c r="MC55" s="504">
        <v>13</v>
      </c>
      <c r="MD55" s="504">
        <v>25</v>
      </c>
      <c r="ME55" s="504">
        <v>22</v>
      </c>
      <c r="MF55" s="504">
        <v>23</v>
      </c>
      <c r="MG55" s="504">
        <v>18</v>
      </c>
      <c r="MH55" s="504">
        <v>19</v>
      </c>
      <c r="MI55" s="504">
        <v>20</v>
      </c>
      <c r="MJ55" s="534">
        <f t="shared" si="1422"/>
        <v>94</v>
      </c>
      <c r="MK55" s="522">
        <f t="shared" si="1423"/>
        <v>93</v>
      </c>
      <c r="ML55" s="522">
        <f t="shared" si="1424"/>
        <v>100</v>
      </c>
      <c r="MM55" s="522">
        <f t="shared" si="1425"/>
        <v>123</v>
      </c>
      <c r="MN55" s="522">
        <f t="shared" si="1426"/>
        <v>121</v>
      </c>
      <c r="MO55" s="522">
        <f t="shared" si="1427"/>
        <v>131</v>
      </c>
      <c r="MP55" s="522">
        <f t="shared" si="1428"/>
        <v>127</v>
      </c>
      <c r="MQ55" s="522">
        <f t="shared" si="1429"/>
        <v>112</v>
      </c>
      <c r="MR55" s="522">
        <f t="shared" si="1429"/>
        <v>110</v>
      </c>
      <c r="MS55" s="533">
        <v>25</v>
      </c>
      <c r="MT55" s="519">
        <v>26</v>
      </c>
      <c r="MU55" s="519">
        <v>25</v>
      </c>
      <c r="MV55" s="519">
        <v>14</v>
      </c>
      <c r="MW55" s="504">
        <v>14</v>
      </c>
      <c r="MX55" s="504">
        <v>10</v>
      </c>
      <c r="MY55" s="504">
        <v>17</v>
      </c>
      <c r="MZ55" s="504">
        <v>19</v>
      </c>
      <c r="NA55" s="504">
        <v>14</v>
      </c>
      <c r="NB55" s="533">
        <v>0</v>
      </c>
      <c r="NC55" s="504">
        <v>0</v>
      </c>
      <c r="ND55" s="504"/>
      <c r="NE55" s="504"/>
      <c r="NF55" s="504">
        <v>0</v>
      </c>
      <c r="NG55" s="504">
        <v>2</v>
      </c>
      <c r="NH55" s="504"/>
      <c r="NI55" s="504"/>
      <c r="NJ55" s="504">
        <v>1</v>
      </c>
      <c r="NK55" s="534">
        <f t="shared" si="1430"/>
        <v>25</v>
      </c>
      <c r="NL55" s="522">
        <f t="shared" si="1431"/>
        <v>26</v>
      </c>
      <c r="NM55" s="522">
        <f t="shared" si="1432"/>
        <v>25</v>
      </c>
      <c r="NN55" s="522">
        <f t="shared" si="1433"/>
        <v>14</v>
      </c>
      <c r="NO55" s="522">
        <f t="shared" si="1434"/>
        <v>14</v>
      </c>
      <c r="NP55" s="522">
        <f t="shared" si="1435"/>
        <v>12</v>
      </c>
      <c r="NQ55" s="522">
        <f t="shared" si="1436"/>
        <v>17</v>
      </c>
      <c r="NR55" s="522">
        <f t="shared" si="1437"/>
        <v>19</v>
      </c>
      <c r="NS55" s="522">
        <f t="shared" si="1437"/>
        <v>15</v>
      </c>
      <c r="NT55" s="533">
        <v>53</v>
      </c>
      <c r="NU55" s="519">
        <v>55</v>
      </c>
      <c r="NV55" s="519">
        <v>61</v>
      </c>
      <c r="NW55" s="519">
        <v>56</v>
      </c>
      <c r="NX55" s="504">
        <v>65</v>
      </c>
      <c r="NY55" s="504">
        <v>70</v>
      </c>
      <c r="NZ55" s="504">
        <v>79</v>
      </c>
      <c r="OA55" s="504">
        <v>69</v>
      </c>
      <c r="OB55" s="522">
        <v>74</v>
      </c>
      <c r="OC55" s="533">
        <v>5</v>
      </c>
      <c r="OD55" s="504">
        <v>5</v>
      </c>
      <c r="OE55" s="504">
        <v>6</v>
      </c>
      <c r="OF55" s="504">
        <v>4</v>
      </c>
      <c r="OG55" s="504">
        <v>8</v>
      </c>
      <c r="OH55" s="504">
        <v>9</v>
      </c>
      <c r="OI55" s="504">
        <v>10</v>
      </c>
      <c r="OJ55" s="504">
        <v>5</v>
      </c>
      <c r="OK55" s="522">
        <v>9</v>
      </c>
      <c r="OL55" s="534">
        <f t="shared" si="1438"/>
        <v>58</v>
      </c>
      <c r="OM55" s="522">
        <f t="shared" si="1439"/>
        <v>60</v>
      </c>
      <c r="ON55" s="522">
        <f t="shared" si="1440"/>
        <v>67</v>
      </c>
      <c r="OO55" s="522">
        <f t="shared" si="1441"/>
        <v>60</v>
      </c>
      <c r="OP55" s="522">
        <f t="shared" si="1442"/>
        <v>73</v>
      </c>
      <c r="OQ55" s="522">
        <f t="shared" si="1443"/>
        <v>79</v>
      </c>
      <c r="OR55" s="522">
        <f t="shared" si="1444"/>
        <v>89</v>
      </c>
      <c r="OS55" s="522">
        <f t="shared" si="1445"/>
        <v>74</v>
      </c>
      <c r="OT55" s="522">
        <f t="shared" si="1445"/>
        <v>83</v>
      </c>
    </row>
    <row r="56" spans="1:411" s="12" customFormat="1" x14ac:dyDescent="0.2">
      <c r="A56" s="11" t="s">
        <v>50</v>
      </c>
      <c r="B56" s="34">
        <f t="shared" si="1269"/>
        <v>3804</v>
      </c>
      <c r="C56" s="34">
        <f t="shared" si="1270"/>
        <v>4090</v>
      </c>
      <c r="D56" s="34">
        <f t="shared" si="1271"/>
        <v>4016</v>
      </c>
      <c r="E56" s="34">
        <f t="shared" si="1272"/>
        <v>4386</v>
      </c>
      <c r="F56" s="34">
        <f t="shared" si="1273"/>
        <v>4404</v>
      </c>
      <c r="G56" s="34">
        <f t="shared" si="1274"/>
        <v>4556</v>
      </c>
      <c r="H56" s="34">
        <f t="shared" si="1275"/>
        <v>4411</v>
      </c>
      <c r="I56" s="34">
        <f t="shared" si="1276"/>
        <v>4770</v>
      </c>
      <c r="J56" s="34">
        <f t="shared" si="1277"/>
        <v>4898</v>
      </c>
      <c r="K56" s="34">
        <f t="shared" si="1278"/>
        <v>5251</v>
      </c>
      <c r="L56" s="34">
        <f t="shared" si="1279"/>
        <v>5215</v>
      </c>
      <c r="M56" s="35">
        <f t="shared" si="1280"/>
        <v>2828</v>
      </c>
      <c r="N56" s="29">
        <f t="shared" si="1281"/>
        <v>3912</v>
      </c>
      <c r="O56" s="29">
        <f t="shared" si="1282"/>
        <v>4028</v>
      </c>
      <c r="P56" s="29">
        <f t="shared" si="1283"/>
        <v>3859</v>
      </c>
      <c r="Q56" s="29">
        <f t="shared" si="1284"/>
        <v>6164</v>
      </c>
      <c r="R56" s="29">
        <f t="shared" si="1285"/>
        <v>6463</v>
      </c>
      <c r="S56" s="29">
        <f t="shared" si="1286"/>
        <v>6231</v>
      </c>
      <c r="T56" s="29">
        <f t="shared" si="1287"/>
        <v>6904</v>
      </c>
      <c r="U56" s="29">
        <f t="shared" si="1288"/>
        <v>7738</v>
      </c>
      <c r="V56" s="29">
        <f t="shared" si="1289"/>
        <v>7846</v>
      </c>
      <c r="W56" s="29">
        <f t="shared" si="1290"/>
        <v>8074</v>
      </c>
      <c r="X56" s="35">
        <f t="shared" si="1291"/>
        <v>6632</v>
      </c>
      <c r="Y56" s="29">
        <f t="shared" si="1292"/>
        <v>8002</v>
      </c>
      <c r="Z56" s="29">
        <f t="shared" si="1293"/>
        <v>8044</v>
      </c>
      <c r="AA56" s="29">
        <f t="shared" si="1294"/>
        <v>8245</v>
      </c>
      <c r="AB56" s="29">
        <f t="shared" si="1295"/>
        <v>10568</v>
      </c>
      <c r="AC56" s="29">
        <f t="shared" si="1296"/>
        <v>11019</v>
      </c>
      <c r="AD56" s="29">
        <f t="shared" si="1297"/>
        <v>10642</v>
      </c>
      <c r="AE56" s="29">
        <f t="shared" si="1298"/>
        <v>11674</v>
      </c>
      <c r="AF56" s="29">
        <f t="shared" si="1299"/>
        <v>12636</v>
      </c>
      <c r="AG56" s="29">
        <f t="shared" si="1300"/>
        <v>13097</v>
      </c>
      <c r="AH56" s="29">
        <f t="shared" si="1301"/>
        <v>13289</v>
      </c>
      <c r="AI56" s="42">
        <v>1669</v>
      </c>
      <c r="AJ56" s="31">
        <v>1728</v>
      </c>
      <c r="AK56" s="31">
        <v>1673</v>
      </c>
      <c r="AL56" s="31">
        <v>1696</v>
      </c>
      <c r="AM56" s="32">
        <v>1472</v>
      </c>
      <c r="AN56" s="32">
        <v>1466</v>
      </c>
      <c r="AO56" s="32">
        <v>1436</v>
      </c>
      <c r="AP56" s="32">
        <v>1550</v>
      </c>
      <c r="AQ56" s="32">
        <v>1591</v>
      </c>
      <c r="AR56" s="32">
        <v>1634</v>
      </c>
      <c r="AS56" s="32">
        <v>1641</v>
      </c>
      <c r="AT56" s="42">
        <v>1999</v>
      </c>
      <c r="AU56" s="32">
        <v>2710</v>
      </c>
      <c r="AV56" s="32">
        <v>2529</v>
      </c>
      <c r="AW56" s="32">
        <v>2369</v>
      </c>
      <c r="AX56" s="32">
        <v>4202</v>
      </c>
      <c r="AY56" s="32">
        <v>4410</v>
      </c>
      <c r="AZ56" s="32">
        <v>4313</v>
      </c>
      <c r="BA56" s="32">
        <v>4802</v>
      </c>
      <c r="BB56" s="32">
        <v>5244</v>
      </c>
      <c r="BC56" s="32">
        <v>4802</v>
      </c>
      <c r="BD56" s="32">
        <v>5334</v>
      </c>
      <c r="BE56" s="33">
        <f t="shared" si="1302"/>
        <v>3684</v>
      </c>
      <c r="BF56" s="30">
        <f t="shared" si="1303"/>
        <v>4521</v>
      </c>
      <c r="BG56" s="30">
        <f t="shared" si="1304"/>
        <v>4265</v>
      </c>
      <c r="BH56" s="30">
        <f t="shared" si="1305"/>
        <v>4411</v>
      </c>
      <c r="BI56" s="30">
        <f t="shared" si="1306"/>
        <v>5674</v>
      </c>
      <c r="BJ56" s="30">
        <f t="shared" si="1307"/>
        <v>5876</v>
      </c>
      <c r="BK56" s="30">
        <f t="shared" si="1308"/>
        <v>5749</v>
      </c>
      <c r="BL56" s="30">
        <f t="shared" si="1309"/>
        <v>6352</v>
      </c>
      <c r="BM56" s="30">
        <f t="shared" si="1310"/>
        <v>6835</v>
      </c>
      <c r="BN56" s="30">
        <f t="shared" si="1311"/>
        <v>6436</v>
      </c>
      <c r="BO56" s="30">
        <f t="shared" si="1311"/>
        <v>6975</v>
      </c>
      <c r="BP56" s="117">
        <f t="shared" si="1312"/>
        <v>2015</v>
      </c>
      <c r="BQ56" s="118">
        <f t="shared" si="1313"/>
        <v>2793</v>
      </c>
      <c r="BR56" s="118">
        <f t="shared" si="1314"/>
        <v>2592</v>
      </c>
      <c r="BS56" s="118">
        <f t="shared" si="1315"/>
        <v>2715</v>
      </c>
      <c r="BT56" s="118">
        <f t="shared" si="1316"/>
        <v>4202</v>
      </c>
      <c r="BU56" s="118">
        <f t="shared" si="1317"/>
        <v>4410</v>
      </c>
      <c r="BV56" s="118">
        <f t="shared" si="1318"/>
        <v>4313</v>
      </c>
      <c r="BW56" s="118">
        <f t="shared" si="1319"/>
        <v>4802</v>
      </c>
      <c r="BX56" s="118">
        <f t="shared" si="1320"/>
        <v>5244</v>
      </c>
      <c r="BY56" s="118">
        <f t="shared" si="1321"/>
        <v>4802</v>
      </c>
      <c r="BZ56" s="118">
        <f t="shared" si="1322"/>
        <v>5334</v>
      </c>
      <c r="CA56" s="119">
        <f t="shared" si="1323"/>
        <v>1.2073097663271419</v>
      </c>
      <c r="CB56" s="120">
        <f t="shared" si="1324"/>
        <v>1.6163194444444444</v>
      </c>
      <c r="CC56" s="120">
        <f t="shared" si="1325"/>
        <v>1.5493126120741183</v>
      </c>
      <c r="CD56" s="120">
        <f t="shared" si="1326"/>
        <v>1.6008254716981132</v>
      </c>
      <c r="CE56" s="120">
        <f t="shared" si="1327"/>
        <v>2.8546195652173911</v>
      </c>
      <c r="CF56" s="120">
        <f t="shared" si="1328"/>
        <v>3.0081855388813099</v>
      </c>
      <c r="CG56" s="120">
        <f t="shared" si="1329"/>
        <v>3.003481894150418</v>
      </c>
      <c r="CH56" s="120">
        <f t="shared" si="1330"/>
        <v>3.0980645161290323</v>
      </c>
      <c r="CI56" s="120">
        <f t="shared" si="1331"/>
        <v>3.2960402262727846</v>
      </c>
      <c r="CJ56" s="120">
        <f t="shared" si="1332"/>
        <v>2.9388004895960833</v>
      </c>
      <c r="CK56" s="120">
        <f t="shared" si="1332"/>
        <v>3.2504570383912248</v>
      </c>
      <c r="CL56" s="70" t="s">
        <v>36</v>
      </c>
      <c r="CM56" s="39" t="s">
        <v>36</v>
      </c>
      <c r="CN56" s="39" t="s">
        <v>36</v>
      </c>
      <c r="CO56" s="39" t="s">
        <v>36</v>
      </c>
      <c r="CP56" s="14" t="s">
        <v>36</v>
      </c>
      <c r="CQ56" s="14" t="s">
        <v>36</v>
      </c>
      <c r="CR56" s="14" t="s">
        <v>36</v>
      </c>
      <c r="CS56" s="14" t="s">
        <v>36</v>
      </c>
      <c r="CT56" s="14" t="s">
        <v>36</v>
      </c>
      <c r="CU56" s="14" t="s">
        <v>36</v>
      </c>
      <c r="CV56" s="14" t="s">
        <v>36</v>
      </c>
      <c r="CW56" s="42">
        <v>16</v>
      </c>
      <c r="CX56" s="32">
        <v>83</v>
      </c>
      <c r="CY56" s="32">
        <v>63</v>
      </c>
      <c r="CZ56" s="32">
        <v>346</v>
      </c>
      <c r="DA56" s="32">
        <v>0</v>
      </c>
      <c r="DB56" s="32">
        <v>0</v>
      </c>
      <c r="DC56" s="32"/>
      <c r="DD56" s="32"/>
      <c r="DE56" s="30"/>
      <c r="DF56" s="444"/>
      <c r="DG56" s="444"/>
      <c r="DH56" s="33">
        <f t="shared" si="1333"/>
        <v>16</v>
      </c>
      <c r="DI56" s="30">
        <f t="shared" si="1334"/>
        <v>83</v>
      </c>
      <c r="DJ56" s="30">
        <f t="shared" si="1335"/>
        <v>63</v>
      </c>
      <c r="DK56" s="30">
        <f t="shared" si="1336"/>
        <v>346</v>
      </c>
      <c r="DL56" s="30">
        <f t="shared" si="1337"/>
        <v>0</v>
      </c>
      <c r="DM56" s="30">
        <f t="shared" si="1338"/>
        <v>0</v>
      </c>
      <c r="DN56" s="30">
        <f t="shared" si="1339"/>
        <v>0</v>
      </c>
      <c r="DO56" s="30">
        <f t="shared" si="1340"/>
        <v>0</v>
      </c>
      <c r="DP56" s="30">
        <f t="shared" si="1341"/>
        <v>0</v>
      </c>
      <c r="DQ56" s="30">
        <f t="shared" si="1342"/>
        <v>0</v>
      </c>
      <c r="DR56" s="30">
        <f t="shared" si="1342"/>
        <v>0</v>
      </c>
      <c r="DS56" s="461">
        <v>84</v>
      </c>
      <c r="DT56" s="444">
        <v>91</v>
      </c>
      <c r="DU56" s="462">
        <v>71</v>
      </c>
      <c r="DV56" s="462">
        <v>72</v>
      </c>
      <c r="DW56" s="468">
        <f t="shared" si="1343"/>
        <v>155</v>
      </c>
      <c r="DX56" s="468">
        <f t="shared" si="1343"/>
        <v>163</v>
      </c>
      <c r="DY56" s="461">
        <v>448</v>
      </c>
      <c r="DZ56" s="444">
        <v>435</v>
      </c>
      <c r="EA56" s="462">
        <v>1493</v>
      </c>
      <c r="EB56" s="462">
        <v>1361</v>
      </c>
      <c r="EC56" s="468">
        <f t="shared" si="1344"/>
        <v>1941</v>
      </c>
      <c r="ED56" s="468">
        <f t="shared" si="1344"/>
        <v>1796</v>
      </c>
      <c r="EE56" s="461">
        <v>930</v>
      </c>
      <c r="EF56" s="444">
        <v>841</v>
      </c>
      <c r="EG56" s="462">
        <v>68</v>
      </c>
      <c r="EH56" s="462">
        <v>39</v>
      </c>
      <c r="EI56" s="468">
        <f t="shared" si="1345"/>
        <v>998</v>
      </c>
      <c r="EJ56" s="468">
        <f t="shared" si="1345"/>
        <v>880</v>
      </c>
      <c r="EK56" s="461">
        <v>183</v>
      </c>
      <c r="EL56" s="444">
        <v>230</v>
      </c>
      <c r="EM56" s="462">
        <v>55</v>
      </c>
      <c r="EN56" s="462">
        <v>24</v>
      </c>
      <c r="EO56" s="468">
        <f t="shared" si="1346"/>
        <v>238</v>
      </c>
      <c r="EP56" s="468">
        <f t="shared" si="1346"/>
        <v>254</v>
      </c>
      <c r="EQ56" s="461">
        <v>263</v>
      </c>
      <c r="ER56" s="444">
        <v>289</v>
      </c>
      <c r="ES56" s="462">
        <v>125</v>
      </c>
      <c r="ET56" s="462">
        <v>72</v>
      </c>
      <c r="EU56" s="468">
        <f t="shared" si="1347"/>
        <v>388</v>
      </c>
      <c r="EV56" s="468">
        <f t="shared" si="1347"/>
        <v>361</v>
      </c>
      <c r="EW56" s="461">
        <v>262</v>
      </c>
      <c r="EX56" s="444">
        <v>264</v>
      </c>
      <c r="EY56" s="462">
        <v>172</v>
      </c>
      <c r="EZ56" s="462">
        <v>171</v>
      </c>
      <c r="FA56" s="468">
        <f t="shared" si="1348"/>
        <v>434</v>
      </c>
      <c r="FB56" s="468">
        <f t="shared" si="1348"/>
        <v>435</v>
      </c>
      <c r="FC56" s="461">
        <v>8</v>
      </c>
      <c r="FD56" s="444">
        <v>10</v>
      </c>
      <c r="FE56" s="462">
        <v>53</v>
      </c>
      <c r="FF56" s="462">
        <v>20</v>
      </c>
      <c r="FG56" s="468">
        <f t="shared" si="1349"/>
        <v>61</v>
      </c>
      <c r="FH56" s="468">
        <f t="shared" si="1350"/>
        <v>30</v>
      </c>
      <c r="FI56" s="461">
        <v>395</v>
      </c>
      <c r="FJ56" s="444">
        <v>368</v>
      </c>
      <c r="FK56" s="462">
        <v>359</v>
      </c>
      <c r="FL56" s="462">
        <v>282</v>
      </c>
      <c r="FM56" s="468">
        <f t="shared" si="1351"/>
        <v>754</v>
      </c>
      <c r="FN56" s="468">
        <f t="shared" si="1351"/>
        <v>650</v>
      </c>
      <c r="FO56" s="461">
        <v>7</v>
      </c>
      <c r="FP56" s="444">
        <v>6</v>
      </c>
      <c r="FQ56" s="462"/>
      <c r="FR56" s="462"/>
      <c r="FS56" s="468">
        <f t="shared" si="1352"/>
        <v>7</v>
      </c>
      <c r="FT56" s="468">
        <f t="shared" si="1352"/>
        <v>6</v>
      </c>
      <c r="FU56" s="461">
        <v>928</v>
      </c>
      <c r="FV56" s="444">
        <v>903</v>
      </c>
      <c r="FW56" s="462">
        <v>612</v>
      </c>
      <c r="FX56" s="462">
        <v>634</v>
      </c>
      <c r="FY56" s="468">
        <f t="shared" si="1353"/>
        <v>1540</v>
      </c>
      <c r="FZ56" s="468">
        <f t="shared" si="1353"/>
        <v>1537</v>
      </c>
      <c r="GA56" s="461">
        <v>87</v>
      </c>
      <c r="GB56" s="444">
        <v>112</v>
      </c>
      <c r="GC56" s="462">
        <v>1</v>
      </c>
      <c r="GD56" s="462">
        <v>14</v>
      </c>
      <c r="GE56" s="468">
        <f t="shared" si="1354"/>
        <v>88</v>
      </c>
      <c r="GF56" s="468">
        <f t="shared" si="1354"/>
        <v>126</v>
      </c>
      <c r="GG56" s="461">
        <v>22</v>
      </c>
      <c r="GH56" s="444">
        <v>25</v>
      </c>
      <c r="GI56" s="462">
        <v>35</v>
      </c>
      <c r="GJ56" s="462">
        <v>51</v>
      </c>
      <c r="GK56" s="327">
        <f t="shared" si="1355"/>
        <v>57</v>
      </c>
      <c r="GL56" s="327">
        <f t="shared" si="1355"/>
        <v>76</v>
      </c>
      <c r="GM56" s="533">
        <v>488</v>
      </c>
      <c r="GN56" s="519">
        <v>537</v>
      </c>
      <c r="GO56" s="519">
        <v>549</v>
      </c>
      <c r="GP56" s="519">
        <v>701</v>
      </c>
      <c r="GQ56" s="504">
        <v>684</v>
      </c>
      <c r="GR56" s="504">
        <v>761</v>
      </c>
      <c r="GS56" s="504">
        <v>729</v>
      </c>
      <c r="GT56" s="504">
        <v>749</v>
      </c>
      <c r="GU56" s="504">
        <v>780</v>
      </c>
      <c r="GV56" s="533">
        <v>25</v>
      </c>
      <c r="GW56" s="504">
        <v>29</v>
      </c>
      <c r="GX56" s="504">
        <v>50</v>
      </c>
      <c r="GY56" s="504">
        <v>55</v>
      </c>
      <c r="GZ56" s="504">
        <v>27</v>
      </c>
      <c r="HA56" s="504">
        <v>39</v>
      </c>
      <c r="HB56" s="504">
        <v>21</v>
      </c>
      <c r="HC56" s="504">
        <v>25</v>
      </c>
      <c r="HD56" s="504">
        <v>43</v>
      </c>
      <c r="HE56" s="534">
        <f t="shared" si="1356"/>
        <v>513</v>
      </c>
      <c r="HF56" s="522">
        <f t="shared" si="1357"/>
        <v>566</v>
      </c>
      <c r="HG56" s="522">
        <f t="shared" si="1358"/>
        <v>599</v>
      </c>
      <c r="HH56" s="522">
        <f t="shared" si="1359"/>
        <v>756</v>
      </c>
      <c r="HI56" s="522">
        <f t="shared" si="1360"/>
        <v>711</v>
      </c>
      <c r="HJ56" s="522">
        <f t="shared" si="1361"/>
        <v>800</v>
      </c>
      <c r="HK56" s="522">
        <f t="shared" si="1362"/>
        <v>750</v>
      </c>
      <c r="HL56" s="522">
        <f t="shared" si="1363"/>
        <v>774</v>
      </c>
      <c r="HM56" s="522">
        <f t="shared" si="1364"/>
        <v>823</v>
      </c>
      <c r="HN56" s="534">
        <f t="shared" si="1365"/>
        <v>535</v>
      </c>
      <c r="HO56" s="523">
        <f t="shared" si="1366"/>
        <v>682</v>
      </c>
      <c r="HP56" s="523">
        <f t="shared" si="1367"/>
        <v>662</v>
      </c>
      <c r="HQ56" s="523">
        <f t="shared" si="1368"/>
        <v>762</v>
      </c>
      <c r="HR56" s="535">
        <f t="shared" si="1369"/>
        <v>1063</v>
      </c>
      <c r="HS56" s="535">
        <f t="shared" si="1370"/>
        <v>1143</v>
      </c>
      <c r="HT56" s="535">
        <f t="shared" si="1371"/>
        <v>1141</v>
      </c>
      <c r="HU56" s="535">
        <f t="shared" si="1372"/>
        <v>1266</v>
      </c>
      <c r="HV56" s="535">
        <f t="shared" si="1373"/>
        <v>1302</v>
      </c>
      <c r="HW56" s="534">
        <f t="shared" si="1374"/>
        <v>473</v>
      </c>
      <c r="HX56" s="522">
        <f t="shared" si="1375"/>
        <v>558</v>
      </c>
      <c r="HY56" s="522">
        <f t="shared" si="1376"/>
        <v>685</v>
      </c>
      <c r="HZ56" s="522">
        <f t="shared" si="1377"/>
        <v>542</v>
      </c>
      <c r="IA56" s="522">
        <f t="shared" si="1378"/>
        <v>1261</v>
      </c>
      <c r="IB56" s="522">
        <f t="shared" si="1379"/>
        <v>1224</v>
      </c>
      <c r="IC56" s="522">
        <f t="shared" si="1380"/>
        <v>1207</v>
      </c>
      <c r="ID56" s="522">
        <f t="shared" si="421"/>
        <v>1319</v>
      </c>
      <c r="IE56" s="522">
        <f t="shared" si="421"/>
        <v>1686</v>
      </c>
      <c r="IF56" s="534">
        <f t="shared" si="1381"/>
        <v>1008</v>
      </c>
      <c r="IG56" s="522">
        <f t="shared" si="1382"/>
        <v>1240</v>
      </c>
      <c r="IH56" s="522">
        <f t="shared" si="1383"/>
        <v>1347</v>
      </c>
      <c r="II56" s="522">
        <f t="shared" si="1384"/>
        <v>1304</v>
      </c>
      <c r="IJ56" s="522">
        <f t="shared" si="1385"/>
        <v>2324</v>
      </c>
      <c r="IK56" s="522">
        <f t="shared" si="1386"/>
        <v>2367</v>
      </c>
      <c r="IL56" s="522">
        <f t="shared" si="1387"/>
        <v>2348</v>
      </c>
      <c r="IM56" s="522">
        <f t="shared" si="760"/>
        <v>2585</v>
      </c>
      <c r="IN56" s="522">
        <f t="shared" si="760"/>
        <v>2988</v>
      </c>
      <c r="IO56" s="533">
        <v>370</v>
      </c>
      <c r="IP56" s="519">
        <v>472</v>
      </c>
      <c r="IQ56" s="519">
        <v>449</v>
      </c>
      <c r="IR56" s="519">
        <v>519</v>
      </c>
      <c r="IS56" s="504">
        <v>811</v>
      </c>
      <c r="IT56" s="504">
        <v>894</v>
      </c>
      <c r="IU56" s="504">
        <v>893</v>
      </c>
      <c r="IV56" s="504">
        <v>994</v>
      </c>
      <c r="IW56" s="504">
        <v>1018</v>
      </c>
      <c r="IX56" s="533">
        <v>263</v>
      </c>
      <c r="IY56" s="504">
        <v>312</v>
      </c>
      <c r="IZ56" s="504">
        <v>524</v>
      </c>
      <c r="JA56" s="504">
        <v>346</v>
      </c>
      <c r="JB56" s="504">
        <v>862</v>
      </c>
      <c r="JC56" s="504">
        <v>895</v>
      </c>
      <c r="JD56" s="504">
        <v>980</v>
      </c>
      <c r="JE56" s="504">
        <v>1086</v>
      </c>
      <c r="JF56" s="504">
        <v>1493</v>
      </c>
      <c r="JG56" s="534">
        <f t="shared" si="1388"/>
        <v>633</v>
      </c>
      <c r="JH56" s="522">
        <f t="shared" si="1389"/>
        <v>784</v>
      </c>
      <c r="JI56" s="522">
        <f t="shared" si="1390"/>
        <v>973</v>
      </c>
      <c r="JJ56" s="522">
        <f t="shared" si="1391"/>
        <v>865</v>
      </c>
      <c r="JK56" s="522">
        <f t="shared" si="1392"/>
        <v>1673</v>
      </c>
      <c r="JL56" s="522">
        <f t="shared" si="1393"/>
        <v>1789</v>
      </c>
      <c r="JM56" s="522">
        <f t="shared" si="1394"/>
        <v>1873</v>
      </c>
      <c r="JN56" s="522">
        <f t="shared" si="1395"/>
        <v>2080</v>
      </c>
      <c r="JO56" s="522">
        <f t="shared" si="1395"/>
        <v>2511</v>
      </c>
      <c r="JP56" s="533">
        <v>165</v>
      </c>
      <c r="JQ56" s="519">
        <v>210</v>
      </c>
      <c r="JR56" s="519">
        <v>213</v>
      </c>
      <c r="JS56" s="519">
        <v>243</v>
      </c>
      <c r="JT56" s="504">
        <v>252</v>
      </c>
      <c r="JU56" s="504">
        <v>249</v>
      </c>
      <c r="JV56" s="504">
        <v>248</v>
      </c>
      <c r="JW56" s="504">
        <v>272</v>
      </c>
      <c r="JX56" s="504">
        <v>284</v>
      </c>
      <c r="JY56" s="533">
        <v>210</v>
      </c>
      <c r="JZ56" s="504">
        <v>246</v>
      </c>
      <c r="KA56" s="504">
        <v>161</v>
      </c>
      <c r="KB56" s="504">
        <v>196</v>
      </c>
      <c r="KC56" s="504">
        <v>399</v>
      </c>
      <c r="KD56" s="504">
        <v>329</v>
      </c>
      <c r="KE56" s="504">
        <v>227</v>
      </c>
      <c r="KF56" s="504">
        <v>233</v>
      </c>
      <c r="KG56" s="504">
        <v>193</v>
      </c>
      <c r="KH56" s="534">
        <f t="shared" si="1396"/>
        <v>375</v>
      </c>
      <c r="KI56" s="522">
        <f t="shared" si="1396"/>
        <v>456</v>
      </c>
      <c r="KJ56" s="522">
        <f t="shared" si="1396"/>
        <v>374</v>
      </c>
      <c r="KK56" s="522">
        <f t="shared" si="1396"/>
        <v>439</v>
      </c>
      <c r="KL56" s="522">
        <f t="shared" si="1396"/>
        <v>651</v>
      </c>
      <c r="KM56" s="522">
        <f t="shared" si="1396"/>
        <v>578</v>
      </c>
      <c r="KN56" s="522">
        <f t="shared" si="1396"/>
        <v>475</v>
      </c>
      <c r="KO56" s="522">
        <f t="shared" si="1396"/>
        <v>505</v>
      </c>
      <c r="KP56" s="522">
        <f t="shared" si="1396"/>
        <v>477</v>
      </c>
      <c r="KQ56" s="534">
        <f t="shared" si="1397"/>
        <v>1112</v>
      </c>
      <c r="KR56" s="523">
        <f t="shared" si="1398"/>
        <v>1143</v>
      </c>
      <c r="KS56" s="523">
        <f t="shared" si="1399"/>
        <v>1132</v>
      </c>
      <c r="KT56" s="523">
        <f t="shared" si="1400"/>
        <v>1227</v>
      </c>
      <c r="KU56" s="535">
        <f t="shared" si="1401"/>
        <v>1185</v>
      </c>
      <c r="KV56" s="535">
        <f t="shared" si="1402"/>
        <v>1186</v>
      </c>
      <c r="KW56" s="535">
        <f t="shared" si="1403"/>
        <v>1105</v>
      </c>
      <c r="KX56" s="535">
        <f t="shared" si="1404"/>
        <v>1205</v>
      </c>
      <c r="KY56" s="535">
        <f t="shared" si="1405"/>
        <v>1225</v>
      </c>
      <c r="KZ56" s="534">
        <f t="shared" si="1406"/>
        <v>315</v>
      </c>
      <c r="LA56" s="522">
        <f t="shared" si="1407"/>
        <v>532</v>
      </c>
      <c r="LB56" s="522">
        <f t="shared" si="1408"/>
        <v>701</v>
      </c>
      <c r="LC56" s="522">
        <f t="shared" si="1409"/>
        <v>547</v>
      </c>
      <c r="LD56" s="522">
        <f t="shared" si="1410"/>
        <v>674</v>
      </c>
      <c r="LE56" s="522">
        <f t="shared" si="1411"/>
        <v>790</v>
      </c>
      <c r="LF56" s="522">
        <f t="shared" si="1412"/>
        <v>690</v>
      </c>
      <c r="LG56" s="522">
        <f t="shared" si="423"/>
        <v>758</v>
      </c>
      <c r="LH56" s="522">
        <f t="shared" si="423"/>
        <v>765</v>
      </c>
      <c r="LI56" s="534">
        <f t="shared" si="1413"/>
        <v>1427</v>
      </c>
      <c r="LJ56" s="522">
        <f t="shared" si="1414"/>
        <v>1675</v>
      </c>
      <c r="LK56" s="522">
        <f t="shared" si="1415"/>
        <v>1833</v>
      </c>
      <c r="LL56" s="522">
        <f t="shared" si="1416"/>
        <v>1774</v>
      </c>
      <c r="LM56" s="522">
        <f t="shared" si="1417"/>
        <v>1859</v>
      </c>
      <c r="LN56" s="522">
        <f t="shared" si="1418"/>
        <v>1976</v>
      </c>
      <c r="LO56" s="522">
        <f t="shared" si="1419"/>
        <v>1795</v>
      </c>
      <c r="LP56" s="522">
        <f t="shared" si="1420"/>
        <v>1963</v>
      </c>
      <c r="LQ56" s="522">
        <f t="shared" si="1421"/>
        <v>1990</v>
      </c>
      <c r="LR56" s="533">
        <v>654</v>
      </c>
      <c r="LS56" s="519">
        <v>729</v>
      </c>
      <c r="LT56" s="519">
        <v>698</v>
      </c>
      <c r="LU56" s="519">
        <v>751</v>
      </c>
      <c r="LV56" s="504">
        <v>741</v>
      </c>
      <c r="LW56" s="504">
        <v>731</v>
      </c>
      <c r="LX56" s="504">
        <v>684</v>
      </c>
      <c r="LY56" s="504">
        <v>733</v>
      </c>
      <c r="LZ56" s="504">
        <v>750</v>
      </c>
      <c r="MA56" s="533">
        <v>234</v>
      </c>
      <c r="MB56" s="504">
        <v>396</v>
      </c>
      <c r="MC56" s="504">
        <v>514</v>
      </c>
      <c r="MD56" s="504">
        <v>371</v>
      </c>
      <c r="ME56" s="504">
        <v>449</v>
      </c>
      <c r="MF56" s="504">
        <v>508</v>
      </c>
      <c r="MG56" s="504">
        <v>442</v>
      </c>
      <c r="MH56" s="504">
        <v>516</v>
      </c>
      <c r="MI56" s="504">
        <v>506</v>
      </c>
      <c r="MJ56" s="534">
        <f t="shared" si="1422"/>
        <v>888</v>
      </c>
      <c r="MK56" s="522">
        <f t="shared" si="1423"/>
        <v>1125</v>
      </c>
      <c r="ML56" s="522">
        <f t="shared" si="1424"/>
        <v>1212</v>
      </c>
      <c r="MM56" s="522">
        <f t="shared" si="1425"/>
        <v>1122</v>
      </c>
      <c r="MN56" s="522">
        <f t="shared" si="1426"/>
        <v>1190</v>
      </c>
      <c r="MO56" s="522">
        <f t="shared" si="1427"/>
        <v>1239</v>
      </c>
      <c r="MP56" s="522">
        <f t="shared" si="1428"/>
        <v>1126</v>
      </c>
      <c r="MQ56" s="522">
        <f t="shared" si="1429"/>
        <v>1249</v>
      </c>
      <c r="MR56" s="522">
        <f t="shared" si="1429"/>
        <v>1256</v>
      </c>
      <c r="MS56" s="533">
        <v>101</v>
      </c>
      <c r="MT56" s="519">
        <v>112</v>
      </c>
      <c r="MU56" s="519">
        <v>109</v>
      </c>
      <c r="MV56" s="519">
        <v>111</v>
      </c>
      <c r="MW56" s="504">
        <v>104</v>
      </c>
      <c r="MX56" s="504">
        <v>107</v>
      </c>
      <c r="MY56" s="504">
        <v>88</v>
      </c>
      <c r="MZ56" s="504">
        <v>104</v>
      </c>
      <c r="NA56" s="504">
        <v>105</v>
      </c>
      <c r="NB56" s="533">
        <v>3</v>
      </c>
      <c r="NC56" s="504">
        <v>15</v>
      </c>
      <c r="ND56" s="504">
        <v>46</v>
      </c>
      <c r="NE56" s="504">
        <v>19</v>
      </c>
      <c r="NF56" s="504">
        <v>0</v>
      </c>
      <c r="NG56" s="504">
        <v>6</v>
      </c>
      <c r="NH56" s="504">
        <v>4</v>
      </c>
      <c r="NI56" s="504">
        <v>5</v>
      </c>
      <c r="NJ56" s="504">
        <v>5</v>
      </c>
      <c r="NK56" s="534">
        <f t="shared" si="1430"/>
        <v>104</v>
      </c>
      <c r="NL56" s="522">
        <f t="shared" si="1431"/>
        <v>127</v>
      </c>
      <c r="NM56" s="522">
        <f t="shared" si="1432"/>
        <v>155</v>
      </c>
      <c r="NN56" s="522">
        <f t="shared" si="1433"/>
        <v>130</v>
      </c>
      <c r="NO56" s="522">
        <f t="shared" si="1434"/>
        <v>104</v>
      </c>
      <c r="NP56" s="522">
        <f t="shared" si="1435"/>
        <v>113</v>
      </c>
      <c r="NQ56" s="522">
        <f t="shared" si="1436"/>
        <v>92</v>
      </c>
      <c r="NR56" s="522">
        <f t="shared" si="1437"/>
        <v>109</v>
      </c>
      <c r="NS56" s="522">
        <f t="shared" si="1437"/>
        <v>110</v>
      </c>
      <c r="NT56" s="533">
        <v>357</v>
      </c>
      <c r="NU56" s="519">
        <v>302</v>
      </c>
      <c r="NV56" s="519">
        <v>325</v>
      </c>
      <c r="NW56" s="519">
        <v>365</v>
      </c>
      <c r="NX56" s="504">
        <v>340</v>
      </c>
      <c r="NY56" s="504">
        <v>348</v>
      </c>
      <c r="NZ56" s="504">
        <v>333</v>
      </c>
      <c r="OA56" s="504">
        <v>368</v>
      </c>
      <c r="OB56" s="522">
        <v>370</v>
      </c>
      <c r="OC56" s="533">
        <v>78</v>
      </c>
      <c r="OD56" s="504">
        <v>121</v>
      </c>
      <c r="OE56" s="504">
        <v>141</v>
      </c>
      <c r="OF56" s="504">
        <v>157</v>
      </c>
      <c r="OG56" s="504">
        <v>225</v>
      </c>
      <c r="OH56" s="504">
        <v>276</v>
      </c>
      <c r="OI56" s="504">
        <v>244</v>
      </c>
      <c r="OJ56" s="504">
        <v>237</v>
      </c>
      <c r="OK56" s="522">
        <v>254</v>
      </c>
      <c r="OL56" s="534">
        <f t="shared" si="1438"/>
        <v>435</v>
      </c>
      <c r="OM56" s="522">
        <f t="shared" si="1439"/>
        <v>423</v>
      </c>
      <c r="ON56" s="522">
        <f t="shared" si="1440"/>
        <v>466</v>
      </c>
      <c r="OO56" s="522">
        <f t="shared" si="1441"/>
        <v>522</v>
      </c>
      <c r="OP56" s="522">
        <f t="shared" si="1442"/>
        <v>565</v>
      </c>
      <c r="OQ56" s="522">
        <f t="shared" si="1443"/>
        <v>624</v>
      </c>
      <c r="OR56" s="522">
        <f t="shared" si="1444"/>
        <v>577</v>
      </c>
      <c r="OS56" s="522">
        <f t="shared" si="1445"/>
        <v>605</v>
      </c>
      <c r="OT56" s="522">
        <f t="shared" si="1445"/>
        <v>624</v>
      </c>
    </row>
    <row r="57" spans="1:411" x14ac:dyDescent="0.2">
      <c r="A57" s="11" t="s">
        <v>57</v>
      </c>
      <c r="B57" s="34">
        <f t="shared" si="1269"/>
        <v>262</v>
      </c>
      <c r="C57" s="34">
        <f t="shared" si="1270"/>
        <v>537</v>
      </c>
      <c r="D57" s="34">
        <f t="shared" si="1271"/>
        <v>550</v>
      </c>
      <c r="E57" s="34">
        <f t="shared" si="1272"/>
        <v>516</v>
      </c>
      <c r="F57" s="34">
        <f t="shared" si="1273"/>
        <v>644</v>
      </c>
      <c r="G57" s="34">
        <f t="shared" si="1274"/>
        <v>645</v>
      </c>
      <c r="H57" s="34">
        <f t="shared" si="1275"/>
        <v>665</v>
      </c>
      <c r="I57" s="34">
        <f t="shared" si="1276"/>
        <v>712</v>
      </c>
      <c r="J57" s="34">
        <f t="shared" si="1277"/>
        <v>709</v>
      </c>
      <c r="K57" s="34">
        <f t="shared" si="1278"/>
        <v>702</v>
      </c>
      <c r="L57" s="34">
        <f t="shared" si="1279"/>
        <v>626</v>
      </c>
      <c r="M57" s="35">
        <f t="shared" si="1280"/>
        <v>58</v>
      </c>
      <c r="N57" s="29">
        <f t="shared" si="1281"/>
        <v>874</v>
      </c>
      <c r="O57" s="29">
        <f t="shared" si="1282"/>
        <v>1799</v>
      </c>
      <c r="P57" s="29">
        <f t="shared" si="1283"/>
        <v>1870</v>
      </c>
      <c r="Q57" s="29">
        <f t="shared" si="1284"/>
        <v>1718</v>
      </c>
      <c r="R57" s="29">
        <f t="shared" si="1285"/>
        <v>1699</v>
      </c>
      <c r="S57" s="29">
        <f t="shared" si="1286"/>
        <v>2403</v>
      </c>
      <c r="T57" s="29">
        <f t="shared" si="1287"/>
        <v>2617</v>
      </c>
      <c r="U57" s="29">
        <f t="shared" si="1288"/>
        <v>1833</v>
      </c>
      <c r="V57" s="29">
        <f t="shared" si="1289"/>
        <v>2357</v>
      </c>
      <c r="W57" s="29">
        <f t="shared" si="1290"/>
        <v>2047</v>
      </c>
      <c r="X57" s="35">
        <f t="shared" si="1291"/>
        <v>320</v>
      </c>
      <c r="Y57" s="29">
        <f t="shared" si="1292"/>
        <v>1411</v>
      </c>
      <c r="Z57" s="29">
        <f t="shared" si="1293"/>
        <v>2349</v>
      </c>
      <c r="AA57" s="29">
        <f t="shared" si="1294"/>
        <v>2386</v>
      </c>
      <c r="AB57" s="29">
        <f t="shared" si="1295"/>
        <v>2362</v>
      </c>
      <c r="AC57" s="29">
        <f t="shared" si="1296"/>
        <v>2344</v>
      </c>
      <c r="AD57" s="29">
        <f t="shared" si="1297"/>
        <v>3068</v>
      </c>
      <c r="AE57" s="29">
        <f t="shared" si="1298"/>
        <v>3329</v>
      </c>
      <c r="AF57" s="29">
        <f t="shared" si="1299"/>
        <v>2542</v>
      </c>
      <c r="AG57" s="29">
        <f t="shared" si="1300"/>
        <v>3059</v>
      </c>
      <c r="AH57" s="29">
        <f t="shared" si="1301"/>
        <v>2673</v>
      </c>
      <c r="AI57" s="42">
        <v>136</v>
      </c>
      <c r="AJ57" s="31">
        <v>300</v>
      </c>
      <c r="AK57" s="31">
        <v>320</v>
      </c>
      <c r="AL57" s="31">
        <v>293</v>
      </c>
      <c r="AM57" s="32">
        <v>334</v>
      </c>
      <c r="AN57" s="32">
        <v>333</v>
      </c>
      <c r="AO57" s="32">
        <v>340</v>
      </c>
      <c r="AP57" s="32">
        <v>338</v>
      </c>
      <c r="AQ57" s="32">
        <v>318</v>
      </c>
      <c r="AR57" s="32">
        <v>303</v>
      </c>
      <c r="AS57" s="32">
        <v>269</v>
      </c>
      <c r="AT57" s="42">
        <v>43</v>
      </c>
      <c r="AU57" s="32">
        <v>757</v>
      </c>
      <c r="AV57" s="32">
        <v>1424</v>
      </c>
      <c r="AW57" s="32">
        <v>1474</v>
      </c>
      <c r="AX57" s="32">
        <v>1008</v>
      </c>
      <c r="AY57" s="32">
        <v>1189</v>
      </c>
      <c r="AZ57" s="32">
        <v>1695</v>
      </c>
      <c r="BA57" s="32">
        <v>1873</v>
      </c>
      <c r="BB57" s="32">
        <v>1389</v>
      </c>
      <c r="BC57" s="32">
        <v>1873</v>
      </c>
      <c r="BD57" s="32">
        <v>1536</v>
      </c>
      <c r="BE57" s="33">
        <f t="shared" si="1302"/>
        <v>179</v>
      </c>
      <c r="BF57" s="30">
        <f t="shared" si="1303"/>
        <v>1064</v>
      </c>
      <c r="BG57" s="30">
        <f t="shared" si="1304"/>
        <v>1746</v>
      </c>
      <c r="BH57" s="30">
        <f t="shared" si="1305"/>
        <v>1767</v>
      </c>
      <c r="BI57" s="30">
        <f t="shared" si="1306"/>
        <v>1342</v>
      </c>
      <c r="BJ57" s="30">
        <f t="shared" si="1307"/>
        <v>1522</v>
      </c>
      <c r="BK57" s="30">
        <f t="shared" si="1308"/>
        <v>2035</v>
      </c>
      <c r="BL57" s="30">
        <f t="shared" si="1309"/>
        <v>2211</v>
      </c>
      <c r="BM57" s="30">
        <f t="shared" si="1310"/>
        <v>1707</v>
      </c>
      <c r="BN57" s="30">
        <f t="shared" si="1311"/>
        <v>2176</v>
      </c>
      <c r="BO57" s="30">
        <f t="shared" si="1311"/>
        <v>1805</v>
      </c>
      <c r="BP57" s="117">
        <f t="shared" si="1312"/>
        <v>43</v>
      </c>
      <c r="BQ57" s="118">
        <f t="shared" si="1313"/>
        <v>764</v>
      </c>
      <c r="BR57" s="118">
        <f t="shared" si="1314"/>
        <v>1426</v>
      </c>
      <c r="BS57" s="118">
        <f t="shared" si="1315"/>
        <v>1474</v>
      </c>
      <c r="BT57" s="118">
        <f t="shared" si="1316"/>
        <v>1008</v>
      </c>
      <c r="BU57" s="118">
        <f t="shared" si="1317"/>
        <v>1189</v>
      </c>
      <c r="BV57" s="118">
        <f t="shared" si="1318"/>
        <v>1695</v>
      </c>
      <c r="BW57" s="118">
        <f t="shared" si="1319"/>
        <v>1873</v>
      </c>
      <c r="BX57" s="118">
        <f t="shared" si="1320"/>
        <v>1389</v>
      </c>
      <c r="BY57" s="118">
        <f t="shared" si="1321"/>
        <v>1873</v>
      </c>
      <c r="BZ57" s="118">
        <f t="shared" si="1322"/>
        <v>1536</v>
      </c>
      <c r="CA57" s="119">
        <f t="shared" si="1323"/>
        <v>0.31617647058823528</v>
      </c>
      <c r="CB57" s="120">
        <f t="shared" si="1324"/>
        <v>2.5466666666666669</v>
      </c>
      <c r="CC57" s="120">
        <f t="shared" si="1325"/>
        <v>4.4562499999999998</v>
      </c>
      <c r="CD57" s="120">
        <f t="shared" si="1326"/>
        <v>5.0307167235494878</v>
      </c>
      <c r="CE57" s="120">
        <f t="shared" si="1327"/>
        <v>3.0179640718562872</v>
      </c>
      <c r="CF57" s="120">
        <f t="shared" si="1328"/>
        <v>3.5705705705705704</v>
      </c>
      <c r="CG57" s="120">
        <f t="shared" si="1329"/>
        <v>4.9852941176470589</v>
      </c>
      <c r="CH57" s="120">
        <f t="shared" si="1330"/>
        <v>5.5414201183431953</v>
      </c>
      <c r="CI57" s="120">
        <f t="shared" si="1331"/>
        <v>4.367924528301887</v>
      </c>
      <c r="CJ57" s="120">
        <f t="shared" si="1332"/>
        <v>6.1815181518151814</v>
      </c>
      <c r="CK57" s="120">
        <f t="shared" si="1332"/>
        <v>5.7100371747211893</v>
      </c>
      <c r="CL57" s="70" t="s">
        <v>36</v>
      </c>
      <c r="CM57" s="39" t="s">
        <v>36</v>
      </c>
      <c r="CN57" s="39" t="s">
        <v>36</v>
      </c>
      <c r="CO57" s="39" t="s">
        <v>36</v>
      </c>
      <c r="CP57" s="14" t="s">
        <v>36</v>
      </c>
      <c r="CQ57" s="14" t="s">
        <v>36</v>
      </c>
      <c r="CR57" s="14" t="s">
        <v>36</v>
      </c>
      <c r="CS57" s="14" t="s">
        <v>36</v>
      </c>
      <c r="CT57" s="14" t="s">
        <v>36</v>
      </c>
      <c r="CU57" s="14" t="s">
        <v>36</v>
      </c>
      <c r="CV57" s="14" t="s">
        <v>36</v>
      </c>
      <c r="CW57" s="42">
        <v>0</v>
      </c>
      <c r="CX57" s="32">
        <v>7</v>
      </c>
      <c r="CY57" s="32">
        <v>2</v>
      </c>
      <c r="DA57" s="32">
        <v>0</v>
      </c>
      <c r="DB57" s="32">
        <v>0</v>
      </c>
      <c r="DE57" s="30"/>
      <c r="DF57" s="444"/>
      <c r="DG57" s="444"/>
      <c r="DH57" s="33">
        <f t="shared" si="1333"/>
        <v>0</v>
      </c>
      <c r="DI57" s="30">
        <f t="shared" si="1334"/>
        <v>7</v>
      </c>
      <c r="DJ57" s="30">
        <f t="shared" si="1335"/>
        <v>2</v>
      </c>
      <c r="DK57" s="30">
        <f t="shared" si="1336"/>
        <v>0</v>
      </c>
      <c r="DL57" s="30">
        <f t="shared" si="1337"/>
        <v>0</v>
      </c>
      <c r="DM57" s="30">
        <f t="shared" si="1338"/>
        <v>0</v>
      </c>
      <c r="DN57" s="30">
        <f t="shared" si="1339"/>
        <v>0</v>
      </c>
      <c r="DO57" s="30">
        <f t="shared" si="1340"/>
        <v>0</v>
      </c>
      <c r="DP57" s="30">
        <f t="shared" si="1341"/>
        <v>0</v>
      </c>
      <c r="DQ57" s="30">
        <f t="shared" si="1342"/>
        <v>0</v>
      </c>
      <c r="DR57" s="30">
        <f t="shared" si="1342"/>
        <v>0</v>
      </c>
      <c r="DS57" s="461">
        <v>15</v>
      </c>
      <c r="DT57" s="444">
        <v>12</v>
      </c>
      <c r="DU57" s="462">
        <v>7</v>
      </c>
      <c r="DV57" s="462">
        <v>9</v>
      </c>
      <c r="DW57" s="468">
        <f t="shared" si="1343"/>
        <v>22</v>
      </c>
      <c r="DX57" s="468">
        <f t="shared" si="1343"/>
        <v>21</v>
      </c>
      <c r="DY57" s="461">
        <v>120</v>
      </c>
      <c r="DZ57" s="444">
        <v>143</v>
      </c>
      <c r="EA57" s="462">
        <v>356</v>
      </c>
      <c r="EB57" s="462">
        <v>382</v>
      </c>
      <c r="EC57" s="468">
        <f t="shared" si="1344"/>
        <v>476</v>
      </c>
      <c r="ED57" s="468">
        <f t="shared" si="1344"/>
        <v>525</v>
      </c>
      <c r="EE57" s="461">
        <v>28</v>
      </c>
      <c r="EF57" s="444">
        <v>35</v>
      </c>
      <c r="EG57" s="462">
        <v>4</v>
      </c>
      <c r="EH57" s="462">
        <v>2</v>
      </c>
      <c r="EI57" s="468">
        <f t="shared" si="1345"/>
        <v>32</v>
      </c>
      <c r="EJ57" s="468">
        <f t="shared" si="1345"/>
        <v>37</v>
      </c>
      <c r="EK57" s="461">
        <v>36</v>
      </c>
      <c r="EL57" s="444">
        <v>32</v>
      </c>
      <c r="EM57" s="462">
        <v>5</v>
      </c>
      <c r="EN57" s="462">
        <v>4</v>
      </c>
      <c r="EO57" s="468">
        <f t="shared" si="1346"/>
        <v>41</v>
      </c>
      <c r="EP57" s="468">
        <f t="shared" si="1346"/>
        <v>36</v>
      </c>
      <c r="EQ57" s="461">
        <v>6</v>
      </c>
      <c r="ER57" s="444">
        <v>26</v>
      </c>
      <c r="ES57" s="462">
        <v>2</v>
      </c>
      <c r="ET57" s="462">
        <v>5</v>
      </c>
      <c r="EU57" s="468">
        <f t="shared" si="1347"/>
        <v>8</v>
      </c>
      <c r="EV57" s="468">
        <f t="shared" si="1347"/>
        <v>31</v>
      </c>
      <c r="EW57" s="461">
        <v>2</v>
      </c>
      <c r="EX57" s="444"/>
      <c r="EY57" s="462">
        <v>1</v>
      </c>
      <c r="EZ57" s="462"/>
      <c r="FA57" s="468">
        <f t="shared" si="1348"/>
        <v>3</v>
      </c>
      <c r="FB57" s="468">
        <f t="shared" si="1348"/>
        <v>0</v>
      </c>
      <c r="FC57" s="461">
        <v>2</v>
      </c>
      <c r="FD57" s="444"/>
      <c r="FE57" s="462"/>
      <c r="FF57" s="462"/>
      <c r="FG57" s="468">
        <f t="shared" si="1349"/>
        <v>2</v>
      </c>
      <c r="FH57" s="468">
        <f t="shared" si="1350"/>
        <v>0</v>
      </c>
      <c r="FI57" s="461">
        <v>1</v>
      </c>
      <c r="FJ57" s="444">
        <v>49</v>
      </c>
      <c r="FK57" s="462">
        <v>2</v>
      </c>
      <c r="FL57" s="462">
        <v>36</v>
      </c>
      <c r="FM57" s="468">
        <f t="shared" si="1351"/>
        <v>3</v>
      </c>
      <c r="FN57" s="468">
        <f t="shared" si="1351"/>
        <v>85</v>
      </c>
      <c r="FO57" s="461"/>
      <c r="FP57" s="444"/>
      <c r="FQ57" s="462"/>
      <c r="FR57" s="462"/>
      <c r="FS57" s="468">
        <f t="shared" si="1352"/>
        <v>0</v>
      </c>
      <c r="FT57" s="468">
        <f t="shared" si="1352"/>
        <v>0</v>
      </c>
      <c r="FU57" s="461">
        <v>112</v>
      </c>
      <c r="FV57" s="444">
        <v>51</v>
      </c>
      <c r="FW57" s="462">
        <v>86</v>
      </c>
      <c r="FX57" s="462">
        <v>73</v>
      </c>
      <c r="FY57" s="468">
        <f t="shared" si="1353"/>
        <v>198</v>
      </c>
      <c r="FZ57" s="468">
        <f t="shared" si="1353"/>
        <v>124</v>
      </c>
      <c r="GA57" s="461">
        <v>77</v>
      </c>
      <c r="GB57" s="444">
        <v>9</v>
      </c>
      <c r="GC57" s="462">
        <v>17</v>
      </c>
      <c r="GD57" s="462"/>
      <c r="GE57" s="468">
        <f t="shared" si="1354"/>
        <v>94</v>
      </c>
      <c r="GF57" s="468">
        <f t="shared" si="1354"/>
        <v>9</v>
      </c>
      <c r="GG57" s="461"/>
      <c r="GH57" s="444"/>
      <c r="GI57" s="462">
        <v>4</v>
      </c>
      <c r="GJ57" s="462"/>
      <c r="GK57" s="327">
        <f t="shared" si="1355"/>
        <v>4</v>
      </c>
      <c r="GL57" s="327">
        <f t="shared" si="1355"/>
        <v>0</v>
      </c>
      <c r="GM57" s="533">
        <v>37</v>
      </c>
      <c r="GN57" s="519">
        <v>28</v>
      </c>
      <c r="GO57" s="519">
        <v>22</v>
      </c>
      <c r="GP57" s="519">
        <v>13</v>
      </c>
      <c r="GQ57" s="504">
        <v>22</v>
      </c>
      <c r="GR57" s="504">
        <v>18</v>
      </c>
      <c r="GS57" s="504">
        <v>20</v>
      </c>
      <c r="GT57" s="504">
        <v>15</v>
      </c>
      <c r="GU57" s="504">
        <v>45</v>
      </c>
      <c r="GV57" s="533">
        <v>1</v>
      </c>
      <c r="GX57" s="504">
        <v>1</v>
      </c>
      <c r="GZ57" s="504">
        <v>0</v>
      </c>
      <c r="HA57" s="504">
        <v>0</v>
      </c>
      <c r="HB57" s="504">
        <v>1</v>
      </c>
      <c r="HE57" s="534">
        <f t="shared" si="1356"/>
        <v>38</v>
      </c>
      <c r="HF57" s="522">
        <f t="shared" si="1357"/>
        <v>28</v>
      </c>
      <c r="HG57" s="522">
        <f t="shared" si="1358"/>
        <v>23</v>
      </c>
      <c r="HH57" s="522">
        <f t="shared" si="1359"/>
        <v>13</v>
      </c>
      <c r="HI57" s="522">
        <f t="shared" si="1360"/>
        <v>22</v>
      </c>
      <c r="HJ57" s="522">
        <f t="shared" si="1361"/>
        <v>18</v>
      </c>
      <c r="HK57" s="522">
        <f t="shared" si="1362"/>
        <v>21</v>
      </c>
      <c r="HL57" s="522">
        <f t="shared" si="1363"/>
        <v>15</v>
      </c>
      <c r="HM57" s="522">
        <f t="shared" si="1364"/>
        <v>45</v>
      </c>
      <c r="HN57" s="534">
        <f t="shared" si="1365"/>
        <v>27</v>
      </c>
      <c r="HO57" s="523">
        <f t="shared" si="1366"/>
        <v>72</v>
      </c>
      <c r="HP57" s="523">
        <f t="shared" si="1367"/>
        <v>107</v>
      </c>
      <c r="HQ57" s="523">
        <f t="shared" si="1368"/>
        <v>71</v>
      </c>
      <c r="HR57" s="535">
        <f t="shared" si="1369"/>
        <v>126</v>
      </c>
      <c r="HS57" s="535">
        <f t="shared" si="1370"/>
        <v>154</v>
      </c>
      <c r="HT57" s="535">
        <f t="shared" si="1371"/>
        <v>171</v>
      </c>
      <c r="HU57" s="535">
        <f t="shared" si="1372"/>
        <v>208</v>
      </c>
      <c r="HV57" s="535">
        <f t="shared" si="1373"/>
        <v>163</v>
      </c>
      <c r="HW57" s="534">
        <f t="shared" si="1374"/>
        <v>2</v>
      </c>
      <c r="HX57" s="522">
        <f t="shared" si="1375"/>
        <v>28</v>
      </c>
      <c r="HY57" s="522">
        <f t="shared" si="1376"/>
        <v>290</v>
      </c>
      <c r="HZ57" s="522">
        <f t="shared" si="1377"/>
        <v>302</v>
      </c>
      <c r="IA57" s="522">
        <f t="shared" si="1378"/>
        <v>604</v>
      </c>
      <c r="IB57" s="522">
        <f t="shared" si="1379"/>
        <v>418</v>
      </c>
      <c r="IC57" s="522">
        <f t="shared" si="1380"/>
        <v>569</v>
      </c>
      <c r="ID57" s="522">
        <f t="shared" si="421"/>
        <v>607</v>
      </c>
      <c r="IE57" s="522">
        <f t="shared" si="421"/>
        <v>354</v>
      </c>
      <c r="IF57" s="534">
        <f t="shared" si="1381"/>
        <v>29</v>
      </c>
      <c r="IG57" s="522">
        <f t="shared" si="1382"/>
        <v>100</v>
      </c>
      <c r="IH57" s="522">
        <f t="shared" si="1383"/>
        <v>397</v>
      </c>
      <c r="II57" s="522">
        <f t="shared" si="1384"/>
        <v>373</v>
      </c>
      <c r="IJ57" s="522">
        <f t="shared" si="1385"/>
        <v>730</v>
      </c>
      <c r="IK57" s="522">
        <f t="shared" si="1386"/>
        <v>572</v>
      </c>
      <c r="IL57" s="522">
        <f t="shared" si="1387"/>
        <v>740</v>
      </c>
      <c r="IM57" s="522">
        <f t="shared" si="760"/>
        <v>815</v>
      </c>
      <c r="IN57" s="522">
        <f t="shared" si="760"/>
        <v>517</v>
      </c>
      <c r="IO57" s="533">
        <v>22</v>
      </c>
      <c r="IP57" s="519">
        <v>64</v>
      </c>
      <c r="IQ57" s="519">
        <v>94</v>
      </c>
      <c r="IR57" s="519">
        <v>54</v>
      </c>
      <c r="IS57" s="504">
        <v>90</v>
      </c>
      <c r="IT57" s="504">
        <v>87</v>
      </c>
      <c r="IU57" s="504">
        <v>95</v>
      </c>
      <c r="IV57" s="504">
        <v>122</v>
      </c>
      <c r="IW57" s="504">
        <v>128</v>
      </c>
      <c r="IX57" s="533">
        <v>2</v>
      </c>
      <c r="IY57" s="504">
        <v>27</v>
      </c>
      <c r="IZ57" s="504">
        <v>27</v>
      </c>
      <c r="JA57" s="504">
        <v>11</v>
      </c>
      <c r="JB57" s="504">
        <v>34</v>
      </c>
      <c r="JC57" s="504">
        <v>29</v>
      </c>
      <c r="JD57" s="504">
        <v>35</v>
      </c>
      <c r="JE57" s="504">
        <v>42</v>
      </c>
      <c r="JF57" s="504">
        <v>13</v>
      </c>
      <c r="JG57" s="534">
        <f t="shared" si="1388"/>
        <v>24</v>
      </c>
      <c r="JH57" s="522">
        <f t="shared" si="1389"/>
        <v>91</v>
      </c>
      <c r="JI57" s="522">
        <f t="shared" si="1390"/>
        <v>121</v>
      </c>
      <c r="JJ57" s="522">
        <f t="shared" si="1391"/>
        <v>65</v>
      </c>
      <c r="JK57" s="522">
        <f t="shared" si="1392"/>
        <v>124</v>
      </c>
      <c r="JL57" s="522">
        <f t="shared" si="1393"/>
        <v>116</v>
      </c>
      <c r="JM57" s="522">
        <f t="shared" si="1394"/>
        <v>130</v>
      </c>
      <c r="JN57" s="522">
        <f t="shared" si="1395"/>
        <v>164</v>
      </c>
      <c r="JO57" s="522">
        <f t="shared" si="1395"/>
        <v>141</v>
      </c>
      <c r="JP57" s="533">
        <v>5</v>
      </c>
      <c r="JQ57" s="519">
        <v>8</v>
      </c>
      <c r="JR57" s="519">
        <v>13</v>
      </c>
      <c r="JS57" s="519">
        <v>17</v>
      </c>
      <c r="JT57" s="504">
        <v>36</v>
      </c>
      <c r="JU57" s="504">
        <v>67</v>
      </c>
      <c r="JV57" s="504">
        <v>76</v>
      </c>
      <c r="JW57" s="504">
        <v>86</v>
      </c>
      <c r="JX57" s="504">
        <v>35</v>
      </c>
      <c r="JY57" s="533">
        <v>0</v>
      </c>
      <c r="JZ57" s="504">
        <v>1</v>
      </c>
      <c r="KA57" s="504">
        <v>263</v>
      </c>
      <c r="KB57" s="504">
        <v>291</v>
      </c>
      <c r="KC57" s="504">
        <v>570</v>
      </c>
      <c r="KD57" s="504">
        <v>389</v>
      </c>
      <c r="KE57" s="504">
        <v>534</v>
      </c>
      <c r="KF57" s="504">
        <v>565</v>
      </c>
      <c r="KG57" s="504">
        <v>341</v>
      </c>
      <c r="KH57" s="534">
        <f t="shared" si="1396"/>
        <v>5</v>
      </c>
      <c r="KI57" s="522">
        <f t="shared" si="1396"/>
        <v>9</v>
      </c>
      <c r="KJ57" s="522">
        <f t="shared" si="1396"/>
        <v>276</v>
      </c>
      <c r="KK57" s="522">
        <f t="shared" si="1396"/>
        <v>308</v>
      </c>
      <c r="KL57" s="522">
        <f t="shared" si="1396"/>
        <v>606</v>
      </c>
      <c r="KM57" s="522">
        <f t="shared" si="1396"/>
        <v>456</v>
      </c>
      <c r="KN57" s="522">
        <f t="shared" si="1396"/>
        <v>610</v>
      </c>
      <c r="KO57" s="522">
        <f t="shared" si="1396"/>
        <v>651</v>
      </c>
      <c r="KP57" s="522">
        <f t="shared" si="1396"/>
        <v>376</v>
      </c>
      <c r="KQ57" s="534">
        <f t="shared" si="1397"/>
        <v>62</v>
      </c>
      <c r="KR57" s="523">
        <f t="shared" si="1398"/>
        <v>137</v>
      </c>
      <c r="KS57" s="523">
        <f t="shared" si="1399"/>
        <v>101</v>
      </c>
      <c r="KT57" s="523">
        <f t="shared" si="1400"/>
        <v>139</v>
      </c>
      <c r="KU57" s="535">
        <f t="shared" si="1401"/>
        <v>162</v>
      </c>
      <c r="KV57" s="535">
        <f t="shared" si="1402"/>
        <v>140</v>
      </c>
      <c r="KW57" s="535">
        <f t="shared" si="1403"/>
        <v>134</v>
      </c>
      <c r="KX57" s="535">
        <f t="shared" si="1404"/>
        <v>151</v>
      </c>
      <c r="KY57" s="535">
        <f t="shared" si="1405"/>
        <v>183</v>
      </c>
      <c r="KZ57" s="534">
        <f t="shared" si="1406"/>
        <v>12</v>
      </c>
      <c r="LA57" s="522">
        <f t="shared" si="1407"/>
        <v>82</v>
      </c>
      <c r="LB57" s="522">
        <f t="shared" si="1408"/>
        <v>82</v>
      </c>
      <c r="LC57" s="522">
        <f t="shared" si="1409"/>
        <v>94</v>
      </c>
      <c r="LD57" s="522">
        <f t="shared" si="1410"/>
        <v>106</v>
      </c>
      <c r="LE57" s="522">
        <f t="shared" si="1411"/>
        <v>92</v>
      </c>
      <c r="LF57" s="522">
        <f t="shared" si="1412"/>
        <v>138</v>
      </c>
      <c r="LG57" s="522">
        <f t="shared" si="423"/>
        <v>137</v>
      </c>
      <c r="LH57" s="522">
        <f t="shared" si="423"/>
        <v>90</v>
      </c>
      <c r="LI57" s="534">
        <f t="shared" si="1413"/>
        <v>74</v>
      </c>
      <c r="LJ57" s="522">
        <f t="shared" si="1414"/>
        <v>219</v>
      </c>
      <c r="LK57" s="522">
        <f t="shared" si="1415"/>
        <v>183</v>
      </c>
      <c r="LL57" s="522">
        <f t="shared" si="1416"/>
        <v>233</v>
      </c>
      <c r="LM57" s="522">
        <f t="shared" si="1417"/>
        <v>268</v>
      </c>
      <c r="LN57" s="522">
        <f t="shared" si="1418"/>
        <v>232</v>
      </c>
      <c r="LO57" s="522">
        <f t="shared" si="1419"/>
        <v>272</v>
      </c>
      <c r="LP57" s="522">
        <f t="shared" si="1420"/>
        <v>288</v>
      </c>
      <c r="LQ57" s="522">
        <f t="shared" si="1421"/>
        <v>273</v>
      </c>
      <c r="LR57" s="533">
        <v>26</v>
      </c>
      <c r="LS57" s="519">
        <v>71</v>
      </c>
      <c r="LT57" s="519">
        <v>49</v>
      </c>
      <c r="LU57" s="519">
        <v>85</v>
      </c>
      <c r="LV57" s="504">
        <v>101</v>
      </c>
      <c r="LW57" s="504">
        <v>82</v>
      </c>
      <c r="LX57" s="504">
        <v>76</v>
      </c>
      <c r="LY57" s="504">
        <v>95</v>
      </c>
      <c r="LZ57" s="504">
        <v>124</v>
      </c>
      <c r="MA57" s="533">
        <v>5</v>
      </c>
      <c r="MB57" s="504">
        <v>54</v>
      </c>
      <c r="MC57" s="504">
        <v>60</v>
      </c>
      <c r="MD57" s="504">
        <v>75</v>
      </c>
      <c r="ME57" s="504">
        <v>91</v>
      </c>
      <c r="MF57" s="504">
        <v>67</v>
      </c>
      <c r="MG57" s="504">
        <v>106</v>
      </c>
      <c r="MH57" s="504">
        <v>113</v>
      </c>
      <c r="MI57" s="504">
        <v>73</v>
      </c>
      <c r="MJ57" s="534">
        <f t="shared" si="1422"/>
        <v>31</v>
      </c>
      <c r="MK57" s="522">
        <f t="shared" si="1423"/>
        <v>125</v>
      </c>
      <c r="ML57" s="522">
        <f t="shared" si="1424"/>
        <v>109</v>
      </c>
      <c r="MM57" s="522">
        <f t="shared" si="1425"/>
        <v>160</v>
      </c>
      <c r="MN57" s="522">
        <f t="shared" si="1426"/>
        <v>192</v>
      </c>
      <c r="MO57" s="522">
        <f t="shared" si="1427"/>
        <v>149</v>
      </c>
      <c r="MP57" s="522">
        <f t="shared" si="1428"/>
        <v>182</v>
      </c>
      <c r="MQ57" s="522">
        <f t="shared" si="1429"/>
        <v>208</v>
      </c>
      <c r="MR57" s="522">
        <f t="shared" si="1429"/>
        <v>197</v>
      </c>
      <c r="MS57" s="533">
        <v>8</v>
      </c>
      <c r="MT57" s="519">
        <v>10</v>
      </c>
      <c r="MU57" s="519">
        <v>11</v>
      </c>
      <c r="MV57" s="519">
        <v>12</v>
      </c>
      <c r="MW57" s="504">
        <v>10</v>
      </c>
      <c r="MX57" s="504">
        <v>16</v>
      </c>
      <c r="MY57" s="504">
        <v>15</v>
      </c>
      <c r="MZ57" s="504">
        <v>12</v>
      </c>
      <c r="NA57" s="504">
        <v>11</v>
      </c>
      <c r="NB57" s="533">
        <v>6</v>
      </c>
      <c r="NC57" s="504">
        <v>10</v>
      </c>
      <c r="ND57" s="504">
        <v>8</v>
      </c>
      <c r="NE57" s="504">
        <v>1</v>
      </c>
      <c r="NF57" s="504">
        <v>0</v>
      </c>
      <c r="NG57" s="504">
        <v>1</v>
      </c>
      <c r="NH57" s="504">
        <v>1</v>
      </c>
      <c r="NI57" s="504">
        <v>1</v>
      </c>
      <c r="NK57" s="534">
        <f t="shared" si="1430"/>
        <v>14</v>
      </c>
      <c r="NL57" s="522">
        <f t="shared" si="1431"/>
        <v>20</v>
      </c>
      <c r="NM57" s="522">
        <f t="shared" si="1432"/>
        <v>19</v>
      </c>
      <c r="NN57" s="522">
        <f t="shared" si="1433"/>
        <v>13</v>
      </c>
      <c r="NO57" s="522">
        <f t="shared" si="1434"/>
        <v>10</v>
      </c>
      <c r="NP57" s="522">
        <f t="shared" si="1435"/>
        <v>17</v>
      </c>
      <c r="NQ57" s="522">
        <f t="shared" si="1436"/>
        <v>16</v>
      </c>
      <c r="NR57" s="522">
        <f t="shared" si="1437"/>
        <v>13</v>
      </c>
      <c r="NS57" s="522">
        <f t="shared" si="1437"/>
        <v>11</v>
      </c>
      <c r="NT57" s="533">
        <v>28</v>
      </c>
      <c r="NU57" s="519">
        <v>56</v>
      </c>
      <c r="NV57" s="519">
        <v>41</v>
      </c>
      <c r="NW57" s="519">
        <v>42</v>
      </c>
      <c r="NX57" s="504">
        <v>51</v>
      </c>
      <c r="NY57" s="504">
        <v>42</v>
      </c>
      <c r="NZ57" s="504">
        <v>43</v>
      </c>
      <c r="OA57" s="504">
        <v>44</v>
      </c>
      <c r="OB57" s="522">
        <v>48</v>
      </c>
      <c r="OC57" s="533">
        <v>1</v>
      </c>
      <c r="OD57" s="504">
        <v>18</v>
      </c>
      <c r="OE57" s="504">
        <v>14</v>
      </c>
      <c r="OF57" s="504">
        <v>18</v>
      </c>
      <c r="OG57" s="504">
        <v>15</v>
      </c>
      <c r="OH57" s="504">
        <v>24</v>
      </c>
      <c r="OI57" s="504">
        <v>31</v>
      </c>
      <c r="OJ57" s="504">
        <v>23</v>
      </c>
      <c r="OK57" s="522">
        <v>17</v>
      </c>
      <c r="OL57" s="534">
        <f t="shared" si="1438"/>
        <v>29</v>
      </c>
      <c r="OM57" s="522">
        <f t="shared" si="1439"/>
        <v>74</v>
      </c>
      <c r="ON57" s="522">
        <f t="shared" si="1440"/>
        <v>55</v>
      </c>
      <c r="OO57" s="522">
        <f t="shared" si="1441"/>
        <v>60</v>
      </c>
      <c r="OP57" s="522">
        <f t="shared" si="1442"/>
        <v>66</v>
      </c>
      <c r="OQ57" s="522">
        <f t="shared" si="1443"/>
        <v>66</v>
      </c>
      <c r="OR57" s="522">
        <f t="shared" si="1444"/>
        <v>74</v>
      </c>
      <c r="OS57" s="522">
        <f t="shared" si="1445"/>
        <v>67</v>
      </c>
      <c r="OT57" s="522">
        <f t="shared" si="1445"/>
        <v>65</v>
      </c>
      <c r="OU57" s="12"/>
    </row>
    <row r="58" spans="1:411" x14ac:dyDescent="0.2">
      <c r="A58" s="11" t="s">
        <v>58</v>
      </c>
      <c r="B58" s="34">
        <f t="shared" si="1269"/>
        <v>6127</v>
      </c>
      <c r="C58" s="34">
        <f t="shared" si="1270"/>
        <v>6383</v>
      </c>
      <c r="D58" s="34">
        <f t="shared" si="1271"/>
        <v>6293</v>
      </c>
      <c r="E58" s="34">
        <f t="shared" si="1272"/>
        <v>6172</v>
      </c>
      <c r="F58" s="34">
        <f t="shared" si="1273"/>
        <v>6859</v>
      </c>
      <c r="G58" s="34">
        <f t="shared" si="1274"/>
        <v>7048</v>
      </c>
      <c r="H58" s="34">
        <f t="shared" si="1275"/>
        <v>6977</v>
      </c>
      <c r="I58" s="34">
        <f t="shared" si="1276"/>
        <v>7153</v>
      </c>
      <c r="J58" s="34">
        <f t="shared" si="1277"/>
        <v>7256</v>
      </c>
      <c r="K58" s="34">
        <f t="shared" si="1278"/>
        <v>7071</v>
      </c>
      <c r="L58" s="34">
        <f t="shared" si="1279"/>
        <v>6761</v>
      </c>
      <c r="M58" s="35">
        <f t="shared" si="1280"/>
        <v>4409</v>
      </c>
      <c r="N58" s="29">
        <f t="shared" si="1281"/>
        <v>5158</v>
      </c>
      <c r="O58" s="29">
        <f t="shared" si="1282"/>
        <v>4839</v>
      </c>
      <c r="P58" s="29">
        <f t="shared" si="1283"/>
        <v>6344</v>
      </c>
      <c r="Q58" s="29">
        <f t="shared" si="1284"/>
        <v>6618</v>
      </c>
      <c r="R58" s="29">
        <f t="shared" si="1285"/>
        <v>7979</v>
      </c>
      <c r="S58" s="29">
        <f t="shared" si="1286"/>
        <v>8934</v>
      </c>
      <c r="T58" s="29">
        <f t="shared" si="1287"/>
        <v>9903</v>
      </c>
      <c r="U58" s="29">
        <f t="shared" si="1288"/>
        <v>10475</v>
      </c>
      <c r="V58" s="29">
        <f t="shared" si="1289"/>
        <v>10770</v>
      </c>
      <c r="W58" s="29">
        <f t="shared" si="1290"/>
        <v>9970</v>
      </c>
      <c r="X58" s="35">
        <f t="shared" si="1291"/>
        <v>10536</v>
      </c>
      <c r="Y58" s="29">
        <f t="shared" si="1292"/>
        <v>11541</v>
      </c>
      <c r="Z58" s="29">
        <f t="shared" si="1293"/>
        <v>11132</v>
      </c>
      <c r="AA58" s="29">
        <f t="shared" si="1294"/>
        <v>12516</v>
      </c>
      <c r="AB58" s="29">
        <f t="shared" si="1295"/>
        <v>13477</v>
      </c>
      <c r="AC58" s="29">
        <f t="shared" si="1296"/>
        <v>15027</v>
      </c>
      <c r="AD58" s="29">
        <f t="shared" si="1297"/>
        <v>15911</v>
      </c>
      <c r="AE58" s="29">
        <f t="shared" si="1298"/>
        <v>17056</v>
      </c>
      <c r="AF58" s="29">
        <f t="shared" si="1299"/>
        <v>17731</v>
      </c>
      <c r="AG58" s="29">
        <f t="shared" si="1300"/>
        <v>17841</v>
      </c>
      <c r="AH58" s="29">
        <f t="shared" si="1301"/>
        <v>16731</v>
      </c>
      <c r="AI58" s="42">
        <v>1987</v>
      </c>
      <c r="AJ58" s="31">
        <v>2075</v>
      </c>
      <c r="AK58" s="31">
        <v>2071</v>
      </c>
      <c r="AL58" s="31">
        <v>2055</v>
      </c>
      <c r="AM58" s="32">
        <v>2216</v>
      </c>
      <c r="AN58" s="32">
        <v>2284</v>
      </c>
      <c r="AO58" s="32">
        <v>2241</v>
      </c>
      <c r="AP58" s="32">
        <v>2289</v>
      </c>
      <c r="AQ58" s="32">
        <v>2281</v>
      </c>
      <c r="AR58" s="32">
        <v>2343</v>
      </c>
      <c r="AS58" s="32">
        <v>2170</v>
      </c>
      <c r="AT58" s="42">
        <v>3361</v>
      </c>
      <c r="AU58" s="32">
        <v>3959</v>
      </c>
      <c r="AV58" s="32">
        <v>3466</v>
      </c>
      <c r="AW58" s="32">
        <v>5053</v>
      </c>
      <c r="AX58" s="32">
        <v>5290</v>
      </c>
      <c r="AY58" s="32">
        <v>5976</v>
      </c>
      <c r="AZ58" s="32">
        <v>6744</v>
      </c>
      <c r="BA58" s="32">
        <v>7422</v>
      </c>
      <c r="BB58" s="32">
        <v>7805</v>
      </c>
      <c r="BC58" s="32">
        <v>7422</v>
      </c>
      <c r="BD58" s="32">
        <v>7462</v>
      </c>
      <c r="BE58" s="33">
        <f t="shared" si="1302"/>
        <v>5353</v>
      </c>
      <c r="BF58" s="30">
        <f t="shared" si="1303"/>
        <v>6034</v>
      </c>
      <c r="BG58" s="30">
        <f t="shared" si="1304"/>
        <v>5537</v>
      </c>
      <c r="BH58" s="30">
        <f t="shared" si="1305"/>
        <v>7109</v>
      </c>
      <c r="BI58" s="30">
        <f t="shared" si="1306"/>
        <v>7506</v>
      </c>
      <c r="BJ58" s="30">
        <f t="shared" si="1307"/>
        <v>8260</v>
      </c>
      <c r="BK58" s="30">
        <f t="shared" si="1308"/>
        <v>8985</v>
      </c>
      <c r="BL58" s="30">
        <f t="shared" si="1309"/>
        <v>9711</v>
      </c>
      <c r="BM58" s="30">
        <f t="shared" si="1310"/>
        <v>10086</v>
      </c>
      <c r="BN58" s="30">
        <f t="shared" si="1311"/>
        <v>9765</v>
      </c>
      <c r="BO58" s="30">
        <f t="shared" si="1311"/>
        <v>9632</v>
      </c>
      <c r="BP58" s="117">
        <f t="shared" si="1312"/>
        <v>3366</v>
      </c>
      <c r="BQ58" s="118">
        <f t="shared" si="1313"/>
        <v>3959</v>
      </c>
      <c r="BR58" s="118">
        <f t="shared" si="1314"/>
        <v>3466</v>
      </c>
      <c r="BS58" s="118">
        <f t="shared" si="1315"/>
        <v>5054</v>
      </c>
      <c r="BT58" s="118">
        <f t="shared" si="1316"/>
        <v>5290</v>
      </c>
      <c r="BU58" s="118">
        <f t="shared" si="1317"/>
        <v>5976</v>
      </c>
      <c r="BV58" s="118">
        <f t="shared" si="1318"/>
        <v>6744</v>
      </c>
      <c r="BW58" s="118">
        <f t="shared" si="1319"/>
        <v>7422</v>
      </c>
      <c r="BX58" s="118">
        <f t="shared" si="1320"/>
        <v>7805</v>
      </c>
      <c r="BY58" s="118">
        <f t="shared" si="1321"/>
        <v>7422</v>
      </c>
      <c r="BZ58" s="118">
        <f t="shared" si="1322"/>
        <v>7462</v>
      </c>
      <c r="CA58" s="119">
        <f t="shared" si="1323"/>
        <v>1.6940110719677905</v>
      </c>
      <c r="CB58" s="120">
        <f t="shared" si="1324"/>
        <v>1.9079518072289157</v>
      </c>
      <c r="CC58" s="120">
        <f t="shared" si="1325"/>
        <v>1.6735876388218252</v>
      </c>
      <c r="CD58" s="120">
        <f t="shared" si="1326"/>
        <v>2.4593673965936738</v>
      </c>
      <c r="CE58" s="120">
        <f t="shared" si="1327"/>
        <v>2.3871841155234659</v>
      </c>
      <c r="CF58" s="120">
        <f t="shared" si="1328"/>
        <v>2.6164623467600698</v>
      </c>
      <c r="CG58" s="120">
        <f t="shared" si="1329"/>
        <v>3.0093708165997324</v>
      </c>
      <c r="CH58" s="120">
        <f t="shared" si="1330"/>
        <v>3.2424639580602883</v>
      </c>
      <c r="CI58" s="120">
        <f t="shared" si="1331"/>
        <v>3.421744848750548</v>
      </c>
      <c r="CJ58" s="120">
        <f t="shared" si="1332"/>
        <v>3.1677336747759282</v>
      </c>
      <c r="CK58" s="120">
        <f t="shared" si="1332"/>
        <v>3.4387096774193546</v>
      </c>
      <c r="CL58" s="70" t="s">
        <v>36</v>
      </c>
      <c r="CM58" s="39" t="s">
        <v>36</v>
      </c>
      <c r="CN58" s="39" t="s">
        <v>36</v>
      </c>
      <c r="CO58" s="39" t="s">
        <v>36</v>
      </c>
      <c r="CP58" s="14" t="s">
        <v>36</v>
      </c>
      <c r="CQ58" s="14" t="s">
        <v>36</v>
      </c>
      <c r="CR58" s="14" t="s">
        <v>36</v>
      </c>
      <c r="CS58" s="14" t="s">
        <v>36</v>
      </c>
      <c r="CT58" s="14" t="s">
        <v>36</v>
      </c>
      <c r="CU58" s="14" t="s">
        <v>36</v>
      </c>
      <c r="CV58" s="14" t="s">
        <v>36</v>
      </c>
      <c r="CW58" s="42">
        <v>5</v>
      </c>
      <c r="CX58" s="32">
        <v>0</v>
      </c>
      <c r="CZ58" s="32">
        <v>1</v>
      </c>
      <c r="DA58" s="32">
        <v>0</v>
      </c>
      <c r="DB58" s="32">
        <v>0</v>
      </c>
      <c r="DE58" s="30"/>
      <c r="DF58" s="444"/>
      <c r="DG58" s="444"/>
      <c r="DH58" s="33">
        <f t="shared" si="1333"/>
        <v>5</v>
      </c>
      <c r="DI58" s="30">
        <f t="shared" si="1334"/>
        <v>0</v>
      </c>
      <c r="DJ58" s="30">
        <f t="shared" si="1335"/>
        <v>0</v>
      </c>
      <c r="DK58" s="30">
        <f t="shared" si="1336"/>
        <v>1</v>
      </c>
      <c r="DL58" s="30">
        <f t="shared" si="1337"/>
        <v>0</v>
      </c>
      <c r="DM58" s="30">
        <f t="shared" si="1338"/>
        <v>0</v>
      </c>
      <c r="DN58" s="30">
        <f t="shared" si="1339"/>
        <v>0</v>
      </c>
      <c r="DO58" s="30">
        <f t="shared" si="1340"/>
        <v>0</v>
      </c>
      <c r="DP58" s="30">
        <f t="shared" si="1341"/>
        <v>0</v>
      </c>
      <c r="DQ58" s="30">
        <f t="shared" si="1342"/>
        <v>0</v>
      </c>
      <c r="DR58" s="30">
        <f t="shared" si="1342"/>
        <v>0</v>
      </c>
      <c r="DS58" s="461">
        <v>130</v>
      </c>
      <c r="DT58" s="444">
        <v>111</v>
      </c>
      <c r="DU58" s="462">
        <v>93</v>
      </c>
      <c r="DV58" s="462">
        <v>74</v>
      </c>
      <c r="DW58" s="468">
        <f t="shared" si="1343"/>
        <v>223</v>
      </c>
      <c r="DX58" s="468">
        <f t="shared" si="1343"/>
        <v>185</v>
      </c>
      <c r="DY58" s="461">
        <v>650</v>
      </c>
      <c r="DZ58" s="444">
        <v>710</v>
      </c>
      <c r="EA58" s="462">
        <v>1395</v>
      </c>
      <c r="EB58" s="462">
        <v>857</v>
      </c>
      <c r="EC58" s="468">
        <f t="shared" si="1344"/>
        <v>2045</v>
      </c>
      <c r="ED58" s="468">
        <f t="shared" si="1344"/>
        <v>1567</v>
      </c>
      <c r="EE58" s="461">
        <v>779</v>
      </c>
      <c r="EF58" s="444">
        <v>748</v>
      </c>
      <c r="EG58" s="462">
        <v>17</v>
      </c>
      <c r="EH58" s="462">
        <v>17</v>
      </c>
      <c r="EI58" s="468">
        <f t="shared" si="1345"/>
        <v>796</v>
      </c>
      <c r="EJ58" s="468">
        <f t="shared" si="1345"/>
        <v>765</v>
      </c>
      <c r="EK58" s="461">
        <v>327</v>
      </c>
      <c r="EL58" s="444">
        <v>296</v>
      </c>
      <c r="EM58" s="462">
        <v>33</v>
      </c>
      <c r="EN58" s="462">
        <v>16</v>
      </c>
      <c r="EO58" s="468">
        <f t="shared" si="1346"/>
        <v>360</v>
      </c>
      <c r="EP58" s="468">
        <f t="shared" si="1346"/>
        <v>312</v>
      </c>
      <c r="EQ58" s="461">
        <v>280</v>
      </c>
      <c r="ER58" s="444">
        <v>294</v>
      </c>
      <c r="ES58" s="462">
        <v>220</v>
      </c>
      <c r="ET58" s="462">
        <v>144</v>
      </c>
      <c r="EU58" s="468">
        <f t="shared" si="1347"/>
        <v>500</v>
      </c>
      <c r="EV58" s="468">
        <f t="shared" si="1347"/>
        <v>438</v>
      </c>
      <c r="EW58" s="461">
        <v>330</v>
      </c>
      <c r="EX58" s="444">
        <v>302</v>
      </c>
      <c r="EY58" s="462">
        <v>219</v>
      </c>
      <c r="EZ58" s="462">
        <v>242</v>
      </c>
      <c r="FA58" s="468">
        <f t="shared" si="1348"/>
        <v>549</v>
      </c>
      <c r="FB58" s="468">
        <f t="shared" si="1348"/>
        <v>544</v>
      </c>
      <c r="FC58" s="461">
        <v>27</v>
      </c>
      <c r="FD58" s="444">
        <v>19</v>
      </c>
      <c r="FE58" s="462">
        <v>66</v>
      </c>
      <c r="FF58" s="462">
        <v>27</v>
      </c>
      <c r="FG58" s="468">
        <f t="shared" si="1349"/>
        <v>93</v>
      </c>
      <c r="FH58" s="468">
        <f t="shared" si="1350"/>
        <v>46</v>
      </c>
      <c r="FI58" s="461">
        <v>686</v>
      </c>
      <c r="FJ58" s="444">
        <v>675</v>
      </c>
      <c r="FK58" s="462">
        <v>441</v>
      </c>
      <c r="FL58" s="462">
        <v>271</v>
      </c>
      <c r="FM58" s="468">
        <f t="shared" si="1351"/>
        <v>1127</v>
      </c>
      <c r="FN58" s="468">
        <f t="shared" si="1351"/>
        <v>946</v>
      </c>
      <c r="FO58" s="461">
        <v>20</v>
      </c>
      <c r="FP58" s="444">
        <v>16</v>
      </c>
      <c r="FQ58" s="462">
        <v>29</v>
      </c>
      <c r="FR58" s="462">
        <v>16</v>
      </c>
      <c r="FS58" s="468">
        <f t="shared" si="1352"/>
        <v>49</v>
      </c>
      <c r="FT58" s="468">
        <f t="shared" si="1352"/>
        <v>32</v>
      </c>
      <c r="FU58" s="461">
        <v>1270</v>
      </c>
      <c r="FV58" s="444">
        <v>1228</v>
      </c>
      <c r="FW58" s="462">
        <v>796</v>
      </c>
      <c r="FX58" s="462">
        <v>805</v>
      </c>
      <c r="FY58" s="468">
        <f t="shared" si="1353"/>
        <v>2066</v>
      </c>
      <c r="FZ58" s="468">
        <f t="shared" si="1353"/>
        <v>2033</v>
      </c>
      <c r="GA58" s="461">
        <v>190</v>
      </c>
      <c r="GB58" s="444">
        <v>155</v>
      </c>
      <c r="GC58" s="462">
        <v>38</v>
      </c>
      <c r="GD58" s="462">
        <v>37</v>
      </c>
      <c r="GE58" s="468">
        <f t="shared" si="1354"/>
        <v>228</v>
      </c>
      <c r="GF58" s="468">
        <f t="shared" si="1354"/>
        <v>192</v>
      </c>
      <c r="GG58" s="461">
        <v>39</v>
      </c>
      <c r="GH58" s="444">
        <v>37</v>
      </c>
      <c r="GI58" s="462">
        <v>1</v>
      </c>
      <c r="GJ58" s="462">
        <v>2</v>
      </c>
      <c r="GK58" s="327">
        <f t="shared" si="1355"/>
        <v>40</v>
      </c>
      <c r="GL58" s="327">
        <f t="shared" si="1355"/>
        <v>39</v>
      </c>
      <c r="GM58" s="533">
        <v>601</v>
      </c>
      <c r="GN58" s="519">
        <v>595</v>
      </c>
      <c r="GO58" s="519">
        <v>622</v>
      </c>
      <c r="GP58" s="519">
        <v>594</v>
      </c>
      <c r="GQ58" s="504">
        <v>762</v>
      </c>
      <c r="GR58" s="504">
        <v>843</v>
      </c>
      <c r="GS58" s="504">
        <v>749</v>
      </c>
      <c r="GT58" s="504">
        <v>784</v>
      </c>
      <c r="GU58" s="504">
        <v>761</v>
      </c>
      <c r="GV58" s="533">
        <v>9</v>
      </c>
      <c r="GW58" s="504">
        <v>33</v>
      </c>
      <c r="GX58" s="504">
        <v>33</v>
      </c>
      <c r="GY58" s="504">
        <v>29</v>
      </c>
      <c r="GZ58" s="504">
        <v>36</v>
      </c>
      <c r="HA58" s="504">
        <v>46</v>
      </c>
      <c r="HB58" s="504">
        <v>7</v>
      </c>
      <c r="HC58" s="504">
        <v>10</v>
      </c>
      <c r="HD58" s="504">
        <v>8</v>
      </c>
      <c r="HE58" s="534">
        <f t="shared" si="1356"/>
        <v>610</v>
      </c>
      <c r="HF58" s="522">
        <f t="shared" si="1357"/>
        <v>628</v>
      </c>
      <c r="HG58" s="522">
        <f t="shared" si="1358"/>
        <v>655</v>
      </c>
      <c r="HH58" s="522">
        <f t="shared" si="1359"/>
        <v>623</v>
      </c>
      <c r="HI58" s="522">
        <f t="shared" si="1360"/>
        <v>798</v>
      </c>
      <c r="HJ58" s="522">
        <f t="shared" si="1361"/>
        <v>889</v>
      </c>
      <c r="HK58" s="522">
        <f t="shared" si="1362"/>
        <v>756</v>
      </c>
      <c r="HL58" s="522">
        <f t="shared" si="1363"/>
        <v>794</v>
      </c>
      <c r="HM58" s="522">
        <f t="shared" si="1364"/>
        <v>769</v>
      </c>
      <c r="HN58" s="534">
        <f t="shared" si="1365"/>
        <v>1408</v>
      </c>
      <c r="HO58" s="523">
        <f t="shared" si="1366"/>
        <v>1468</v>
      </c>
      <c r="HP58" s="523">
        <f t="shared" si="1367"/>
        <v>1436</v>
      </c>
      <c r="HQ58" s="523">
        <f t="shared" si="1368"/>
        <v>1413</v>
      </c>
      <c r="HR58" s="535">
        <f t="shared" si="1369"/>
        <v>1635</v>
      </c>
      <c r="HS58" s="535">
        <f t="shared" si="1370"/>
        <v>1707</v>
      </c>
      <c r="HT58" s="535">
        <f t="shared" si="1371"/>
        <v>1820</v>
      </c>
      <c r="HU58" s="535">
        <f t="shared" si="1372"/>
        <v>1895</v>
      </c>
      <c r="HV58" s="535">
        <f t="shared" si="1373"/>
        <v>2005</v>
      </c>
      <c r="HW58" s="534">
        <f t="shared" si="1374"/>
        <v>455</v>
      </c>
      <c r="HX58" s="522">
        <f t="shared" si="1375"/>
        <v>550</v>
      </c>
      <c r="HY58" s="522">
        <f t="shared" si="1376"/>
        <v>606</v>
      </c>
      <c r="HZ58" s="522">
        <f t="shared" si="1377"/>
        <v>781</v>
      </c>
      <c r="IA58" s="522">
        <f t="shared" si="1378"/>
        <v>489</v>
      </c>
      <c r="IB58" s="522">
        <f t="shared" si="1379"/>
        <v>718</v>
      </c>
      <c r="IC58" s="522">
        <f t="shared" si="1380"/>
        <v>871</v>
      </c>
      <c r="ID58" s="522">
        <f t="shared" si="421"/>
        <v>1414</v>
      </c>
      <c r="IE58" s="522">
        <f t="shared" si="421"/>
        <v>1451</v>
      </c>
      <c r="IF58" s="534">
        <f t="shared" si="1381"/>
        <v>1863</v>
      </c>
      <c r="IG58" s="522">
        <f t="shared" si="1382"/>
        <v>2018</v>
      </c>
      <c r="IH58" s="522">
        <f t="shared" si="1383"/>
        <v>2042</v>
      </c>
      <c r="II58" s="522">
        <f t="shared" si="1384"/>
        <v>2194</v>
      </c>
      <c r="IJ58" s="522">
        <f t="shared" si="1385"/>
        <v>2124</v>
      </c>
      <c r="IK58" s="522">
        <f t="shared" si="1386"/>
        <v>2425</v>
      </c>
      <c r="IL58" s="522">
        <f t="shared" si="1387"/>
        <v>2691</v>
      </c>
      <c r="IM58" s="522">
        <f t="shared" si="760"/>
        <v>3309</v>
      </c>
      <c r="IN58" s="522">
        <f t="shared" si="760"/>
        <v>3456</v>
      </c>
      <c r="IO58" s="533">
        <v>837</v>
      </c>
      <c r="IP58" s="519">
        <v>917</v>
      </c>
      <c r="IQ58" s="519">
        <v>892</v>
      </c>
      <c r="IR58" s="519">
        <v>985</v>
      </c>
      <c r="IS58" s="504">
        <v>1155</v>
      </c>
      <c r="IT58" s="504">
        <v>1098</v>
      </c>
      <c r="IU58" s="504">
        <v>1277</v>
      </c>
      <c r="IV58" s="504">
        <v>1383</v>
      </c>
      <c r="IW58" s="504">
        <v>1573</v>
      </c>
      <c r="IX58" s="533">
        <v>265</v>
      </c>
      <c r="IY58" s="504">
        <v>320</v>
      </c>
      <c r="IZ58" s="504">
        <v>336</v>
      </c>
      <c r="JA58" s="504">
        <v>389</v>
      </c>
      <c r="JB58" s="504">
        <v>286</v>
      </c>
      <c r="JC58" s="504">
        <v>376</v>
      </c>
      <c r="JD58" s="504">
        <v>482</v>
      </c>
      <c r="JE58" s="504">
        <v>1010</v>
      </c>
      <c r="JF58" s="504">
        <v>963</v>
      </c>
      <c r="JG58" s="534">
        <f t="shared" si="1388"/>
        <v>1102</v>
      </c>
      <c r="JH58" s="522">
        <f t="shared" si="1389"/>
        <v>1237</v>
      </c>
      <c r="JI58" s="522">
        <f t="shared" si="1390"/>
        <v>1228</v>
      </c>
      <c r="JJ58" s="522">
        <f t="shared" si="1391"/>
        <v>1374</v>
      </c>
      <c r="JK58" s="522">
        <f t="shared" si="1392"/>
        <v>1441</v>
      </c>
      <c r="JL58" s="522">
        <f t="shared" si="1393"/>
        <v>1474</v>
      </c>
      <c r="JM58" s="522">
        <f t="shared" si="1394"/>
        <v>1759</v>
      </c>
      <c r="JN58" s="522">
        <f t="shared" si="1395"/>
        <v>2393</v>
      </c>
      <c r="JO58" s="522">
        <f t="shared" si="1395"/>
        <v>2536</v>
      </c>
      <c r="JP58" s="533">
        <v>571</v>
      </c>
      <c r="JQ58" s="519">
        <v>551</v>
      </c>
      <c r="JR58" s="519">
        <v>544</v>
      </c>
      <c r="JS58" s="519">
        <v>428</v>
      </c>
      <c r="JT58" s="504">
        <v>480</v>
      </c>
      <c r="JU58" s="504">
        <v>609</v>
      </c>
      <c r="JV58" s="504">
        <v>543</v>
      </c>
      <c r="JW58" s="504">
        <v>512</v>
      </c>
      <c r="JX58" s="504">
        <v>432</v>
      </c>
      <c r="JY58" s="533">
        <v>190</v>
      </c>
      <c r="JZ58" s="504">
        <v>230</v>
      </c>
      <c r="KA58" s="504">
        <v>270</v>
      </c>
      <c r="KB58" s="504">
        <v>392</v>
      </c>
      <c r="KC58" s="504">
        <v>203</v>
      </c>
      <c r="KD58" s="504">
        <v>342</v>
      </c>
      <c r="KE58" s="504">
        <v>389</v>
      </c>
      <c r="KF58" s="504">
        <v>404</v>
      </c>
      <c r="KG58" s="504">
        <v>488</v>
      </c>
      <c r="KH58" s="534">
        <f t="shared" ref="KH58:KL63" si="1446">SUM(JY58,JP58)</f>
        <v>761</v>
      </c>
      <c r="KI58" s="522">
        <f t="shared" si="1446"/>
        <v>781</v>
      </c>
      <c r="KJ58" s="522">
        <f t="shared" si="1446"/>
        <v>814</v>
      </c>
      <c r="KK58" s="522">
        <f t="shared" si="1446"/>
        <v>820</v>
      </c>
      <c r="KL58" s="522">
        <f t="shared" si="1446"/>
        <v>683</v>
      </c>
      <c r="KM58" s="522">
        <f t="shared" ref="KM58:KM63" si="1447">SUM(KD58,JU58)</f>
        <v>951</v>
      </c>
      <c r="KN58" s="522">
        <f t="shared" ref="KN58:KP63" si="1448">SUM(KE58,JV58)</f>
        <v>932</v>
      </c>
      <c r="KO58" s="522">
        <f t="shared" si="1448"/>
        <v>916</v>
      </c>
      <c r="KP58" s="522">
        <f t="shared" si="1448"/>
        <v>920</v>
      </c>
      <c r="KQ58" s="534">
        <f t="shared" si="1397"/>
        <v>2131</v>
      </c>
      <c r="KR58" s="523">
        <f t="shared" si="1398"/>
        <v>2245</v>
      </c>
      <c r="KS58" s="523">
        <f t="shared" si="1399"/>
        <v>2164</v>
      </c>
      <c r="KT58" s="523">
        <f t="shared" si="1400"/>
        <v>2110</v>
      </c>
      <c r="KU58" s="535">
        <f t="shared" si="1401"/>
        <v>2246</v>
      </c>
      <c r="KV58" s="535">
        <f t="shared" si="1402"/>
        <v>2214</v>
      </c>
      <c r="KW58" s="535">
        <f t="shared" si="1403"/>
        <v>2167</v>
      </c>
      <c r="KX58" s="535">
        <f t="shared" si="1404"/>
        <v>2185</v>
      </c>
      <c r="KY58" s="535">
        <f t="shared" si="1405"/>
        <v>2209</v>
      </c>
      <c r="KZ58" s="534">
        <f t="shared" si="1406"/>
        <v>579</v>
      </c>
      <c r="LA58" s="522">
        <f t="shared" si="1407"/>
        <v>616</v>
      </c>
      <c r="LB58" s="522">
        <f t="shared" si="1408"/>
        <v>734</v>
      </c>
      <c r="LC58" s="522">
        <f t="shared" si="1409"/>
        <v>480</v>
      </c>
      <c r="LD58" s="522">
        <f t="shared" si="1410"/>
        <v>803</v>
      </c>
      <c r="LE58" s="522">
        <f t="shared" si="1411"/>
        <v>1239</v>
      </c>
      <c r="LF58" s="522">
        <f t="shared" si="1412"/>
        <v>1312</v>
      </c>
      <c r="LG58" s="522">
        <f t="shared" si="423"/>
        <v>1057</v>
      </c>
      <c r="LH58" s="522">
        <f t="shared" si="423"/>
        <v>1211</v>
      </c>
      <c r="LI58" s="534">
        <f t="shared" si="1413"/>
        <v>2710</v>
      </c>
      <c r="LJ58" s="522">
        <f t="shared" si="1414"/>
        <v>2861</v>
      </c>
      <c r="LK58" s="522">
        <f t="shared" si="1415"/>
        <v>2898</v>
      </c>
      <c r="LL58" s="522">
        <f t="shared" si="1416"/>
        <v>2590</v>
      </c>
      <c r="LM58" s="522">
        <f t="shared" si="1417"/>
        <v>3049</v>
      </c>
      <c r="LN58" s="522">
        <f t="shared" si="1418"/>
        <v>3453</v>
      </c>
      <c r="LO58" s="522">
        <f t="shared" si="1419"/>
        <v>3479</v>
      </c>
      <c r="LP58" s="522">
        <f t="shared" si="1420"/>
        <v>3242</v>
      </c>
      <c r="LQ58" s="522">
        <f t="shared" si="1421"/>
        <v>3420</v>
      </c>
      <c r="LR58" s="533">
        <v>1220</v>
      </c>
      <c r="LS58" s="519">
        <v>1328</v>
      </c>
      <c r="LT58" s="519">
        <v>1342</v>
      </c>
      <c r="LU58" s="519">
        <v>1275</v>
      </c>
      <c r="LV58" s="504">
        <v>1368</v>
      </c>
      <c r="LW58" s="504">
        <v>1338</v>
      </c>
      <c r="LX58" s="504">
        <v>1307</v>
      </c>
      <c r="LY58" s="504">
        <v>1298</v>
      </c>
      <c r="LZ58" s="504">
        <v>1313</v>
      </c>
      <c r="MA58" s="533">
        <v>451</v>
      </c>
      <c r="MB58" s="504">
        <v>503</v>
      </c>
      <c r="MC58" s="504">
        <v>574</v>
      </c>
      <c r="MD58" s="504">
        <v>354</v>
      </c>
      <c r="ME58" s="504">
        <v>675</v>
      </c>
      <c r="MF58" s="504">
        <v>949</v>
      </c>
      <c r="MG58" s="504">
        <v>803</v>
      </c>
      <c r="MH58" s="504">
        <v>595</v>
      </c>
      <c r="MI58" s="504">
        <v>748</v>
      </c>
      <c r="MJ58" s="534">
        <f t="shared" si="1422"/>
        <v>1671</v>
      </c>
      <c r="MK58" s="522">
        <f t="shared" si="1423"/>
        <v>1831</v>
      </c>
      <c r="ML58" s="522">
        <f t="shared" si="1424"/>
        <v>1916</v>
      </c>
      <c r="MM58" s="522">
        <f t="shared" si="1425"/>
        <v>1629</v>
      </c>
      <c r="MN58" s="522">
        <f t="shared" si="1426"/>
        <v>2043</v>
      </c>
      <c r="MO58" s="522">
        <f t="shared" si="1427"/>
        <v>2287</v>
      </c>
      <c r="MP58" s="522">
        <f t="shared" si="1428"/>
        <v>2110</v>
      </c>
      <c r="MQ58" s="522">
        <f t="shared" si="1429"/>
        <v>1893</v>
      </c>
      <c r="MR58" s="522">
        <f t="shared" si="1429"/>
        <v>2061</v>
      </c>
      <c r="MS58" s="533">
        <v>165</v>
      </c>
      <c r="MT58" s="519">
        <v>159</v>
      </c>
      <c r="MU58" s="519">
        <v>189</v>
      </c>
      <c r="MV58" s="519">
        <v>187</v>
      </c>
      <c r="MW58" s="504">
        <v>198</v>
      </c>
      <c r="MX58" s="504">
        <v>134</v>
      </c>
      <c r="MY58" s="504">
        <v>141</v>
      </c>
      <c r="MZ58" s="504">
        <v>134</v>
      </c>
      <c r="NA58" s="504">
        <v>126</v>
      </c>
      <c r="NB58" s="533">
        <v>13</v>
      </c>
      <c r="NC58" s="504">
        <v>5</v>
      </c>
      <c r="ND58" s="504">
        <v>9</v>
      </c>
      <c r="NE58" s="504">
        <v>19</v>
      </c>
      <c r="NF58" s="504">
        <v>2</v>
      </c>
      <c r="NG58" s="504">
        <v>35</v>
      </c>
      <c r="NH58" s="504">
        <v>5</v>
      </c>
      <c r="NI58" s="504">
        <v>20</v>
      </c>
      <c r="NJ58" s="504">
        <v>14</v>
      </c>
      <c r="NK58" s="534">
        <f t="shared" si="1430"/>
        <v>178</v>
      </c>
      <c r="NL58" s="522">
        <f t="shared" si="1431"/>
        <v>164</v>
      </c>
      <c r="NM58" s="522">
        <f t="shared" si="1432"/>
        <v>198</v>
      </c>
      <c r="NN58" s="522">
        <f t="shared" si="1433"/>
        <v>206</v>
      </c>
      <c r="NO58" s="522">
        <f t="shared" si="1434"/>
        <v>200</v>
      </c>
      <c r="NP58" s="522">
        <f t="shared" si="1435"/>
        <v>169</v>
      </c>
      <c r="NQ58" s="522">
        <f t="shared" si="1436"/>
        <v>146</v>
      </c>
      <c r="NR58" s="522">
        <f t="shared" si="1437"/>
        <v>154</v>
      </c>
      <c r="NS58" s="522">
        <f t="shared" si="1437"/>
        <v>140</v>
      </c>
      <c r="NT58" s="533">
        <v>746</v>
      </c>
      <c r="NU58" s="519">
        <v>758</v>
      </c>
      <c r="NV58" s="519">
        <v>633</v>
      </c>
      <c r="NW58" s="519">
        <v>648</v>
      </c>
      <c r="NX58" s="504">
        <v>680</v>
      </c>
      <c r="NY58" s="504">
        <v>742</v>
      </c>
      <c r="NZ58" s="504">
        <v>719</v>
      </c>
      <c r="OA58" s="504">
        <v>753</v>
      </c>
      <c r="OB58" s="522">
        <v>770</v>
      </c>
      <c r="OC58" s="533">
        <v>115</v>
      </c>
      <c r="OD58" s="504">
        <v>108</v>
      </c>
      <c r="OE58" s="504">
        <v>151</v>
      </c>
      <c r="OF58" s="504">
        <v>107</v>
      </c>
      <c r="OG58" s="504">
        <v>126</v>
      </c>
      <c r="OH58" s="504">
        <v>255</v>
      </c>
      <c r="OI58" s="504">
        <v>504</v>
      </c>
      <c r="OJ58" s="504">
        <v>442</v>
      </c>
      <c r="OK58" s="522">
        <v>449</v>
      </c>
      <c r="OL58" s="534">
        <f t="shared" si="1438"/>
        <v>861</v>
      </c>
      <c r="OM58" s="522">
        <f t="shared" si="1439"/>
        <v>866</v>
      </c>
      <c r="ON58" s="522">
        <f t="shared" si="1440"/>
        <v>784</v>
      </c>
      <c r="OO58" s="522">
        <f t="shared" si="1441"/>
        <v>755</v>
      </c>
      <c r="OP58" s="522">
        <f t="shared" si="1442"/>
        <v>806</v>
      </c>
      <c r="OQ58" s="522">
        <f t="shared" si="1443"/>
        <v>997</v>
      </c>
      <c r="OR58" s="522">
        <f t="shared" si="1444"/>
        <v>1223</v>
      </c>
      <c r="OS58" s="522">
        <f t="shared" si="1445"/>
        <v>1195</v>
      </c>
      <c r="OT58" s="522">
        <f t="shared" si="1445"/>
        <v>1219</v>
      </c>
      <c r="OU58" s="12"/>
    </row>
    <row r="59" spans="1:411" x14ac:dyDescent="0.2">
      <c r="A59" s="11" t="s">
        <v>60</v>
      </c>
      <c r="B59" s="34">
        <f t="shared" si="1269"/>
        <v>14320</v>
      </c>
      <c r="C59" s="34">
        <f t="shared" si="1270"/>
        <v>14997</v>
      </c>
      <c r="D59" s="34">
        <f t="shared" si="1271"/>
        <v>15669</v>
      </c>
      <c r="E59" s="34">
        <f t="shared" si="1272"/>
        <v>14520</v>
      </c>
      <c r="F59" s="34">
        <f t="shared" si="1273"/>
        <v>14385</v>
      </c>
      <c r="G59" s="34">
        <f t="shared" si="1274"/>
        <v>14999</v>
      </c>
      <c r="H59" s="34">
        <f t="shared" si="1275"/>
        <v>19156</v>
      </c>
      <c r="I59" s="34">
        <f t="shared" si="1276"/>
        <v>16234</v>
      </c>
      <c r="J59" s="34">
        <f t="shared" si="1277"/>
        <v>15972</v>
      </c>
      <c r="K59" s="34">
        <f t="shared" si="1278"/>
        <v>17413</v>
      </c>
      <c r="L59" s="34">
        <f t="shared" si="1279"/>
        <v>17686</v>
      </c>
      <c r="M59" s="35">
        <f t="shared" si="1280"/>
        <v>12185</v>
      </c>
      <c r="N59" s="29">
        <f t="shared" si="1281"/>
        <v>15197</v>
      </c>
      <c r="O59" s="29">
        <f t="shared" si="1282"/>
        <v>18652</v>
      </c>
      <c r="P59" s="29">
        <f t="shared" si="1283"/>
        <v>16361</v>
      </c>
      <c r="Q59" s="29">
        <f t="shared" si="1284"/>
        <v>16859</v>
      </c>
      <c r="R59" s="29">
        <f t="shared" si="1285"/>
        <v>16843</v>
      </c>
      <c r="S59" s="29">
        <f t="shared" si="1286"/>
        <v>20005</v>
      </c>
      <c r="T59" s="29">
        <f t="shared" si="1287"/>
        <v>19423</v>
      </c>
      <c r="U59" s="29">
        <f t="shared" si="1288"/>
        <v>19179</v>
      </c>
      <c r="V59" s="29">
        <f t="shared" si="1289"/>
        <v>20385</v>
      </c>
      <c r="W59" s="29">
        <f t="shared" si="1290"/>
        <v>21138</v>
      </c>
      <c r="X59" s="35">
        <f t="shared" si="1291"/>
        <v>26505</v>
      </c>
      <c r="Y59" s="29">
        <f t="shared" si="1292"/>
        <v>30194</v>
      </c>
      <c r="Z59" s="29">
        <f t="shared" si="1293"/>
        <v>34321</v>
      </c>
      <c r="AA59" s="29">
        <f t="shared" si="1294"/>
        <v>30881</v>
      </c>
      <c r="AB59" s="29">
        <f t="shared" si="1295"/>
        <v>31244</v>
      </c>
      <c r="AC59" s="29">
        <f t="shared" si="1296"/>
        <v>31842</v>
      </c>
      <c r="AD59" s="29">
        <f t="shared" si="1297"/>
        <v>39161</v>
      </c>
      <c r="AE59" s="29">
        <f t="shared" si="1298"/>
        <v>35657</v>
      </c>
      <c r="AF59" s="29">
        <f t="shared" si="1299"/>
        <v>35151</v>
      </c>
      <c r="AG59" s="29">
        <f t="shared" si="1300"/>
        <v>37798</v>
      </c>
      <c r="AH59" s="29">
        <f t="shared" si="1301"/>
        <v>38824</v>
      </c>
      <c r="AI59" s="42">
        <v>6020</v>
      </c>
      <c r="AJ59" s="31">
        <v>6216</v>
      </c>
      <c r="AK59" s="31">
        <v>6353</v>
      </c>
      <c r="AL59" s="31">
        <v>5784</v>
      </c>
      <c r="AM59" s="32">
        <v>5621</v>
      </c>
      <c r="AN59" s="32">
        <v>5913</v>
      </c>
      <c r="AO59" s="32">
        <v>7272</v>
      </c>
      <c r="AP59" s="32">
        <v>6153</v>
      </c>
      <c r="AQ59" s="32">
        <v>6062</v>
      </c>
      <c r="AR59" s="32">
        <v>6386</v>
      </c>
      <c r="AS59" s="32">
        <v>6440</v>
      </c>
      <c r="AT59" s="42">
        <v>5980</v>
      </c>
      <c r="AU59" s="32">
        <v>10520</v>
      </c>
      <c r="AV59" s="32">
        <v>12424</v>
      </c>
      <c r="AW59" s="32">
        <v>10695</v>
      </c>
      <c r="AX59" s="32">
        <v>11072</v>
      </c>
      <c r="AY59" s="32">
        <v>11281</v>
      </c>
      <c r="AZ59" s="32">
        <v>13136</v>
      </c>
      <c r="BA59" s="32">
        <v>12861</v>
      </c>
      <c r="BB59" s="32">
        <v>13088</v>
      </c>
      <c r="BC59" s="32">
        <v>12861</v>
      </c>
      <c r="BD59" s="32">
        <v>12974</v>
      </c>
      <c r="BE59" s="33">
        <f t="shared" si="1302"/>
        <v>13529</v>
      </c>
      <c r="BF59" s="30">
        <f t="shared" si="1303"/>
        <v>16746</v>
      </c>
      <c r="BG59" s="30">
        <f t="shared" si="1304"/>
        <v>18904</v>
      </c>
      <c r="BH59" s="30">
        <f t="shared" si="1305"/>
        <v>16601</v>
      </c>
      <c r="BI59" s="30">
        <f t="shared" si="1306"/>
        <v>16718</v>
      </c>
      <c r="BJ59" s="30">
        <f t="shared" si="1307"/>
        <v>17218</v>
      </c>
      <c r="BK59" s="30">
        <f t="shared" si="1308"/>
        <v>20408</v>
      </c>
      <c r="BL59" s="30">
        <f t="shared" si="1309"/>
        <v>19014</v>
      </c>
      <c r="BM59" s="30">
        <f t="shared" si="1310"/>
        <v>19150</v>
      </c>
      <c r="BN59" s="30">
        <f t="shared" si="1311"/>
        <v>19247</v>
      </c>
      <c r="BO59" s="30">
        <f t="shared" si="1311"/>
        <v>19414</v>
      </c>
      <c r="BP59" s="117">
        <f t="shared" si="1312"/>
        <v>7509</v>
      </c>
      <c r="BQ59" s="118">
        <f t="shared" si="1313"/>
        <v>10530</v>
      </c>
      <c r="BR59" s="118">
        <f t="shared" si="1314"/>
        <v>12551</v>
      </c>
      <c r="BS59" s="118">
        <f t="shared" si="1315"/>
        <v>10817</v>
      </c>
      <c r="BT59" s="118">
        <f t="shared" si="1316"/>
        <v>11097</v>
      </c>
      <c r="BU59" s="118">
        <f t="shared" si="1317"/>
        <v>11305</v>
      </c>
      <c r="BV59" s="118">
        <f t="shared" si="1318"/>
        <v>13136</v>
      </c>
      <c r="BW59" s="118">
        <f t="shared" si="1319"/>
        <v>12861</v>
      </c>
      <c r="BX59" s="118">
        <f t="shared" si="1320"/>
        <v>13088</v>
      </c>
      <c r="BY59" s="118">
        <f t="shared" si="1321"/>
        <v>12861</v>
      </c>
      <c r="BZ59" s="118">
        <f t="shared" si="1322"/>
        <v>12974</v>
      </c>
      <c r="CA59" s="119">
        <f t="shared" si="1323"/>
        <v>1.24734219269103</v>
      </c>
      <c r="CB59" s="120">
        <f t="shared" si="1324"/>
        <v>1.694015444015444</v>
      </c>
      <c r="CC59" s="120">
        <f t="shared" si="1325"/>
        <v>1.9756020777585392</v>
      </c>
      <c r="CD59" s="120">
        <f t="shared" si="1326"/>
        <v>1.8701590594744122</v>
      </c>
      <c r="CE59" s="120">
        <f t="shared" si="1327"/>
        <v>1.9742038783134674</v>
      </c>
      <c r="CF59" s="120">
        <f t="shared" si="1328"/>
        <v>1.9118890580077794</v>
      </c>
      <c r="CG59" s="120">
        <f t="shared" si="1329"/>
        <v>1.8063806380638063</v>
      </c>
      <c r="CH59" s="120">
        <f t="shared" si="1330"/>
        <v>2.0901999024865918</v>
      </c>
      <c r="CI59" s="120">
        <f t="shared" si="1331"/>
        <v>2.159023424612339</v>
      </c>
      <c r="CJ59" s="120">
        <f t="shared" si="1332"/>
        <v>2.0139367366113374</v>
      </c>
      <c r="CK59" s="120">
        <f t="shared" si="1332"/>
        <v>2.0145962732919256</v>
      </c>
      <c r="CL59" s="70" t="s">
        <v>36</v>
      </c>
      <c r="CM59" s="39" t="s">
        <v>36</v>
      </c>
      <c r="CN59" s="39" t="s">
        <v>36</v>
      </c>
      <c r="CO59" s="39" t="s">
        <v>36</v>
      </c>
      <c r="CP59" s="14" t="s">
        <v>36</v>
      </c>
      <c r="CQ59" s="14" t="s">
        <v>36</v>
      </c>
      <c r="CR59" s="14" t="s">
        <v>36</v>
      </c>
      <c r="CS59" s="14" t="s">
        <v>36</v>
      </c>
      <c r="CT59" s="14" t="s">
        <v>36</v>
      </c>
      <c r="CU59" s="14" t="s">
        <v>36</v>
      </c>
      <c r="CV59" s="14" t="s">
        <v>36</v>
      </c>
      <c r="CW59" s="42">
        <v>1529</v>
      </c>
      <c r="CX59" s="32">
        <v>10</v>
      </c>
      <c r="CY59" s="32">
        <v>127</v>
      </c>
      <c r="CZ59" s="32">
        <v>122</v>
      </c>
      <c r="DA59" s="32">
        <v>25</v>
      </c>
      <c r="DB59" s="32">
        <v>24</v>
      </c>
      <c r="DE59" s="30"/>
      <c r="DF59" s="444"/>
      <c r="DG59" s="444"/>
      <c r="DH59" s="33">
        <f t="shared" si="1333"/>
        <v>1529</v>
      </c>
      <c r="DI59" s="30">
        <f t="shared" si="1334"/>
        <v>10</v>
      </c>
      <c r="DJ59" s="30">
        <f t="shared" si="1335"/>
        <v>127</v>
      </c>
      <c r="DK59" s="30">
        <f t="shared" si="1336"/>
        <v>122</v>
      </c>
      <c r="DL59" s="30">
        <f t="shared" si="1337"/>
        <v>25</v>
      </c>
      <c r="DM59" s="30">
        <f t="shared" si="1338"/>
        <v>24</v>
      </c>
      <c r="DN59" s="30">
        <f t="shared" si="1339"/>
        <v>0</v>
      </c>
      <c r="DO59" s="30">
        <f t="shared" si="1340"/>
        <v>0</v>
      </c>
      <c r="DP59" s="30">
        <f t="shared" si="1341"/>
        <v>0</v>
      </c>
      <c r="DQ59" s="30">
        <f t="shared" si="1342"/>
        <v>0</v>
      </c>
      <c r="DR59" s="30">
        <f t="shared" si="1342"/>
        <v>0</v>
      </c>
      <c r="DS59" s="461">
        <v>233</v>
      </c>
      <c r="DT59" s="444">
        <v>220</v>
      </c>
      <c r="DU59" s="462">
        <v>120</v>
      </c>
      <c r="DV59" s="462">
        <v>127</v>
      </c>
      <c r="DW59" s="468">
        <f t="shared" si="1343"/>
        <v>353</v>
      </c>
      <c r="DX59" s="468">
        <f t="shared" si="1343"/>
        <v>347</v>
      </c>
      <c r="DY59" s="461">
        <v>1111</v>
      </c>
      <c r="DZ59" s="444">
        <v>1142</v>
      </c>
      <c r="EA59" s="462">
        <v>2375</v>
      </c>
      <c r="EB59" s="462">
        <v>2764</v>
      </c>
      <c r="EC59" s="468">
        <f t="shared" si="1344"/>
        <v>3486</v>
      </c>
      <c r="ED59" s="468">
        <f t="shared" si="1344"/>
        <v>3906</v>
      </c>
      <c r="EE59" s="461">
        <v>1554</v>
      </c>
      <c r="EF59" s="444">
        <v>1799</v>
      </c>
      <c r="EG59" s="462">
        <v>18</v>
      </c>
      <c r="EH59" s="462">
        <v>19</v>
      </c>
      <c r="EI59" s="468">
        <f t="shared" si="1345"/>
        <v>1572</v>
      </c>
      <c r="EJ59" s="468">
        <f t="shared" si="1345"/>
        <v>1818</v>
      </c>
      <c r="EK59" s="461">
        <v>558</v>
      </c>
      <c r="EL59" s="444">
        <v>594</v>
      </c>
      <c r="EM59" s="462">
        <v>46</v>
      </c>
      <c r="EN59" s="462">
        <v>36</v>
      </c>
      <c r="EO59" s="468">
        <f t="shared" si="1346"/>
        <v>604</v>
      </c>
      <c r="EP59" s="468">
        <f t="shared" si="1346"/>
        <v>630</v>
      </c>
      <c r="EQ59" s="461">
        <v>1111</v>
      </c>
      <c r="ER59" s="444">
        <v>1076</v>
      </c>
      <c r="ES59" s="462">
        <v>378</v>
      </c>
      <c r="ET59" s="462">
        <v>410</v>
      </c>
      <c r="EU59" s="468">
        <f t="shared" si="1347"/>
        <v>1489</v>
      </c>
      <c r="EV59" s="468">
        <f t="shared" si="1347"/>
        <v>1486</v>
      </c>
      <c r="EW59" s="461">
        <v>801</v>
      </c>
      <c r="EX59" s="444">
        <v>867</v>
      </c>
      <c r="EY59" s="462">
        <v>529</v>
      </c>
      <c r="EZ59" s="462">
        <v>547</v>
      </c>
      <c r="FA59" s="468">
        <f t="shared" si="1348"/>
        <v>1330</v>
      </c>
      <c r="FB59" s="468">
        <f t="shared" si="1348"/>
        <v>1414</v>
      </c>
      <c r="FC59" s="461">
        <v>103</v>
      </c>
      <c r="FD59" s="444">
        <v>106</v>
      </c>
      <c r="FE59" s="462">
        <v>105</v>
      </c>
      <c r="FF59" s="462">
        <v>106</v>
      </c>
      <c r="FG59" s="468">
        <f t="shared" si="1349"/>
        <v>208</v>
      </c>
      <c r="FH59" s="468">
        <f t="shared" si="1350"/>
        <v>212</v>
      </c>
      <c r="FI59" s="461">
        <v>1904</v>
      </c>
      <c r="FJ59" s="444">
        <v>1900</v>
      </c>
      <c r="FK59" s="462">
        <v>589</v>
      </c>
      <c r="FL59" s="462">
        <v>694</v>
      </c>
      <c r="FM59" s="468">
        <f t="shared" si="1351"/>
        <v>2493</v>
      </c>
      <c r="FN59" s="468">
        <f t="shared" si="1351"/>
        <v>2594</v>
      </c>
      <c r="FO59" s="461">
        <v>3</v>
      </c>
      <c r="FP59" s="444">
        <v>4</v>
      </c>
      <c r="FQ59" s="462">
        <v>10</v>
      </c>
      <c r="FR59" s="462">
        <v>23</v>
      </c>
      <c r="FS59" s="468">
        <f t="shared" si="1352"/>
        <v>13</v>
      </c>
      <c r="FT59" s="468">
        <f t="shared" si="1352"/>
        <v>27</v>
      </c>
      <c r="FU59" s="461">
        <v>2922</v>
      </c>
      <c r="FV59" s="444">
        <v>2793</v>
      </c>
      <c r="FW59" s="462">
        <v>3221</v>
      </c>
      <c r="FX59" s="462">
        <v>3354</v>
      </c>
      <c r="FY59" s="468">
        <f t="shared" si="1353"/>
        <v>6143</v>
      </c>
      <c r="FZ59" s="468">
        <f t="shared" si="1353"/>
        <v>6147</v>
      </c>
      <c r="GA59" s="461">
        <v>537</v>
      </c>
      <c r="GB59" s="444">
        <v>540</v>
      </c>
      <c r="GC59" s="462">
        <v>127</v>
      </c>
      <c r="GD59" s="462">
        <v>79</v>
      </c>
      <c r="GE59" s="468">
        <f t="shared" si="1354"/>
        <v>664</v>
      </c>
      <c r="GF59" s="468">
        <f t="shared" si="1354"/>
        <v>619</v>
      </c>
      <c r="GG59" s="461">
        <v>190</v>
      </c>
      <c r="GH59" s="444">
        <v>205</v>
      </c>
      <c r="GI59" s="462">
        <v>6</v>
      </c>
      <c r="GJ59" s="462">
        <v>5</v>
      </c>
      <c r="GK59" s="327">
        <f t="shared" si="1355"/>
        <v>196</v>
      </c>
      <c r="GL59" s="327">
        <f t="shared" si="1355"/>
        <v>210</v>
      </c>
      <c r="GM59" s="533">
        <v>1193</v>
      </c>
      <c r="GN59" s="519">
        <v>1200</v>
      </c>
      <c r="GO59" s="519">
        <v>1400</v>
      </c>
      <c r="GP59" s="519">
        <v>1267</v>
      </c>
      <c r="GQ59" s="504">
        <v>1423</v>
      </c>
      <c r="GR59" s="504">
        <v>1418</v>
      </c>
      <c r="GS59" s="504">
        <v>1915</v>
      </c>
      <c r="GT59" s="504">
        <v>1699</v>
      </c>
      <c r="GU59" s="504">
        <v>1882</v>
      </c>
      <c r="GV59" s="533">
        <v>32</v>
      </c>
      <c r="GW59" s="504">
        <v>25</v>
      </c>
      <c r="GX59" s="504">
        <v>42</v>
      </c>
      <c r="GY59" s="504">
        <v>41</v>
      </c>
      <c r="GZ59" s="504">
        <v>23</v>
      </c>
      <c r="HA59" s="504">
        <v>11</v>
      </c>
      <c r="HB59" s="504">
        <v>28</v>
      </c>
      <c r="HC59" s="504">
        <v>51</v>
      </c>
      <c r="HD59" s="504">
        <v>20</v>
      </c>
      <c r="HE59" s="534">
        <f t="shared" si="1356"/>
        <v>1225</v>
      </c>
      <c r="HF59" s="522">
        <f t="shared" si="1357"/>
        <v>1225</v>
      </c>
      <c r="HG59" s="522">
        <f t="shared" si="1358"/>
        <v>1442</v>
      </c>
      <c r="HH59" s="522">
        <f t="shared" si="1359"/>
        <v>1308</v>
      </c>
      <c r="HI59" s="522">
        <f t="shared" si="1360"/>
        <v>1446</v>
      </c>
      <c r="HJ59" s="522">
        <f t="shared" si="1361"/>
        <v>1429</v>
      </c>
      <c r="HK59" s="522">
        <f t="shared" si="1362"/>
        <v>1943</v>
      </c>
      <c r="HL59" s="522">
        <f t="shared" si="1363"/>
        <v>1750</v>
      </c>
      <c r="HM59" s="522">
        <f t="shared" si="1364"/>
        <v>1902</v>
      </c>
      <c r="HN59" s="534">
        <f t="shared" si="1365"/>
        <v>2298</v>
      </c>
      <c r="HO59" s="523">
        <f t="shared" si="1366"/>
        <v>2598</v>
      </c>
      <c r="HP59" s="523">
        <f t="shared" si="1367"/>
        <v>2607</v>
      </c>
      <c r="HQ59" s="523">
        <f t="shared" si="1368"/>
        <v>2512</v>
      </c>
      <c r="HR59" s="535">
        <f t="shared" si="1369"/>
        <v>2875</v>
      </c>
      <c r="HS59" s="535">
        <f t="shared" si="1370"/>
        <v>3135</v>
      </c>
      <c r="HT59" s="535">
        <f t="shared" si="1371"/>
        <v>4116</v>
      </c>
      <c r="HU59" s="535">
        <f t="shared" si="1372"/>
        <v>3569</v>
      </c>
      <c r="HV59" s="535">
        <f t="shared" si="1373"/>
        <v>3361</v>
      </c>
      <c r="HW59" s="534">
        <f t="shared" si="1374"/>
        <v>2425</v>
      </c>
      <c r="HX59" s="522">
        <f t="shared" si="1375"/>
        <v>1720</v>
      </c>
      <c r="HY59" s="522">
        <f t="shared" si="1376"/>
        <v>2173</v>
      </c>
      <c r="HZ59" s="522">
        <f t="shared" si="1377"/>
        <v>1741</v>
      </c>
      <c r="IA59" s="522">
        <f t="shared" si="1378"/>
        <v>2000</v>
      </c>
      <c r="IB59" s="522">
        <f t="shared" si="1379"/>
        <v>2091</v>
      </c>
      <c r="IC59" s="522">
        <f t="shared" si="1380"/>
        <v>2791</v>
      </c>
      <c r="ID59" s="522">
        <f t="shared" si="421"/>
        <v>2629</v>
      </c>
      <c r="IE59" s="522">
        <f t="shared" si="421"/>
        <v>2478</v>
      </c>
      <c r="IF59" s="534">
        <f t="shared" si="1381"/>
        <v>4723</v>
      </c>
      <c r="IG59" s="522">
        <f t="shared" si="1382"/>
        <v>4318</v>
      </c>
      <c r="IH59" s="522">
        <f t="shared" si="1383"/>
        <v>4780</v>
      </c>
      <c r="II59" s="522">
        <f t="shared" si="1384"/>
        <v>4253</v>
      </c>
      <c r="IJ59" s="522">
        <f t="shared" si="1385"/>
        <v>4875</v>
      </c>
      <c r="IK59" s="522">
        <f t="shared" si="1386"/>
        <v>5226</v>
      </c>
      <c r="IL59" s="522">
        <f t="shared" si="1387"/>
        <v>6907</v>
      </c>
      <c r="IM59" s="522">
        <f t="shared" si="760"/>
        <v>6198</v>
      </c>
      <c r="IN59" s="522">
        <f t="shared" si="760"/>
        <v>5839</v>
      </c>
      <c r="IO59" s="533">
        <v>1314</v>
      </c>
      <c r="IP59" s="519">
        <v>1565</v>
      </c>
      <c r="IQ59" s="519">
        <v>1554</v>
      </c>
      <c r="IR59" s="519">
        <v>1503</v>
      </c>
      <c r="IS59" s="504">
        <v>1888</v>
      </c>
      <c r="IT59" s="504">
        <v>2126</v>
      </c>
      <c r="IU59" s="504">
        <v>3027</v>
      </c>
      <c r="IV59" s="504">
        <v>2652</v>
      </c>
      <c r="IW59" s="504">
        <v>2489</v>
      </c>
      <c r="IX59" s="533">
        <v>1510</v>
      </c>
      <c r="IY59" s="504">
        <v>803</v>
      </c>
      <c r="IZ59" s="504">
        <v>614</v>
      </c>
      <c r="JA59" s="504">
        <v>665</v>
      </c>
      <c r="JB59" s="504">
        <v>1386</v>
      </c>
      <c r="JC59" s="504">
        <v>1335</v>
      </c>
      <c r="JD59" s="504">
        <v>1980</v>
      </c>
      <c r="JE59" s="504">
        <v>1834</v>
      </c>
      <c r="JF59" s="504">
        <v>1678</v>
      </c>
      <c r="JG59" s="534">
        <f t="shared" si="1388"/>
        <v>2824</v>
      </c>
      <c r="JH59" s="522">
        <f t="shared" si="1389"/>
        <v>2368</v>
      </c>
      <c r="JI59" s="522">
        <f t="shared" si="1390"/>
        <v>2168</v>
      </c>
      <c r="JJ59" s="522">
        <f t="shared" si="1391"/>
        <v>2168</v>
      </c>
      <c r="JK59" s="522">
        <f t="shared" si="1392"/>
        <v>3274</v>
      </c>
      <c r="JL59" s="522">
        <f t="shared" si="1393"/>
        <v>3461</v>
      </c>
      <c r="JM59" s="522">
        <f t="shared" si="1394"/>
        <v>5007</v>
      </c>
      <c r="JN59" s="522">
        <f t="shared" si="1395"/>
        <v>4486</v>
      </c>
      <c r="JO59" s="522">
        <f t="shared" si="1395"/>
        <v>4167</v>
      </c>
      <c r="JP59" s="533">
        <v>984</v>
      </c>
      <c r="JQ59" s="519">
        <v>1033</v>
      </c>
      <c r="JR59" s="519">
        <v>1053</v>
      </c>
      <c r="JS59" s="519">
        <v>1009</v>
      </c>
      <c r="JT59" s="504">
        <v>987</v>
      </c>
      <c r="JU59" s="504">
        <v>1009</v>
      </c>
      <c r="JV59" s="504">
        <v>1089</v>
      </c>
      <c r="JW59" s="504">
        <v>917</v>
      </c>
      <c r="JX59" s="504">
        <v>872</v>
      </c>
      <c r="JY59" s="533">
        <v>915</v>
      </c>
      <c r="JZ59" s="504">
        <v>917</v>
      </c>
      <c r="KA59" s="504">
        <v>1559</v>
      </c>
      <c r="KB59" s="504">
        <v>1076</v>
      </c>
      <c r="KC59" s="504">
        <v>614</v>
      </c>
      <c r="KD59" s="504">
        <v>756</v>
      </c>
      <c r="KE59" s="504">
        <v>811</v>
      </c>
      <c r="KF59" s="504">
        <v>795</v>
      </c>
      <c r="KG59" s="504">
        <v>800</v>
      </c>
      <c r="KH59" s="534">
        <f t="shared" si="1446"/>
        <v>1899</v>
      </c>
      <c r="KI59" s="522">
        <f t="shared" si="1446"/>
        <v>1950</v>
      </c>
      <c r="KJ59" s="522">
        <f t="shared" si="1446"/>
        <v>2612</v>
      </c>
      <c r="KK59" s="522">
        <f t="shared" si="1446"/>
        <v>2085</v>
      </c>
      <c r="KL59" s="522">
        <f t="shared" si="1446"/>
        <v>1601</v>
      </c>
      <c r="KM59" s="522">
        <f t="shared" si="1447"/>
        <v>1765</v>
      </c>
      <c r="KN59" s="522">
        <f t="shared" si="1448"/>
        <v>1900</v>
      </c>
      <c r="KO59" s="522">
        <f t="shared" si="1448"/>
        <v>1712</v>
      </c>
      <c r="KP59" s="522">
        <f t="shared" si="1448"/>
        <v>1672</v>
      </c>
      <c r="KQ59" s="534">
        <f t="shared" si="1397"/>
        <v>4809</v>
      </c>
      <c r="KR59" s="523">
        <f t="shared" si="1398"/>
        <v>4983</v>
      </c>
      <c r="KS59" s="523">
        <f t="shared" si="1399"/>
        <v>5309</v>
      </c>
      <c r="KT59" s="523">
        <f t="shared" si="1400"/>
        <v>4957</v>
      </c>
      <c r="KU59" s="535">
        <f t="shared" si="1401"/>
        <v>4466</v>
      </c>
      <c r="KV59" s="535">
        <f t="shared" si="1402"/>
        <v>4533</v>
      </c>
      <c r="KW59" s="535">
        <f t="shared" si="1403"/>
        <v>5853</v>
      </c>
      <c r="KX59" s="535">
        <f t="shared" si="1404"/>
        <v>4813</v>
      </c>
      <c r="KY59" s="535">
        <f t="shared" si="1405"/>
        <v>4667</v>
      </c>
      <c r="KZ59" s="534">
        <f t="shared" si="1406"/>
        <v>2219</v>
      </c>
      <c r="LA59" s="522">
        <f t="shared" si="1407"/>
        <v>2922</v>
      </c>
      <c r="LB59" s="522">
        <f t="shared" si="1408"/>
        <v>3886</v>
      </c>
      <c r="LC59" s="522">
        <f t="shared" si="1409"/>
        <v>3762</v>
      </c>
      <c r="LD59" s="522">
        <f t="shared" si="1410"/>
        <v>3739</v>
      </c>
      <c r="LE59" s="522">
        <f t="shared" si="1411"/>
        <v>3436</v>
      </c>
      <c r="LF59" s="522">
        <f t="shared" si="1412"/>
        <v>4050</v>
      </c>
      <c r="LG59" s="522">
        <f t="shared" si="423"/>
        <v>3882</v>
      </c>
      <c r="LH59" s="522">
        <f t="shared" si="423"/>
        <v>3593</v>
      </c>
      <c r="LI59" s="534">
        <f t="shared" si="1413"/>
        <v>7028</v>
      </c>
      <c r="LJ59" s="522">
        <f t="shared" si="1414"/>
        <v>7905</v>
      </c>
      <c r="LK59" s="522">
        <f t="shared" si="1415"/>
        <v>9195</v>
      </c>
      <c r="LL59" s="522">
        <f t="shared" si="1416"/>
        <v>8719</v>
      </c>
      <c r="LM59" s="522">
        <f t="shared" si="1417"/>
        <v>8205</v>
      </c>
      <c r="LN59" s="522">
        <f t="shared" si="1418"/>
        <v>7969</v>
      </c>
      <c r="LO59" s="522">
        <f t="shared" si="1419"/>
        <v>9903</v>
      </c>
      <c r="LP59" s="522">
        <f t="shared" si="1420"/>
        <v>8695</v>
      </c>
      <c r="LQ59" s="522">
        <f t="shared" si="1421"/>
        <v>8260</v>
      </c>
      <c r="LR59" s="533">
        <v>2642</v>
      </c>
      <c r="LS59" s="519">
        <v>2720</v>
      </c>
      <c r="LT59" s="519">
        <v>2881</v>
      </c>
      <c r="LU59" s="519">
        <v>2704</v>
      </c>
      <c r="LV59" s="504">
        <v>2495</v>
      </c>
      <c r="LW59" s="504">
        <v>2512</v>
      </c>
      <c r="LX59" s="504">
        <v>3051</v>
      </c>
      <c r="LY59" s="504">
        <v>2625</v>
      </c>
      <c r="LZ59" s="504">
        <v>2502</v>
      </c>
      <c r="MA59" s="533">
        <v>1855</v>
      </c>
      <c r="MB59" s="504">
        <v>2597</v>
      </c>
      <c r="MC59" s="504">
        <v>3418</v>
      </c>
      <c r="MD59" s="504">
        <v>3309</v>
      </c>
      <c r="ME59" s="504">
        <v>3060</v>
      </c>
      <c r="MF59" s="504">
        <v>2972</v>
      </c>
      <c r="MG59" s="504">
        <v>3460</v>
      </c>
      <c r="MH59" s="504">
        <v>3282</v>
      </c>
      <c r="MI59" s="504">
        <v>2916</v>
      </c>
      <c r="MJ59" s="534">
        <f t="shared" si="1422"/>
        <v>4497</v>
      </c>
      <c r="MK59" s="522">
        <f t="shared" si="1423"/>
        <v>5317</v>
      </c>
      <c r="ML59" s="522">
        <f t="shared" si="1424"/>
        <v>6299</v>
      </c>
      <c r="MM59" s="522">
        <f t="shared" si="1425"/>
        <v>6013</v>
      </c>
      <c r="MN59" s="522">
        <f t="shared" si="1426"/>
        <v>5555</v>
      </c>
      <c r="MO59" s="522">
        <f t="shared" si="1427"/>
        <v>5484</v>
      </c>
      <c r="MP59" s="522">
        <f t="shared" si="1428"/>
        <v>6511</v>
      </c>
      <c r="MQ59" s="522">
        <f t="shared" si="1429"/>
        <v>5907</v>
      </c>
      <c r="MR59" s="522">
        <f t="shared" si="1429"/>
        <v>5418</v>
      </c>
      <c r="MS59" s="533">
        <v>449</v>
      </c>
      <c r="MT59" s="519">
        <v>473</v>
      </c>
      <c r="MU59" s="519">
        <v>544</v>
      </c>
      <c r="MV59" s="519">
        <v>504</v>
      </c>
      <c r="MW59" s="504">
        <v>351</v>
      </c>
      <c r="MX59" s="504">
        <v>353</v>
      </c>
      <c r="MY59" s="504">
        <v>497</v>
      </c>
      <c r="MZ59" s="504">
        <v>367</v>
      </c>
      <c r="NA59" s="504">
        <v>317</v>
      </c>
      <c r="NB59" s="533">
        <v>56</v>
      </c>
      <c r="NC59" s="504">
        <v>0</v>
      </c>
      <c r="ND59" s="504">
        <v>10</v>
      </c>
      <c r="NE59" s="504">
        <v>10</v>
      </c>
      <c r="NF59" s="504">
        <v>218</v>
      </c>
      <c r="NG59" s="504">
        <v>14</v>
      </c>
      <c r="NH59" s="504">
        <v>21</v>
      </c>
      <c r="NI59" s="504">
        <v>20</v>
      </c>
      <c r="NJ59" s="504">
        <v>20</v>
      </c>
      <c r="NK59" s="534">
        <f t="shared" si="1430"/>
        <v>505</v>
      </c>
      <c r="NL59" s="522">
        <f t="shared" si="1431"/>
        <v>473</v>
      </c>
      <c r="NM59" s="522">
        <f t="shared" si="1432"/>
        <v>554</v>
      </c>
      <c r="NN59" s="522">
        <f t="shared" si="1433"/>
        <v>514</v>
      </c>
      <c r="NO59" s="522">
        <f t="shared" si="1434"/>
        <v>569</v>
      </c>
      <c r="NP59" s="522">
        <f t="shared" si="1435"/>
        <v>367</v>
      </c>
      <c r="NQ59" s="522">
        <f t="shared" si="1436"/>
        <v>518</v>
      </c>
      <c r="NR59" s="522">
        <f t="shared" si="1437"/>
        <v>387</v>
      </c>
      <c r="NS59" s="522">
        <f t="shared" si="1437"/>
        <v>337</v>
      </c>
      <c r="NT59" s="533">
        <v>1718</v>
      </c>
      <c r="NU59" s="519">
        <v>1790</v>
      </c>
      <c r="NV59" s="519">
        <v>1884</v>
      </c>
      <c r="NW59" s="519">
        <v>1749</v>
      </c>
      <c r="NX59" s="504">
        <v>1620</v>
      </c>
      <c r="NY59" s="504">
        <v>1668</v>
      </c>
      <c r="NZ59" s="504">
        <v>2305</v>
      </c>
      <c r="OA59" s="504">
        <v>1821</v>
      </c>
      <c r="OB59" s="522">
        <v>1848</v>
      </c>
      <c r="OC59" s="533">
        <v>308</v>
      </c>
      <c r="OD59" s="504">
        <v>325</v>
      </c>
      <c r="OE59" s="504">
        <v>458</v>
      </c>
      <c r="OF59" s="504">
        <v>443</v>
      </c>
      <c r="OG59" s="504">
        <v>461</v>
      </c>
      <c r="OH59" s="504">
        <v>450</v>
      </c>
      <c r="OI59" s="504">
        <v>569</v>
      </c>
      <c r="OJ59" s="504">
        <v>580</v>
      </c>
      <c r="OK59" s="522">
        <v>657</v>
      </c>
      <c r="OL59" s="534">
        <f t="shared" si="1438"/>
        <v>2026</v>
      </c>
      <c r="OM59" s="522">
        <f t="shared" si="1439"/>
        <v>2115</v>
      </c>
      <c r="ON59" s="522">
        <f t="shared" si="1440"/>
        <v>2342</v>
      </c>
      <c r="OO59" s="522">
        <f t="shared" si="1441"/>
        <v>2192</v>
      </c>
      <c r="OP59" s="522">
        <f t="shared" si="1442"/>
        <v>2081</v>
      </c>
      <c r="OQ59" s="522">
        <f t="shared" si="1443"/>
        <v>2118</v>
      </c>
      <c r="OR59" s="522">
        <f t="shared" si="1444"/>
        <v>2874</v>
      </c>
      <c r="OS59" s="522">
        <f t="shared" si="1445"/>
        <v>2401</v>
      </c>
      <c r="OT59" s="522">
        <f t="shared" si="1445"/>
        <v>2505</v>
      </c>
      <c r="OU59" s="12"/>
    </row>
    <row r="60" spans="1:411" x14ac:dyDescent="0.2">
      <c r="A60" s="11" t="s">
        <v>64</v>
      </c>
      <c r="B60" s="34">
        <f t="shared" si="1269"/>
        <v>4151</v>
      </c>
      <c r="C60" s="34">
        <f t="shared" si="1270"/>
        <v>5007</v>
      </c>
      <c r="D60" s="34">
        <f t="shared" si="1271"/>
        <v>4978</v>
      </c>
      <c r="E60" s="34">
        <f t="shared" si="1272"/>
        <v>4882</v>
      </c>
      <c r="F60" s="34">
        <f t="shared" si="1273"/>
        <v>5585</v>
      </c>
      <c r="G60" s="34">
        <f t="shared" si="1274"/>
        <v>5721</v>
      </c>
      <c r="H60" s="34">
        <f t="shared" si="1275"/>
        <v>7710</v>
      </c>
      <c r="I60" s="34">
        <f t="shared" si="1276"/>
        <v>7021</v>
      </c>
      <c r="J60" s="34">
        <f t="shared" si="1277"/>
        <v>6416</v>
      </c>
      <c r="K60" s="34">
        <f t="shared" si="1278"/>
        <v>7133</v>
      </c>
      <c r="L60" s="34">
        <f t="shared" si="1279"/>
        <v>6984</v>
      </c>
      <c r="M60" s="35">
        <f t="shared" si="1280"/>
        <v>5373</v>
      </c>
      <c r="N60" s="29">
        <f t="shared" si="1281"/>
        <v>7476</v>
      </c>
      <c r="O60" s="29">
        <f t="shared" si="1282"/>
        <v>7209</v>
      </c>
      <c r="P60" s="29">
        <f t="shared" si="1283"/>
        <v>7271</v>
      </c>
      <c r="Q60" s="29">
        <f t="shared" si="1284"/>
        <v>7970</v>
      </c>
      <c r="R60" s="29">
        <f t="shared" si="1285"/>
        <v>7780</v>
      </c>
      <c r="S60" s="29">
        <f t="shared" si="1286"/>
        <v>10425</v>
      </c>
      <c r="T60" s="29">
        <f t="shared" si="1287"/>
        <v>9971</v>
      </c>
      <c r="U60" s="29">
        <f t="shared" si="1288"/>
        <v>9138</v>
      </c>
      <c r="V60" s="29">
        <f t="shared" si="1289"/>
        <v>9784</v>
      </c>
      <c r="W60" s="29">
        <f t="shared" si="1290"/>
        <v>9836</v>
      </c>
      <c r="X60" s="35">
        <f t="shared" si="1291"/>
        <v>9524</v>
      </c>
      <c r="Y60" s="29">
        <f t="shared" si="1292"/>
        <v>12483</v>
      </c>
      <c r="Z60" s="29">
        <f t="shared" si="1293"/>
        <v>12187</v>
      </c>
      <c r="AA60" s="29">
        <f t="shared" si="1294"/>
        <v>12153</v>
      </c>
      <c r="AB60" s="29">
        <f t="shared" si="1295"/>
        <v>13555</v>
      </c>
      <c r="AC60" s="29">
        <f t="shared" si="1296"/>
        <v>13501</v>
      </c>
      <c r="AD60" s="29">
        <f t="shared" si="1297"/>
        <v>18135</v>
      </c>
      <c r="AE60" s="29">
        <f t="shared" si="1298"/>
        <v>16992</v>
      </c>
      <c r="AF60" s="29">
        <f t="shared" si="1299"/>
        <v>15554</v>
      </c>
      <c r="AG60" s="29">
        <f t="shared" si="1300"/>
        <v>16917</v>
      </c>
      <c r="AH60" s="29">
        <f t="shared" si="1301"/>
        <v>16820</v>
      </c>
      <c r="AI60" s="42">
        <v>1562</v>
      </c>
      <c r="AJ60" s="31">
        <v>2063</v>
      </c>
      <c r="AK60" s="31">
        <v>2006</v>
      </c>
      <c r="AL60" s="31">
        <v>1924</v>
      </c>
      <c r="AM60" s="32">
        <v>2028</v>
      </c>
      <c r="AN60" s="32">
        <v>2070</v>
      </c>
      <c r="AO60" s="32">
        <v>2751</v>
      </c>
      <c r="AP60" s="32">
        <v>2453</v>
      </c>
      <c r="AQ60" s="32">
        <v>2199</v>
      </c>
      <c r="AR60" s="32">
        <v>2533</v>
      </c>
      <c r="AS60" s="32">
        <v>2475</v>
      </c>
      <c r="AT60" s="42">
        <v>4374</v>
      </c>
      <c r="AU60" s="32">
        <v>6009</v>
      </c>
      <c r="AV60" s="32">
        <v>6359</v>
      </c>
      <c r="AW60" s="32">
        <v>6236</v>
      </c>
      <c r="AX60" s="32">
        <v>6840</v>
      </c>
      <c r="AY60" s="32">
        <v>6322</v>
      </c>
      <c r="AZ60" s="32">
        <v>8281</v>
      </c>
      <c r="BA60" s="32">
        <v>8187</v>
      </c>
      <c r="BB60" s="32">
        <v>7591</v>
      </c>
      <c r="BC60" s="32">
        <v>8187</v>
      </c>
      <c r="BD60" s="32">
        <v>8130</v>
      </c>
      <c r="BE60" s="33">
        <f t="shared" si="1302"/>
        <v>5939</v>
      </c>
      <c r="BF60" s="30">
        <f t="shared" si="1303"/>
        <v>8801</v>
      </c>
      <c r="BG60" s="30">
        <f t="shared" si="1304"/>
        <v>8365</v>
      </c>
      <c r="BH60" s="30">
        <f t="shared" si="1305"/>
        <v>8160</v>
      </c>
      <c r="BI60" s="30">
        <f t="shared" si="1306"/>
        <v>8875</v>
      </c>
      <c r="BJ60" s="30">
        <f t="shared" si="1307"/>
        <v>8392</v>
      </c>
      <c r="BK60" s="30">
        <f t="shared" si="1308"/>
        <v>11032</v>
      </c>
      <c r="BL60" s="30">
        <f t="shared" si="1309"/>
        <v>10640</v>
      </c>
      <c r="BM60" s="30">
        <f t="shared" si="1310"/>
        <v>9790</v>
      </c>
      <c r="BN60" s="30">
        <f t="shared" si="1311"/>
        <v>10720</v>
      </c>
      <c r="BO60" s="30">
        <f t="shared" si="1311"/>
        <v>10605</v>
      </c>
      <c r="BP60" s="117">
        <f t="shared" si="1312"/>
        <v>4377</v>
      </c>
      <c r="BQ60" s="118">
        <f t="shared" si="1313"/>
        <v>6738</v>
      </c>
      <c r="BR60" s="118">
        <f t="shared" si="1314"/>
        <v>6359</v>
      </c>
      <c r="BS60" s="118">
        <f t="shared" si="1315"/>
        <v>6236</v>
      </c>
      <c r="BT60" s="118">
        <f t="shared" si="1316"/>
        <v>6847</v>
      </c>
      <c r="BU60" s="118">
        <f t="shared" si="1317"/>
        <v>6322</v>
      </c>
      <c r="BV60" s="118">
        <f t="shared" si="1318"/>
        <v>8281</v>
      </c>
      <c r="BW60" s="118">
        <f t="shared" si="1319"/>
        <v>8187</v>
      </c>
      <c r="BX60" s="118">
        <f t="shared" si="1320"/>
        <v>7591</v>
      </c>
      <c r="BY60" s="118">
        <f t="shared" si="1321"/>
        <v>8187</v>
      </c>
      <c r="BZ60" s="118">
        <f t="shared" si="1322"/>
        <v>8130</v>
      </c>
      <c r="CA60" s="119">
        <f t="shared" si="1323"/>
        <v>2.8021766965428938</v>
      </c>
      <c r="CB60" s="120">
        <f t="shared" si="1324"/>
        <v>3.2661173048957828</v>
      </c>
      <c r="CC60" s="120">
        <f t="shared" si="1325"/>
        <v>3.1699900299102692</v>
      </c>
      <c r="CD60" s="120">
        <f t="shared" si="1326"/>
        <v>3.241164241164241</v>
      </c>
      <c r="CE60" s="120">
        <f t="shared" si="1327"/>
        <v>3.3762327416173572</v>
      </c>
      <c r="CF60" s="120">
        <f t="shared" si="1328"/>
        <v>3.0541062801932366</v>
      </c>
      <c r="CG60" s="120">
        <f t="shared" si="1329"/>
        <v>3.0101781170483459</v>
      </c>
      <c r="CH60" s="120">
        <f t="shared" si="1330"/>
        <v>3.3375458622095393</v>
      </c>
      <c r="CI60" s="120">
        <f t="shared" si="1331"/>
        <v>3.4520236471123238</v>
      </c>
      <c r="CJ60" s="120">
        <f t="shared" si="1332"/>
        <v>3.2321358073430715</v>
      </c>
      <c r="CK60" s="120">
        <f t="shared" si="1332"/>
        <v>3.2848484848484847</v>
      </c>
      <c r="CL60" s="70" t="s">
        <v>36</v>
      </c>
      <c r="CM60" s="39" t="s">
        <v>36</v>
      </c>
      <c r="CN60" s="39" t="s">
        <v>36</v>
      </c>
      <c r="CO60" s="39" t="s">
        <v>36</v>
      </c>
      <c r="CP60" s="14" t="s">
        <v>36</v>
      </c>
      <c r="CQ60" s="14" t="s">
        <v>36</v>
      </c>
      <c r="CR60" s="14" t="s">
        <v>36</v>
      </c>
      <c r="CS60" s="14" t="s">
        <v>36</v>
      </c>
      <c r="CT60" s="14" t="s">
        <v>36</v>
      </c>
      <c r="CU60" s="14" t="s">
        <v>36</v>
      </c>
      <c r="CV60" s="14" t="s">
        <v>36</v>
      </c>
      <c r="CW60" s="42">
        <v>3</v>
      </c>
      <c r="CX60" s="32">
        <v>729</v>
      </c>
      <c r="DA60" s="32">
        <v>7</v>
      </c>
      <c r="DB60" s="32">
        <v>0</v>
      </c>
      <c r="DE60" s="30"/>
      <c r="DF60" s="444"/>
      <c r="DG60" s="444"/>
      <c r="DH60" s="33">
        <f t="shared" si="1333"/>
        <v>3</v>
      </c>
      <c r="DI60" s="30">
        <f t="shared" si="1334"/>
        <v>729</v>
      </c>
      <c r="DJ60" s="30">
        <f t="shared" si="1335"/>
        <v>0</v>
      </c>
      <c r="DK60" s="30">
        <f t="shared" si="1336"/>
        <v>0</v>
      </c>
      <c r="DL60" s="30">
        <f t="shared" si="1337"/>
        <v>7</v>
      </c>
      <c r="DM60" s="30">
        <f t="shared" si="1338"/>
        <v>0</v>
      </c>
      <c r="DN60" s="30">
        <f t="shared" si="1339"/>
        <v>0</v>
      </c>
      <c r="DO60" s="30">
        <f t="shared" si="1340"/>
        <v>0</v>
      </c>
      <c r="DP60" s="30">
        <f t="shared" si="1341"/>
        <v>0</v>
      </c>
      <c r="DQ60" s="30">
        <f t="shared" si="1342"/>
        <v>0</v>
      </c>
      <c r="DR60" s="30">
        <f t="shared" si="1342"/>
        <v>0</v>
      </c>
      <c r="DS60" s="461">
        <v>102</v>
      </c>
      <c r="DT60" s="444">
        <v>100</v>
      </c>
      <c r="DU60" s="462">
        <v>37</v>
      </c>
      <c r="DV60" s="462">
        <v>49</v>
      </c>
      <c r="DW60" s="468">
        <f t="shared" si="1343"/>
        <v>139</v>
      </c>
      <c r="DX60" s="468">
        <f t="shared" si="1343"/>
        <v>149</v>
      </c>
      <c r="DY60" s="461">
        <v>258</v>
      </c>
      <c r="DZ60" s="444">
        <v>302</v>
      </c>
      <c r="EA60" s="462">
        <v>405</v>
      </c>
      <c r="EB60" s="462">
        <v>529</v>
      </c>
      <c r="EC60" s="468">
        <f t="shared" si="1344"/>
        <v>663</v>
      </c>
      <c r="ED60" s="468">
        <f t="shared" si="1344"/>
        <v>831</v>
      </c>
      <c r="EE60" s="461">
        <v>998</v>
      </c>
      <c r="EF60" s="444">
        <v>943</v>
      </c>
      <c r="EG60" s="462">
        <v>24</v>
      </c>
      <c r="EH60" s="462">
        <v>24</v>
      </c>
      <c r="EI60" s="468">
        <f t="shared" si="1345"/>
        <v>1022</v>
      </c>
      <c r="EJ60" s="468">
        <f t="shared" si="1345"/>
        <v>967</v>
      </c>
      <c r="EK60" s="461">
        <v>355</v>
      </c>
      <c r="EL60" s="444">
        <v>303</v>
      </c>
      <c r="EM60" s="462">
        <v>68</v>
      </c>
      <c r="EN60" s="462">
        <v>55</v>
      </c>
      <c r="EO60" s="468">
        <f t="shared" si="1346"/>
        <v>423</v>
      </c>
      <c r="EP60" s="468">
        <f t="shared" si="1346"/>
        <v>358</v>
      </c>
      <c r="EQ60" s="461">
        <v>299</v>
      </c>
      <c r="ER60" s="444">
        <v>290</v>
      </c>
      <c r="ES60" s="462">
        <v>46</v>
      </c>
      <c r="ET60" s="462">
        <v>44</v>
      </c>
      <c r="EU60" s="468">
        <f t="shared" si="1347"/>
        <v>345</v>
      </c>
      <c r="EV60" s="468">
        <f t="shared" si="1347"/>
        <v>334</v>
      </c>
      <c r="EW60" s="461">
        <v>291</v>
      </c>
      <c r="EX60" s="444">
        <v>337</v>
      </c>
      <c r="EY60" s="462">
        <v>187</v>
      </c>
      <c r="EZ60" s="462">
        <v>180</v>
      </c>
      <c r="FA60" s="468">
        <f t="shared" si="1348"/>
        <v>478</v>
      </c>
      <c r="FB60" s="468">
        <f t="shared" si="1348"/>
        <v>517</v>
      </c>
      <c r="FC60" s="461">
        <v>8</v>
      </c>
      <c r="FD60" s="444">
        <v>9</v>
      </c>
      <c r="FE60" s="462">
        <v>3</v>
      </c>
      <c r="FF60" s="462">
        <v>6</v>
      </c>
      <c r="FG60" s="468">
        <f t="shared" si="1349"/>
        <v>11</v>
      </c>
      <c r="FH60" s="468">
        <f t="shared" si="1350"/>
        <v>15</v>
      </c>
      <c r="FI60" s="461">
        <v>694</v>
      </c>
      <c r="FJ60" s="444">
        <v>674</v>
      </c>
      <c r="FK60" s="462">
        <v>208</v>
      </c>
      <c r="FL60" s="462">
        <v>253</v>
      </c>
      <c r="FM60" s="468">
        <f t="shared" si="1351"/>
        <v>902</v>
      </c>
      <c r="FN60" s="468">
        <f t="shared" si="1351"/>
        <v>927</v>
      </c>
      <c r="FO60" s="461">
        <v>19</v>
      </c>
      <c r="FP60" s="444">
        <v>14</v>
      </c>
      <c r="FQ60" s="462">
        <v>14</v>
      </c>
      <c r="FR60" s="462">
        <v>12</v>
      </c>
      <c r="FS60" s="468">
        <f t="shared" si="1352"/>
        <v>33</v>
      </c>
      <c r="FT60" s="468">
        <f t="shared" si="1352"/>
        <v>26</v>
      </c>
      <c r="FU60" s="461">
        <v>1412</v>
      </c>
      <c r="FV60" s="444">
        <v>1368</v>
      </c>
      <c r="FW60" s="462">
        <v>594</v>
      </c>
      <c r="FX60" s="462">
        <v>542</v>
      </c>
      <c r="FY60" s="468">
        <f t="shared" si="1353"/>
        <v>2006</v>
      </c>
      <c r="FZ60" s="468">
        <f t="shared" si="1353"/>
        <v>1910</v>
      </c>
      <c r="GA60" s="461">
        <v>160</v>
      </c>
      <c r="GB60" s="444">
        <v>166</v>
      </c>
      <c r="GC60" s="462">
        <v>11</v>
      </c>
      <c r="GD60" s="462">
        <v>12</v>
      </c>
      <c r="GE60" s="468">
        <f t="shared" si="1354"/>
        <v>171</v>
      </c>
      <c r="GF60" s="468">
        <f t="shared" si="1354"/>
        <v>178</v>
      </c>
      <c r="GG60" s="461">
        <v>4</v>
      </c>
      <c r="GH60" s="444">
        <v>3</v>
      </c>
      <c r="GI60" s="462"/>
      <c r="GJ60" s="462"/>
      <c r="GK60" s="327">
        <f t="shared" si="1355"/>
        <v>4</v>
      </c>
      <c r="GL60" s="327">
        <f t="shared" si="1355"/>
        <v>3</v>
      </c>
      <c r="GM60" s="533">
        <v>624</v>
      </c>
      <c r="GN60" s="519">
        <v>695</v>
      </c>
      <c r="GO60" s="519">
        <v>716</v>
      </c>
      <c r="GP60" s="519">
        <v>721</v>
      </c>
      <c r="GQ60" s="504">
        <v>897</v>
      </c>
      <c r="GR60" s="504">
        <v>982</v>
      </c>
      <c r="GS60" s="504">
        <v>1073</v>
      </c>
      <c r="GT60" s="504">
        <v>1271</v>
      </c>
      <c r="GU60" s="504">
        <v>1277</v>
      </c>
      <c r="GV60" s="533">
        <v>266</v>
      </c>
      <c r="GW60" s="504">
        <v>61</v>
      </c>
      <c r="GX60" s="504">
        <v>36</v>
      </c>
      <c r="GY60" s="504">
        <v>46</v>
      </c>
      <c r="GZ60" s="504">
        <v>41</v>
      </c>
      <c r="HA60" s="504">
        <v>74</v>
      </c>
      <c r="HB60" s="504">
        <v>86</v>
      </c>
      <c r="HC60" s="504">
        <v>126</v>
      </c>
      <c r="HD60" s="504">
        <v>81</v>
      </c>
      <c r="HE60" s="534">
        <f t="shared" si="1356"/>
        <v>890</v>
      </c>
      <c r="HF60" s="522">
        <f t="shared" si="1357"/>
        <v>756</v>
      </c>
      <c r="HG60" s="522">
        <f t="shared" si="1358"/>
        <v>752</v>
      </c>
      <c r="HH60" s="522">
        <f t="shared" si="1359"/>
        <v>767</v>
      </c>
      <c r="HI60" s="522">
        <f t="shared" si="1360"/>
        <v>938</v>
      </c>
      <c r="HJ60" s="522">
        <f t="shared" si="1361"/>
        <v>1056</v>
      </c>
      <c r="HK60" s="522">
        <f t="shared" si="1362"/>
        <v>1159</v>
      </c>
      <c r="HL60" s="522">
        <f t="shared" si="1363"/>
        <v>1397</v>
      </c>
      <c r="HM60" s="522">
        <f t="shared" si="1364"/>
        <v>1358</v>
      </c>
      <c r="HN60" s="534">
        <f t="shared" si="1365"/>
        <v>615</v>
      </c>
      <c r="HO60" s="523">
        <f t="shared" si="1366"/>
        <v>711</v>
      </c>
      <c r="HP60" s="523">
        <f t="shared" si="1367"/>
        <v>704</v>
      </c>
      <c r="HQ60" s="523">
        <f t="shared" si="1368"/>
        <v>710</v>
      </c>
      <c r="HR60" s="535">
        <f t="shared" si="1369"/>
        <v>934</v>
      </c>
      <c r="HS60" s="535">
        <f t="shared" si="1370"/>
        <v>932</v>
      </c>
      <c r="HT60" s="535">
        <f t="shared" si="1371"/>
        <v>1581</v>
      </c>
      <c r="HU60" s="535">
        <f t="shared" si="1372"/>
        <v>1284</v>
      </c>
      <c r="HV60" s="535">
        <f t="shared" si="1373"/>
        <v>1162</v>
      </c>
      <c r="HW60" s="534">
        <f t="shared" si="1374"/>
        <v>262</v>
      </c>
      <c r="HX60" s="522">
        <f t="shared" si="1375"/>
        <v>197</v>
      </c>
      <c r="HY60" s="522">
        <f t="shared" si="1376"/>
        <v>247</v>
      </c>
      <c r="HZ60" s="522">
        <f t="shared" si="1377"/>
        <v>375</v>
      </c>
      <c r="IA60" s="522">
        <f t="shared" si="1378"/>
        <v>440</v>
      </c>
      <c r="IB60" s="522">
        <f t="shared" si="1379"/>
        <v>702</v>
      </c>
      <c r="IC60" s="522">
        <f t="shared" si="1380"/>
        <v>1008</v>
      </c>
      <c r="ID60" s="522">
        <f t="shared" si="421"/>
        <v>872</v>
      </c>
      <c r="IE60" s="522">
        <f t="shared" si="421"/>
        <v>762</v>
      </c>
      <c r="IF60" s="534">
        <f t="shared" si="1381"/>
        <v>877</v>
      </c>
      <c r="IG60" s="522">
        <f t="shared" si="1382"/>
        <v>908</v>
      </c>
      <c r="IH60" s="522">
        <f t="shared" si="1383"/>
        <v>951</v>
      </c>
      <c r="II60" s="522">
        <f t="shared" si="1384"/>
        <v>1085</v>
      </c>
      <c r="IJ60" s="522">
        <f t="shared" si="1385"/>
        <v>1374</v>
      </c>
      <c r="IK60" s="522">
        <f t="shared" si="1386"/>
        <v>1634</v>
      </c>
      <c r="IL60" s="522">
        <f t="shared" si="1387"/>
        <v>2589</v>
      </c>
      <c r="IM60" s="522">
        <f t="shared" si="760"/>
        <v>2156</v>
      </c>
      <c r="IN60" s="522">
        <f t="shared" si="760"/>
        <v>1924</v>
      </c>
      <c r="IO60" s="533">
        <v>329</v>
      </c>
      <c r="IP60" s="519">
        <v>373</v>
      </c>
      <c r="IQ60" s="519">
        <v>368</v>
      </c>
      <c r="IR60" s="519">
        <v>392</v>
      </c>
      <c r="IS60" s="504">
        <v>594</v>
      </c>
      <c r="IT60" s="504">
        <v>585</v>
      </c>
      <c r="IU60" s="504">
        <v>1072</v>
      </c>
      <c r="IV60" s="504">
        <v>828</v>
      </c>
      <c r="IW60" s="504">
        <v>718</v>
      </c>
      <c r="IX60" s="533">
        <v>109</v>
      </c>
      <c r="IY60" s="504">
        <v>118</v>
      </c>
      <c r="IZ60" s="504">
        <v>91</v>
      </c>
      <c r="JA60" s="504">
        <v>214</v>
      </c>
      <c r="JB60" s="504">
        <v>229</v>
      </c>
      <c r="JC60" s="504">
        <v>406</v>
      </c>
      <c r="JD60" s="504">
        <v>694</v>
      </c>
      <c r="JE60" s="504">
        <v>524</v>
      </c>
      <c r="JF60" s="504">
        <v>431</v>
      </c>
      <c r="JG60" s="534">
        <f t="shared" si="1388"/>
        <v>438</v>
      </c>
      <c r="JH60" s="522">
        <f t="shared" si="1389"/>
        <v>491</v>
      </c>
      <c r="JI60" s="522">
        <f t="shared" si="1390"/>
        <v>459</v>
      </c>
      <c r="JJ60" s="522">
        <f t="shared" si="1391"/>
        <v>606</v>
      </c>
      <c r="JK60" s="522">
        <f t="shared" si="1392"/>
        <v>823</v>
      </c>
      <c r="JL60" s="522">
        <f t="shared" si="1393"/>
        <v>991</v>
      </c>
      <c r="JM60" s="522">
        <f t="shared" si="1394"/>
        <v>1766</v>
      </c>
      <c r="JN60" s="522">
        <f t="shared" si="1395"/>
        <v>1352</v>
      </c>
      <c r="JO60" s="522">
        <f t="shared" si="1395"/>
        <v>1149</v>
      </c>
      <c r="JP60" s="533">
        <v>286</v>
      </c>
      <c r="JQ60" s="519">
        <v>338</v>
      </c>
      <c r="JR60" s="519">
        <v>336</v>
      </c>
      <c r="JS60" s="519">
        <v>318</v>
      </c>
      <c r="JT60" s="504">
        <v>340</v>
      </c>
      <c r="JU60" s="504">
        <v>347</v>
      </c>
      <c r="JV60" s="504">
        <v>509</v>
      </c>
      <c r="JW60" s="504">
        <v>456</v>
      </c>
      <c r="JX60" s="504">
        <v>444</v>
      </c>
      <c r="JY60" s="533">
        <v>153</v>
      </c>
      <c r="JZ60" s="504">
        <v>79</v>
      </c>
      <c r="KA60" s="504">
        <v>156</v>
      </c>
      <c r="KB60" s="504">
        <v>161</v>
      </c>
      <c r="KC60" s="504">
        <v>211</v>
      </c>
      <c r="KD60" s="504">
        <v>296</v>
      </c>
      <c r="KE60" s="504">
        <v>314</v>
      </c>
      <c r="KF60" s="504">
        <v>348</v>
      </c>
      <c r="KG60" s="504">
        <v>331</v>
      </c>
      <c r="KH60" s="534">
        <f t="shared" si="1446"/>
        <v>439</v>
      </c>
      <c r="KI60" s="522">
        <f t="shared" si="1446"/>
        <v>417</v>
      </c>
      <c r="KJ60" s="522">
        <f t="shared" si="1446"/>
        <v>492</v>
      </c>
      <c r="KK60" s="522">
        <f t="shared" si="1446"/>
        <v>479</v>
      </c>
      <c r="KL60" s="522">
        <f t="shared" si="1446"/>
        <v>551</v>
      </c>
      <c r="KM60" s="522">
        <f t="shared" si="1447"/>
        <v>643</v>
      </c>
      <c r="KN60" s="522">
        <f t="shared" si="1448"/>
        <v>823</v>
      </c>
      <c r="KO60" s="522">
        <f t="shared" si="1448"/>
        <v>804</v>
      </c>
      <c r="KP60" s="522">
        <f t="shared" si="1448"/>
        <v>775</v>
      </c>
      <c r="KQ60" s="534">
        <f t="shared" si="1397"/>
        <v>1350</v>
      </c>
      <c r="KR60" s="523">
        <f t="shared" si="1398"/>
        <v>1538</v>
      </c>
      <c r="KS60" s="523">
        <f t="shared" si="1399"/>
        <v>1552</v>
      </c>
      <c r="KT60" s="523">
        <f t="shared" si="1400"/>
        <v>1527</v>
      </c>
      <c r="KU60" s="535">
        <f t="shared" si="1401"/>
        <v>1726</v>
      </c>
      <c r="KV60" s="535">
        <f t="shared" si="1402"/>
        <v>1737</v>
      </c>
      <c r="KW60" s="535">
        <f t="shared" si="1403"/>
        <v>2305</v>
      </c>
      <c r="KX60" s="535">
        <f t="shared" si="1404"/>
        <v>2013</v>
      </c>
      <c r="KY60" s="535">
        <f t="shared" si="1405"/>
        <v>1778</v>
      </c>
      <c r="KZ60" s="534">
        <f t="shared" si="1406"/>
        <v>468</v>
      </c>
      <c r="LA60" s="522">
        <f t="shared" si="1407"/>
        <v>480</v>
      </c>
      <c r="LB60" s="522">
        <f t="shared" si="1408"/>
        <v>567</v>
      </c>
      <c r="LC60" s="522">
        <f t="shared" si="1409"/>
        <v>614</v>
      </c>
      <c r="LD60" s="522">
        <f t="shared" si="1410"/>
        <v>642</v>
      </c>
      <c r="LE60" s="522">
        <f t="shared" si="1411"/>
        <v>682</v>
      </c>
      <c r="LF60" s="522">
        <f t="shared" si="1412"/>
        <v>1050</v>
      </c>
      <c r="LG60" s="522">
        <f t="shared" si="423"/>
        <v>786</v>
      </c>
      <c r="LH60" s="522">
        <f t="shared" si="423"/>
        <v>704</v>
      </c>
      <c r="LI60" s="534">
        <f t="shared" si="1413"/>
        <v>1818</v>
      </c>
      <c r="LJ60" s="522">
        <f t="shared" si="1414"/>
        <v>2018</v>
      </c>
      <c r="LK60" s="522">
        <f t="shared" si="1415"/>
        <v>2119</v>
      </c>
      <c r="LL60" s="522">
        <f t="shared" si="1416"/>
        <v>2141</v>
      </c>
      <c r="LM60" s="522">
        <f t="shared" si="1417"/>
        <v>2368</v>
      </c>
      <c r="LN60" s="522">
        <f t="shared" si="1418"/>
        <v>2419</v>
      </c>
      <c r="LO60" s="522">
        <f t="shared" si="1419"/>
        <v>3355</v>
      </c>
      <c r="LP60" s="522">
        <f t="shared" si="1420"/>
        <v>2799</v>
      </c>
      <c r="LQ60" s="522">
        <f t="shared" si="1421"/>
        <v>2482</v>
      </c>
      <c r="LR60" s="533">
        <v>909</v>
      </c>
      <c r="LS60" s="519">
        <v>1038</v>
      </c>
      <c r="LT60" s="519">
        <v>1054</v>
      </c>
      <c r="LU60" s="519">
        <v>1028</v>
      </c>
      <c r="LV60" s="504">
        <v>1113</v>
      </c>
      <c r="LW60" s="504">
        <v>1117</v>
      </c>
      <c r="LX60" s="504">
        <v>1308</v>
      </c>
      <c r="LY60" s="504">
        <v>1220</v>
      </c>
      <c r="LZ60" s="504">
        <v>1073</v>
      </c>
      <c r="MA60" s="533">
        <v>302</v>
      </c>
      <c r="MB60" s="504">
        <v>304</v>
      </c>
      <c r="MC60" s="504">
        <v>402</v>
      </c>
      <c r="MD60" s="504">
        <v>419</v>
      </c>
      <c r="ME60" s="504">
        <v>464</v>
      </c>
      <c r="MF60" s="504">
        <v>511</v>
      </c>
      <c r="MG60" s="504">
        <v>729</v>
      </c>
      <c r="MH60" s="504">
        <v>577</v>
      </c>
      <c r="MI60" s="504">
        <v>512</v>
      </c>
      <c r="MJ60" s="534">
        <f t="shared" si="1422"/>
        <v>1211</v>
      </c>
      <c r="MK60" s="522">
        <f t="shared" si="1423"/>
        <v>1342</v>
      </c>
      <c r="ML60" s="522">
        <f t="shared" si="1424"/>
        <v>1456</v>
      </c>
      <c r="MM60" s="522">
        <f t="shared" si="1425"/>
        <v>1447</v>
      </c>
      <c r="MN60" s="522">
        <f t="shared" si="1426"/>
        <v>1577</v>
      </c>
      <c r="MO60" s="522">
        <f t="shared" si="1427"/>
        <v>1628</v>
      </c>
      <c r="MP60" s="522">
        <f t="shared" si="1428"/>
        <v>2037</v>
      </c>
      <c r="MQ60" s="522">
        <f t="shared" si="1429"/>
        <v>1797</v>
      </c>
      <c r="MR60" s="522">
        <f t="shared" si="1429"/>
        <v>1585</v>
      </c>
      <c r="MS60" s="533">
        <v>103</v>
      </c>
      <c r="MT60" s="519">
        <v>121</v>
      </c>
      <c r="MU60" s="519">
        <v>99</v>
      </c>
      <c r="MV60" s="519">
        <v>90</v>
      </c>
      <c r="MW60" s="504">
        <v>88</v>
      </c>
      <c r="MX60" s="504">
        <v>90</v>
      </c>
      <c r="MY60" s="504">
        <v>145</v>
      </c>
      <c r="MZ60" s="504">
        <v>112</v>
      </c>
      <c r="NA60" s="504">
        <v>81</v>
      </c>
      <c r="NB60" s="533">
        <v>9</v>
      </c>
      <c r="NC60" s="504">
        <v>36</v>
      </c>
      <c r="ND60" s="504">
        <v>12</v>
      </c>
      <c r="NE60" s="504">
        <v>13</v>
      </c>
      <c r="NF60" s="504">
        <v>4</v>
      </c>
      <c r="NG60" s="504">
        <v>4</v>
      </c>
      <c r="NH60" s="504">
        <v>20</v>
      </c>
      <c r="NI60" s="504">
        <v>21</v>
      </c>
      <c r="NJ60" s="504">
        <v>21</v>
      </c>
      <c r="NK60" s="534">
        <f t="shared" si="1430"/>
        <v>112</v>
      </c>
      <c r="NL60" s="522">
        <f t="shared" si="1431"/>
        <v>157</v>
      </c>
      <c r="NM60" s="522">
        <f t="shared" si="1432"/>
        <v>111</v>
      </c>
      <c r="NN60" s="522">
        <f t="shared" si="1433"/>
        <v>103</v>
      </c>
      <c r="NO60" s="522">
        <f t="shared" si="1434"/>
        <v>92</v>
      </c>
      <c r="NP60" s="522">
        <f t="shared" si="1435"/>
        <v>94</v>
      </c>
      <c r="NQ60" s="522">
        <f t="shared" si="1436"/>
        <v>165</v>
      </c>
      <c r="NR60" s="522">
        <f t="shared" si="1437"/>
        <v>133</v>
      </c>
      <c r="NS60" s="522">
        <f t="shared" si="1437"/>
        <v>102</v>
      </c>
      <c r="NT60" s="533">
        <v>338</v>
      </c>
      <c r="NU60" s="519">
        <v>379</v>
      </c>
      <c r="NV60" s="519">
        <v>399</v>
      </c>
      <c r="NW60" s="519">
        <v>409</v>
      </c>
      <c r="NX60" s="504">
        <v>525</v>
      </c>
      <c r="NY60" s="504">
        <v>530</v>
      </c>
      <c r="NZ60" s="504">
        <v>852</v>
      </c>
      <c r="OA60" s="504">
        <v>681</v>
      </c>
      <c r="OB60" s="522">
        <v>624</v>
      </c>
      <c r="OC60" s="533">
        <v>157</v>
      </c>
      <c r="OD60" s="504">
        <v>140</v>
      </c>
      <c r="OE60" s="504">
        <v>153</v>
      </c>
      <c r="OF60" s="504">
        <v>182</v>
      </c>
      <c r="OG60" s="504">
        <v>174</v>
      </c>
      <c r="OH60" s="504">
        <v>167</v>
      </c>
      <c r="OI60" s="504">
        <v>301</v>
      </c>
      <c r="OJ60" s="504">
        <v>188</v>
      </c>
      <c r="OK60" s="522">
        <v>171</v>
      </c>
      <c r="OL60" s="534">
        <f t="shared" si="1438"/>
        <v>495</v>
      </c>
      <c r="OM60" s="522">
        <f t="shared" si="1439"/>
        <v>519</v>
      </c>
      <c r="ON60" s="522">
        <f t="shared" si="1440"/>
        <v>552</v>
      </c>
      <c r="OO60" s="522">
        <f t="shared" si="1441"/>
        <v>591</v>
      </c>
      <c r="OP60" s="522">
        <f t="shared" si="1442"/>
        <v>699</v>
      </c>
      <c r="OQ60" s="522">
        <f t="shared" si="1443"/>
        <v>697</v>
      </c>
      <c r="OR60" s="522">
        <f t="shared" si="1444"/>
        <v>1153</v>
      </c>
      <c r="OS60" s="522">
        <f t="shared" si="1445"/>
        <v>869</v>
      </c>
      <c r="OT60" s="522">
        <f t="shared" si="1445"/>
        <v>795</v>
      </c>
      <c r="OU60" s="12"/>
    </row>
    <row r="61" spans="1:411" x14ac:dyDescent="0.2">
      <c r="A61" s="11" t="s">
        <v>65</v>
      </c>
      <c r="B61" s="34">
        <f t="shared" si="1269"/>
        <v>654</v>
      </c>
      <c r="C61" s="34">
        <f t="shared" si="1270"/>
        <v>657</v>
      </c>
      <c r="D61" s="34">
        <f t="shared" si="1271"/>
        <v>660</v>
      </c>
      <c r="E61" s="34">
        <f t="shared" si="1272"/>
        <v>651</v>
      </c>
      <c r="F61" s="34">
        <f t="shared" si="1273"/>
        <v>717</v>
      </c>
      <c r="G61" s="34">
        <f t="shared" si="1274"/>
        <v>714</v>
      </c>
      <c r="H61" s="34">
        <f t="shared" si="1275"/>
        <v>729</v>
      </c>
      <c r="I61" s="34">
        <f t="shared" si="1276"/>
        <v>722</v>
      </c>
      <c r="J61" s="34">
        <f t="shared" si="1277"/>
        <v>726</v>
      </c>
      <c r="K61" s="34">
        <f t="shared" si="1278"/>
        <v>763</v>
      </c>
      <c r="L61" s="34">
        <f t="shared" si="1279"/>
        <v>739</v>
      </c>
      <c r="M61" s="35">
        <f t="shared" si="1280"/>
        <v>19</v>
      </c>
      <c r="N61" s="29">
        <f t="shared" si="1281"/>
        <v>22</v>
      </c>
      <c r="O61" s="29">
        <f t="shared" si="1282"/>
        <v>33</v>
      </c>
      <c r="P61" s="29">
        <f t="shared" si="1283"/>
        <v>34</v>
      </c>
      <c r="Q61" s="29">
        <f t="shared" si="1284"/>
        <v>397</v>
      </c>
      <c r="R61" s="29">
        <f t="shared" si="1285"/>
        <v>438</v>
      </c>
      <c r="S61" s="29">
        <f t="shared" si="1286"/>
        <v>456</v>
      </c>
      <c r="T61" s="29">
        <f t="shared" si="1287"/>
        <v>481</v>
      </c>
      <c r="U61" s="29">
        <f t="shared" si="1288"/>
        <v>495</v>
      </c>
      <c r="V61" s="29">
        <f t="shared" si="1289"/>
        <v>480</v>
      </c>
      <c r="W61" s="29">
        <f t="shared" si="1290"/>
        <v>502</v>
      </c>
      <c r="X61" s="35">
        <f t="shared" si="1291"/>
        <v>673</v>
      </c>
      <c r="Y61" s="29">
        <f t="shared" si="1292"/>
        <v>679</v>
      </c>
      <c r="Z61" s="29">
        <f t="shared" si="1293"/>
        <v>693</v>
      </c>
      <c r="AA61" s="29">
        <f t="shared" si="1294"/>
        <v>685</v>
      </c>
      <c r="AB61" s="29">
        <f t="shared" si="1295"/>
        <v>1114</v>
      </c>
      <c r="AC61" s="29">
        <f t="shared" si="1296"/>
        <v>1152</v>
      </c>
      <c r="AD61" s="29">
        <f t="shared" si="1297"/>
        <v>1185</v>
      </c>
      <c r="AE61" s="29">
        <f t="shared" si="1298"/>
        <v>1203</v>
      </c>
      <c r="AF61" s="29">
        <f t="shared" si="1299"/>
        <v>1221</v>
      </c>
      <c r="AG61" s="29">
        <f t="shared" si="1300"/>
        <v>1243</v>
      </c>
      <c r="AH61" s="29">
        <f t="shared" si="1301"/>
        <v>1241</v>
      </c>
      <c r="AI61" s="42">
        <v>300</v>
      </c>
      <c r="AJ61" s="31">
        <v>284</v>
      </c>
      <c r="AK61" s="31">
        <v>284</v>
      </c>
      <c r="AL61" s="31">
        <v>277</v>
      </c>
      <c r="AM61" s="32">
        <v>319</v>
      </c>
      <c r="AN61" s="32">
        <v>296</v>
      </c>
      <c r="AO61" s="32">
        <v>311</v>
      </c>
      <c r="AP61" s="32">
        <v>325</v>
      </c>
      <c r="AQ61" s="32">
        <v>321</v>
      </c>
      <c r="AR61" s="32">
        <v>328</v>
      </c>
      <c r="AS61" s="32">
        <v>324</v>
      </c>
      <c r="AT61" s="42">
        <v>3</v>
      </c>
      <c r="AU61" s="32">
        <v>3</v>
      </c>
      <c r="AV61" s="32">
        <v>8</v>
      </c>
      <c r="AW61" s="32">
        <v>9</v>
      </c>
      <c r="AX61" s="32">
        <v>383</v>
      </c>
      <c r="AY61" s="32">
        <v>426</v>
      </c>
      <c r="AZ61" s="32">
        <v>450</v>
      </c>
      <c r="BA61" s="32">
        <v>474</v>
      </c>
      <c r="BB61" s="32">
        <v>488</v>
      </c>
      <c r="BC61" s="32">
        <v>474</v>
      </c>
      <c r="BD61" s="32">
        <v>496</v>
      </c>
      <c r="BE61" s="33">
        <f t="shared" si="1302"/>
        <v>303</v>
      </c>
      <c r="BF61" s="30">
        <f t="shared" si="1303"/>
        <v>287</v>
      </c>
      <c r="BG61" s="30">
        <f t="shared" si="1304"/>
        <v>292</v>
      </c>
      <c r="BH61" s="30">
        <f t="shared" si="1305"/>
        <v>286</v>
      </c>
      <c r="BI61" s="30">
        <f t="shared" si="1306"/>
        <v>702</v>
      </c>
      <c r="BJ61" s="30">
        <f t="shared" si="1307"/>
        <v>722</v>
      </c>
      <c r="BK61" s="30">
        <f t="shared" si="1308"/>
        <v>761</v>
      </c>
      <c r="BL61" s="30">
        <f t="shared" si="1309"/>
        <v>799</v>
      </c>
      <c r="BM61" s="30">
        <f t="shared" si="1310"/>
        <v>809</v>
      </c>
      <c r="BN61" s="30">
        <f t="shared" si="1311"/>
        <v>802</v>
      </c>
      <c r="BO61" s="30">
        <f t="shared" si="1311"/>
        <v>820</v>
      </c>
      <c r="BP61" s="117">
        <f t="shared" si="1312"/>
        <v>3</v>
      </c>
      <c r="BQ61" s="118">
        <f t="shared" si="1313"/>
        <v>3</v>
      </c>
      <c r="BR61" s="118">
        <f t="shared" si="1314"/>
        <v>8</v>
      </c>
      <c r="BS61" s="118">
        <f t="shared" si="1315"/>
        <v>9</v>
      </c>
      <c r="BT61" s="118">
        <f t="shared" si="1316"/>
        <v>383</v>
      </c>
      <c r="BU61" s="118">
        <f t="shared" si="1317"/>
        <v>426</v>
      </c>
      <c r="BV61" s="118">
        <f t="shared" si="1318"/>
        <v>450</v>
      </c>
      <c r="BW61" s="118">
        <f t="shared" si="1319"/>
        <v>474</v>
      </c>
      <c r="BX61" s="118">
        <f t="shared" si="1320"/>
        <v>488</v>
      </c>
      <c r="BY61" s="118">
        <f t="shared" si="1321"/>
        <v>474</v>
      </c>
      <c r="BZ61" s="118">
        <f t="shared" si="1322"/>
        <v>496</v>
      </c>
      <c r="CA61" s="119">
        <f t="shared" si="1323"/>
        <v>0.01</v>
      </c>
      <c r="CB61" s="120">
        <f t="shared" si="1324"/>
        <v>1.0563380281690141E-2</v>
      </c>
      <c r="CC61" s="120">
        <f t="shared" si="1325"/>
        <v>2.8169014084507043E-2</v>
      </c>
      <c r="CD61" s="120">
        <f t="shared" si="1326"/>
        <v>3.2490974729241874E-2</v>
      </c>
      <c r="CE61" s="120">
        <f t="shared" si="1327"/>
        <v>1.2006269592476488</v>
      </c>
      <c r="CF61" s="120">
        <f t="shared" si="1328"/>
        <v>1.4391891891891893</v>
      </c>
      <c r="CG61" s="120">
        <f t="shared" si="1329"/>
        <v>1.4469453376205788</v>
      </c>
      <c r="CH61" s="120">
        <f t="shared" si="1330"/>
        <v>1.4584615384615385</v>
      </c>
      <c r="CI61" s="120">
        <f t="shared" si="1331"/>
        <v>1.5202492211838006</v>
      </c>
      <c r="CJ61" s="120">
        <f t="shared" si="1332"/>
        <v>1.4451219512195121</v>
      </c>
      <c r="CK61" s="120">
        <f t="shared" si="1332"/>
        <v>1.5308641975308641</v>
      </c>
      <c r="CL61" s="70" t="s">
        <v>36</v>
      </c>
      <c r="CM61" s="39" t="s">
        <v>36</v>
      </c>
      <c r="CN61" s="39" t="s">
        <v>36</v>
      </c>
      <c r="CO61" s="39" t="s">
        <v>36</v>
      </c>
      <c r="CP61" s="14" t="s">
        <v>36</v>
      </c>
      <c r="CQ61" s="14" t="s">
        <v>36</v>
      </c>
      <c r="CR61" s="14" t="s">
        <v>36</v>
      </c>
      <c r="CS61" s="14" t="s">
        <v>36</v>
      </c>
      <c r="CT61" s="14" t="s">
        <v>36</v>
      </c>
      <c r="CU61" s="14" t="s">
        <v>36</v>
      </c>
      <c r="CV61" s="14" t="s">
        <v>36</v>
      </c>
      <c r="CW61" s="42">
        <v>0</v>
      </c>
      <c r="CX61" s="32">
        <v>0</v>
      </c>
      <c r="DA61" s="32">
        <v>0</v>
      </c>
      <c r="DB61" s="32">
        <v>0</v>
      </c>
      <c r="DE61" s="30"/>
      <c r="DF61" s="444"/>
      <c r="DG61" s="444"/>
      <c r="DH61" s="33">
        <f t="shared" si="1333"/>
        <v>0</v>
      </c>
      <c r="DI61" s="30">
        <f t="shared" si="1334"/>
        <v>0</v>
      </c>
      <c r="DJ61" s="30">
        <f t="shared" si="1335"/>
        <v>0</v>
      </c>
      <c r="DK61" s="30">
        <f t="shared" si="1336"/>
        <v>0</v>
      </c>
      <c r="DL61" s="30">
        <f t="shared" si="1337"/>
        <v>0</v>
      </c>
      <c r="DM61" s="30">
        <f t="shared" si="1338"/>
        <v>0</v>
      </c>
      <c r="DN61" s="30">
        <f t="shared" si="1339"/>
        <v>0</v>
      </c>
      <c r="DO61" s="30">
        <f t="shared" si="1340"/>
        <v>0</v>
      </c>
      <c r="DP61" s="30">
        <f t="shared" si="1341"/>
        <v>0</v>
      </c>
      <c r="DQ61" s="30">
        <f t="shared" si="1342"/>
        <v>0</v>
      </c>
      <c r="DR61" s="30">
        <f t="shared" si="1342"/>
        <v>0</v>
      </c>
      <c r="DS61" s="461"/>
      <c r="DT61" s="444"/>
      <c r="DU61" s="462"/>
      <c r="DV61" s="462"/>
      <c r="DW61" s="468">
        <f t="shared" si="1343"/>
        <v>0</v>
      </c>
      <c r="DX61" s="468">
        <f t="shared" si="1343"/>
        <v>0</v>
      </c>
      <c r="DY61" s="461"/>
      <c r="DZ61" s="444"/>
      <c r="EA61" s="462"/>
      <c r="EB61" s="462"/>
      <c r="EC61" s="468">
        <f t="shared" si="1344"/>
        <v>0</v>
      </c>
      <c r="ED61" s="468">
        <f t="shared" si="1344"/>
        <v>0</v>
      </c>
      <c r="EE61" s="461">
        <v>54</v>
      </c>
      <c r="EF61" s="444">
        <v>58</v>
      </c>
      <c r="EG61" s="462"/>
      <c r="EH61" s="462"/>
      <c r="EI61" s="468">
        <f t="shared" si="1345"/>
        <v>54</v>
      </c>
      <c r="EJ61" s="468">
        <f t="shared" si="1345"/>
        <v>58</v>
      </c>
      <c r="EK61" s="461">
        <v>82</v>
      </c>
      <c r="EL61" s="444">
        <v>121</v>
      </c>
      <c r="EM61" s="462">
        <v>4</v>
      </c>
      <c r="EN61" s="462">
        <v>4</v>
      </c>
      <c r="EO61" s="468">
        <f t="shared" si="1346"/>
        <v>86</v>
      </c>
      <c r="EP61" s="468">
        <f t="shared" si="1346"/>
        <v>125</v>
      </c>
      <c r="EQ61" s="461">
        <v>58</v>
      </c>
      <c r="ER61" s="444">
        <v>25</v>
      </c>
      <c r="ES61" s="462"/>
      <c r="ET61" s="462"/>
      <c r="EU61" s="468">
        <f t="shared" si="1347"/>
        <v>58</v>
      </c>
      <c r="EV61" s="468">
        <f t="shared" si="1347"/>
        <v>25</v>
      </c>
      <c r="EW61" s="461">
        <v>38</v>
      </c>
      <c r="EX61" s="444">
        <v>4</v>
      </c>
      <c r="EY61" s="462"/>
      <c r="EZ61" s="462"/>
      <c r="FA61" s="468">
        <f t="shared" si="1348"/>
        <v>38</v>
      </c>
      <c r="FB61" s="468">
        <f t="shared" si="1348"/>
        <v>4</v>
      </c>
      <c r="FC61" s="461">
        <v>1</v>
      </c>
      <c r="FD61" s="444">
        <v>1</v>
      </c>
      <c r="FE61" s="462"/>
      <c r="FF61" s="462"/>
      <c r="FG61" s="468">
        <f t="shared" si="1349"/>
        <v>1</v>
      </c>
      <c r="FH61" s="468">
        <f t="shared" si="1350"/>
        <v>1</v>
      </c>
      <c r="FI61" s="461">
        <v>48</v>
      </c>
      <c r="FJ61" s="444">
        <v>47</v>
      </c>
      <c r="FK61" s="462">
        <v>1</v>
      </c>
      <c r="FL61" s="462"/>
      <c r="FM61" s="468">
        <f t="shared" si="1351"/>
        <v>49</v>
      </c>
      <c r="FN61" s="468">
        <f t="shared" si="1351"/>
        <v>47</v>
      </c>
      <c r="FO61" s="461">
        <v>2</v>
      </c>
      <c r="FP61" s="444"/>
      <c r="FQ61" s="462"/>
      <c r="FR61" s="462"/>
      <c r="FS61" s="468">
        <f t="shared" si="1352"/>
        <v>2</v>
      </c>
      <c r="FT61" s="468">
        <f t="shared" si="1352"/>
        <v>0</v>
      </c>
      <c r="FU61" s="461">
        <v>115</v>
      </c>
      <c r="FV61" s="444">
        <v>139</v>
      </c>
      <c r="FW61" s="462">
        <v>1</v>
      </c>
      <c r="FX61" s="462">
        <v>2</v>
      </c>
      <c r="FY61" s="468">
        <f t="shared" si="1353"/>
        <v>116</v>
      </c>
      <c r="FZ61" s="468">
        <f t="shared" si="1353"/>
        <v>141</v>
      </c>
      <c r="GA61" s="461">
        <v>30</v>
      </c>
      <c r="GB61" s="444">
        <v>20</v>
      </c>
      <c r="GC61" s="462"/>
      <c r="GD61" s="462"/>
      <c r="GE61" s="468">
        <f t="shared" si="1354"/>
        <v>30</v>
      </c>
      <c r="GF61" s="468">
        <f t="shared" si="1354"/>
        <v>20</v>
      </c>
      <c r="GG61" s="461">
        <v>7</v>
      </c>
      <c r="GH61" s="444"/>
      <c r="GI61" s="462"/>
      <c r="GJ61" s="462"/>
      <c r="GK61" s="327">
        <f t="shared" si="1355"/>
        <v>7</v>
      </c>
      <c r="GL61" s="327">
        <f t="shared" si="1355"/>
        <v>0</v>
      </c>
      <c r="GM61" s="533">
        <v>47</v>
      </c>
      <c r="GN61" s="519">
        <v>45</v>
      </c>
      <c r="GO61" s="519">
        <v>45</v>
      </c>
      <c r="GP61" s="519">
        <v>44</v>
      </c>
      <c r="GQ61" s="504">
        <v>58</v>
      </c>
      <c r="GR61" s="504">
        <v>58</v>
      </c>
      <c r="GS61" s="504">
        <v>53</v>
      </c>
      <c r="GT61" s="504">
        <v>52</v>
      </c>
      <c r="GU61" s="504">
        <v>53</v>
      </c>
      <c r="GV61" s="533">
        <v>0</v>
      </c>
      <c r="GZ61" s="504">
        <v>0</v>
      </c>
      <c r="HA61" s="504">
        <v>0</v>
      </c>
      <c r="HE61" s="534">
        <f t="shared" si="1356"/>
        <v>47</v>
      </c>
      <c r="HF61" s="522">
        <f t="shared" si="1357"/>
        <v>45</v>
      </c>
      <c r="HG61" s="522">
        <f t="shared" si="1358"/>
        <v>45</v>
      </c>
      <c r="HH61" s="522">
        <f t="shared" si="1359"/>
        <v>44</v>
      </c>
      <c r="HI61" s="522">
        <f t="shared" si="1360"/>
        <v>58</v>
      </c>
      <c r="HJ61" s="522">
        <f t="shared" si="1361"/>
        <v>58</v>
      </c>
      <c r="HK61" s="522">
        <f t="shared" si="1362"/>
        <v>53</v>
      </c>
      <c r="HL61" s="522">
        <f t="shared" si="1363"/>
        <v>52</v>
      </c>
      <c r="HM61" s="522">
        <f t="shared" si="1364"/>
        <v>53</v>
      </c>
      <c r="HN61" s="534">
        <f t="shared" si="1365"/>
        <v>144</v>
      </c>
      <c r="HO61" s="523">
        <f t="shared" si="1366"/>
        <v>163</v>
      </c>
      <c r="HP61" s="523">
        <f t="shared" si="1367"/>
        <v>174</v>
      </c>
      <c r="HQ61" s="523">
        <f t="shared" si="1368"/>
        <v>178</v>
      </c>
      <c r="HR61" s="535">
        <f t="shared" si="1369"/>
        <v>182</v>
      </c>
      <c r="HS61" s="535">
        <f t="shared" si="1370"/>
        <v>208</v>
      </c>
      <c r="HT61" s="535">
        <f t="shared" si="1371"/>
        <v>215</v>
      </c>
      <c r="HU61" s="535">
        <f t="shared" si="1372"/>
        <v>203</v>
      </c>
      <c r="HV61" s="535">
        <f t="shared" si="1373"/>
        <v>204</v>
      </c>
      <c r="HW61" s="534">
        <f t="shared" si="1374"/>
        <v>11</v>
      </c>
      <c r="HX61" s="522">
        <f t="shared" si="1375"/>
        <v>15</v>
      </c>
      <c r="HY61" s="522">
        <f t="shared" si="1376"/>
        <v>18</v>
      </c>
      <c r="HZ61" s="522">
        <f t="shared" si="1377"/>
        <v>19</v>
      </c>
      <c r="IA61" s="522">
        <f t="shared" si="1378"/>
        <v>7</v>
      </c>
      <c r="IB61" s="522">
        <f t="shared" si="1379"/>
        <v>5</v>
      </c>
      <c r="IC61" s="522">
        <f t="shared" si="1380"/>
        <v>3</v>
      </c>
      <c r="ID61" s="522">
        <f t="shared" si="421"/>
        <v>4</v>
      </c>
      <c r="IE61" s="522">
        <f t="shared" si="421"/>
        <v>4</v>
      </c>
      <c r="IF61" s="534">
        <f t="shared" si="1381"/>
        <v>155</v>
      </c>
      <c r="IG61" s="522">
        <f t="shared" si="1382"/>
        <v>178</v>
      </c>
      <c r="IH61" s="522">
        <f t="shared" si="1383"/>
        <v>192</v>
      </c>
      <c r="II61" s="522">
        <f t="shared" si="1384"/>
        <v>197</v>
      </c>
      <c r="IJ61" s="522">
        <f t="shared" si="1385"/>
        <v>189</v>
      </c>
      <c r="IK61" s="522">
        <f t="shared" si="1386"/>
        <v>213</v>
      </c>
      <c r="IL61" s="522">
        <f t="shared" si="1387"/>
        <v>218</v>
      </c>
      <c r="IM61" s="522">
        <f t="shared" si="760"/>
        <v>207</v>
      </c>
      <c r="IN61" s="522">
        <f t="shared" si="760"/>
        <v>208</v>
      </c>
      <c r="IO61" s="533">
        <v>70</v>
      </c>
      <c r="IP61" s="519">
        <v>83</v>
      </c>
      <c r="IQ61" s="519">
        <v>86</v>
      </c>
      <c r="IR61" s="519">
        <v>81</v>
      </c>
      <c r="IS61" s="504">
        <v>92</v>
      </c>
      <c r="IT61" s="504">
        <v>113</v>
      </c>
      <c r="IU61" s="504">
        <v>116</v>
      </c>
      <c r="IV61" s="504">
        <v>114</v>
      </c>
      <c r="IW61" s="504">
        <v>112</v>
      </c>
      <c r="IX61" s="533">
        <v>4</v>
      </c>
      <c r="IY61" s="504">
        <v>11</v>
      </c>
      <c r="IZ61" s="504">
        <v>10</v>
      </c>
      <c r="JA61" s="504">
        <v>12</v>
      </c>
      <c r="JB61" s="504">
        <v>7</v>
      </c>
      <c r="JC61" s="504">
        <v>5</v>
      </c>
      <c r="JD61" s="504">
        <v>3</v>
      </c>
      <c r="JE61" s="504">
        <v>3</v>
      </c>
      <c r="JG61" s="534">
        <f t="shared" si="1388"/>
        <v>74</v>
      </c>
      <c r="JH61" s="522">
        <f t="shared" si="1389"/>
        <v>94</v>
      </c>
      <c r="JI61" s="522">
        <f t="shared" si="1390"/>
        <v>96</v>
      </c>
      <c r="JJ61" s="522">
        <f t="shared" si="1391"/>
        <v>93</v>
      </c>
      <c r="JK61" s="522">
        <f t="shared" si="1392"/>
        <v>99</v>
      </c>
      <c r="JL61" s="522">
        <f t="shared" si="1393"/>
        <v>118</v>
      </c>
      <c r="JM61" s="522">
        <f t="shared" si="1394"/>
        <v>119</v>
      </c>
      <c r="JN61" s="522">
        <f t="shared" si="1395"/>
        <v>117</v>
      </c>
      <c r="JO61" s="522">
        <f t="shared" si="1395"/>
        <v>112</v>
      </c>
      <c r="JP61" s="533">
        <v>74</v>
      </c>
      <c r="JQ61" s="519">
        <v>80</v>
      </c>
      <c r="JR61" s="519">
        <v>88</v>
      </c>
      <c r="JS61" s="519">
        <v>97</v>
      </c>
      <c r="JT61" s="504">
        <v>90</v>
      </c>
      <c r="JU61" s="504">
        <v>95</v>
      </c>
      <c r="JV61" s="504">
        <v>99</v>
      </c>
      <c r="JW61" s="504">
        <v>89</v>
      </c>
      <c r="JX61" s="504">
        <v>92</v>
      </c>
      <c r="JY61" s="533">
        <v>7</v>
      </c>
      <c r="JZ61" s="504">
        <v>4</v>
      </c>
      <c r="KA61" s="504">
        <v>8</v>
      </c>
      <c r="KB61" s="504">
        <v>7</v>
      </c>
      <c r="KC61" s="504">
        <v>0</v>
      </c>
      <c r="KD61" s="504">
        <v>0</v>
      </c>
      <c r="KF61" s="504">
        <v>1</v>
      </c>
      <c r="KG61" s="504">
        <v>4</v>
      </c>
      <c r="KH61" s="534">
        <f t="shared" si="1446"/>
        <v>81</v>
      </c>
      <c r="KI61" s="522">
        <f t="shared" si="1446"/>
        <v>84</v>
      </c>
      <c r="KJ61" s="522">
        <f t="shared" si="1446"/>
        <v>96</v>
      </c>
      <c r="KK61" s="522">
        <f t="shared" si="1446"/>
        <v>104</v>
      </c>
      <c r="KL61" s="522">
        <f t="shared" si="1446"/>
        <v>90</v>
      </c>
      <c r="KM61" s="522">
        <f t="shared" si="1447"/>
        <v>95</v>
      </c>
      <c r="KN61" s="522">
        <f t="shared" si="1448"/>
        <v>99</v>
      </c>
      <c r="KO61" s="522">
        <f t="shared" si="1448"/>
        <v>90</v>
      </c>
      <c r="KP61" s="522">
        <f t="shared" si="1448"/>
        <v>96</v>
      </c>
      <c r="KQ61" s="534">
        <f t="shared" si="1397"/>
        <v>163</v>
      </c>
      <c r="KR61" s="523">
        <f t="shared" si="1398"/>
        <v>165</v>
      </c>
      <c r="KS61" s="523">
        <f t="shared" si="1399"/>
        <v>157</v>
      </c>
      <c r="KT61" s="523">
        <f t="shared" si="1400"/>
        <v>152</v>
      </c>
      <c r="KU61" s="535">
        <f t="shared" si="1401"/>
        <v>158</v>
      </c>
      <c r="KV61" s="535">
        <f t="shared" si="1402"/>
        <v>152</v>
      </c>
      <c r="KW61" s="535">
        <f t="shared" si="1403"/>
        <v>150</v>
      </c>
      <c r="KX61" s="535">
        <f t="shared" si="1404"/>
        <v>142</v>
      </c>
      <c r="KY61" s="535">
        <f t="shared" si="1405"/>
        <v>148</v>
      </c>
      <c r="KZ61" s="534">
        <f t="shared" si="1406"/>
        <v>5</v>
      </c>
      <c r="LA61" s="522">
        <f t="shared" si="1407"/>
        <v>4</v>
      </c>
      <c r="LB61" s="522">
        <f t="shared" si="1408"/>
        <v>7</v>
      </c>
      <c r="LC61" s="522">
        <f t="shared" si="1409"/>
        <v>6</v>
      </c>
      <c r="LD61" s="522">
        <f t="shared" si="1410"/>
        <v>7</v>
      </c>
      <c r="LE61" s="522">
        <f t="shared" si="1411"/>
        <v>7</v>
      </c>
      <c r="LF61" s="522">
        <f t="shared" si="1412"/>
        <v>3</v>
      </c>
      <c r="LG61" s="522">
        <f t="shared" si="423"/>
        <v>3</v>
      </c>
      <c r="LH61" s="522">
        <f t="shared" si="423"/>
        <v>3</v>
      </c>
      <c r="LI61" s="534">
        <f t="shared" si="1413"/>
        <v>168</v>
      </c>
      <c r="LJ61" s="522">
        <f t="shared" si="1414"/>
        <v>169</v>
      </c>
      <c r="LK61" s="522">
        <f t="shared" si="1415"/>
        <v>164</v>
      </c>
      <c r="LL61" s="522">
        <f t="shared" si="1416"/>
        <v>158</v>
      </c>
      <c r="LM61" s="522">
        <f t="shared" si="1417"/>
        <v>165</v>
      </c>
      <c r="LN61" s="522">
        <f t="shared" si="1418"/>
        <v>159</v>
      </c>
      <c r="LO61" s="522">
        <f t="shared" si="1419"/>
        <v>153</v>
      </c>
      <c r="LP61" s="522">
        <f t="shared" si="1420"/>
        <v>145</v>
      </c>
      <c r="LQ61" s="522">
        <f t="shared" si="1421"/>
        <v>151</v>
      </c>
      <c r="LR61" s="533">
        <v>93</v>
      </c>
      <c r="LS61" s="519">
        <v>96</v>
      </c>
      <c r="LT61" s="519">
        <v>93</v>
      </c>
      <c r="LU61" s="519">
        <v>91</v>
      </c>
      <c r="LV61" s="504">
        <v>102</v>
      </c>
      <c r="LW61" s="504">
        <v>101</v>
      </c>
      <c r="LX61" s="504">
        <v>104</v>
      </c>
      <c r="LY61" s="504">
        <v>100</v>
      </c>
      <c r="LZ61" s="504">
        <v>103</v>
      </c>
      <c r="MA61" s="533">
        <v>5</v>
      </c>
      <c r="MB61" s="504">
        <v>4</v>
      </c>
      <c r="MC61" s="504">
        <v>7</v>
      </c>
      <c r="MD61" s="504">
        <v>6</v>
      </c>
      <c r="ME61" s="504">
        <v>7</v>
      </c>
      <c r="MF61" s="504">
        <v>7</v>
      </c>
      <c r="MG61" s="504">
        <v>3</v>
      </c>
      <c r="MH61" s="504">
        <v>3</v>
      </c>
      <c r="MI61" s="504">
        <v>3</v>
      </c>
      <c r="MJ61" s="534">
        <f t="shared" si="1422"/>
        <v>98</v>
      </c>
      <c r="MK61" s="522">
        <f t="shared" si="1423"/>
        <v>100</v>
      </c>
      <c r="ML61" s="522">
        <f t="shared" si="1424"/>
        <v>100</v>
      </c>
      <c r="MM61" s="522">
        <f t="shared" si="1425"/>
        <v>97</v>
      </c>
      <c r="MN61" s="522">
        <f t="shared" si="1426"/>
        <v>109</v>
      </c>
      <c r="MO61" s="522">
        <f t="shared" si="1427"/>
        <v>108</v>
      </c>
      <c r="MP61" s="522">
        <f t="shared" si="1428"/>
        <v>107</v>
      </c>
      <c r="MQ61" s="522">
        <f t="shared" si="1429"/>
        <v>103</v>
      </c>
      <c r="MR61" s="522">
        <f t="shared" si="1429"/>
        <v>106</v>
      </c>
      <c r="MS61" s="533">
        <v>19</v>
      </c>
      <c r="MT61" s="519">
        <v>19</v>
      </c>
      <c r="MU61" s="519">
        <v>18</v>
      </c>
      <c r="MV61" s="519">
        <v>19</v>
      </c>
      <c r="MW61" s="504">
        <v>18</v>
      </c>
      <c r="MX61" s="504">
        <v>15</v>
      </c>
      <c r="MY61" s="504">
        <v>14</v>
      </c>
      <c r="MZ61" s="504">
        <v>14</v>
      </c>
      <c r="NA61" s="504">
        <v>15</v>
      </c>
      <c r="NB61" s="533">
        <v>0</v>
      </c>
      <c r="NC61" s="504">
        <v>0</v>
      </c>
      <c r="NF61" s="504">
        <v>0</v>
      </c>
      <c r="NG61" s="504">
        <v>0</v>
      </c>
      <c r="NK61" s="534">
        <f t="shared" si="1430"/>
        <v>19</v>
      </c>
      <c r="NL61" s="522">
        <f t="shared" si="1431"/>
        <v>19</v>
      </c>
      <c r="NM61" s="522">
        <f t="shared" si="1432"/>
        <v>18</v>
      </c>
      <c r="NN61" s="522">
        <f t="shared" si="1433"/>
        <v>19</v>
      </c>
      <c r="NO61" s="522">
        <f t="shared" si="1434"/>
        <v>18</v>
      </c>
      <c r="NP61" s="522">
        <f t="shared" si="1435"/>
        <v>15</v>
      </c>
      <c r="NQ61" s="522">
        <f t="shared" si="1436"/>
        <v>14</v>
      </c>
      <c r="NR61" s="522">
        <f t="shared" si="1437"/>
        <v>14</v>
      </c>
      <c r="NS61" s="522">
        <f t="shared" si="1437"/>
        <v>15</v>
      </c>
      <c r="NT61" s="533">
        <v>51</v>
      </c>
      <c r="NU61" s="519">
        <v>50</v>
      </c>
      <c r="NV61" s="519">
        <v>46</v>
      </c>
      <c r="NW61" s="519">
        <v>42</v>
      </c>
      <c r="NX61" s="504">
        <v>38</v>
      </c>
      <c r="NY61" s="504">
        <v>36</v>
      </c>
      <c r="NZ61" s="504">
        <v>32</v>
      </c>
      <c r="OA61" s="504">
        <v>28</v>
      </c>
      <c r="OB61" s="522">
        <v>30</v>
      </c>
      <c r="OC61" s="533">
        <v>0</v>
      </c>
      <c r="OD61" s="504">
        <v>0</v>
      </c>
      <c r="OG61" s="504">
        <v>0</v>
      </c>
      <c r="OH61" s="504">
        <v>0</v>
      </c>
      <c r="OK61" s="522"/>
      <c r="OL61" s="534">
        <f t="shared" si="1438"/>
        <v>51</v>
      </c>
      <c r="OM61" s="522">
        <f t="shared" si="1439"/>
        <v>50</v>
      </c>
      <c r="ON61" s="522">
        <f t="shared" si="1440"/>
        <v>46</v>
      </c>
      <c r="OO61" s="522">
        <f t="shared" si="1441"/>
        <v>42</v>
      </c>
      <c r="OP61" s="522">
        <f t="shared" si="1442"/>
        <v>38</v>
      </c>
      <c r="OQ61" s="522">
        <f t="shared" si="1443"/>
        <v>36</v>
      </c>
      <c r="OR61" s="522">
        <f t="shared" si="1444"/>
        <v>32</v>
      </c>
      <c r="OS61" s="522">
        <f t="shared" si="1445"/>
        <v>28</v>
      </c>
      <c r="OT61" s="522">
        <f t="shared" si="1445"/>
        <v>30</v>
      </c>
      <c r="OU61" s="12"/>
    </row>
    <row r="62" spans="1:411" x14ac:dyDescent="0.2">
      <c r="A62" s="13" t="s">
        <v>68</v>
      </c>
      <c r="B62" s="121">
        <f t="shared" si="1269"/>
        <v>268</v>
      </c>
      <c r="C62" s="121">
        <f t="shared" si="1270"/>
        <v>267</v>
      </c>
      <c r="D62" s="121">
        <f t="shared" si="1271"/>
        <v>751</v>
      </c>
      <c r="E62" s="121">
        <f t="shared" si="1272"/>
        <v>116</v>
      </c>
      <c r="F62" s="121">
        <f t="shared" si="1273"/>
        <v>148</v>
      </c>
      <c r="G62" s="121">
        <f t="shared" si="1274"/>
        <v>163</v>
      </c>
      <c r="H62" s="121">
        <f t="shared" si="1275"/>
        <v>401</v>
      </c>
      <c r="I62" s="121">
        <f t="shared" si="1276"/>
        <v>407</v>
      </c>
      <c r="J62" s="121">
        <f t="shared" si="1277"/>
        <v>170</v>
      </c>
      <c r="K62" s="121">
        <f t="shared" si="1278"/>
        <v>423</v>
      </c>
      <c r="L62" s="121">
        <f t="shared" si="1279"/>
        <v>387</v>
      </c>
      <c r="M62" s="122">
        <f t="shared" si="1280"/>
        <v>74</v>
      </c>
      <c r="N62" s="121">
        <f t="shared" si="1281"/>
        <v>575</v>
      </c>
      <c r="O62" s="121">
        <f t="shared" si="1282"/>
        <v>504</v>
      </c>
      <c r="P62" s="121">
        <f t="shared" si="1283"/>
        <v>463</v>
      </c>
      <c r="Q62" s="121">
        <f t="shared" si="1284"/>
        <v>557</v>
      </c>
      <c r="R62" s="121">
        <f t="shared" si="1285"/>
        <v>606</v>
      </c>
      <c r="S62" s="121">
        <f t="shared" si="1286"/>
        <v>771</v>
      </c>
      <c r="T62" s="121">
        <f t="shared" si="1287"/>
        <v>816</v>
      </c>
      <c r="U62" s="121">
        <f t="shared" si="1288"/>
        <v>720</v>
      </c>
      <c r="V62" s="121">
        <f t="shared" si="1289"/>
        <v>797</v>
      </c>
      <c r="W62" s="121">
        <f t="shared" si="1290"/>
        <v>779</v>
      </c>
      <c r="X62" s="122">
        <f t="shared" si="1291"/>
        <v>342</v>
      </c>
      <c r="Y62" s="121">
        <f t="shared" si="1292"/>
        <v>842</v>
      </c>
      <c r="Z62" s="121">
        <f t="shared" si="1293"/>
        <v>1255</v>
      </c>
      <c r="AA62" s="121">
        <f t="shared" si="1294"/>
        <v>579</v>
      </c>
      <c r="AB62" s="121">
        <f t="shared" si="1295"/>
        <v>705</v>
      </c>
      <c r="AC62" s="121">
        <f t="shared" si="1296"/>
        <v>769</v>
      </c>
      <c r="AD62" s="121">
        <f t="shared" si="1297"/>
        <v>1172</v>
      </c>
      <c r="AE62" s="121">
        <f t="shared" si="1298"/>
        <v>1223</v>
      </c>
      <c r="AF62" s="121">
        <f t="shared" si="1299"/>
        <v>890</v>
      </c>
      <c r="AG62" s="121">
        <f t="shared" si="1300"/>
        <v>1220</v>
      </c>
      <c r="AH62" s="121">
        <f t="shared" si="1301"/>
        <v>1166</v>
      </c>
      <c r="AI62" s="136">
        <v>62</v>
      </c>
      <c r="AJ62" s="137">
        <v>55</v>
      </c>
      <c r="AK62" s="137"/>
      <c r="AL62" s="137"/>
      <c r="AM62" s="137">
        <v>0</v>
      </c>
      <c r="AN62" s="137">
        <v>0</v>
      </c>
      <c r="AO62" s="137">
        <v>77</v>
      </c>
      <c r="AP62" s="137">
        <v>86</v>
      </c>
      <c r="AQ62" s="137"/>
      <c r="AR62" s="137">
        <v>85</v>
      </c>
      <c r="AS62" s="137">
        <v>77</v>
      </c>
      <c r="AT62" s="136">
        <v>26</v>
      </c>
      <c r="AU62" s="137">
        <v>549</v>
      </c>
      <c r="AV62" s="137">
        <v>479</v>
      </c>
      <c r="AW62" s="137">
        <v>457</v>
      </c>
      <c r="AX62" s="137">
        <v>548</v>
      </c>
      <c r="AY62" s="137">
        <v>588</v>
      </c>
      <c r="AZ62" s="137">
        <v>681</v>
      </c>
      <c r="BA62" s="137">
        <v>717</v>
      </c>
      <c r="BB62" s="137">
        <v>678</v>
      </c>
      <c r="BC62" s="137">
        <v>717</v>
      </c>
      <c r="BD62" s="137">
        <v>704</v>
      </c>
      <c r="BE62" s="142">
        <f t="shared" si="1302"/>
        <v>88</v>
      </c>
      <c r="BF62" s="143">
        <f t="shared" si="1303"/>
        <v>604</v>
      </c>
      <c r="BG62" s="143">
        <f t="shared" si="1304"/>
        <v>479</v>
      </c>
      <c r="BH62" s="143">
        <f t="shared" si="1305"/>
        <v>457</v>
      </c>
      <c r="BI62" s="143">
        <f t="shared" si="1306"/>
        <v>548</v>
      </c>
      <c r="BJ62" s="143">
        <f t="shared" si="1307"/>
        <v>588</v>
      </c>
      <c r="BK62" s="143">
        <f t="shared" si="1308"/>
        <v>758</v>
      </c>
      <c r="BL62" s="143">
        <f t="shared" si="1309"/>
        <v>803</v>
      </c>
      <c r="BM62" s="143">
        <f t="shared" si="1310"/>
        <v>678</v>
      </c>
      <c r="BN62" s="143">
        <f t="shared" si="1311"/>
        <v>802</v>
      </c>
      <c r="BO62" s="143">
        <f t="shared" si="1311"/>
        <v>781</v>
      </c>
      <c r="BP62" s="131">
        <f t="shared" si="1312"/>
        <v>26</v>
      </c>
      <c r="BQ62" s="132">
        <f t="shared" si="1313"/>
        <v>549</v>
      </c>
      <c r="BR62" s="132">
        <f t="shared" si="1314"/>
        <v>479</v>
      </c>
      <c r="BS62" s="132">
        <f t="shared" si="1315"/>
        <v>457</v>
      </c>
      <c r="BT62" s="132">
        <f t="shared" si="1316"/>
        <v>548</v>
      </c>
      <c r="BU62" s="132">
        <f t="shared" si="1317"/>
        <v>588</v>
      </c>
      <c r="BV62" s="132">
        <f t="shared" si="1318"/>
        <v>681</v>
      </c>
      <c r="BW62" s="132">
        <f t="shared" si="1319"/>
        <v>717</v>
      </c>
      <c r="BX62" s="132">
        <f t="shared" si="1320"/>
        <v>678</v>
      </c>
      <c r="BY62" s="132">
        <f t="shared" si="1321"/>
        <v>717</v>
      </c>
      <c r="BZ62" s="132">
        <f t="shared" si="1322"/>
        <v>704</v>
      </c>
      <c r="CA62" s="144">
        <f t="shared" si="1323"/>
        <v>0.41935483870967744</v>
      </c>
      <c r="CB62" s="145">
        <f t="shared" si="1324"/>
        <v>9.9818181818181824</v>
      </c>
      <c r="CC62" s="145" t="e">
        <f t="shared" si="1325"/>
        <v>#DIV/0!</v>
      </c>
      <c r="CD62" s="145" t="e">
        <f t="shared" si="1326"/>
        <v>#DIV/0!</v>
      </c>
      <c r="CE62" s="145" t="e">
        <f t="shared" si="1327"/>
        <v>#DIV/0!</v>
      </c>
      <c r="CF62" s="145" t="e">
        <f t="shared" si="1328"/>
        <v>#DIV/0!</v>
      </c>
      <c r="CG62" s="145">
        <f t="shared" si="1329"/>
        <v>8.8441558441558445</v>
      </c>
      <c r="CH62" s="145">
        <f t="shared" si="1330"/>
        <v>8.3372093023255811</v>
      </c>
      <c r="CI62" s="145" t="e">
        <f t="shared" si="1331"/>
        <v>#DIV/0!</v>
      </c>
      <c r="CJ62" s="145">
        <f t="shared" si="1332"/>
        <v>8.4352941176470591</v>
      </c>
      <c r="CK62" s="145">
        <f t="shared" si="1332"/>
        <v>9.1428571428571423</v>
      </c>
      <c r="CL62" s="62" t="s">
        <v>36</v>
      </c>
      <c r="CM62" s="27" t="s">
        <v>36</v>
      </c>
      <c r="CN62" s="27" t="s">
        <v>36</v>
      </c>
      <c r="CO62" s="27" t="s">
        <v>36</v>
      </c>
      <c r="CP62" s="27" t="s">
        <v>36</v>
      </c>
      <c r="CQ62" s="27" t="s">
        <v>36</v>
      </c>
      <c r="CR62" s="27" t="s">
        <v>36</v>
      </c>
      <c r="CS62" s="27" t="s">
        <v>36</v>
      </c>
      <c r="CT62" s="27" t="s">
        <v>36</v>
      </c>
      <c r="CU62" s="27" t="s">
        <v>36</v>
      </c>
      <c r="CV62" s="27" t="s">
        <v>36</v>
      </c>
      <c r="CW62" s="136">
        <v>0</v>
      </c>
      <c r="CX62" s="137">
        <v>0</v>
      </c>
      <c r="CY62" s="137"/>
      <c r="CZ62" s="137"/>
      <c r="DA62" s="137">
        <v>0</v>
      </c>
      <c r="DB62" s="137">
        <v>0</v>
      </c>
      <c r="DC62" s="137"/>
      <c r="DD62" s="137"/>
      <c r="DE62" s="143"/>
      <c r="DF62" s="445"/>
      <c r="DG62" s="445"/>
      <c r="DH62" s="142">
        <f t="shared" si="1333"/>
        <v>0</v>
      </c>
      <c r="DI62" s="143">
        <f t="shared" si="1334"/>
        <v>0</v>
      </c>
      <c r="DJ62" s="143">
        <f t="shared" si="1335"/>
        <v>0</v>
      </c>
      <c r="DK62" s="143">
        <f t="shared" si="1336"/>
        <v>0</v>
      </c>
      <c r="DL62" s="143">
        <f t="shared" si="1337"/>
        <v>0</v>
      </c>
      <c r="DM62" s="143">
        <f t="shared" si="1338"/>
        <v>0</v>
      </c>
      <c r="DN62" s="143">
        <f t="shared" si="1339"/>
        <v>0</v>
      </c>
      <c r="DO62" s="143">
        <f t="shared" si="1340"/>
        <v>0</v>
      </c>
      <c r="DP62" s="143">
        <f t="shared" si="1341"/>
        <v>0</v>
      </c>
      <c r="DQ62" s="143">
        <f t="shared" si="1342"/>
        <v>0</v>
      </c>
      <c r="DR62" s="143">
        <f t="shared" si="1342"/>
        <v>0</v>
      </c>
      <c r="DS62" s="463">
        <v>9</v>
      </c>
      <c r="DT62" s="445">
        <v>11</v>
      </c>
      <c r="DU62" s="464"/>
      <c r="DV62" s="464"/>
      <c r="DW62" s="452">
        <f t="shared" si="1343"/>
        <v>9</v>
      </c>
      <c r="DX62" s="452">
        <f t="shared" si="1343"/>
        <v>11</v>
      </c>
      <c r="DY62" s="463">
        <v>28</v>
      </c>
      <c r="DZ62" s="445">
        <v>29</v>
      </c>
      <c r="EA62" s="464">
        <v>12</v>
      </c>
      <c r="EB62" s="464">
        <v>12</v>
      </c>
      <c r="EC62" s="452">
        <f t="shared" si="1344"/>
        <v>40</v>
      </c>
      <c r="ED62" s="452">
        <f t="shared" si="1344"/>
        <v>41</v>
      </c>
      <c r="EE62" s="463">
        <v>161</v>
      </c>
      <c r="EF62" s="445">
        <v>148</v>
      </c>
      <c r="EG62" s="464">
        <v>4</v>
      </c>
      <c r="EH62" s="464">
        <v>5</v>
      </c>
      <c r="EI62" s="452">
        <f t="shared" si="1345"/>
        <v>165</v>
      </c>
      <c r="EJ62" s="452">
        <f t="shared" si="1345"/>
        <v>153</v>
      </c>
      <c r="EK62" s="463">
        <v>12</v>
      </c>
      <c r="EL62" s="445">
        <v>9</v>
      </c>
      <c r="EM62" s="464"/>
      <c r="EN62" s="464"/>
      <c r="EO62" s="452">
        <f t="shared" si="1346"/>
        <v>12</v>
      </c>
      <c r="EP62" s="452">
        <f t="shared" si="1346"/>
        <v>9</v>
      </c>
      <c r="EQ62" s="463">
        <v>18</v>
      </c>
      <c r="ER62" s="445">
        <v>17</v>
      </c>
      <c r="ES62" s="464">
        <v>2</v>
      </c>
      <c r="ET62" s="464">
        <v>2</v>
      </c>
      <c r="EU62" s="452">
        <f t="shared" si="1347"/>
        <v>20</v>
      </c>
      <c r="EV62" s="452">
        <f t="shared" si="1347"/>
        <v>19</v>
      </c>
      <c r="EW62" s="463">
        <v>19</v>
      </c>
      <c r="EX62" s="445">
        <v>15</v>
      </c>
      <c r="EY62" s="464">
        <v>39</v>
      </c>
      <c r="EZ62" s="464">
        <v>30</v>
      </c>
      <c r="FA62" s="452">
        <f t="shared" si="1348"/>
        <v>58</v>
      </c>
      <c r="FB62" s="452">
        <f t="shared" si="1348"/>
        <v>45</v>
      </c>
      <c r="FC62" s="463"/>
      <c r="FD62" s="445"/>
      <c r="FE62" s="464"/>
      <c r="FF62" s="464"/>
      <c r="FG62" s="452">
        <f t="shared" si="1349"/>
        <v>0</v>
      </c>
      <c r="FH62" s="452">
        <f t="shared" si="1350"/>
        <v>0</v>
      </c>
      <c r="FI62" s="463">
        <v>23</v>
      </c>
      <c r="FJ62" s="445">
        <v>18</v>
      </c>
      <c r="FK62" s="464">
        <v>11</v>
      </c>
      <c r="FL62" s="464">
        <v>8</v>
      </c>
      <c r="FM62" s="452">
        <f t="shared" si="1351"/>
        <v>34</v>
      </c>
      <c r="FN62" s="452">
        <f t="shared" si="1351"/>
        <v>26</v>
      </c>
      <c r="FO62" s="463"/>
      <c r="FP62" s="445"/>
      <c r="FQ62" s="464"/>
      <c r="FR62" s="464"/>
      <c r="FS62" s="452">
        <f t="shared" si="1352"/>
        <v>0</v>
      </c>
      <c r="FT62" s="452">
        <f t="shared" si="1352"/>
        <v>0</v>
      </c>
      <c r="FU62" s="463">
        <v>63</v>
      </c>
      <c r="FV62" s="445">
        <v>57</v>
      </c>
      <c r="FW62" s="464">
        <v>12</v>
      </c>
      <c r="FX62" s="464">
        <v>15</v>
      </c>
      <c r="FY62" s="452">
        <f t="shared" si="1353"/>
        <v>75</v>
      </c>
      <c r="FZ62" s="452">
        <f t="shared" si="1353"/>
        <v>72</v>
      </c>
      <c r="GA62" s="463">
        <v>5</v>
      </c>
      <c r="GB62" s="445">
        <v>6</v>
      </c>
      <c r="GC62" s="464"/>
      <c r="GD62" s="464">
        <v>3</v>
      </c>
      <c r="GE62" s="452">
        <f t="shared" si="1354"/>
        <v>5</v>
      </c>
      <c r="GF62" s="452">
        <f t="shared" si="1354"/>
        <v>9</v>
      </c>
      <c r="GG62" s="463"/>
      <c r="GH62" s="445"/>
      <c r="GI62" s="464"/>
      <c r="GJ62" s="464"/>
      <c r="GK62" s="450">
        <f t="shared" si="1355"/>
        <v>0</v>
      </c>
      <c r="GL62" s="450">
        <f t="shared" si="1355"/>
        <v>0</v>
      </c>
      <c r="GM62" s="536">
        <v>44</v>
      </c>
      <c r="GN62" s="480">
        <v>61</v>
      </c>
      <c r="GO62" s="480">
        <v>14</v>
      </c>
      <c r="GP62" s="480">
        <v>14</v>
      </c>
      <c r="GQ62" s="480">
        <v>20</v>
      </c>
      <c r="GR62" s="480">
        <v>22</v>
      </c>
      <c r="GS62" s="480">
        <v>68</v>
      </c>
      <c r="GT62" s="480">
        <v>67</v>
      </c>
      <c r="GU62" s="480">
        <v>25</v>
      </c>
      <c r="GV62" s="536">
        <v>0</v>
      </c>
      <c r="GW62" s="480">
        <v>2</v>
      </c>
      <c r="GX62" s="480"/>
      <c r="GY62" s="480"/>
      <c r="GZ62" s="480">
        <v>0</v>
      </c>
      <c r="HA62" s="480">
        <v>0</v>
      </c>
      <c r="HB62" s="480"/>
      <c r="HC62" s="480">
        <v>1</v>
      </c>
      <c r="HD62" s="480"/>
      <c r="HE62" s="537">
        <f t="shared" si="1356"/>
        <v>44</v>
      </c>
      <c r="HF62" s="538">
        <f t="shared" si="1357"/>
        <v>63</v>
      </c>
      <c r="HG62" s="538">
        <f t="shared" si="1358"/>
        <v>14</v>
      </c>
      <c r="HH62" s="538">
        <f t="shared" si="1359"/>
        <v>14</v>
      </c>
      <c r="HI62" s="538">
        <f t="shared" si="1360"/>
        <v>20</v>
      </c>
      <c r="HJ62" s="538">
        <f t="shared" si="1361"/>
        <v>22</v>
      </c>
      <c r="HK62" s="538">
        <f t="shared" si="1362"/>
        <v>68</v>
      </c>
      <c r="HL62" s="538">
        <f t="shared" si="1363"/>
        <v>68</v>
      </c>
      <c r="HM62" s="538">
        <f t="shared" si="1364"/>
        <v>25</v>
      </c>
      <c r="HN62" s="537">
        <f t="shared" si="1365"/>
        <v>88</v>
      </c>
      <c r="HO62" s="538">
        <f t="shared" si="1366"/>
        <v>67</v>
      </c>
      <c r="HP62" s="538">
        <f t="shared" si="1367"/>
        <v>697</v>
      </c>
      <c r="HQ62" s="538">
        <f t="shared" si="1368"/>
        <v>54</v>
      </c>
      <c r="HR62" s="539">
        <f t="shared" si="1369"/>
        <v>90</v>
      </c>
      <c r="HS62" s="539">
        <f t="shared" si="1370"/>
        <v>102</v>
      </c>
      <c r="HT62" s="539">
        <f t="shared" si="1371"/>
        <v>176</v>
      </c>
      <c r="HU62" s="539">
        <f t="shared" si="1372"/>
        <v>177</v>
      </c>
      <c r="HV62" s="539">
        <f t="shared" si="1373"/>
        <v>106</v>
      </c>
      <c r="HW62" s="537">
        <f t="shared" si="1374"/>
        <v>31</v>
      </c>
      <c r="HX62" s="538">
        <f t="shared" si="1375"/>
        <v>14</v>
      </c>
      <c r="HY62" s="538">
        <f t="shared" si="1376"/>
        <v>17</v>
      </c>
      <c r="HZ62" s="538">
        <f t="shared" si="1377"/>
        <v>5</v>
      </c>
      <c r="IA62" s="538">
        <f t="shared" si="1378"/>
        <v>4</v>
      </c>
      <c r="IB62" s="538">
        <f t="shared" si="1379"/>
        <v>5</v>
      </c>
      <c r="IC62" s="538">
        <f t="shared" si="1380"/>
        <v>55</v>
      </c>
      <c r="ID62" s="538">
        <f t="shared" si="421"/>
        <v>57</v>
      </c>
      <c r="IE62" s="538">
        <f t="shared" si="421"/>
        <v>9</v>
      </c>
      <c r="IF62" s="537">
        <f t="shared" si="1381"/>
        <v>119</v>
      </c>
      <c r="IG62" s="538">
        <f t="shared" si="1382"/>
        <v>81</v>
      </c>
      <c r="IH62" s="538">
        <f t="shared" si="1383"/>
        <v>714</v>
      </c>
      <c r="II62" s="538">
        <f t="shared" si="1384"/>
        <v>59</v>
      </c>
      <c r="IJ62" s="538">
        <f t="shared" si="1385"/>
        <v>94</v>
      </c>
      <c r="IK62" s="538">
        <f t="shared" si="1386"/>
        <v>107</v>
      </c>
      <c r="IL62" s="538">
        <f t="shared" si="1387"/>
        <v>231</v>
      </c>
      <c r="IM62" s="538">
        <f t="shared" si="760"/>
        <v>234</v>
      </c>
      <c r="IN62" s="538">
        <f t="shared" si="760"/>
        <v>115</v>
      </c>
      <c r="IO62" s="536">
        <v>57</v>
      </c>
      <c r="IP62" s="480">
        <v>47</v>
      </c>
      <c r="IQ62" s="480">
        <v>44</v>
      </c>
      <c r="IR62" s="480">
        <v>54</v>
      </c>
      <c r="IS62" s="480">
        <v>90</v>
      </c>
      <c r="IT62" s="480">
        <v>102</v>
      </c>
      <c r="IU62" s="480">
        <v>171</v>
      </c>
      <c r="IV62" s="480">
        <v>174</v>
      </c>
      <c r="IW62" s="480">
        <v>106</v>
      </c>
      <c r="IX62" s="536">
        <v>16</v>
      </c>
      <c r="IY62" s="480">
        <v>14</v>
      </c>
      <c r="IZ62" s="480">
        <v>17</v>
      </c>
      <c r="JA62" s="480">
        <v>5</v>
      </c>
      <c r="JB62" s="480">
        <v>4</v>
      </c>
      <c r="JC62" s="480">
        <v>5</v>
      </c>
      <c r="JD62" s="480">
        <v>18</v>
      </c>
      <c r="JE62" s="480">
        <v>20</v>
      </c>
      <c r="JF62" s="480">
        <v>9</v>
      </c>
      <c r="JG62" s="537">
        <f t="shared" si="1388"/>
        <v>73</v>
      </c>
      <c r="JH62" s="538">
        <f t="shared" si="1389"/>
        <v>61</v>
      </c>
      <c r="JI62" s="538">
        <f t="shared" si="1390"/>
        <v>61</v>
      </c>
      <c r="JJ62" s="538">
        <f t="shared" si="1391"/>
        <v>59</v>
      </c>
      <c r="JK62" s="538">
        <f t="shared" si="1392"/>
        <v>94</v>
      </c>
      <c r="JL62" s="538">
        <f t="shared" si="1393"/>
        <v>107</v>
      </c>
      <c r="JM62" s="538">
        <f t="shared" si="1394"/>
        <v>189</v>
      </c>
      <c r="JN62" s="538">
        <f t="shared" si="1395"/>
        <v>194</v>
      </c>
      <c r="JO62" s="538">
        <f t="shared" si="1395"/>
        <v>115</v>
      </c>
      <c r="JP62" s="536">
        <v>31</v>
      </c>
      <c r="JQ62" s="480">
        <v>20</v>
      </c>
      <c r="JR62" s="480">
        <v>653</v>
      </c>
      <c r="JS62" s="480"/>
      <c r="JT62" s="480">
        <v>0</v>
      </c>
      <c r="JU62" s="480">
        <v>0</v>
      </c>
      <c r="JV62" s="480">
        <v>5</v>
      </c>
      <c r="JW62" s="480">
        <v>3</v>
      </c>
      <c r="JX62" s="480"/>
      <c r="JY62" s="536">
        <v>15</v>
      </c>
      <c r="JZ62" s="480">
        <v>0</v>
      </c>
      <c r="KA62" s="480"/>
      <c r="KB62" s="480"/>
      <c r="KC62" s="480">
        <v>0</v>
      </c>
      <c r="KD62" s="480">
        <v>0</v>
      </c>
      <c r="KE62" s="480">
        <v>37</v>
      </c>
      <c r="KF62" s="480">
        <v>37</v>
      </c>
      <c r="KG62" s="480"/>
      <c r="KH62" s="537">
        <f t="shared" si="1446"/>
        <v>46</v>
      </c>
      <c r="KI62" s="538">
        <f t="shared" si="1446"/>
        <v>20</v>
      </c>
      <c r="KJ62" s="538">
        <f t="shared" si="1446"/>
        <v>653</v>
      </c>
      <c r="KK62" s="538">
        <f t="shared" si="1446"/>
        <v>0</v>
      </c>
      <c r="KL62" s="538">
        <f t="shared" si="1446"/>
        <v>0</v>
      </c>
      <c r="KM62" s="538">
        <f t="shared" si="1447"/>
        <v>0</v>
      </c>
      <c r="KN62" s="538">
        <f t="shared" si="1448"/>
        <v>42</v>
      </c>
      <c r="KO62" s="538">
        <f t="shared" si="1448"/>
        <v>40</v>
      </c>
      <c r="KP62" s="538">
        <f t="shared" si="1448"/>
        <v>0</v>
      </c>
      <c r="KQ62" s="537">
        <f t="shared" si="1397"/>
        <v>74</v>
      </c>
      <c r="KR62" s="538">
        <f t="shared" si="1398"/>
        <v>84</v>
      </c>
      <c r="KS62" s="538">
        <f t="shared" si="1399"/>
        <v>40</v>
      </c>
      <c r="KT62" s="538">
        <f t="shared" si="1400"/>
        <v>48</v>
      </c>
      <c r="KU62" s="539">
        <f t="shared" si="1401"/>
        <v>38</v>
      </c>
      <c r="KV62" s="539">
        <f t="shared" si="1402"/>
        <v>39</v>
      </c>
      <c r="KW62" s="539">
        <f t="shared" si="1403"/>
        <v>80</v>
      </c>
      <c r="KX62" s="539">
        <f t="shared" si="1404"/>
        <v>77</v>
      </c>
      <c r="KY62" s="539">
        <f t="shared" si="1405"/>
        <v>39</v>
      </c>
      <c r="KZ62" s="537">
        <f t="shared" si="1406"/>
        <v>17</v>
      </c>
      <c r="LA62" s="538">
        <f t="shared" si="1407"/>
        <v>10</v>
      </c>
      <c r="LB62" s="538">
        <f t="shared" si="1408"/>
        <v>8</v>
      </c>
      <c r="LC62" s="538">
        <f t="shared" si="1409"/>
        <v>1</v>
      </c>
      <c r="LD62" s="538">
        <f t="shared" si="1410"/>
        <v>5</v>
      </c>
      <c r="LE62" s="538">
        <f t="shared" si="1411"/>
        <v>13</v>
      </c>
      <c r="LF62" s="538">
        <f t="shared" si="1412"/>
        <v>35</v>
      </c>
      <c r="LG62" s="538">
        <f t="shared" si="423"/>
        <v>41</v>
      </c>
      <c r="LH62" s="538">
        <f t="shared" si="423"/>
        <v>33</v>
      </c>
      <c r="LI62" s="537">
        <f t="shared" si="1413"/>
        <v>91</v>
      </c>
      <c r="LJ62" s="538">
        <f t="shared" si="1414"/>
        <v>94</v>
      </c>
      <c r="LK62" s="538">
        <f t="shared" si="1415"/>
        <v>48</v>
      </c>
      <c r="LL62" s="538">
        <f t="shared" si="1416"/>
        <v>49</v>
      </c>
      <c r="LM62" s="538">
        <f t="shared" si="1417"/>
        <v>43</v>
      </c>
      <c r="LN62" s="538">
        <f t="shared" si="1418"/>
        <v>52</v>
      </c>
      <c r="LO62" s="538">
        <f t="shared" si="1419"/>
        <v>115</v>
      </c>
      <c r="LP62" s="538">
        <f t="shared" si="1420"/>
        <v>118</v>
      </c>
      <c r="LQ62" s="538">
        <f t="shared" si="1421"/>
        <v>72</v>
      </c>
      <c r="LR62" s="536">
        <v>54</v>
      </c>
      <c r="LS62" s="480">
        <v>65</v>
      </c>
      <c r="LT62" s="480">
        <v>40</v>
      </c>
      <c r="LU62" s="480">
        <v>48</v>
      </c>
      <c r="LV62" s="480">
        <v>38</v>
      </c>
      <c r="LW62" s="480">
        <v>39</v>
      </c>
      <c r="LX62" s="480">
        <v>59</v>
      </c>
      <c r="LY62" s="480">
        <v>55</v>
      </c>
      <c r="LZ62" s="480">
        <v>37</v>
      </c>
      <c r="MA62" s="536">
        <v>14</v>
      </c>
      <c r="MB62" s="480">
        <v>6</v>
      </c>
      <c r="MC62" s="480">
        <v>8</v>
      </c>
      <c r="MD62" s="480">
        <v>1</v>
      </c>
      <c r="ME62" s="480">
        <v>5</v>
      </c>
      <c r="MF62" s="480">
        <v>13</v>
      </c>
      <c r="MG62" s="480">
        <v>25</v>
      </c>
      <c r="MH62" s="480">
        <v>31</v>
      </c>
      <c r="MI62" s="480">
        <v>33</v>
      </c>
      <c r="MJ62" s="537">
        <f t="shared" si="1422"/>
        <v>68</v>
      </c>
      <c r="MK62" s="538">
        <f t="shared" si="1423"/>
        <v>71</v>
      </c>
      <c r="ML62" s="538">
        <f t="shared" si="1424"/>
        <v>48</v>
      </c>
      <c r="MM62" s="538">
        <f t="shared" si="1425"/>
        <v>49</v>
      </c>
      <c r="MN62" s="538">
        <f t="shared" si="1426"/>
        <v>43</v>
      </c>
      <c r="MO62" s="538">
        <f t="shared" si="1427"/>
        <v>52</v>
      </c>
      <c r="MP62" s="538">
        <f t="shared" si="1428"/>
        <v>84</v>
      </c>
      <c r="MQ62" s="538">
        <f t="shared" si="1429"/>
        <v>86</v>
      </c>
      <c r="MR62" s="538">
        <f t="shared" si="1429"/>
        <v>70</v>
      </c>
      <c r="MS62" s="536">
        <v>5</v>
      </c>
      <c r="MT62" s="480">
        <v>10</v>
      </c>
      <c r="MU62" s="480">
        <v>0</v>
      </c>
      <c r="MV62" s="480"/>
      <c r="MW62" s="480">
        <v>0</v>
      </c>
      <c r="MX62" s="480">
        <v>0</v>
      </c>
      <c r="MY62" s="480">
        <v>2</v>
      </c>
      <c r="MZ62" s="480">
        <v>2</v>
      </c>
      <c r="NA62" s="480"/>
      <c r="NB62" s="536">
        <v>0</v>
      </c>
      <c r="NC62" s="480">
        <v>3</v>
      </c>
      <c r="ND62" s="480"/>
      <c r="NE62" s="480"/>
      <c r="NF62" s="480">
        <v>0</v>
      </c>
      <c r="NG62" s="480">
        <v>0</v>
      </c>
      <c r="NH62" s="480"/>
      <c r="NI62" s="480"/>
      <c r="NJ62" s="480"/>
      <c r="NK62" s="537">
        <f t="shared" si="1430"/>
        <v>5</v>
      </c>
      <c r="NL62" s="538">
        <f t="shared" si="1431"/>
        <v>13</v>
      </c>
      <c r="NM62" s="538">
        <f t="shared" si="1432"/>
        <v>0</v>
      </c>
      <c r="NN62" s="538">
        <f t="shared" si="1433"/>
        <v>0</v>
      </c>
      <c r="NO62" s="538">
        <f t="shared" si="1434"/>
        <v>0</v>
      </c>
      <c r="NP62" s="538">
        <f t="shared" si="1435"/>
        <v>0</v>
      </c>
      <c r="NQ62" s="538">
        <f t="shared" si="1436"/>
        <v>2</v>
      </c>
      <c r="NR62" s="538">
        <f t="shared" si="1437"/>
        <v>2</v>
      </c>
      <c r="NS62" s="538">
        <f t="shared" si="1437"/>
        <v>0</v>
      </c>
      <c r="NT62" s="536">
        <v>15</v>
      </c>
      <c r="NU62" s="480">
        <v>9</v>
      </c>
      <c r="NV62" s="480">
        <v>0</v>
      </c>
      <c r="NW62" s="480"/>
      <c r="NX62" s="480">
        <v>0</v>
      </c>
      <c r="NY62" s="480">
        <v>0</v>
      </c>
      <c r="NZ62" s="480">
        <v>19</v>
      </c>
      <c r="OA62" s="480">
        <v>20</v>
      </c>
      <c r="OB62" s="538">
        <v>2</v>
      </c>
      <c r="OC62" s="536">
        <v>3</v>
      </c>
      <c r="OD62" s="480">
        <v>1</v>
      </c>
      <c r="OE62" s="480"/>
      <c r="OF62" s="480"/>
      <c r="OG62" s="480">
        <v>0</v>
      </c>
      <c r="OH62" s="480">
        <v>0</v>
      </c>
      <c r="OI62" s="480">
        <v>10</v>
      </c>
      <c r="OJ62" s="480">
        <v>10</v>
      </c>
      <c r="OK62" s="538"/>
      <c r="OL62" s="537">
        <f t="shared" si="1438"/>
        <v>18</v>
      </c>
      <c r="OM62" s="538">
        <f t="shared" ref="OM62:OQ63" si="1449">SUM(OD62,NU62)</f>
        <v>10</v>
      </c>
      <c r="ON62" s="538">
        <f t="shared" si="1449"/>
        <v>0</v>
      </c>
      <c r="OO62" s="538">
        <f t="shared" si="1449"/>
        <v>0</v>
      </c>
      <c r="OP62" s="538">
        <f t="shared" si="1449"/>
        <v>0</v>
      </c>
      <c r="OQ62" s="538">
        <f t="shared" si="1449"/>
        <v>0</v>
      </c>
      <c r="OR62" s="538">
        <f t="shared" si="1444"/>
        <v>29</v>
      </c>
      <c r="OS62" s="538">
        <f t="shared" si="1445"/>
        <v>30</v>
      </c>
      <c r="OT62" s="538">
        <f t="shared" si="1445"/>
        <v>2</v>
      </c>
      <c r="OU62" s="12"/>
    </row>
    <row r="63" spans="1:411" x14ac:dyDescent="0.2">
      <c r="A63" s="72" t="s">
        <v>72</v>
      </c>
      <c r="B63" s="123">
        <f t="shared" si="1269"/>
        <v>0</v>
      </c>
      <c r="C63" s="123">
        <f t="shared" si="1270"/>
        <v>0</v>
      </c>
      <c r="D63" s="123">
        <f t="shared" si="1271"/>
        <v>0</v>
      </c>
      <c r="E63" s="123">
        <f t="shared" si="1272"/>
        <v>0</v>
      </c>
      <c r="F63" s="123">
        <f t="shared" si="1273"/>
        <v>0</v>
      </c>
      <c r="G63" s="123">
        <f t="shared" si="1274"/>
        <v>0</v>
      </c>
      <c r="H63" s="123">
        <f t="shared" si="1275"/>
        <v>0</v>
      </c>
      <c r="I63" s="123">
        <f t="shared" si="1276"/>
        <v>0</v>
      </c>
      <c r="J63" s="123">
        <f t="shared" si="1277"/>
        <v>0</v>
      </c>
      <c r="K63" s="123">
        <f t="shared" si="1278"/>
        <v>0</v>
      </c>
      <c r="L63" s="123">
        <f t="shared" si="1279"/>
        <v>0</v>
      </c>
      <c r="M63" s="124">
        <f t="shared" si="1280"/>
        <v>0</v>
      </c>
      <c r="N63" s="123">
        <f t="shared" si="1281"/>
        <v>0</v>
      </c>
      <c r="O63" s="123">
        <f t="shared" si="1282"/>
        <v>0</v>
      </c>
      <c r="P63" s="123">
        <f t="shared" si="1283"/>
        <v>0</v>
      </c>
      <c r="Q63" s="123">
        <f t="shared" si="1284"/>
        <v>0</v>
      </c>
      <c r="R63" s="123">
        <f t="shared" si="1285"/>
        <v>0</v>
      </c>
      <c r="S63" s="123">
        <f t="shared" si="1286"/>
        <v>0</v>
      </c>
      <c r="T63" s="123">
        <f t="shared" si="1287"/>
        <v>0</v>
      </c>
      <c r="U63" s="123">
        <f t="shared" si="1288"/>
        <v>0</v>
      </c>
      <c r="V63" s="123">
        <f t="shared" si="1289"/>
        <v>0</v>
      </c>
      <c r="W63" s="123">
        <f t="shared" si="1290"/>
        <v>0</v>
      </c>
      <c r="X63" s="124">
        <f t="shared" si="1291"/>
        <v>0</v>
      </c>
      <c r="Y63" s="123">
        <f t="shared" si="1292"/>
        <v>0</v>
      </c>
      <c r="Z63" s="123">
        <f t="shared" si="1293"/>
        <v>0</v>
      </c>
      <c r="AA63" s="123">
        <f t="shared" si="1294"/>
        <v>0</v>
      </c>
      <c r="AB63" s="123">
        <f t="shared" si="1295"/>
        <v>0</v>
      </c>
      <c r="AC63" s="123">
        <f t="shared" si="1296"/>
        <v>0</v>
      </c>
      <c r="AD63" s="123">
        <f t="shared" si="1297"/>
        <v>0</v>
      </c>
      <c r="AE63" s="123">
        <f t="shared" si="1298"/>
        <v>0</v>
      </c>
      <c r="AF63" s="123">
        <f t="shared" si="1299"/>
        <v>0</v>
      </c>
      <c r="AG63" s="123">
        <f t="shared" si="1300"/>
        <v>0</v>
      </c>
      <c r="AH63" s="123">
        <f t="shared" si="1301"/>
        <v>0</v>
      </c>
      <c r="AI63" s="257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0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29">
        <f t="shared" si="1302"/>
        <v>0</v>
      </c>
      <c r="BF63" s="130">
        <f t="shared" si="1303"/>
        <v>0</v>
      </c>
      <c r="BG63" s="130">
        <f t="shared" si="1304"/>
        <v>0</v>
      </c>
      <c r="BH63" s="130">
        <f t="shared" si="1305"/>
        <v>0</v>
      </c>
      <c r="BI63" s="130">
        <f t="shared" si="1306"/>
        <v>0</v>
      </c>
      <c r="BJ63" s="130">
        <f t="shared" si="1307"/>
        <v>0</v>
      </c>
      <c r="BK63" s="130">
        <f t="shared" si="1308"/>
        <v>0</v>
      </c>
      <c r="BL63" s="130">
        <f t="shared" si="1309"/>
        <v>0</v>
      </c>
      <c r="BM63" s="130">
        <f t="shared" si="1310"/>
        <v>0</v>
      </c>
      <c r="BN63" s="130">
        <f t="shared" si="1311"/>
        <v>0</v>
      </c>
      <c r="BO63" s="130">
        <f t="shared" si="1311"/>
        <v>0</v>
      </c>
      <c r="BP63" s="139">
        <f t="shared" si="1312"/>
        <v>0</v>
      </c>
      <c r="BQ63" s="133">
        <f t="shared" si="1313"/>
        <v>0</v>
      </c>
      <c r="BR63" s="133">
        <f t="shared" si="1314"/>
        <v>0</v>
      </c>
      <c r="BS63" s="133">
        <f t="shared" si="1315"/>
        <v>0</v>
      </c>
      <c r="BT63" s="133">
        <f t="shared" si="1316"/>
        <v>0</v>
      </c>
      <c r="BU63" s="133">
        <f t="shared" si="1317"/>
        <v>0</v>
      </c>
      <c r="BV63" s="133">
        <f t="shared" si="1318"/>
        <v>0</v>
      </c>
      <c r="BW63" s="133">
        <f t="shared" si="1319"/>
        <v>0</v>
      </c>
      <c r="BX63" s="133">
        <f t="shared" si="1320"/>
        <v>0</v>
      </c>
      <c r="BY63" s="133">
        <f t="shared" si="1321"/>
        <v>0</v>
      </c>
      <c r="BZ63" s="133">
        <f t="shared" si="1322"/>
        <v>0</v>
      </c>
      <c r="CA63" s="134" t="e">
        <f t="shared" si="1323"/>
        <v>#DIV/0!</v>
      </c>
      <c r="CB63" s="135" t="e">
        <f t="shared" si="1324"/>
        <v>#DIV/0!</v>
      </c>
      <c r="CC63" s="135" t="e">
        <f t="shared" si="1325"/>
        <v>#DIV/0!</v>
      </c>
      <c r="CD63" s="135" t="e">
        <f t="shared" si="1326"/>
        <v>#DIV/0!</v>
      </c>
      <c r="CE63" s="135" t="e">
        <f t="shared" si="1327"/>
        <v>#DIV/0!</v>
      </c>
      <c r="CF63" s="135" t="e">
        <f t="shared" si="1328"/>
        <v>#DIV/0!</v>
      </c>
      <c r="CG63" s="135" t="e">
        <f t="shared" si="1329"/>
        <v>#DIV/0!</v>
      </c>
      <c r="CH63" s="135" t="e">
        <f t="shared" si="1330"/>
        <v>#DIV/0!</v>
      </c>
      <c r="CI63" s="135" t="e">
        <f t="shared" si="1331"/>
        <v>#DIV/0!</v>
      </c>
      <c r="CJ63" s="135" t="e">
        <f t="shared" si="1332"/>
        <v>#DIV/0!</v>
      </c>
      <c r="CK63" s="135" t="e">
        <f t="shared" si="1332"/>
        <v>#DIV/0!</v>
      </c>
      <c r="CL63" s="63"/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140"/>
      <c r="CX63" s="141"/>
      <c r="CY63" s="141"/>
      <c r="CZ63" s="141"/>
      <c r="DA63" s="141"/>
      <c r="DB63" s="141"/>
      <c r="DC63" s="141"/>
      <c r="DD63" s="141"/>
      <c r="DE63" s="130"/>
      <c r="DF63" s="446"/>
      <c r="DG63" s="446"/>
      <c r="DH63" s="129">
        <f t="shared" si="1333"/>
        <v>0</v>
      </c>
      <c r="DI63" s="130">
        <f t="shared" si="1334"/>
        <v>0</v>
      </c>
      <c r="DJ63" s="130">
        <f t="shared" si="1335"/>
        <v>0</v>
      </c>
      <c r="DK63" s="130">
        <f t="shared" si="1336"/>
        <v>0</v>
      </c>
      <c r="DL63" s="130">
        <f t="shared" si="1337"/>
        <v>0</v>
      </c>
      <c r="DM63" s="130">
        <f t="shared" si="1338"/>
        <v>0</v>
      </c>
      <c r="DN63" s="130">
        <f t="shared" si="1339"/>
        <v>0</v>
      </c>
      <c r="DO63" s="130">
        <f t="shared" si="1340"/>
        <v>0</v>
      </c>
      <c r="DP63" s="130">
        <f t="shared" si="1341"/>
        <v>0</v>
      </c>
      <c r="DQ63" s="130">
        <f t="shared" si="1342"/>
        <v>0</v>
      </c>
      <c r="DR63" s="130">
        <f t="shared" si="1342"/>
        <v>0</v>
      </c>
      <c r="DS63" s="465"/>
      <c r="DT63" s="446"/>
      <c r="DU63" s="466"/>
      <c r="DV63" s="466"/>
      <c r="DW63" s="453">
        <f t="shared" si="1343"/>
        <v>0</v>
      </c>
      <c r="DX63" s="453">
        <f t="shared" si="1343"/>
        <v>0</v>
      </c>
      <c r="DY63" s="465"/>
      <c r="DZ63" s="446"/>
      <c r="EA63" s="466"/>
      <c r="EB63" s="466"/>
      <c r="EC63" s="453">
        <f t="shared" si="1344"/>
        <v>0</v>
      </c>
      <c r="ED63" s="453">
        <f t="shared" si="1344"/>
        <v>0</v>
      </c>
      <c r="EE63" s="465"/>
      <c r="EF63" s="446"/>
      <c r="EG63" s="466"/>
      <c r="EH63" s="466"/>
      <c r="EI63" s="453">
        <f t="shared" si="1345"/>
        <v>0</v>
      </c>
      <c r="EJ63" s="453">
        <f t="shared" si="1345"/>
        <v>0</v>
      </c>
      <c r="EK63" s="465"/>
      <c r="EL63" s="446"/>
      <c r="EM63" s="466"/>
      <c r="EN63" s="466"/>
      <c r="EO63" s="453">
        <f t="shared" si="1346"/>
        <v>0</v>
      </c>
      <c r="EP63" s="453">
        <f t="shared" si="1346"/>
        <v>0</v>
      </c>
      <c r="EQ63" s="465"/>
      <c r="ER63" s="446"/>
      <c r="ES63" s="466"/>
      <c r="ET63" s="466"/>
      <c r="EU63" s="453">
        <f t="shared" si="1347"/>
        <v>0</v>
      </c>
      <c r="EV63" s="453">
        <f t="shared" si="1347"/>
        <v>0</v>
      </c>
      <c r="EW63" s="465"/>
      <c r="EX63" s="446"/>
      <c r="EY63" s="466"/>
      <c r="EZ63" s="466"/>
      <c r="FA63" s="453">
        <f t="shared" si="1348"/>
        <v>0</v>
      </c>
      <c r="FB63" s="453">
        <f t="shared" si="1348"/>
        <v>0</v>
      </c>
      <c r="FC63" s="465"/>
      <c r="FD63" s="446"/>
      <c r="FE63" s="466"/>
      <c r="FF63" s="466"/>
      <c r="FG63" s="453">
        <f t="shared" si="1349"/>
        <v>0</v>
      </c>
      <c r="FH63" s="453">
        <f t="shared" si="1350"/>
        <v>0</v>
      </c>
      <c r="FI63" s="465"/>
      <c r="FJ63" s="446"/>
      <c r="FK63" s="466"/>
      <c r="FL63" s="466"/>
      <c r="FM63" s="453">
        <f t="shared" si="1351"/>
        <v>0</v>
      </c>
      <c r="FN63" s="453">
        <f t="shared" si="1351"/>
        <v>0</v>
      </c>
      <c r="FO63" s="465"/>
      <c r="FP63" s="446"/>
      <c r="FQ63" s="466"/>
      <c r="FR63" s="466"/>
      <c r="FS63" s="453">
        <f t="shared" si="1352"/>
        <v>0</v>
      </c>
      <c r="FT63" s="453">
        <f t="shared" si="1352"/>
        <v>0</v>
      </c>
      <c r="FU63" s="465"/>
      <c r="FV63" s="446"/>
      <c r="FW63" s="466"/>
      <c r="FX63" s="466"/>
      <c r="FY63" s="453">
        <f t="shared" si="1353"/>
        <v>0</v>
      </c>
      <c r="FZ63" s="453">
        <f t="shared" si="1353"/>
        <v>0</v>
      </c>
      <c r="GA63" s="465"/>
      <c r="GB63" s="446"/>
      <c r="GC63" s="466"/>
      <c r="GD63" s="466"/>
      <c r="GE63" s="453">
        <f t="shared" si="1354"/>
        <v>0</v>
      </c>
      <c r="GF63" s="453">
        <f t="shared" si="1354"/>
        <v>0</v>
      </c>
      <c r="GG63" s="465"/>
      <c r="GH63" s="446"/>
      <c r="GI63" s="466"/>
      <c r="GJ63" s="466"/>
      <c r="GK63" s="353">
        <f t="shared" si="1355"/>
        <v>0</v>
      </c>
      <c r="GL63" s="353">
        <f t="shared" si="1355"/>
        <v>0</v>
      </c>
      <c r="GM63" s="543"/>
      <c r="GN63" s="515"/>
      <c r="GO63" s="515"/>
      <c r="GP63" s="515"/>
      <c r="GQ63" s="515"/>
      <c r="GR63" s="515"/>
      <c r="GS63" s="515"/>
      <c r="GT63" s="515"/>
      <c r="GU63" s="515"/>
      <c r="GV63" s="543"/>
      <c r="GW63" s="515"/>
      <c r="GX63" s="515"/>
      <c r="GY63" s="515"/>
      <c r="GZ63" s="515"/>
      <c r="HA63" s="515"/>
      <c r="HB63" s="515"/>
      <c r="HC63" s="515"/>
      <c r="HD63" s="515"/>
      <c r="HE63" s="544">
        <f t="shared" si="1356"/>
        <v>0</v>
      </c>
      <c r="HF63" s="545">
        <f t="shared" si="1357"/>
        <v>0</v>
      </c>
      <c r="HG63" s="545">
        <f t="shared" si="1358"/>
        <v>0</v>
      </c>
      <c r="HH63" s="545">
        <f t="shared" si="1359"/>
        <v>0</v>
      </c>
      <c r="HI63" s="545">
        <f t="shared" si="1360"/>
        <v>0</v>
      </c>
      <c r="HJ63" s="545">
        <f t="shared" si="1361"/>
        <v>0</v>
      </c>
      <c r="HK63" s="545">
        <f t="shared" si="1362"/>
        <v>0</v>
      </c>
      <c r="HL63" s="545">
        <f t="shared" si="1363"/>
        <v>0</v>
      </c>
      <c r="HM63" s="545">
        <f t="shared" si="1364"/>
        <v>0</v>
      </c>
      <c r="HN63" s="544">
        <f t="shared" si="1365"/>
        <v>0</v>
      </c>
      <c r="HO63" s="545">
        <f t="shared" si="1366"/>
        <v>0</v>
      </c>
      <c r="HP63" s="545">
        <f t="shared" si="1367"/>
        <v>0</v>
      </c>
      <c r="HQ63" s="545">
        <f t="shared" si="1368"/>
        <v>0</v>
      </c>
      <c r="HR63" s="546">
        <f t="shared" si="1369"/>
        <v>0</v>
      </c>
      <c r="HS63" s="546">
        <f t="shared" si="1370"/>
        <v>0</v>
      </c>
      <c r="HT63" s="546">
        <f t="shared" si="1371"/>
        <v>0</v>
      </c>
      <c r="HU63" s="546">
        <f t="shared" si="1372"/>
        <v>0</v>
      </c>
      <c r="HV63" s="546">
        <f t="shared" si="1373"/>
        <v>0</v>
      </c>
      <c r="HW63" s="544">
        <f t="shared" si="1374"/>
        <v>0</v>
      </c>
      <c r="HX63" s="545">
        <f t="shared" si="1375"/>
        <v>0</v>
      </c>
      <c r="HY63" s="545">
        <f t="shared" si="1376"/>
        <v>0</v>
      </c>
      <c r="HZ63" s="545">
        <f t="shared" si="1377"/>
        <v>0</v>
      </c>
      <c r="IA63" s="545">
        <f t="shared" si="1378"/>
        <v>0</v>
      </c>
      <c r="IB63" s="545">
        <f t="shared" si="1379"/>
        <v>0</v>
      </c>
      <c r="IC63" s="545">
        <f t="shared" si="1380"/>
        <v>0</v>
      </c>
      <c r="ID63" s="545">
        <f t="shared" si="421"/>
        <v>0</v>
      </c>
      <c r="IE63" s="545">
        <f t="shared" si="421"/>
        <v>0</v>
      </c>
      <c r="IF63" s="544">
        <f t="shared" si="1381"/>
        <v>0</v>
      </c>
      <c r="IG63" s="545">
        <f t="shared" si="1382"/>
        <v>0</v>
      </c>
      <c r="IH63" s="545">
        <f t="shared" si="1383"/>
        <v>0</v>
      </c>
      <c r="II63" s="545">
        <f t="shared" si="1384"/>
        <v>0</v>
      </c>
      <c r="IJ63" s="545">
        <f t="shared" si="1385"/>
        <v>0</v>
      </c>
      <c r="IK63" s="545">
        <f t="shared" si="1386"/>
        <v>0</v>
      </c>
      <c r="IL63" s="545">
        <f t="shared" si="1387"/>
        <v>0</v>
      </c>
      <c r="IM63" s="545">
        <f t="shared" si="760"/>
        <v>0</v>
      </c>
      <c r="IN63" s="545">
        <f t="shared" si="760"/>
        <v>0</v>
      </c>
      <c r="IO63" s="543"/>
      <c r="IP63" s="515"/>
      <c r="IQ63" s="515"/>
      <c r="IR63" s="515"/>
      <c r="IS63" s="515">
        <v>0</v>
      </c>
      <c r="IT63" s="515"/>
      <c r="IU63" s="515"/>
      <c r="IV63" s="515"/>
      <c r="IW63" s="515"/>
      <c r="IX63" s="543"/>
      <c r="IY63" s="515"/>
      <c r="IZ63" s="515"/>
      <c r="JA63" s="515"/>
      <c r="JB63" s="515"/>
      <c r="JC63" s="515"/>
      <c r="JD63" s="515"/>
      <c r="JE63" s="515"/>
      <c r="JF63" s="515"/>
      <c r="JG63" s="544">
        <f t="shared" si="1388"/>
        <v>0</v>
      </c>
      <c r="JH63" s="545">
        <f t="shared" si="1389"/>
        <v>0</v>
      </c>
      <c r="JI63" s="545">
        <f t="shared" si="1390"/>
        <v>0</v>
      </c>
      <c r="JJ63" s="545">
        <f t="shared" si="1391"/>
        <v>0</v>
      </c>
      <c r="JK63" s="545">
        <f t="shared" si="1392"/>
        <v>0</v>
      </c>
      <c r="JL63" s="545">
        <f t="shared" si="1393"/>
        <v>0</v>
      </c>
      <c r="JM63" s="545">
        <f t="shared" si="1394"/>
        <v>0</v>
      </c>
      <c r="JN63" s="545">
        <f t="shared" si="1395"/>
        <v>0</v>
      </c>
      <c r="JO63" s="545">
        <f t="shared" si="1395"/>
        <v>0</v>
      </c>
      <c r="JP63" s="543"/>
      <c r="JQ63" s="515"/>
      <c r="JR63" s="515"/>
      <c r="JS63" s="515"/>
      <c r="JT63" s="515"/>
      <c r="JU63" s="515"/>
      <c r="JV63" s="515"/>
      <c r="JW63" s="515"/>
      <c r="JX63" s="515"/>
      <c r="JY63" s="543"/>
      <c r="JZ63" s="515"/>
      <c r="KA63" s="515"/>
      <c r="KB63" s="515"/>
      <c r="KC63" s="515"/>
      <c r="KD63" s="515"/>
      <c r="KE63" s="515"/>
      <c r="KF63" s="515"/>
      <c r="KG63" s="515"/>
      <c r="KH63" s="544">
        <f t="shared" si="1446"/>
        <v>0</v>
      </c>
      <c r="KI63" s="545">
        <f t="shared" si="1446"/>
        <v>0</v>
      </c>
      <c r="KJ63" s="545">
        <f t="shared" si="1446"/>
        <v>0</v>
      </c>
      <c r="KK63" s="545">
        <f t="shared" si="1446"/>
        <v>0</v>
      </c>
      <c r="KL63" s="545">
        <f t="shared" si="1446"/>
        <v>0</v>
      </c>
      <c r="KM63" s="545">
        <f t="shared" si="1447"/>
        <v>0</v>
      </c>
      <c r="KN63" s="545">
        <f t="shared" si="1448"/>
        <v>0</v>
      </c>
      <c r="KO63" s="545">
        <f t="shared" si="1448"/>
        <v>0</v>
      </c>
      <c r="KP63" s="545">
        <f t="shared" si="1448"/>
        <v>0</v>
      </c>
      <c r="KQ63" s="544">
        <f t="shared" si="1397"/>
        <v>0</v>
      </c>
      <c r="KR63" s="545">
        <f t="shared" si="1398"/>
        <v>0</v>
      </c>
      <c r="KS63" s="545">
        <f t="shared" si="1399"/>
        <v>0</v>
      </c>
      <c r="KT63" s="545">
        <f t="shared" si="1400"/>
        <v>0</v>
      </c>
      <c r="KU63" s="546">
        <f t="shared" si="1401"/>
        <v>0</v>
      </c>
      <c r="KV63" s="546">
        <f t="shared" si="1402"/>
        <v>0</v>
      </c>
      <c r="KW63" s="546">
        <f t="shared" si="1403"/>
        <v>0</v>
      </c>
      <c r="KX63" s="546">
        <f t="shared" si="1404"/>
        <v>0</v>
      </c>
      <c r="KY63" s="546">
        <f t="shared" si="1405"/>
        <v>0</v>
      </c>
      <c r="KZ63" s="544">
        <f t="shared" si="1406"/>
        <v>0</v>
      </c>
      <c r="LA63" s="545">
        <f t="shared" si="1407"/>
        <v>0</v>
      </c>
      <c r="LB63" s="545">
        <f t="shared" si="1408"/>
        <v>0</v>
      </c>
      <c r="LC63" s="545">
        <f t="shared" si="1409"/>
        <v>0</v>
      </c>
      <c r="LD63" s="545">
        <f t="shared" si="1410"/>
        <v>0</v>
      </c>
      <c r="LE63" s="545">
        <f t="shared" si="1411"/>
        <v>0</v>
      </c>
      <c r="LF63" s="545">
        <f t="shared" si="1412"/>
        <v>0</v>
      </c>
      <c r="LG63" s="545">
        <f t="shared" si="423"/>
        <v>0</v>
      </c>
      <c r="LH63" s="545">
        <f t="shared" si="423"/>
        <v>0</v>
      </c>
      <c r="LI63" s="544">
        <f t="shared" si="1413"/>
        <v>0</v>
      </c>
      <c r="LJ63" s="545">
        <f t="shared" si="1414"/>
        <v>0</v>
      </c>
      <c r="LK63" s="545">
        <f t="shared" si="1415"/>
        <v>0</v>
      </c>
      <c r="LL63" s="545">
        <f t="shared" si="1416"/>
        <v>0</v>
      </c>
      <c r="LM63" s="545">
        <f t="shared" si="1417"/>
        <v>0</v>
      </c>
      <c r="LN63" s="545">
        <f t="shared" si="1418"/>
        <v>0</v>
      </c>
      <c r="LO63" s="545">
        <f t="shared" si="1419"/>
        <v>0</v>
      </c>
      <c r="LP63" s="545">
        <f t="shared" si="1420"/>
        <v>0</v>
      </c>
      <c r="LQ63" s="545">
        <f t="shared" si="1421"/>
        <v>0</v>
      </c>
      <c r="LR63" s="543"/>
      <c r="LS63" s="515"/>
      <c r="LT63" s="515"/>
      <c r="LU63" s="515"/>
      <c r="LV63" s="515"/>
      <c r="LW63" s="515"/>
      <c r="LX63" s="515"/>
      <c r="LY63" s="515"/>
      <c r="LZ63" s="515"/>
      <c r="MA63" s="543"/>
      <c r="MB63" s="515"/>
      <c r="MC63" s="515"/>
      <c r="MD63" s="515"/>
      <c r="ME63" s="515"/>
      <c r="MF63" s="515"/>
      <c r="MG63" s="515"/>
      <c r="MH63" s="515"/>
      <c r="MI63" s="515"/>
      <c r="MJ63" s="544">
        <f t="shared" si="1422"/>
        <v>0</v>
      </c>
      <c r="MK63" s="545">
        <f t="shared" si="1423"/>
        <v>0</v>
      </c>
      <c r="ML63" s="545">
        <f t="shared" si="1424"/>
        <v>0</v>
      </c>
      <c r="MM63" s="545">
        <f t="shared" si="1425"/>
        <v>0</v>
      </c>
      <c r="MN63" s="545">
        <f t="shared" si="1426"/>
        <v>0</v>
      </c>
      <c r="MO63" s="545">
        <f t="shared" si="1427"/>
        <v>0</v>
      </c>
      <c r="MP63" s="545">
        <f t="shared" si="1428"/>
        <v>0</v>
      </c>
      <c r="MQ63" s="545">
        <f t="shared" si="1429"/>
        <v>0</v>
      </c>
      <c r="MR63" s="545">
        <f t="shared" si="1429"/>
        <v>0</v>
      </c>
      <c r="MS63" s="543"/>
      <c r="MT63" s="515"/>
      <c r="MU63" s="515"/>
      <c r="MV63" s="515"/>
      <c r="MW63" s="515"/>
      <c r="MX63" s="515"/>
      <c r="MY63" s="515"/>
      <c r="MZ63" s="515"/>
      <c r="NA63" s="515"/>
      <c r="NB63" s="543"/>
      <c r="NC63" s="515"/>
      <c r="ND63" s="515"/>
      <c r="NE63" s="515"/>
      <c r="NF63" s="515"/>
      <c r="NG63" s="515"/>
      <c r="NH63" s="515"/>
      <c r="NI63" s="515"/>
      <c r="NJ63" s="515"/>
      <c r="NK63" s="544">
        <f t="shared" si="1430"/>
        <v>0</v>
      </c>
      <c r="NL63" s="545">
        <f t="shared" si="1431"/>
        <v>0</v>
      </c>
      <c r="NM63" s="545">
        <f t="shared" si="1432"/>
        <v>0</v>
      </c>
      <c r="NN63" s="545">
        <f t="shared" si="1433"/>
        <v>0</v>
      </c>
      <c r="NO63" s="545">
        <f t="shared" si="1434"/>
        <v>0</v>
      </c>
      <c r="NP63" s="545">
        <f t="shared" si="1435"/>
        <v>0</v>
      </c>
      <c r="NQ63" s="545">
        <f t="shared" si="1436"/>
        <v>0</v>
      </c>
      <c r="NR63" s="545">
        <f t="shared" si="1437"/>
        <v>0</v>
      </c>
      <c r="NS63" s="545">
        <f t="shared" si="1437"/>
        <v>0</v>
      </c>
      <c r="NT63" s="543"/>
      <c r="NU63" s="515"/>
      <c r="NV63" s="515"/>
      <c r="NW63" s="515"/>
      <c r="NX63" s="515"/>
      <c r="NY63" s="515"/>
      <c r="NZ63" s="515"/>
      <c r="OA63" s="515"/>
      <c r="OB63" s="545"/>
      <c r="OC63" s="543"/>
      <c r="OD63" s="515"/>
      <c r="OE63" s="515"/>
      <c r="OF63" s="515"/>
      <c r="OG63" s="515"/>
      <c r="OH63" s="515"/>
      <c r="OI63" s="515"/>
      <c r="OJ63" s="515"/>
      <c r="OK63" s="545"/>
      <c r="OL63" s="544">
        <f t="shared" si="1438"/>
        <v>0</v>
      </c>
      <c r="OM63" s="545">
        <f t="shared" si="1449"/>
        <v>0</v>
      </c>
      <c r="ON63" s="545">
        <f t="shared" si="1449"/>
        <v>0</v>
      </c>
      <c r="OO63" s="545">
        <f t="shared" si="1449"/>
        <v>0</v>
      </c>
      <c r="OP63" s="545">
        <f t="shared" si="1449"/>
        <v>0</v>
      </c>
      <c r="OQ63" s="545">
        <f t="shared" si="1449"/>
        <v>0</v>
      </c>
      <c r="OR63" s="545">
        <f t="shared" si="1444"/>
        <v>0</v>
      </c>
      <c r="OS63" s="545">
        <f t="shared" si="1445"/>
        <v>0</v>
      </c>
      <c r="OT63" s="545">
        <f t="shared" si="1445"/>
        <v>0</v>
      </c>
      <c r="OU63" s="12"/>
    </row>
    <row r="64" spans="1:411" x14ac:dyDescent="0.2">
      <c r="KM64" s="504"/>
    </row>
    <row r="65" spans="2:410" s="89" customFormat="1" x14ac:dyDescent="0.2">
      <c r="B65" s="40"/>
      <c r="GM65" s="520"/>
      <c r="GN65" s="520"/>
      <c r="GO65" s="520"/>
      <c r="GP65" s="520"/>
      <c r="GQ65" s="520"/>
      <c r="GR65" s="520"/>
      <c r="GS65" s="520"/>
      <c r="GT65" s="520"/>
      <c r="GU65" s="520"/>
      <c r="GV65" s="520"/>
      <c r="GW65" s="520"/>
      <c r="GX65" s="520"/>
      <c r="GY65" s="520"/>
      <c r="GZ65" s="520"/>
      <c r="HA65" s="520"/>
      <c r="HB65" s="520"/>
      <c r="HC65" s="520"/>
      <c r="HD65" s="520"/>
      <c r="HE65" s="520"/>
      <c r="HF65" s="520"/>
      <c r="HG65" s="520"/>
      <c r="HH65" s="520"/>
      <c r="HI65" s="520"/>
      <c r="HJ65" s="520"/>
      <c r="HK65" s="520"/>
      <c r="HL65" s="520"/>
      <c r="HM65" s="520"/>
      <c r="HN65" s="520"/>
      <c r="HO65" s="520"/>
      <c r="HP65" s="520"/>
      <c r="HQ65" s="520"/>
      <c r="HR65" s="520"/>
      <c r="HS65" s="520"/>
      <c r="HT65" s="520"/>
      <c r="HU65" s="520"/>
      <c r="HV65" s="520"/>
      <c r="HW65" s="520"/>
      <c r="HX65" s="520"/>
      <c r="HY65" s="520"/>
      <c r="HZ65" s="520"/>
      <c r="IA65" s="520"/>
      <c r="IB65" s="520"/>
      <c r="IC65" s="520"/>
      <c r="ID65" s="520"/>
      <c r="IE65" s="520"/>
      <c r="IF65" s="520"/>
      <c r="IG65" s="520"/>
      <c r="IH65" s="520"/>
      <c r="II65" s="520"/>
      <c r="IJ65" s="520"/>
      <c r="IK65" s="520"/>
      <c r="IL65" s="520"/>
      <c r="IM65" s="520"/>
      <c r="IN65" s="520"/>
      <c r="IO65" s="520"/>
      <c r="IP65" s="520"/>
      <c r="IQ65" s="520"/>
      <c r="IR65" s="520"/>
      <c r="IS65" s="520"/>
      <c r="IT65" s="520"/>
      <c r="IU65" s="520"/>
      <c r="IV65" s="520"/>
      <c r="IW65" s="520"/>
      <c r="IX65" s="520"/>
      <c r="IY65" s="520"/>
      <c r="IZ65" s="520"/>
      <c r="JA65" s="520"/>
      <c r="JB65" s="520"/>
      <c r="JC65" s="520"/>
      <c r="JD65" s="520"/>
      <c r="JE65" s="520"/>
      <c r="JF65" s="520"/>
      <c r="JG65" s="520"/>
      <c r="JH65" s="520"/>
      <c r="JI65" s="520"/>
      <c r="JJ65" s="520"/>
      <c r="JK65" s="520"/>
      <c r="JL65" s="520"/>
      <c r="JM65" s="520"/>
      <c r="JN65" s="520"/>
      <c r="JO65" s="520"/>
      <c r="JP65" s="520"/>
      <c r="JQ65" s="520"/>
      <c r="JR65" s="520"/>
      <c r="JS65" s="520"/>
      <c r="JT65" s="520"/>
      <c r="JU65" s="520"/>
      <c r="JV65" s="520"/>
      <c r="JW65" s="520"/>
      <c r="JX65" s="520"/>
      <c r="JY65" s="520"/>
      <c r="JZ65" s="520"/>
      <c r="KA65" s="520"/>
      <c r="KB65" s="520"/>
      <c r="KC65" s="520"/>
      <c r="KD65" s="520"/>
      <c r="KE65" s="520"/>
      <c r="KF65" s="520"/>
      <c r="KG65" s="520"/>
      <c r="KH65" s="520"/>
      <c r="KI65" s="520"/>
      <c r="KJ65" s="520"/>
      <c r="KK65" s="520"/>
      <c r="KL65" s="520"/>
      <c r="KM65" s="520"/>
      <c r="KN65" s="520"/>
      <c r="KO65" s="520"/>
      <c r="KP65" s="520"/>
      <c r="KQ65" s="520"/>
      <c r="KR65" s="520"/>
      <c r="KS65" s="520"/>
      <c r="KT65" s="520"/>
      <c r="KU65" s="520"/>
      <c r="KV65" s="520"/>
      <c r="KW65" s="520"/>
      <c r="KX65" s="520"/>
      <c r="KY65" s="520"/>
      <c r="KZ65" s="520"/>
      <c r="LA65" s="520"/>
      <c r="LB65" s="520"/>
      <c r="LC65" s="520"/>
      <c r="LD65" s="520"/>
      <c r="LE65" s="520"/>
      <c r="LF65" s="520"/>
      <c r="LG65" s="520"/>
      <c r="LH65" s="520"/>
      <c r="LI65" s="520"/>
      <c r="LJ65" s="520"/>
      <c r="LK65" s="520"/>
      <c r="LL65" s="520"/>
      <c r="LM65" s="520"/>
      <c r="LN65" s="520"/>
      <c r="LO65" s="520"/>
      <c r="LP65" s="520"/>
      <c r="LQ65" s="520"/>
      <c r="LR65" s="520"/>
      <c r="LS65" s="520"/>
      <c r="LT65" s="520"/>
      <c r="LU65" s="520"/>
      <c r="LV65" s="520"/>
      <c r="LW65" s="520"/>
      <c r="LX65" s="520"/>
      <c r="LY65" s="520"/>
      <c r="LZ65" s="520"/>
      <c r="MA65" s="520"/>
      <c r="MB65" s="520"/>
      <c r="MC65" s="520"/>
      <c r="MD65" s="520"/>
      <c r="ME65" s="520"/>
      <c r="MF65" s="520"/>
      <c r="MG65" s="520"/>
      <c r="MH65" s="520"/>
      <c r="MI65" s="520"/>
      <c r="MJ65" s="520"/>
      <c r="MK65" s="520"/>
      <c r="ML65" s="520"/>
      <c r="MM65" s="520"/>
      <c r="MN65" s="520"/>
      <c r="MO65" s="520"/>
      <c r="MP65" s="520"/>
      <c r="MQ65" s="520"/>
      <c r="MR65" s="520"/>
      <c r="MS65" s="520"/>
      <c r="MT65" s="520"/>
      <c r="MU65" s="520"/>
      <c r="MV65" s="520"/>
      <c r="MW65" s="520"/>
      <c r="MX65" s="520"/>
      <c r="MY65" s="520"/>
      <c r="MZ65" s="520"/>
      <c r="NA65" s="520"/>
      <c r="NB65" s="520"/>
      <c r="NC65" s="520"/>
      <c r="ND65" s="520"/>
      <c r="NE65" s="520"/>
      <c r="NF65" s="520"/>
      <c r="NG65" s="520"/>
      <c r="NH65" s="520"/>
      <c r="NI65" s="520"/>
      <c r="NJ65" s="520"/>
      <c r="NK65" s="520"/>
      <c r="NL65" s="520"/>
      <c r="NM65" s="520"/>
      <c r="NN65" s="520"/>
      <c r="NO65" s="520"/>
      <c r="NP65" s="520"/>
      <c r="NQ65" s="520"/>
      <c r="NR65" s="520"/>
      <c r="NS65" s="520"/>
      <c r="NT65" s="520"/>
      <c r="NU65" s="520"/>
      <c r="NV65" s="520"/>
      <c r="NW65" s="520"/>
      <c r="NX65" s="520"/>
      <c r="NY65" s="520"/>
      <c r="NZ65" s="520"/>
      <c r="OA65" s="520"/>
      <c r="OB65" s="520"/>
      <c r="OC65" s="520"/>
      <c r="OD65" s="520"/>
      <c r="OE65" s="520"/>
      <c r="OF65" s="520"/>
      <c r="OG65" s="520"/>
      <c r="OH65" s="520"/>
      <c r="OI65" s="520"/>
      <c r="OJ65" s="520"/>
      <c r="OK65" s="520"/>
      <c r="OL65" s="520"/>
      <c r="OM65" s="520"/>
      <c r="ON65" s="520"/>
      <c r="OO65" s="520"/>
      <c r="OP65" s="520"/>
      <c r="OQ65" s="520"/>
      <c r="OR65" s="520"/>
      <c r="OS65" s="520"/>
      <c r="OT65" s="520"/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Table 75 (76)</vt:lpstr>
      <vt:lpstr>Table 78 (79)</vt:lpstr>
      <vt:lpstr>Table 79 (80)</vt:lpstr>
      <vt:lpstr>4-year distribution table</vt:lpstr>
      <vt:lpstr>2-year distribution table</vt:lpstr>
      <vt:lpstr>4-year summary</vt:lpstr>
      <vt:lpstr>2-year summary</vt:lpstr>
      <vt:lpstr>bulletintable</vt:lpstr>
      <vt:lpstr>Graph1</vt:lpstr>
      <vt:lpstr>'4-year distribution table'!Print_Area</vt:lpstr>
      <vt:lpstr>'Table 75 (76)'!Print_Area</vt:lpstr>
      <vt:lpstr>'Table 78 (79)'!Print_Area</vt:lpstr>
      <vt:lpstr>'Table 79 (80)'!Print_Area</vt:lpstr>
    </vt:vector>
  </TitlesOfParts>
  <Company>SREB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Cowan</dc:creator>
  <cp:lastModifiedBy>Christiana Datubo-Brown</cp:lastModifiedBy>
  <cp:lastPrinted>2013-03-25T18:04:32Z</cp:lastPrinted>
  <dcterms:created xsi:type="dcterms:W3CDTF">2005-01-25T19:13:08Z</dcterms:created>
  <dcterms:modified xsi:type="dcterms:W3CDTF">2017-11-03T22:45:50Z</dcterms:modified>
</cp:coreProperties>
</file>